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teams/ct-sdge/Programs/PYD 2.0/Application and Direct Testimony/Discovery/TURN/TURN DR-02/"/>
    </mc:Choice>
  </mc:AlternateContent>
  <xr:revisionPtr revIDLastSave="71" documentId="8_{5186E15D-DFAE-4AE7-AB72-BECE7E326E10}" xr6:coauthVersionLast="44" xr6:coauthVersionMax="44" xr10:uidLastSave="{485917AA-C602-4718-9FED-221C6391E4E6}"/>
  <bookViews>
    <workbookView xWindow="57480" yWindow="-120" windowWidth="29040" windowHeight="16440" xr2:uid="{FC26A01B-7CFB-4F68-965B-291F308DC911}"/>
  </bookViews>
  <sheets>
    <sheet name="Q 10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3" l="1"/>
  <c r="F5" i="3"/>
  <c r="E5" i="3"/>
  <c r="G4" i="3"/>
  <c r="F4" i="3"/>
  <c r="E4" i="3"/>
  <c r="G3" i="3"/>
  <c r="F3" i="3"/>
  <c r="F6" i="3" s="1"/>
  <c r="E3" i="3"/>
  <c r="E6" i="3" s="1"/>
  <c r="G6" i="3" l="1"/>
</calcChain>
</file>

<file path=xl/sharedStrings.xml><?xml version="1.0" encoding="utf-8"?>
<sst xmlns="http://schemas.openxmlformats.org/spreadsheetml/2006/main" count="28" uniqueCount="22">
  <si>
    <t>Workplace</t>
  </si>
  <si>
    <t>EV_CHARGING_PROGRAM_OPTION_DESC</t>
  </si>
  <si>
    <t>EV_CHARGING_SITE_TYPE</t>
  </si>
  <si>
    <t>kWh</t>
  </si>
  <si>
    <t>MTGHG</t>
  </si>
  <si>
    <t>EVmilesenabled</t>
  </si>
  <si>
    <t>GALSaved</t>
  </si>
  <si>
    <t>MilesSavings</t>
  </si>
  <si>
    <t>Pricepaid</t>
  </si>
  <si>
    <t>PYD Rate To Driver</t>
  </si>
  <si>
    <t>Multi-family Dwelling</t>
  </si>
  <si>
    <t>PYD Rate To Site Host</t>
  </si>
  <si>
    <t xml:space="preserve">                        </t>
  </si>
  <si>
    <t xml:space="preserve">Avg Price per gal: $3.522                        </t>
  </si>
  <si>
    <t xml:space="preserve">EPA Avg MPG 24.7 (in 2016)                        </t>
  </si>
  <si>
    <t>Sources/Inputs/Calculations</t>
  </si>
  <si>
    <t>EV_CHARGING_PROGRAM_OPTION_DESC2</t>
  </si>
  <si>
    <t>Avg MP/kWh: 3</t>
  </si>
  <si>
    <t>Avg Savings</t>
  </si>
  <si>
    <t xml:space="preserve">MTGHG Calculation: (95.02 gCO2e/MJ) * (115.83 MJ/Gal) / (32.18 Gal/kWh) / (1,000,000 MT/g) = 0.000342018850217526 MTCO2E / kWh                        </t>
  </si>
  <si>
    <t>SDG&amp;E PYD 2.0 (A.19-10-012). SDG&amp;E Response to TURN DR 2.0 Question #10abc. (Response provided 2/10/2020)</t>
  </si>
  <si>
    <t xml:space="preserve">Source: AB 1082/1083 LD AQ Impacts workpapers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</si>
</sst>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7" formatCode="&quot;$&quot;#,##0.00"/>
    <numFmt numFmtId="168" formatCode="&quot;$&quot;#,##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6" tint="0.39997558519241921"/>
        <bgColor indexed="65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12">
    <xf numFmtId="0" fontId="0" fillId="0" borderId="0" xfId="0"/>
    <xf numFmtId="0" fontId="1" fillId="3" borderId="0" xfId="2"/>
    <xf numFmtId="0" fontId="0" fillId="3" borderId="0" xfId="2" applyFont="1"/>
    <xf numFmtId="0" fontId="0" fillId="0" borderId="0" xfId="0" applyAlignment="1">
      <alignment vertical="center" wrapText="1"/>
    </xf>
    <xf numFmtId="0" fontId="2" fillId="2" borderId="0" xfId="1" applyAlignment="1">
      <alignment horizontal="center"/>
    </xf>
    <xf numFmtId="167" fontId="0" fillId="0" borderId="0" xfId="0" applyNumberFormat="1" applyAlignment="1">
      <alignment vertical="center" wrapText="1"/>
    </xf>
    <xf numFmtId="167" fontId="3" fillId="0" borderId="0" xfId="0" applyNumberFormat="1" applyFont="1" applyAlignment="1">
      <alignment vertical="center" wrapText="1"/>
    </xf>
    <xf numFmtId="168" fontId="0" fillId="0" borderId="0" xfId="0" applyNumberFormat="1" applyAlignment="1">
      <alignment vertical="center" wrapText="1"/>
    </xf>
    <xf numFmtId="3" fontId="0" fillId="0" borderId="0" xfId="0" applyNumberFormat="1" applyAlignment="1">
      <alignment vertical="center" wrapText="1"/>
    </xf>
    <xf numFmtId="3" fontId="0" fillId="0" borderId="0" xfId="0" applyNumberFormat="1"/>
    <xf numFmtId="3" fontId="3" fillId="0" borderId="0" xfId="0" applyNumberFormat="1" applyFont="1" applyAlignment="1">
      <alignment vertical="center" wrapText="1"/>
    </xf>
    <xf numFmtId="3" fontId="3" fillId="0" borderId="0" xfId="0" applyNumberFormat="1" applyFont="1"/>
  </cellXfs>
  <cellStyles count="3">
    <cellStyle name="60% - Accent3" xfId="2" builtinId="40"/>
    <cellStyle name="Neutral" xfId="1" builtinId="28"/>
    <cellStyle name="Normal" xfId="0" builtinId="0"/>
  </cellStyles>
  <dxfs count="6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167" formatCode="&quot;$&quot;#,##0.0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D91099-D2A4-4F78-B33C-AFC832C20AC7}" name="Table2" displayName="Table2" ref="A2:J6" totalsRowShown="0">
  <autoFilter ref="A2:J6" xr:uid="{990C037D-6ECB-448A-B187-7A3468A50405}"/>
  <tableColumns count="10">
    <tableColumn id="1" xr3:uid="{E8E9C363-D866-4484-9A6F-228FB7923A3E}" name="EV_CHARGING_PROGRAM_OPTION_DESC"/>
    <tableColumn id="2" xr3:uid="{3E913182-2412-40D4-876D-7FF4D251AFE4}" name="EV_CHARGING_PROGRAM_OPTION_DESC2"/>
    <tableColumn id="3" xr3:uid="{9D4B3BAF-C0F4-451A-95E7-E762B2EE3BE3}" name="EV_CHARGING_SITE_TYPE"/>
    <tableColumn id="4" xr3:uid="{E3AA429F-40B9-41F6-BF5A-C1ACFB2ED9A8}" name="kWh" dataDxfId="3"/>
    <tableColumn id="5" xr3:uid="{DD82A7A6-76FF-40E8-96D2-50D5D7196C0E}" name="MTGHG" dataDxfId="2"/>
    <tableColumn id="6" xr3:uid="{05CCA2EE-6ABA-46C3-91D5-C884D7B71C8F}" name="EVmilesenabled" dataDxfId="1"/>
    <tableColumn id="7" xr3:uid="{0D4CD2D3-B97F-48E7-AC98-57DF117CEB27}" name="GALSaved" dataDxfId="0"/>
    <tableColumn id="8" xr3:uid="{7DD25117-4EC7-4F17-918D-70B9F21BB61F}" name="MilesSavings" dataDxfId="4"/>
    <tableColumn id="9" xr3:uid="{0AF9D09F-4CD1-4D25-BBA2-E13BF5C96028}" name="Pricepaid"/>
    <tableColumn id="10" xr3:uid="{CF0B98AB-57AF-479B-AA1E-33E4B6157196}" name="Avg Savings" dataDxfId="5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FBB6A-F48D-4263-855D-E208864AD6C9}">
  <dimension ref="A1:W10"/>
  <sheetViews>
    <sheetView tabSelected="1" workbookViewId="0">
      <selection activeCell="M3" sqref="M3"/>
    </sheetView>
  </sheetViews>
  <sheetFormatPr defaultRowHeight="14.5" x14ac:dyDescent="0.35"/>
  <cols>
    <col min="1" max="1" width="40" customWidth="1"/>
    <col min="2" max="2" width="26" customWidth="1"/>
    <col min="3" max="3" width="26.54296875" bestFit="1" customWidth="1"/>
    <col min="4" max="4" width="13.26953125" bestFit="1" customWidth="1"/>
    <col min="5" max="5" width="11" bestFit="1" customWidth="1"/>
    <col min="6" max="6" width="17.81640625" bestFit="1" customWidth="1"/>
    <col min="7" max="7" width="14.7265625" customWidth="1"/>
    <col min="8" max="8" width="13.26953125" customWidth="1"/>
    <col min="14" max="14" width="21.54296875" customWidth="1"/>
  </cols>
  <sheetData>
    <row r="1" spans="1:23" x14ac:dyDescent="0.35">
      <c r="B1" t="s">
        <v>20</v>
      </c>
    </row>
    <row r="2" spans="1:23" ht="29" x14ac:dyDescent="0.35">
      <c r="A2" t="s">
        <v>1</v>
      </c>
      <c r="B2" s="3" t="s">
        <v>16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18</v>
      </c>
      <c r="M2" s="4" t="s">
        <v>15</v>
      </c>
      <c r="N2" s="4"/>
    </row>
    <row r="3" spans="1:23" x14ac:dyDescent="0.35">
      <c r="A3" t="s">
        <v>9</v>
      </c>
      <c r="B3" s="3" t="s">
        <v>9</v>
      </c>
      <c r="C3" s="3" t="s">
        <v>10</v>
      </c>
      <c r="D3" s="8">
        <v>181955.16149999999</v>
      </c>
      <c r="E3" s="9">
        <f>D3*0.000342018850217526</f>
        <v>62.232095127374251</v>
      </c>
      <c r="F3" s="9">
        <f>D3*3</f>
        <v>545865.48450000002</v>
      </c>
      <c r="G3" s="9">
        <f>D3*3/24.7</f>
        <v>22099.817186234821</v>
      </c>
      <c r="H3" s="5">
        <v>44961.906540000004</v>
      </c>
      <c r="I3" s="7">
        <v>0.1871854</v>
      </c>
      <c r="J3" s="7">
        <v>0.24710431999999999</v>
      </c>
      <c r="M3" s="1" t="s">
        <v>21</v>
      </c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35">
      <c r="A4" t="s">
        <v>11</v>
      </c>
      <c r="B4" s="3" t="s">
        <v>9</v>
      </c>
      <c r="C4" s="3" t="s">
        <v>0</v>
      </c>
      <c r="D4" s="8">
        <v>504669.69010000001</v>
      </c>
      <c r="E4" s="9">
        <f t="shared" ref="E4:F4" si="0">D4*0.000342018850217526</f>
        <v>172.60654714763717</v>
      </c>
      <c r="F4" s="9">
        <f>D4*3</f>
        <v>1514009.0703</v>
      </c>
      <c r="G4" s="9">
        <f t="shared" ref="G4:G5" si="1">D4*3/24.7</f>
        <v>61295.913777327936</v>
      </c>
      <c r="H4" s="5">
        <v>127395.4561</v>
      </c>
      <c r="I4" s="7">
        <v>0.19864968999999999</v>
      </c>
      <c r="J4" s="7">
        <v>0.25243334099999998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35">
      <c r="A5" t="s">
        <v>9</v>
      </c>
      <c r="B5" s="3" t="s">
        <v>11</v>
      </c>
      <c r="C5" s="3" t="s">
        <v>0</v>
      </c>
      <c r="D5" s="8">
        <v>781768.46010000003</v>
      </c>
      <c r="E5" s="9">
        <f t="shared" ref="E5:F5" si="2">D5*0.000342018850217526</f>
        <v>267.37954985972789</v>
      </c>
      <c r="F5" s="9">
        <f>D5*3</f>
        <v>2345305.3803000003</v>
      </c>
      <c r="G5" s="9">
        <f t="shared" si="1"/>
        <v>94951.634829959527</v>
      </c>
      <c r="H5" s="5">
        <v>110425.386</v>
      </c>
      <c r="I5" s="7">
        <v>0.22567743000000001</v>
      </c>
      <c r="J5" s="7">
        <v>0.14125075600000001</v>
      </c>
      <c r="M5" s="2" t="s">
        <v>19</v>
      </c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x14ac:dyDescent="0.35">
      <c r="B6" s="3"/>
      <c r="C6" s="3"/>
      <c r="D6" s="10">
        <v>1468393.3119999999</v>
      </c>
      <c r="E6" s="11">
        <f t="shared" ref="E6" si="3">SUM(E3:E5)</f>
        <v>502.2181921347393</v>
      </c>
      <c r="F6" s="11">
        <f t="shared" ref="F6" si="4">SUM(F3:F5)</f>
        <v>4405179.9351000004</v>
      </c>
      <c r="G6" s="11">
        <f t="shared" ref="G6" si="5">SUM(G3:G5)</f>
        <v>178347.36579352227</v>
      </c>
      <c r="H6" s="6">
        <v>282782.74859999999</v>
      </c>
      <c r="I6" s="3"/>
      <c r="J6" s="3"/>
      <c r="M6" s="1" t="s">
        <v>12</v>
      </c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x14ac:dyDescent="0.35">
      <c r="M7" s="1" t="s">
        <v>13</v>
      </c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x14ac:dyDescent="0.35">
      <c r="M8" s="1" t="s">
        <v>12</v>
      </c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x14ac:dyDescent="0.35">
      <c r="M9" s="1" t="s">
        <v>14</v>
      </c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x14ac:dyDescent="0.35">
      <c r="M10" s="2" t="s">
        <v>17</v>
      </c>
      <c r="N10" s="1"/>
      <c r="O10" s="1"/>
      <c r="P10" s="1"/>
      <c r="Q10" s="1"/>
      <c r="R10" s="1"/>
      <c r="S10" s="1"/>
      <c r="T10" s="1"/>
      <c r="U10" s="1"/>
      <c r="V10" s="1"/>
      <c r="W10" s="1"/>
    </row>
  </sheetData>
  <mergeCells count="1">
    <mergeCell ref="M2:N2"/>
  </mergeCells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TaxCatchAll xmlns="3a0c425c-8a18-4bcd-b07b-a947f609ef0c"/>
    <Program_x0020_Status xmlns="3a0c425c-8a18-4bcd-b07b-a947f609ef0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D88087D44EFC4DBA49FC93C76641D8" ma:contentTypeVersion="35" ma:contentTypeDescription="Create a new document." ma:contentTypeScope="" ma:versionID="21982433da38e3836fd4afa4fee2fcff">
  <xsd:schema xmlns:xsd="http://www.w3.org/2001/XMLSchema" xmlns:xs="http://www.w3.org/2001/XMLSchema" xmlns:p="http://schemas.microsoft.com/office/2006/metadata/properties" xmlns:ns2="e4a291b2-2d89-402c-8e64-a2fe3eab2247" xmlns:ns3="http://schemas.microsoft.com/sharepoint/v4" xmlns:ns4="3a0c425c-8a18-4bcd-b07b-a947f609ef0c" targetNamespace="http://schemas.microsoft.com/office/2006/metadata/properties" ma:root="true" ma:fieldsID="28e4a3c50caa40e74decb20f57a1d38f" ns2:_="" ns3:_="" ns4:_="">
    <xsd:import namespace="e4a291b2-2d89-402c-8e64-a2fe3eab2247"/>
    <xsd:import namespace="http://schemas.microsoft.com/sharepoint/v4"/>
    <xsd:import namespace="3a0c425c-8a18-4bcd-b07b-a947f609ef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IconOverlay" minOccurs="0"/>
                <xsd:element ref="ns4:TaxCatchAll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4:SharedWithUsers" minOccurs="0"/>
                <xsd:element ref="ns4:SharedWithDetails" minOccurs="0"/>
                <xsd:element ref="ns4:Program_x0020_Statu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291b2-2d89-402c-8e64-a2fe3eab22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0c425c-8a18-4bcd-b07b-a947f609ef0c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1b239220-5a85-457b-a783-6fb5b40e5e3f}" ma:internalName="TaxCatchAll" ma:showField="CatchAllData" ma:web="3a0c425c-8a18-4bcd-b07b-a947f609ef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Program_x0020_Status" ma:index="18" nillable="true" ma:displayName="Program Status" ma:format="Dropdown" ma:indexed="true" ma:internalName="Program_x0020_Status">
      <xsd:simpleType>
        <xsd:restriction base="dms:Choice">
          <xsd:enumeration value="Approved"/>
          <xsd:enumeration value="Potential/Pending"/>
          <xsd:enumeration value="Not Approved"/>
          <xsd:enumeration value="Complet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6 b F G U E O x 9 u O n A A A A + A A A A B I A H A B D b 2 5 m a W c v U G F j a 2 F n Z S 5 4 b W w g o h g A K K A U A A A A A A A A A A A A A A A A A A A A A A A A A A A A h Y 9 B D o I w F E S v Q r q n L R X U k E 9 Z u J X E h G j c k l K h E Y q h x X I 3 F x 7 J K 0 i i q D u X M 3 m T v H n c 7 p C O b e N d Z W 9 U p x M U Y I o 8 q U V X K l 0 l a L A n f 4 1 S D r t C n I t K e h O s T T w a l a D a 2 k t M i H M O u w X u + o o w S g N y z L a 5 q G V b + E o b W 2 g h 0 W d V / l 8 h D o e X D G d 4 x X A U R U s c h g G Q u Y Z M 6 S / C J m N M g f y U s B k a O / S S S + 3 v c y B z B P J + w Z 9 Q S w M E F A A C A A g A 6 b F G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m x R l A o i k e 4 D g A A A B E A A A A T A B w A R m 9 y b X V s Y X M v U 2 V j d G l v b j E u b S C i G A A o o B Q A A A A A A A A A A A A A A A A A A A A A A A A A A A A r T k 0 u y c z P U w i G 0 I b W A F B L A Q I t A B Q A A g A I A O m x R l B D s f b j p w A A A P g A A A A S A A A A A A A A A A A A A A A A A A A A A A B D b 2 5 m a W c v U G F j a 2 F n Z S 5 4 b W x Q S w E C L Q A U A A I A C A D p s U Z Q D 8 r p q 6 Q A A A D p A A A A E w A A A A A A A A A A A A A A A A D z A A A A W 0 N v b n R l b n R f V H l w Z X N d L n h t b F B L A Q I t A B Q A A g A I A O m x R l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V d g Q D 1 O B M S I u P B 1 t g I J e z A A A A A A I A A A A A A B B m A A A A A Q A A I A A A A D O J 1 f V F y F 0 2 0 V 2 G P z H k n n R L 6 U 7 J B U V i i N 0 Q 9 p T 5 O z G W A A A A A A 6 A A A A A A g A A I A A A A C n t B H 9 R G R O L 0 c e 9 C s V b Y M i X 8 l k d E g G O t 4 o h i r D Z 2 c R L U A A A A M y u 1 q a 3 v p W J Z X h e 1 P l k 3 D Z h G g d G Q 1 2 0 U E Z / 7 b c o C C t y 1 s b 7 f 6 t o h U / I O r w g A y Z x r M R K 5 v 4 i P C 4 R 7 R d q F r W M y E X 4 C K B a i k C o p x 1 0 s n 4 R o 7 W V Q A A A A O L d g K l Z M l f l M t O c d T z b n C 3 7 X S Y v F y M q O D 0 O P r p Z G A x / L v 5 X A 9 a T b 0 K C 8 K 5 v G b 4 n k / I U F B z P G T b f 7 z i a r L 1 1 4 6 w = < / D a t a M a s h u p > 
</file>

<file path=customXml/itemProps1.xml><?xml version="1.0" encoding="utf-8"?>
<ds:datastoreItem xmlns:ds="http://schemas.openxmlformats.org/officeDocument/2006/customXml" ds:itemID="{7C33FC58-F2B4-4815-9AE4-CEABBEA18991}">
  <ds:schemaRefs>
    <ds:schemaRef ds:uri="http://purl.org/dc/elements/1.1/"/>
    <ds:schemaRef ds:uri="e4a291b2-2d89-402c-8e64-a2fe3eab2247"/>
    <ds:schemaRef ds:uri="3a0c425c-8a18-4bcd-b07b-a947f609ef0c"/>
    <ds:schemaRef ds:uri="http://schemas.microsoft.com/sharepoint/v4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6117F9D-B05B-49C2-8062-F1032A6E57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291b2-2d89-402c-8e64-a2fe3eab2247"/>
    <ds:schemaRef ds:uri="http://schemas.microsoft.com/sharepoint/v4"/>
    <ds:schemaRef ds:uri="3a0c425c-8a18-4bcd-b07b-a947f609ef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1AFB24-7875-4602-8463-004F1862E63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24EFCA0-100A-40E4-BAE7-95F793ED8AF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Villicana, Danae</dc:creator>
  <cp:lastModifiedBy>Praem Kodiath</cp:lastModifiedBy>
  <dcterms:created xsi:type="dcterms:W3CDTF">2020-01-29T18:39:55Z</dcterms:created>
  <dcterms:modified xsi:type="dcterms:W3CDTF">2020-02-07T06:34:52Z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0x01010016D88087D44EFC4DBA49FC93C76641D8</vt:lpwstr>
  </property>
</Properties>
</file>