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.sharepoint.com/teams/rasmartmeter2.0/Shared Documents/Legal &amp; Regulatory Use Only/Workpapers for Filing/PUBLIC Workpapers/"/>
    </mc:Choice>
  </mc:AlternateContent>
  <xr:revisionPtr revIDLastSave="2226" documentId="8_{5F3ACB67-6C2D-48BA-9C1F-A3F15BD10715}" xr6:coauthVersionLast="47" xr6:coauthVersionMax="47" xr10:uidLastSave="{85B23A54-0040-4FA6-8745-08A1294C3790}"/>
  <bookViews>
    <workbookView xWindow="-98" yWindow="-98" windowWidth="19396" windowHeight="11475" tabRatio="994" firstSheet="1" activeTab="1" xr2:uid="{00000000-000D-0000-FFFF-FFFF00000000}"/>
  </bookViews>
  <sheets>
    <sheet name="2.WP-1 (IT Total)" sheetId="1" state="hidden" r:id="rId1"/>
    <sheet name="WP 3.9.1-C (Vendor Comparison)" sheetId="33" r:id="rId2"/>
    <sheet name="2.1.5 WP-5 (Vendor Services (2)" sheetId="11" state="hidden" r:id="rId3"/>
  </sheets>
  <definedNames>
    <definedName name="CIQWBGuid" hidden="1">"38a5435a-303b-4848-a2b0-cab00ab62906"</definedName>
    <definedName name="CIQWBInfo" hidden="1">"{ ""CIQVersion"":""9.51.3510.3078"" }"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45933.141712963</definedName>
    <definedName name="IQ_QTD" hidden="1">750000</definedName>
    <definedName name="IQ_TODAY" hidden="1">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3" l="1"/>
  <c r="D24" i="33"/>
  <c r="E24" i="33"/>
  <c r="H26" i="11" l="1"/>
  <c r="I26" i="11"/>
  <c r="J26" i="11"/>
  <c r="C26" i="11"/>
  <c r="D26" i="11"/>
  <c r="E26" i="11"/>
  <c r="F26" i="11"/>
  <c r="G26" i="11"/>
  <c r="K10" i="11"/>
  <c r="K11" i="11"/>
  <c r="K12" i="11"/>
  <c r="K13" i="11"/>
  <c r="K14" i="11"/>
  <c r="K15" i="11"/>
  <c r="K16" i="11"/>
  <c r="K17" i="11"/>
  <c r="K18" i="11"/>
  <c r="K19" i="11"/>
  <c r="C20" i="11"/>
  <c r="D20" i="11"/>
  <c r="E20" i="11"/>
  <c r="E37" i="11" s="1"/>
  <c r="F20" i="11"/>
  <c r="F37" i="11" s="1"/>
  <c r="G20" i="11"/>
  <c r="H20" i="11"/>
  <c r="H37" i="11" s="1"/>
  <c r="I20" i="11"/>
  <c r="J20" i="11"/>
  <c r="K21" i="11"/>
  <c r="K22" i="11"/>
  <c r="K24" i="11"/>
  <c r="K25" i="11"/>
  <c r="K28" i="11"/>
  <c r="K29" i="11"/>
  <c r="K30" i="11"/>
  <c r="K31" i="11"/>
  <c r="K32" i="11"/>
  <c r="K33" i="11"/>
  <c r="K23" i="11"/>
  <c r="K34" i="11"/>
  <c r="K35" i="11"/>
  <c r="K36" i="11"/>
  <c r="C37" i="11" l="1"/>
  <c r="J37" i="11"/>
  <c r="D37" i="11"/>
  <c r="K26" i="11"/>
  <c r="G37" i="11"/>
  <c r="I37" i="11"/>
  <c r="K20" i="11"/>
  <c r="K37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tc={9326249F-5416-411F-A518-9A2BEF4D7DDD}</author>
  </authors>
  <commentList>
    <comment ref="B16" authorId="0" shapeId="0" xr:uid="{9326249F-5416-411F-A518-9A2BEF4D7DDD}">
      <text>
        <t>[Threaded comment]
Your version of Excel allows you to read this threaded comment; however, any edits to it will get removed if the file is opened in a newer version of Excel. Learn more: https://go.microsoft.com/fwlink/?linkid=870924
Comment:
    @Baugh, Brad This has the confidential header and not seeing anything marked (highlighted yellow). Please yellow highlight all cells that are confidential OR remove the header and uncolor the tab.  
Reply:
    @Thai, David H David - this is your workpaper.  Can you please review Geneveve's request?
Reply:
    This was a miss on my part. We added this workpaper in late and I forgot to have my team scan this doc. I have since added the highlights.</t>
      </text>
    </comment>
  </commentList>
</comments>
</file>

<file path=xl/sharedStrings.xml><?xml version="1.0" encoding="utf-8"?>
<sst xmlns="http://schemas.openxmlformats.org/spreadsheetml/2006/main" count="135" uniqueCount="91">
  <si>
    <t>Overall Summary For Exhibit No : SDG&amp;E-</t>
  </si>
  <si>
    <t>Area</t>
  </si>
  <si>
    <t>SM 2.0 Program -- IT  Costs</t>
  </si>
  <si>
    <t>Witness</t>
  </si>
  <si>
    <t>Brad Baugh</t>
  </si>
  <si>
    <t>Budget Code</t>
  </si>
  <si>
    <t>Category</t>
  </si>
  <si>
    <t>2. IT Costs</t>
  </si>
  <si>
    <t>Sub-Category</t>
  </si>
  <si>
    <t>2. IT Costs - Summarized</t>
  </si>
  <si>
    <t>Total</t>
  </si>
  <si>
    <t>Line No.</t>
  </si>
  <si>
    <t>Description</t>
  </si>
  <si>
    <t>Forecasted ($M)</t>
  </si>
  <si>
    <t>Notes</t>
  </si>
  <si>
    <t>Reference</t>
  </si>
  <si>
    <t>IT Capital</t>
  </si>
  <si>
    <t>2.WP-2</t>
  </si>
  <si>
    <t>IT O&amp;M</t>
  </si>
  <si>
    <t>2.WP-X</t>
  </si>
  <si>
    <t>IT Total</t>
  </si>
  <si>
    <t>Forecast Methodology/Assumptions</t>
  </si>
  <si>
    <t xml:space="preserve">Labor - Zero-Based </t>
  </si>
  <si>
    <t>A  zero-based method was utilized to develop the labor forecast</t>
  </si>
  <si>
    <t>Non-Labor - Zero-Based</t>
  </si>
  <si>
    <t>A  zero-based method was utilized to develop the non-labor forecast</t>
  </si>
  <si>
    <t>NSE - Zero-Based</t>
  </si>
  <si>
    <t xml:space="preserve">A  zero-based method was utilized to develop the NSE forecast </t>
  </si>
  <si>
    <t>SM 2.0 Technology Proposal Evaluation (Cost Comparison)</t>
  </si>
  <si>
    <t>David Thai</t>
  </si>
  <si>
    <t xml:space="preserve">3.9.1 Vendor Cost Comparison </t>
  </si>
  <si>
    <t xml:space="preserve">SM 2.0 Technology Proposal Evaluation (Cost Comparison) </t>
  </si>
  <si>
    <t xml:space="preserve">Vendor 1 Legacy Meter Proposal </t>
  </si>
  <si>
    <t>Vendor 1 SM 2.0 Proposal</t>
  </si>
  <si>
    <t>Vendor 2 SM 2.0 Proposal</t>
  </si>
  <si>
    <t xml:space="preserve">Electric Meter Replacement </t>
  </si>
  <si>
    <t>Gas Module Replacement</t>
  </si>
  <si>
    <t>Foundational Technology</t>
  </si>
  <si>
    <t>NextGen Technology</t>
  </si>
  <si>
    <t>-</t>
  </si>
  <si>
    <t xml:space="preserve">Program Management </t>
  </si>
  <si>
    <t>Contingency</t>
  </si>
  <si>
    <t xml:space="preserve">Total- Direct Costs  </t>
  </si>
  <si>
    <t>Overheads</t>
  </si>
  <si>
    <t xml:space="preserve">Total- Indirect Costs </t>
  </si>
  <si>
    <t xml:space="preserve">Total Costs </t>
  </si>
  <si>
    <t xml:space="preserve"> </t>
  </si>
  <si>
    <t>SM 2.0 Technology Proposal Evaluation (Cost Comparison) - Summary of Loaded Costs</t>
  </si>
  <si>
    <t xml:space="preserve">Loaded Cost Foundational </t>
  </si>
  <si>
    <t>Loaded Cost NextGen</t>
  </si>
  <si>
    <t xml:space="preserve">Total Loaded Costs </t>
  </si>
  <si>
    <t>1) Apart from the vendor specific costs, all supporting costs (IT, internal labor, etc.,) is assumed to be the same across all options</t>
  </si>
  <si>
    <t xml:space="preserve">2) Vendor 1 costs were developed using high level assumptions </t>
  </si>
  <si>
    <t>3) Vendor 1 SM 2.0 proposal includes embedded solution for 2.0 platform, with no use cases enabled</t>
  </si>
  <si>
    <t>2  IT  Costs</t>
  </si>
  <si>
    <t>Sub-Category 1</t>
  </si>
  <si>
    <t>2.1 IT Capital Costs</t>
  </si>
  <si>
    <t>Sub-Category 2</t>
  </si>
  <si>
    <t>2.1.5 Vendor Services</t>
  </si>
  <si>
    <t>Actuals ($)</t>
  </si>
  <si>
    <t>Forecasted ($)</t>
  </si>
  <si>
    <t xml:space="preserve">SI Historical Vendor Services 2024 </t>
  </si>
  <si>
    <t>IT Historical Vendor Services 2025 (All Accenture)</t>
  </si>
  <si>
    <t>ITQA costs for first AMI 2.0 vendor upgrade</t>
  </si>
  <si>
    <t>Vendor Services IT</t>
  </si>
  <si>
    <t>Accenture - Mass Deployment Vendor - DE4C Managed Service</t>
  </si>
  <si>
    <t>Mass Deployment AI Analytics - Needed to validate mass deployment installs and report on likely errors.</t>
  </si>
  <si>
    <t xml:space="preserve">SI - Mass Deployment </t>
  </si>
  <si>
    <t>DE4C Integration team - DE4C Managed Service</t>
  </si>
  <si>
    <t>ITQA enterprise testing - ITQA vendor</t>
  </si>
  <si>
    <t>ITQA enterprise testing - Testing vendor</t>
  </si>
  <si>
    <t>System Integration Core - System integrator / project mgmt</t>
  </si>
  <si>
    <t xml:space="preserve">SI Vendor - Base Capability </t>
  </si>
  <si>
    <t>IT QA Testing</t>
  </si>
  <si>
    <t>Vendor Services NextGen Capability</t>
  </si>
  <si>
    <t>Integration with Head-end for wipe on move-out</t>
  </si>
  <si>
    <t>Business Processes and Functional Design - Vendor</t>
  </si>
  <si>
    <t>Transport of other data sources (x6)</t>
  </si>
  <si>
    <t>SI Vendor - Next Gen Capability</t>
  </si>
  <si>
    <t>IT Historical Vendor Services 2024 - PMO &amp; Contracting</t>
  </si>
  <si>
    <t>Security Vendor - Security Testing Hardware and Software</t>
  </si>
  <si>
    <t>NMS Vendor -Outage Management Remediation</t>
  </si>
  <si>
    <t xml:space="preserve">NMS Enhancements </t>
  </si>
  <si>
    <t>AMI Vendor - Headend Implementation</t>
  </si>
  <si>
    <t>Energized Down Conductor (EDC) Vendor - Application Remediation</t>
  </si>
  <si>
    <t>Aviva PI - Voltage data Application Remediation</t>
  </si>
  <si>
    <t>MyEnergyCenter Integation -  load disaggregation integration and enhancements</t>
  </si>
  <si>
    <t>Security Vendor - Security/Privacy Validation load disaggregration</t>
  </si>
  <si>
    <t>Software Vendor - Edge Load Disaggregation setup</t>
  </si>
  <si>
    <t>IT Vendor Services CapEx</t>
  </si>
  <si>
    <t>The yellow highlighted data in this document is CONFIDENTIAL – Pursuant to Public Utilities (PU) Code Section 583, Decision (D.) 21-09-020, and General Order (GO) No. 66-D.  The detailed justification is provided in Attachment A of the accompanying Confidentiality Declaration.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</si>
</sst>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_(&quot;$&quot;* #,##0_);_(&quot;$&quot;* \(#,##0\);_(&quot;$&quot;* &quot;-&quot;??_);_(@_)"/>
    <numFmt numFmtId="167" formatCode="_(* #,##0_);_(* \(#,##0\);_(* &quot;-&quot;??_);_(@_)"/>
    <numFmt numFmtId="168" formatCode="&quot;$&quot;0,,\ ;\-&quot;$&quot;0,,\ ;&quot;-&quot;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3" fillId="0" borderId="7" xfId="0" applyFont="1" applyBorder="1"/>
    <xf numFmtId="0" fontId="0" fillId="0" borderId="3" xfId="0" applyBorder="1" applyAlignment="1">
      <alignment horizontal="center"/>
    </xf>
    <xf numFmtId="165" fontId="0" fillId="0" borderId="7" xfId="1" applyNumberFormat="1" applyFont="1" applyBorder="1"/>
    <xf numFmtId="164" fontId="3" fillId="0" borderId="7" xfId="1" applyNumberFormat="1" applyFont="1" applyBorder="1"/>
    <xf numFmtId="165" fontId="3" fillId="0" borderId="7" xfId="1" applyNumberFormat="1" applyFont="1" applyBorder="1"/>
    <xf numFmtId="0" fontId="2" fillId="0" borderId="0" xfId="3"/>
    <xf numFmtId="0" fontId="5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44" fontId="2" fillId="0" borderId="0" xfId="3" applyNumberFormat="1"/>
    <xf numFmtId="165" fontId="2" fillId="0" borderId="0" xfId="3" applyNumberFormat="1"/>
    <xf numFmtId="0" fontId="2" fillId="0" borderId="7" xfId="3" applyBorder="1"/>
    <xf numFmtId="164" fontId="3" fillId="0" borderId="7" xfId="5" applyNumberFormat="1" applyFont="1" applyBorder="1"/>
    <xf numFmtId="166" fontId="3" fillId="0" borderId="10" xfId="6" applyNumberFormat="1" applyFont="1" applyBorder="1"/>
    <xf numFmtId="0" fontId="3" fillId="0" borderId="10" xfId="3" applyFont="1" applyBorder="1" applyAlignment="1">
      <alignment horizontal="left" wrapText="1"/>
    </xf>
    <xf numFmtId="0" fontId="2" fillId="0" borderId="10" xfId="3" applyBorder="1" applyAlignment="1">
      <alignment horizontal="center"/>
    </xf>
    <xf numFmtId="0" fontId="2" fillId="5" borderId="7" xfId="3" applyFill="1" applyBorder="1"/>
    <xf numFmtId="166" fontId="3" fillId="0" borderId="7" xfId="6" applyNumberFormat="1" applyFont="1" applyFill="1" applyBorder="1"/>
    <xf numFmtId="166" fontId="3" fillId="0" borderId="12" xfId="6" applyNumberFormat="1" applyFont="1" applyFill="1" applyBorder="1"/>
    <xf numFmtId="0" fontId="2" fillId="0" borderId="12" xfId="3" applyBorder="1" applyAlignment="1">
      <alignment horizontal="left" wrapText="1"/>
    </xf>
    <xf numFmtId="0" fontId="2" fillId="0" borderId="12" xfId="3" applyBorder="1" applyAlignment="1">
      <alignment horizontal="center"/>
    </xf>
    <xf numFmtId="0" fontId="2" fillId="0" borderId="7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4" borderId="7" xfId="3" applyFill="1" applyBorder="1"/>
    <xf numFmtId="166" fontId="3" fillId="0" borderId="10" xfId="6" applyNumberFormat="1" applyFont="1" applyFill="1" applyBorder="1"/>
    <xf numFmtId="0" fontId="9" fillId="0" borderId="10" xfId="3" applyFont="1" applyBorder="1" applyAlignment="1">
      <alignment horizontal="left" wrapText="1"/>
    </xf>
    <xf numFmtId="0" fontId="8" fillId="6" borderId="12" xfId="3" applyFont="1" applyFill="1" applyBorder="1" applyAlignment="1">
      <alignment horizontal="left" wrapText="1"/>
    </xf>
    <xf numFmtId="0" fontId="8" fillId="6" borderId="7" xfId="3" applyFont="1" applyFill="1" applyBorder="1" applyAlignment="1">
      <alignment horizontal="left" wrapText="1"/>
    </xf>
    <xf numFmtId="166" fontId="2" fillId="0" borderId="0" xfId="3" applyNumberFormat="1"/>
    <xf numFmtId="0" fontId="9" fillId="0" borderId="9" xfId="3" applyFont="1" applyBorder="1" applyAlignment="1">
      <alignment horizontal="left" wrapText="1"/>
    </xf>
    <xf numFmtId="0" fontId="8" fillId="0" borderId="12" xfId="3" applyFont="1" applyBorder="1" applyAlignment="1">
      <alignment horizontal="left" wrapText="1"/>
    </xf>
    <xf numFmtId="0" fontId="8" fillId="0" borderId="7" xfId="3" applyFont="1" applyBorder="1" applyAlignment="1">
      <alignment horizontal="left" wrapText="1"/>
    </xf>
    <xf numFmtId="165" fontId="0" fillId="0" borderId="7" xfId="5" applyNumberFormat="1" applyFont="1" applyBorder="1" applyAlignment="1">
      <alignment horizontal="right"/>
    </xf>
    <xf numFmtId="0" fontId="8" fillId="0" borderId="7" xfId="3" applyFont="1" applyBorder="1"/>
    <xf numFmtId="0" fontId="3" fillId="0" borderId="7" xfId="3" applyFont="1" applyBorder="1"/>
    <xf numFmtId="0" fontId="3" fillId="0" borderId="3" xfId="3" applyFont="1" applyBorder="1" applyAlignment="1">
      <alignment horizontal="center"/>
    </xf>
    <xf numFmtId="0" fontId="4" fillId="0" borderId="7" xfId="3" applyFont="1" applyBorder="1" applyAlignment="1">
      <alignment horizontal="left" vertical="center"/>
    </xf>
    <xf numFmtId="0" fontId="5" fillId="3" borderId="3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 wrapText="1"/>
    </xf>
    <xf numFmtId="0" fontId="5" fillId="3" borderId="2" xfId="3" applyFont="1" applyFill="1" applyBorder="1" applyAlignment="1">
      <alignment horizontal="left"/>
    </xf>
    <xf numFmtId="0" fontId="4" fillId="3" borderId="4" xfId="3" applyFont="1" applyFill="1" applyBorder="1" applyAlignment="1">
      <alignment horizontal="left" vertical="center"/>
    </xf>
    <xf numFmtId="0" fontId="2" fillId="4" borderId="7" xfId="3" applyFill="1" applyBorder="1" applyAlignment="1">
      <alignment horizontal="center"/>
    </xf>
    <xf numFmtId="0" fontId="2" fillId="4" borderId="7" xfId="3" applyFill="1" applyBorder="1" applyAlignment="1">
      <alignment horizontal="left" wrapText="1"/>
    </xf>
    <xf numFmtId="166" fontId="3" fillId="4" borderId="7" xfId="6" applyNumberFormat="1" applyFont="1" applyFill="1" applyBorder="1"/>
    <xf numFmtId="166" fontId="0" fillId="0" borderId="10" xfId="6" applyNumberFormat="1" applyFont="1" applyFill="1" applyBorder="1"/>
    <xf numFmtId="0" fontId="0" fillId="5" borderId="7" xfId="3" applyFont="1" applyFill="1" applyBorder="1"/>
    <xf numFmtId="0" fontId="0" fillId="0" borderId="2" xfId="0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0" borderId="4" xfId="0" applyBorder="1"/>
    <xf numFmtId="0" fontId="4" fillId="3" borderId="13" xfId="0" applyFont="1" applyFill="1" applyBorder="1" applyAlignment="1">
      <alignment horizontal="left" vertical="center"/>
    </xf>
    <xf numFmtId="166" fontId="2" fillId="0" borderId="7" xfId="6" applyNumberFormat="1" applyFont="1" applyFill="1" applyBorder="1"/>
    <xf numFmtId="166" fontId="2" fillId="0" borderId="12" xfId="6" applyNumberFormat="1" applyFont="1" applyFill="1" applyBorder="1"/>
    <xf numFmtId="166" fontId="3" fillId="0" borderId="0" xfId="3" applyNumberFormat="1" applyFont="1"/>
    <xf numFmtId="166" fontId="2" fillId="4" borderId="7" xfId="6" applyNumberFormat="1" applyFont="1" applyFill="1" applyBorder="1"/>
    <xf numFmtId="0" fontId="2" fillId="0" borderId="10" xfId="3" applyBorder="1" applyAlignment="1">
      <alignment horizontal="left" wrapText="1"/>
    </xf>
    <xf numFmtId="0" fontId="4" fillId="7" borderId="9" xfId="0" applyFont="1" applyFill="1" applyBorder="1" applyAlignment="1">
      <alignment horizontal="center"/>
    </xf>
    <xf numFmtId="167" fontId="0" fillId="8" borderId="0" xfId="0" applyNumberFormat="1" applyFill="1"/>
    <xf numFmtId="0" fontId="4" fillId="11" borderId="20" xfId="0" applyFont="1" applyFill="1" applyBorder="1" applyAlignment="1">
      <alignment horizontal="center"/>
    </xf>
    <xf numFmtId="0" fontId="0" fillId="0" borderId="24" xfId="0" applyBorder="1"/>
    <xf numFmtId="0" fontId="10" fillId="12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0" fillId="0" borderId="0" xfId="0" applyAlignment="1">
      <alignment vertical="center"/>
    </xf>
    <xf numFmtId="9" fontId="0" fillId="8" borderId="0" xfId="7" applyFont="1" applyFill="1"/>
    <xf numFmtId="10" fontId="0" fillId="8" borderId="0" xfId="7" applyNumberFormat="1" applyFont="1" applyFill="1"/>
    <xf numFmtId="0" fontId="4" fillId="7" borderId="26" xfId="0" applyFont="1" applyFill="1" applyBorder="1" applyAlignment="1">
      <alignment horizontal="left" vertical="center"/>
    </xf>
    <xf numFmtId="0" fontId="3" fillId="10" borderId="13" xfId="0" applyFont="1" applyFill="1" applyBorder="1" applyAlignment="1">
      <alignment horizontal="left" wrapText="1"/>
    </xf>
    <xf numFmtId="0" fontId="0" fillId="0" borderId="29" xfId="0" applyBorder="1"/>
    <xf numFmtId="0" fontId="4" fillId="7" borderId="7" xfId="0" applyFont="1" applyFill="1" applyBorder="1" applyAlignment="1">
      <alignment horizontal="center"/>
    </xf>
    <xf numFmtId="0" fontId="3" fillId="10" borderId="33" xfId="0" applyFont="1" applyFill="1" applyBorder="1" applyAlignment="1">
      <alignment horizontal="left" wrapText="1"/>
    </xf>
    <xf numFmtId="168" fontId="0" fillId="0" borderId="23" xfId="0" applyNumberFormat="1" applyBorder="1" applyAlignment="1">
      <alignment horizontal="center" vertical="center" wrapText="1"/>
    </xf>
    <xf numFmtId="168" fontId="0" fillId="0" borderId="7" xfId="0" applyNumberFormat="1" applyBorder="1" applyAlignment="1">
      <alignment horizontal="center" vertical="center" wrapText="1"/>
    </xf>
    <xf numFmtId="6" fontId="5" fillId="0" borderId="7" xfId="0" applyNumberFormat="1" applyFont="1" applyBorder="1" applyAlignment="1">
      <alignment horizontal="center" vertical="center" wrapText="1"/>
    </xf>
    <xf numFmtId="6" fontId="5" fillId="0" borderId="8" xfId="0" applyNumberFormat="1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/>
    </xf>
    <xf numFmtId="0" fontId="4" fillId="11" borderId="23" xfId="0" applyFont="1" applyFill="1" applyBorder="1" applyAlignment="1">
      <alignment horizontal="center"/>
    </xf>
    <xf numFmtId="6" fontId="5" fillId="0" borderId="23" xfId="0" applyNumberFormat="1" applyFont="1" applyBorder="1" applyAlignment="1">
      <alignment horizontal="center" vertical="center" wrapText="1"/>
    </xf>
    <xf numFmtId="6" fontId="5" fillId="0" borderId="25" xfId="0" applyNumberFormat="1" applyFont="1" applyBorder="1" applyAlignment="1">
      <alignment horizontal="center" vertical="center" wrapText="1"/>
    </xf>
    <xf numFmtId="6" fontId="4" fillId="10" borderId="7" xfId="0" applyNumberFormat="1" applyFont="1" applyFill="1" applyBorder="1" applyAlignment="1">
      <alignment horizontal="center" vertical="center" wrapText="1"/>
    </xf>
    <xf numFmtId="6" fontId="5" fillId="0" borderId="9" xfId="0" applyNumberFormat="1" applyFont="1" applyBorder="1" applyAlignment="1">
      <alignment horizontal="center" vertical="center" wrapText="1"/>
    </xf>
    <xf numFmtId="6" fontId="5" fillId="0" borderId="20" xfId="0" applyNumberFormat="1" applyFont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left" wrapText="1"/>
    </xf>
    <xf numFmtId="6" fontId="4" fillId="10" borderId="23" xfId="0" applyNumberFormat="1" applyFont="1" applyFill="1" applyBorder="1" applyAlignment="1">
      <alignment horizontal="center" vertical="center" wrapText="1"/>
    </xf>
    <xf numFmtId="6" fontId="4" fillId="10" borderId="14" xfId="0" applyNumberFormat="1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left" vertical="center"/>
    </xf>
    <xf numFmtId="168" fontId="3" fillId="10" borderId="35" xfId="0" applyNumberFormat="1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left" vertical="center"/>
    </xf>
    <xf numFmtId="6" fontId="5" fillId="13" borderId="7" xfId="0" applyNumberFormat="1" applyFont="1" applyFill="1" applyBorder="1" applyAlignment="1">
      <alignment horizontal="center" vertical="center" wrapText="1"/>
    </xf>
    <xf numFmtId="6" fontId="5" fillId="13" borderId="2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9" borderId="17" xfId="0" applyFont="1" applyFill="1" applyBorder="1" applyAlignment="1">
      <alignment horizontal="center"/>
    </xf>
    <xf numFmtId="0" fontId="10" fillId="9" borderId="18" xfId="0" applyFont="1" applyFill="1" applyBorder="1" applyAlignment="1">
      <alignment horizontal="center"/>
    </xf>
    <xf numFmtId="0" fontId="10" fillId="9" borderId="19" xfId="0" applyFont="1" applyFill="1" applyBorder="1" applyAlignment="1">
      <alignment horizontal="center"/>
    </xf>
    <xf numFmtId="0" fontId="10" fillId="9" borderId="30" xfId="0" applyFont="1" applyFill="1" applyBorder="1" applyAlignment="1">
      <alignment horizontal="center"/>
    </xf>
    <xf numFmtId="0" fontId="10" fillId="9" borderId="31" xfId="0" applyFont="1" applyFill="1" applyBorder="1" applyAlignment="1">
      <alignment horizontal="center"/>
    </xf>
    <xf numFmtId="0" fontId="10" fillId="9" borderId="32" xfId="0" applyFont="1" applyFill="1" applyBorder="1" applyAlignment="1">
      <alignment horizontal="center"/>
    </xf>
    <xf numFmtId="0" fontId="12" fillId="4" borderId="0" xfId="0" applyFont="1" applyFill="1" applyAlignment="1">
      <alignment horizontal="center" vertical="top" wrapText="1"/>
    </xf>
    <xf numFmtId="0" fontId="4" fillId="2" borderId="27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0" borderId="0" xfId="3" applyFont="1" applyAlignment="1">
      <alignment horizontal="left" vertical="top" wrapText="1"/>
    </xf>
    <xf numFmtId="0" fontId="4" fillId="2" borderId="5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3" fillId="0" borderId="2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5" fillId="0" borderId="1" xfId="3" applyFont="1" applyBorder="1" applyAlignment="1">
      <alignment horizontal="left" vertical="top" wrapText="1"/>
    </xf>
    <xf numFmtId="6" fontId="4" fillId="13" borderId="7" xfId="0" applyNumberFormat="1" applyFont="1" applyFill="1" applyBorder="1" applyAlignment="1">
      <alignment horizontal="center" vertical="center" wrapText="1"/>
    </xf>
    <xf numFmtId="6" fontId="4" fillId="13" borderId="28" xfId="0" applyNumberFormat="1" applyFont="1" applyFill="1" applyBorder="1" applyAlignment="1">
      <alignment horizontal="center" vertical="center" wrapText="1"/>
    </xf>
    <xf numFmtId="168" fontId="0" fillId="13" borderId="7" xfId="0" applyNumberFormat="1" applyFill="1" applyBorder="1" applyAlignment="1">
      <alignment horizontal="center"/>
    </xf>
    <xf numFmtId="168" fontId="0" fillId="13" borderId="7" xfId="0" applyNumberFormat="1" applyFill="1" applyBorder="1" applyAlignment="1">
      <alignment horizontal="center" vertical="center" wrapText="1"/>
    </xf>
    <xf numFmtId="168" fontId="3" fillId="13" borderId="34" xfId="0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Comma 2" xfId="5" xr:uid="{6F85093D-4318-1C48-9100-D974D9AC6857}"/>
    <cellStyle name="Currency 2" xfId="6" xr:uid="{1C467FF1-0315-7543-85A6-221ABACF4109}"/>
    <cellStyle name="Normal" xfId="0" builtinId="0"/>
    <cellStyle name="Normal 2" xfId="3" xr:uid="{6CC9EB85-A131-F344-8E98-617BE9A8B4D9}"/>
    <cellStyle name="Normal 3" xfId="4" xr:uid="{04153E54-DCC9-2B47-A13F-6846AA792081}"/>
    <cellStyle name="Normal 8" xfId="2" xr:uid="{88530F41-23E2-4A9D-BBB6-729D6A8C77F2}"/>
    <cellStyle name="Percent" xfId="7" builtinId="5"/>
  </cellStyles>
  <dxfs count="0"/>
  <tableStyles count="0" defaultTableStyle="TableStyleMedium2" defaultPivotStyle="PivotStyleMedium9"/>
  <colors>
    <mruColors>
      <color rgb="FFFFA7A7"/>
      <color rgb="FFFFFFCC"/>
      <color rgb="FFF6F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ugh, Brad" id="{B8975463-EAB1-4218-BBCB-424E09964009}" userId="BBaugh@semprautilities.com" providerId="PeoplePicker"/>
  <person displayName="Thai, David H" id="{32911C8A-DFF1-436A-8C8F-3BA53778BA48}" userId="DAThai@semprautilities.com" providerId="PeoplePicker"/>
  <person displayName="Thai, David H" id="{5DDAE516-B8F4-4233-A6EF-E644688440E8}" userId="S::DAThai@semprautilities.com::0e6019c5-6927-4c34-adf6-0c0ae6447d6a" providerId="AD"/>
  <person displayName="Baugh, Brad" id="{450302A7-0472-47EF-9916-CC5ABA0487C7}" userId="S::bbaugh@semprautilities.com::533098bc-9985-483e-994c-a1fe3f929956" providerId="AD"/>
  <person displayName="Bucsit, Geneveve" id="{5C4D75C0-1AB7-4A48-B87D-FF01B0BD4811}" userId="S::gbucsit@semprautilities.com::bca31164-489c-4980-b9e3-648a5422f9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5-12-15T18:54:16.72" personId="{5C4D75C0-1AB7-4A48-B87D-FF01B0BD4811}" id="{9326249F-5416-411F-A518-9A2BEF4D7DDD}">
    <text xml:space="preserve">@Baugh, Brad This has the confidential header and not seeing anything marked (highlighted yellow). Please yellow highlight all cells that are confidential OR remove the header and uncolor the tab.  </text>
    <mentions>
      <mention mentionpersonId="{B8975463-EAB1-4218-BBCB-424E09964009}" mentionId="{A9F59E4B-0E16-4019-B535-FF9ACAA0ADEA}" startIndex="0" length="12"/>
    </mentions>
  </threadedComment>
  <threadedComment ref="B16" dT="2025-12-15T19:25:26.13" personId="{450302A7-0472-47EF-9916-CC5ABA0487C7}" id="{EB6A4EC6-6111-4E32-BDF1-0BF771AFEF57}" parentId="{9326249F-5416-411F-A518-9A2BEF4D7DDD}">
    <text>@Thai, David H David - this is your workpaper.  Can you please review Geneveve's request?</text>
    <mentions>
      <mention mentionpersonId="{32911C8A-DFF1-436A-8C8F-3BA53778BA48}" mentionId="{CACCC397-8A45-4C0F-97F0-474EC86D32C8}" startIndex="0" length="14"/>
    </mentions>
  </threadedComment>
  <threadedComment ref="B16" dT="2025-12-15T19:37:19.20" personId="{5DDAE516-B8F4-4233-A6EF-E644688440E8}" id="{7DC7ECAF-4567-43ED-B46F-0EED57347BCD}" parentId="{9326249F-5416-411F-A518-9A2BEF4D7DDD}">
    <text>This was a miss on my part. We added this workpaper in late and I forgot to have my team scan this doc. I have since added the highlights.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0"/>
  <sheetViews>
    <sheetView zoomScale="85" zoomScaleNormal="85" workbookViewId="0">
      <selection activeCell="M27" sqref="M27"/>
    </sheetView>
  </sheetViews>
  <sheetFormatPr defaultColWidth="8.86328125" defaultRowHeight="14.25" x14ac:dyDescent="0.45"/>
  <cols>
    <col min="1" max="1" width="20.3984375" bestFit="1" customWidth="1"/>
    <col min="2" max="2" width="10.73046875" customWidth="1"/>
    <col min="11" max="11" width="9.86328125" customWidth="1"/>
    <col min="12" max="12" width="10.3984375" customWidth="1"/>
  </cols>
  <sheetData>
    <row r="1" spans="1:12" x14ac:dyDescent="0.45">
      <c r="A1" s="104" t="s">
        <v>0</v>
      </c>
      <c r="B1" s="105"/>
      <c r="C1" s="105"/>
      <c r="D1" s="105"/>
      <c r="E1" s="105"/>
      <c r="F1" s="105"/>
      <c r="G1" s="105"/>
    </row>
    <row r="2" spans="1:12" x14ac:dyDescent="0.45">
      <c r="A2" s="4" t="s">
        <v>1</v>
      </c>
      <c r="B2" s="106" t="s">
        <v>2</v>
      </c>
      <c r="C2" s="107"/>
      <c r="D2" s="107"/>
      <c r="E2" s="107"/>
      <c r="F2" s="107"/>
      <c r="G2" s="107"/>
    </row>
    <row r="3" spans="1:12" x14ac:dyDescent="0.45">
      <c r="A3" s="4" t="s">
        <v>3</v>
      </c>
      <c r="B3" s="106" t="s">
        <v>4</v>
      </c>
      <c r="C3" s="107"/>
      <c r="D3" s="107"/>
      <c r="E3" s="107"/>
      <c r="F3" s="107"/>
      <c r="G3" s="107"/>
    </row>
    <row r="4" spans="1:12" x14ac:dyDescent="0.45">
      <c r="A4" s="4" t="s">
        <v>5</v>
      </c>
      <c r="B4" s="106"/>
      <c r="C4" s="107"/>
      <c r="D4" s="107"/>
      <c r="E4" s="107"/>
      <c r="F4" s="107"/>
      <c r="G4" s="107"/>
    </row>
    <row r="5" spans="1:12" x14ac:dyDescent="0.45">
      <c r="A5" s="4" t="s">
        <v>6</v>
      </c>
      <c r="B5" s="106" t="s">
        <v>7</v>
      </c>
      <c r="C5" s="107"/>
      <c r="D5" s="107"/>
      <c r="E5" s="107"/>
      <c r="F5" s="107"/>
      <c r="G5" s="107"/>
    </row>
    <row r="6" spans="1:12" x14ac:dyDescent="0.45">
      <c r="A6" s="4" t="s">
        <v>8</v>
      </c>
      <c r="B6" s="5" t="s">
        <v>9</v>
      </c>
      <c r="C6" s="6"/>
      <c r="D6" s="6"/>
      <c r="E6" s="6"/>
      <c r="F6" s="6"/>
      <c r="G6" s="6"/>
    </row>
    <row r="8" spans="1:12" x14ac:dyDescent="0.45">
      <c r="C8" s="11">
        <v>2025</v>
      </c>
      <c r="D8" s="11">
        <v>2026</v>
      </c>
      <c r="E8" s="11">
        <v>2027</v>
      </c>
      <c r="F8" s="11">
        <v>2028</v>
      </c>
      <c r="G8" s="11">
        <v>2029</v>
      </c>
      <c r="H8" s="11">
        <v>2030</v>
      </c>
      <c r="I8" s="11">
        <v>2031</v>
      </c>
      <c r="J8" s="11" t="s">
        <v>10</v>
      </c>
    </row>
    <row r="9" spans="1:12" x14ac:dyDescent="0.45">
      <c r="A9" s="8" t="s">
        <v>11</v>
      </c>
      <c r="B9" s="11" t="s">
        <v>12</v>
      </c>
      <c r="C9" s="100" t="s">
        <v>13</v>
      </c>
      <c r="D9" s="101"/>
      <c r="E9" s="101"/>
      <c r="F9" s="101"/>
      <c r="G9" s="101"/>
      <c r="H9" s="101"/>
      <c r="I9" s="101"/>
      <c r="J9" s="12"/>
      <c r="K9" s="9" t="s">
        <v>14</v>
      </c>
      <c r="L9" s="9" t="s">
        <v>15</v>
      </c>
    </row>
    <row r="10" spans="1:12" x14ac:dyDescent="0.45">
      <c r="A10" s="10">
        <v>1</v>
      </c>
      <c r="B10" s="9" t="s">
        <v>16</v>
      </c>
      <c r="C10" s="13"/>
      <c r="D10" s="13"/>
      <c r="E10" s="13"/>
      <c r="F10" s="13"/>
      <c r="G10" s="13"/>
      <c r="H10" s="13"/>
      <c r="I10" s="13"/>
      <c r="J10" s="15"/>
      <c r="K10" s="9"/>
      <c r="L10" s="9" t="s">
        <v>17</v>
      </c>
    </row>
    <row r="11" spans="1:12" x14ac:dyDescent="0.45">
      <c r="A11" s="10">
        <v>2</v>
      </c>
      <c r="B11" s="9" t="s">
        <v>18</v>
      </c>
      <c r="C11" s="13"/>
      <c r="D11" s="13"/>
      <c r="E11" s="13"/>
      <c r="F11" s="13"/>
      <c r="G11" s="13"/>
      <c r="H11" s="13"/>
      <c r="I11" s="13"/>
      <c r="J11" s="15"/>
      <c r="K11" s="9"/>
      <c r="L11" s="9" t="s">
        <v>19</v>
      </c>
    </row>
    <row r="12" spans="1:12" x14ac:dyDescent="0.45">
      <c r="A12" s="10">
        <v>3</v>
      </c>
      <c r="B12" s="11" t="s">
        <v>20</v>
      </c>
      <c r="C12" s="14"/>
      <c r="D12" s="14"/>
      <c r="E12" s="14"/>
      <c r="F12" s="14"/>
      <c r="G12" s="14"/>
      <c r="H12" s="14"/>
      <c r="I12" s="14"/>
      <c r="J12" s="14"/>
      <c r="K12" s="9"/>
      <c r="L12" s="9"/>
    </row>
    <row r="13" spans="1:12" x14ac:dyDescent="0.45">
      <c r="A13" s="7"/>
    </row>
    <row r="16" spans="1:12" x14ac:dyDescent="0.45">
      <c r="A16" s="1" t="s">
        <v>21</v>
      </c>
      <c r="B16" s="2"/>
      <c r="C16" s="2"/>
      <c r="D16" s="2"/>
      <c r="E16" s="2"/>
      <c r="F16" s="2"/>
      <c r="G16" s="2"/>
      <c r="H16" s="2"/>
    </row>
    <row r="17" spans="1:8" x14ac:dyDescent="0.45">
      <c r="A17" s="108"/>
      <c r="B17" s="108"/>
      <c r="C17" s="108"/>
      <c r="D17" s="108"/>
      <c r="E17" s="108"/>
      <c r="F17" s="108"/>
      <c r="G17" s="108"/>
      <c r="H17" s="108"/>
    </row>
    <row r="18" spans="1:8" x14ac:dyDescent="0.45">
      <c r="A18" s="109"/>
      <c r="B18" s="109"/>
      <c r="C18" s="109"/>
      <c r="D18" s="109"/>
      <c r="E18" s="109"/>
      <c r="F18" s="109"/>
      <c r="G18" s="109"/>
      <c r="H18" s="109"/>
    </row>
    <row r="19" spans="1:8" x14ac:dyDescent="0.45">
      <c r="A19" s="109"/>
      <c r="B19" s="109"/>
      <c r="C19" s="109"/>
      <c r="D19" s="109"/>
      <c r="E19" s="109"/>
      <c r="F19" s="109"/>
      <c r="G19" s="109"/>
      <c r="H19" s="109"/>
    </row>
    <row r="20" spans="1:8" x14ac:dyDescent="0.45">
      <c r="A20" s="109"/>
      <c r="B20" s="109"/>
      <c r="C20" s="109"/>
      <c r="D20" s="109"/>
      <c r="E20" s="109"/>
      <c r="F20" s="109"/>
      <c r="G20" s="109"/>
      <c r="H20" s="109"/>
    </row>
    <row r="21" spans="1:8" x14ac:dyDescent="0.45">
      <c r="A21" s="109"/>
      <c r="B21" s="109"/>
      <c r="C21" s="109"/>
      <c r="D21" s="109"/>
      <c r="E21" s="109"/>
      <c r="F21" s="109"/>
      <c r="G21" s="109"/>
      <c r="H21" s="109"/>
    </row>
    <row r="22" spans="1:8" x14ac:dyDescent="0.45">
      <c r="A22" s="3"/>
      <c r="B22" s="3"/>
      <c r="C22" s="3"/>
      <c r="D22" s="3"/>
      <c r="E22" s="3"/>
      <c r="F22" s="3"/>
      <c r="G22" s="3"/>
      <c r="H22" s="3"/>
    </row>
    <row r="23" spans="1:8" x14ac:dyDescent="0.45">
      <c r="A23" s="1" t="s">
        <v>22</v>
      </c>
      <c r="B23" s="2"/>
      <c r="C23" s="2"/>
      <c r="D23" s="2"/>
      <c r="E23" s="2"/>
      <c r="F23" s="2"/>
      <c r="G23" s="2"/>
      <c r="H23" s="2"/>
    </row>
    <row r="24" spans="1:8" x14ac:dyDescent="0.45">
      <c r="A24" s="102" t="s">
        <v>23</v>
      </c>
      <c r="B24" s="103"/>
      <c r="C24" s="103"/>
      <c r="D24" s="103"/>
      <c r="E24" s="103"/>
      <c r="F24" s="103"/>
      <c r="G24" s="103"/>
      <c r="H24" s="103"/>
    </row>
    <row r="25" spans="1:8" x14ac:dyDescent="0.45">
      <c r="A25" s="2"/>
      <c r="B25" s="2"/>
      <c r="C25" s="2"/>
      <c r="D25" s="2"/>
      <c r="E25" s="2"/>
      <c r="F25" s="2"/>
      <c r="G25" s="2"/>
      <c r="H25" s="2"/>
    </row>
    <row r="26" spans="1:8" x14ac:dyDescent="0.45">
      <c r="A26" s="1" t="s">
        <v>24</v>
      </c>
      <c r="B26" s="2"/>
      <c r="C26" s="2"/>
      <c r="D26" s="2"/>
      <c r="E26" s="2"/>
      <c r="F26" s="2"/>
      <c r="G26" s="2"/>
      <c r="H26" s="2"/>
    </row>
    <row r="27" spans="1:8" x14ac:dyDescent="0.45">
      <c r="A27" s="102" t="s">
        <v>25</v>
      </c>
      <c r="B27" s="103"/>
      <c r="C27" s="103"/>
      <c r="D27" s="103"/>
      <c r="E27" s="103"/>
      <c r="F27" s="103"/>
      <c r="G27" s="103"/>
      <c r="H27" s="103"/>
    </row>
    <row r="28" spans="1:8" x14ac:dyDescent="0.45">
      <c r="A28" s="2"/>
      <c r="B28" s="2"/>
      <c r="C28" s="2"/>
      <c r="D28" s="2"/>
      <c r="E28" s="2"/>
      <c r="F28" s="2"/>
      <c r="G28" s="2"/>
      <c r="H28" s="2"/>
    </row>
    <row r="29" spans="1:8" x14ac:dyDescent="0.45">
      <c r="A29" s="1" t="s">
        <v>26</v>
      </c>
      <c r="B29" s="2"/>
      <c r="C29" s="2"/>
      <c r="D29" s="2"/>
      <c r="E29" s="2"/>
      <c r="F29" s="2"/>
      <c r="G29" s="2"/>
      <c r="H29" s="2"/>
    </row>
    <row r="30" spans="1:8" x14ac:dyDescent="0.45">
      <c r="A30" s="102" t="s">
        <v>27</v>
      </c>
      <c r="B30" s="103"/>
      <c r="C30" s="103"/>
      <c r="D30" s="103"/>
      <c r="E30" s="103"/>
      <c r="F30" s="103"/>
      <c r="G30" s="103"/>
      <c r="H30" s="103"/>
    </row>
  </sheetData>
  <mergeCells count="14">
    <mergeCell ref="C9:I9"/>
    <mergeCell ref="A27:H27"/>
    <mergeCell ref="A30:H30"/>
    <mergeCell ref="A1:G1"/>
    <mergeCell ref="B2:G2"/>
    <mergeCell ref="B3:G3"/>
    <mergeCell ref="B4:G4"/>
    <mergeCell ref="B5:G5"/>
    <mergeCell ref="A17:H17"/>
    <mergeCell ref="A18:H18"/>
    <mergeCell ref="A19:H19"/>
    <mergeCell ref="A20:H20"/>
    <mergeCell ref="A21:H21"/>
    <mergeCell ref="A24:H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81C8-468C-453C-8713-3C77CEAF4164}">
  <sheetPr>
    <tabColor rgb="FFFFFF00"/>
  </sheetPr>
  <dimension ref="A1:I29"/>
  <sheetViews>
    <sheetView tabSelected="1" topLeftCell="A2" zoomScale="90" zoomScaleNormal="90" workbookViewId="0">
      <selection activeCell="C24" sqref="C24:D24"/>
    </sheetView>
  </sheetViews>
  <sheetFormatPr defaultColWidth="8.86328125" defaultRowHeight="14.25" x14ac:dyDescent="0.45"/>
  <cols>
    <col min="1" max="1" width="13.73046875" style="59" customWidth="1"/>
    <col min="2" max="2" width="38.86328125" style="59" bestFit="1" customWidth="1"/>
    <col min="3" max="3" width="29" style="59" customWidth="1"/>
    <col min="4" max="4" width="28.1328125" style="59" customWidth="1"/>
    <col min="5" max="5" width="27.3984375" style="59" customWidth="1"/>
    <col min="6" max="6" width="17.59765625" style="59" customWidth="1"/>
    <col min="7" max="16384" width="8.86328125" style="59"/>
  </cols>
  <sheetData>
    <row r="1" spans="1:9" ht="51.95" customHeight="1" thickBot="1" x14ac:dyDescent="0.5">
      <c r="A1" s="116" t="s">
        <v>90</v>
      </c>
      <c r="B1" s="116"/>
      <c r="C1" s="116"/>
      <c r="D1" s="116"/>
      <c r="E1" s="116"/>
    </row>
    <row r="2" spans="1:9" x14ac:dyDescent="0.45">
      <c r="A2" s="104" t="s">
        <v>0</v>
      </c>
      <c r="B2" s="105"/>
      <c r="C2" s="105"/>
      <c r="D2" s="105"/>
      <c r="E2" s="117"/>
    </row>
    <row r="3" spans="1:9" x14ac:dyDescent="0.45">
      <c r="A3" s="4" t="s">
        <v>1</v>
      </c>
      <c r="B3" s="106" t="s">
        <v>28</v>
      </c>
      <c r="C3" s="107"/>
      <c r="D3" s="107"/>
      <c r="E3" s="118"/>
    </row>
    <row r="4" spans="1:9" x14ac:dyDescent="0.45">
      <c r="A4" s="4" t="s">
        <v>3</v>
      </c>
      <c r="B4" s="106" t="s">
        <v>29</v>
      </c>
      <c r="C4" s="107"/>
      <c r="D4" s="107"/>
      <c r="E4" s="118"/>
    </row>
    <row r="5" spans="1:9" ht="14.65" thickBot="1" x14ac:dyDescent="0.5">
      <c r="A5" s="61" t="s">
        <v>6</v>
      </c>
      <c r="B5" s="119" t="s">
        <v>30</v>
      </c>
      <c r="C5" s="120"/>
      <c r="D5" s="120"/>
      <c r="E5" s="121"/>
    </row>
    <row r="6" spans="1:9" ht="14.65" thickBot="1" x14ac:dyDescent="0.5">
      <c r="A6"/>
    </row>
    <row r="7" spans="1:9" x14ac:dyDescent="0.45">
      <c r="A7" s="58"/>
      <c r="B7" s="113" t="s">
        <v>31</v>
      </c>
      <c r="C7" s="114"/>
      <c r="D7" s="114"/>
      <c r="E7" s="115"/>
    </row>
    <row r="8" spans="1:9" x14ac:dyDescent="0.45">
      <c r="A8" s="97" t="s">
        <v>11</v>
      </c>
      <c r="B8" s="85"/>
      <c r="C8" s="79" t="s">
        <v>32</v>
      </c>
      <c r="D8" s="79" t="s">
        <v>33</v>
      </c>
      <c r="E8" s="86" t="s">
        <v>34</v>
      </c>
    </row>
    <row r="9" spans="1:9" x14ac:dyDescent="0.45">
      <c r="A9" s="57">
        <v>1</v>
      </c>
      <c r="B9" s="60" t="s">
        <v>35</v>
      </c>
      <c r="C9" s="98"/>
      <c r="D9" s="98"/>
      <c r="E9" s="99"/>
    </row>
    <row r="10" spans="1:9" x14ac:dyDescent="0.45">
      <c r="A10" s="57">
        <v>2</v>
      </c>
      <c r="B10" s="60" t="s">
        <v>36</v>
      </c>
      <c r="C10" s="98"/>
      <c r="D10" s="98"/>
      <c r="E10" s="99"/>
      <c r="G10" s="75"/>
      <c r="I10" s="74"/>
    </row>
    <row r="11" spans="1:9" x14ac:dyDescent="0.45">
      <c r="A11" s="57">
        <v>3</v>
      </c>
      <c r="B11" s="60" t="s">
        <v>37</v>
      </c>
      <c r="C11" s="83">
        <v>122.3</v>
      </c>
      <c r="D11" s="83">
        <v>122.3</v>
      </c>
      <c r="E11" s="87">
        <v>122.3</v>
      </c>
      <c r="G11" s="75"/>
      <c r="I11" s="74"/>
    </row>
    <row r="12" spans="1:9" x14ac:dyDescent="0.45">
      <c r="A12" s="57">
        <v>4</v>
      </c>
      <c r="B12" s="60" t="s">
        <v>38</v>
      </c>
      <c r="C12" s="83" t="s">
        <v>39</v>
      </c>
      <c r="D12" s="83" t="s">
        <v>39</v>
      </c>
      <c r="E12" s="87">
        <v>42.7</v>
      </c>
      <c r="G12" s="75"/>
      <c r="I12" s="74"/>
    </row>
    <row r="13" spans="1:9" x14ac:dyDescent="0.45">
      <c r="A13" s="57">
        <v>5</v>
      </c>
      <c r="B13" s="60" t="s">
        <v>40</v>
      </c>
      <c r="C13" s="83">
        <v>41.8</v>
      </c>
      <c r="D13" s="83">
        <v>41.8</v>
      </c>
      <c r="E13" s="87">
        <v>41.8</v>
      </c>
      <c r="G13" s="75"/>
      <c r="I13" s="74"/>
    </row>
    <row r="14" spans="1:9" x14ac:dyDescent="0.45">
      <c r="A14" s="57">
        <v>6</v>
      </c>
      <c r="B14" s="70" t="s">
        <v>41</v>
      </c>
      <c r="C14" s="84">
        <v>51.4</v>
      </c>
      <c r="D14" s="84">
        <v>60.5</v>
      </c>
      <c r="E14" s="88">
        <v>60.1</v>
      </c>
      <c r="G14" s="75"/>
      <c r="I14" s="74"/>
    </row>
    <row r="15" spans="1:9" x14ac:dyDescent="0.45">
      <c r="A15" s="57"/>
      <c r="B15" s="92" t="s">
        <v>42</v>
      </c>
      <c r="C15" s="131">
        <v>661</v>
      </c>
      <c r="D15" s="131">
        <v>767</v>
      </c>
      <c r="E15" s="93">
        <v>762</v>
      </c>
      <c r="G15" s="75"/>
      <c r="I15" s="74"/>
    </row>
    <row r="16" spans="1:9" x14ac:dyDescent="0.45">
      <c r="A16" s="57">
        <v>7</v>
      </c>
      <c r="B16" s="78" t="s">
        <v>43</v>
      </c>
      <c r="C16" s="90">
        <v>54.6</v>
      </c>
      <c r="D16" s="90">
        <v>63.4</v>
      </c>
      <c r="E16" s="91">
        <v>63</v>
      </c>
      <c r="G16" s="75"/>
      <c r="I16" s="74"/>
    </row>
    <row r="17" spans="1:9" ht="15.95" customHeight="1" x14ac:dyDescent="0.45">
      <c r="B17" s="92" t="s">
        <v>44</v>
      </c>
      <c r="C17" s="89">
        <v>55</v>
      </c>
      <c r="D17" s="89">
        <v>63</v>
      </c>
      <c r="E17" s="93">
        <v>63</v>
      </c>
      <c r="G17" s="75"/>
      <c r="I17" s="74"/>
    </row>
    <row r="18" spans="1:9" ht="15.95" customHeight="1" thickBot="1" x14ac:dyDescent="0.5">
      <c r="B18" s="77" t="s">
        <v>45</v>
      </c>
      <c r="C18" s="132">
        <v>716</v>
      </c>
      <c r="D18" s="132">
        <v>830</v>
      </c>
      <c r="E18" s="94">
        <v>825</v>
      </c>
    </row>
    <row r="19" spans="1:9" ht="14.65" thickBot="1" x14ac:dyDescent="0.5">
      <c r="A19" s="58"/>
      <c r="B19" s="59" t="s">
        <v>46</v>
      </c>
    </row>
    <row r="20" spans="1:9" ht="14.65" thickBot="1" x14ac:dyDescent="0.5">
      <c r="A20" s="58"/>
      <c r="B20" s="110" t="s">
        <v>47</v>
      </c>
      <c r="C20" s="111"/>
      <c r="D20" s="111"/>
      <c r="E20" s="112"/>
    </row>
    <row r="21" spans="1:9" x14ac:dyDescent="0.45">
      <c r="A21" s="76" t="s">
        <v>11</v>
      </c>
      <c r="B21" s="95"/>
      <c r="C21" s="67" t="s">
        <v>32</v>
      </c>
      <c r="D21" s="67" t="s">
        <v>33</v>
      </c>
      <c r="E21" s="69" t="s">
        <v>34</v>
      </c>
    </row>
    <row r="22" spans="1:9" x14ac:dyDescent="0.45">
      <c r="A22" s="57">
        <v>1</v>
      </c>
      <c r="B22" s="60" t="s">
        <v>48</v>
      </c>
      <c r="C22" s="133">
        <v>715000000</v>
      </c>
      <c r="D22" s="134">
        <v>830000000</v>
      </c>
      <c r="E22" s="81">
        <v>774858883.50861168</v>
      </c>
    </row>
    <row r="23" spans="1:9" x14ac:dyDescent="0.45">
      <c r="A23" s="57">
        <v>2</v>
      </c>
      <c r="B23" s="60" t="s">
        <v>49</v>
      </c>
      <c r="C23" s="82"/>
      <c r="D23" s="82"/>
      <c r="E23" s="81">
        <v>50154796.224886201</v>
      </c>
    </row>
    <row r="24" spans="1:9" ht="14.65" thickBot="1" x14ac:dyDescent="0.5">
      <c r="B24" s="80" t="s">
        <v>50</v>
      </c>
      <c r="C24" s="135">
        <f>SUM(C22:C23)</f>
        <v>715000000</v>
      </c>
      <c r="D24" s="135">
        <f>SUM(D22:D23)</f>
        <v>830000000</v>
      </c>
      <c r="E24" s="96">
        <f>SUM(E22:E23)</f>
        <v>825013679.73349786</v>
      </c>
    </row>
    <row r="25" spans="1:9" x14ac:dyDescent="0.45">
      <c r="C25" s="68"/>
    </row>
    <row r="26" spans="1:9" s="73" customFormat="1" x14ac:dyDescent="0.45">
      <c r="A26" s="71" t="s">
        <v>21</v>
      </c>
      <c r="B26" s="72"/>
      <c r="C26" s="72"/>
      <c r="D26" s="72"/>
      <c r="E26" s="72"/>
      <c r="F26" s="72"/>
      <c r="G26" s="72"/>
      <c r="H26" s="72"/>
      <c r="I26" s="72"/>
    </row>
    <row r="27" spans="1:9" x14ac:dyDescent="0.45">
      <c r="A27" s="59" t="s">
        <v>51</v>
      </c>
      <c r="C27" s="68"/>
    </row>
    <row r="28" spans="1:9" x14ac:dyDescent="0.45">
      <c r="A28" s="59" t="s">
        <v>52</v>
      </c>
    </row>
    <row r="29" spans="1:9" x14ac:dyDescent="0.45">
      <c r="A29" s="59" t="s">
        <v>53</v>
      </c>
    </row>
  </sheetData>
  <mergeCells count="7">
    <mergeCell ref="B20:E20"/>
    <mergeCell ref="B7:E7"/>
    <mergeCell ref="A1:E1"/>
    <mergeCell ref="A2:E2"/>
    <mergeCell ref="B3:E3"/>
    <mergeCell ref="B4:E4"/>
    <mergeCell ref="B5:E5"/>
  </mergeCells>
  <phoneticPr fontId="6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EC50-42B9-8443-B6D1-19A38D6A3387}">
  <dimension ref="A1:M48"/>
  <sheetViews>
    <sheetView zoomScale="80" zoomScaleNormal="80" workbookViewId="0">
      <selection activeCell="B29" sqref="B29"/>
    </sheetView>
  </sheetViews>
  <sheetFormatPr defaultColWidth="8.86328125" defaultRowHeight="14.25" x14ac:dyDescent="0.45"/>
  <cols>
    <col min="1" max="1" width="20.3984375" style="16" bestFit="1" customWidth="1"/>
    <col min="2" max="2" width="51" style="16" customWidth="1"/>
    <col min="3" max="3" width="14.86328125" style="16" bestFit="1" customWidth="1"/>
    <col min="4" max="4" width="13" style="16" bestFit="1" customWidth="1"/>
    <col min="5" max="6" width="16.1328125" style="16" bestFit="1" customWidth="1"/>
    <col min="7" max="7" width="14.86328125" style="16" bestFit="1" customWidth="1"/>
    <col min="8" max="9" width="15.1328125" style="16" bestFit="1" customWidth="1"/>
    <col min="10" max="10" width="12.1328125" style="16" bestFit="1" customWidth="1"/>
    <col min="11" max="11" width="16.3984375" style="16" bestFit="1" customWidth="1"/>
    <col min="12" max="12" width="7.73046875" style="16" customWidth="1"/>
    <col min="13" max="13" width="27.86328125" style="16" bestFit="1" customWidth="1"/>
    <col min="14" max="16384" width="8.86328125" style="16"/>
  </cols>
  <sheetData>
    <row r="1" spans="1:13" x14ac:dyDescent="0.45">
      <c r="A1" s="123" t="s">
        <v>0</v>
      </c>
      <c r="B1" s="124"/>
      <c r="C1" s="124"/>
      <c r="D1" s="124"/>
      <c r="E1" s="124"/>
      <c r="F1" s="124"/>
      <c r="G1" s="124"/>
      <c r="H1" s="124"/>
    </row>
    <row r="2" spans="1:13" x14ac:dyDescent="0.45">
      <c r="A2" s="51" t="s">
        <v>1</v>
      </c>
      <c r="B2" s="125" t="s">
        <v>2</v>
      </c>
      <c r="C2" s="126"/>
      <c r="D2" s="126"/>
      <c r="E2" s="126"/>
      <c r="F2" s="126"/>
      <c r="G2" s="126"/>
      <c r="H2" s="126"/>
    </row>
    <row r="3" spans="1:13" x14ac:dyDescent="0.45">
      <c r="A3" s="51" t="s">
        <v>3</v>
      </c>
      <c r="B3" s="125" t="s">
        <v>4</v>
      </c>
      <c r="C3" s="126"/>
      <c r="D3" s="126"/>
      <c r="E3" s="126"/>
      <c r="F3" s="126"/>
      <c r="G3" s="126"/>
      <c r="H3" s="126"/>
    </row>
    <row r="4" spans="1:13" x14ac:dyDescent="0.45">
      <c r="A4" s="51" t="s">
        <v>5</v>
      </c>
      <c r="B4" s="125"/>
      <c r="C4" s="126"/>
      <c r="D4" s="126"/>
      <c r="E4" s="126"/>
      <c r="F4" s="126"/>
      <c r="G4" s="126"/>
      <c r="H4" s="126"/>
    </row>
    <row r="5" spans="1:13" x14ac:dyDescent="0.45">
      <c r="A5" s="51" t="s">
        <v>6</v>
      </c>
      <c r="B5" s="50" t="s">
        <v>54</v>
      </c>
      <c r="C5" s="48"/>
      <c r="D5" s="48"/>
      <c r="E5" s="48"/>
      <c r="F5" s="48"/>
      <c r="G5" s="48"/>
      <c r="H5" s="48"/>
      <c r="I5" s="48"/>
      <c r="J5" s="48"/>
      <c r="K5" s="48"/>
    </row>
    <row r="6" spans="1:13" x14ac:dyDescent="0.45">
      <c r="A6" s="51" t="s">
        <v>55</v>
      </c>
      <c r="B6" s="50" t="s">
        <v>56</v>
      </c>
      <c r="C6" s="48"/>
      <c r="D6" s="48"/>
      <c r="E6" s="49"/>
      <c r="F6" s="48"/>
      <c r="G6" s="48"/>
      <c r="H6" s="48"/>
      <c r="I6" s="48"/>
      <c r="J6" s="48"/>
      <c r="K6" s="48"/>
    </row>
    <row r="7" spans="1:13" x14ac:dyDescent="0.45">
      <c r="A7" s="51" t="s">
        <v>57</v>
      </c>
      <c r="B7" s="50" t="s">
        <v>58</v>
      </c>
      <c r="C7" s="48"/>
      <c r="D7" s="48"/>
      <c r="E7" s="49"/>
      <c r="F7" s="48"/>
      <c r="G7" s="48"/>
      <c r="H7" s="48"/>
      <c r="I7" s="48"/>
      <c r="J7" s="48"/>
      <c r="K7" s="48"/>
    </row>
    <row r="8" spans="1:13" x14ac:dyDescent="0.45">
      <c r="C8" s="22">
        <v>2024</v>
      </c>
      <c r="D8" s="22">
        <v>2025</v>
      </c>
      <c r="E8" s="22">
        <v>2026</v>
      </c>
      <c r="F8" s="22">
        <v>2027</v>
      </c>
      <c r="G8" s="22">
        <v>2028</v>
      </c>
      <c r="H8" s="22">
        <v>2029</v>
      </c>
      <c r="I8" s="22">
        <v>2030</v>
      </c>
      <c r="J8" s="22">
        <v>2031</v>
      </c>
      <c r="K8" s="45" t="s">
        <v>10</v>
      </c>
    </row>
    <row r="9" spans="1:13" ht="14.45" customHeight="1" x14ac:dyDescent="0.45">
      <c r="A9" s="47" t="s">
        <v>11</v>
      </c>
      <c r="B9" s="45" t="s">
        <v>12</v>
      </c>
      <c r="C9" s="127" t="s">
        <v>59</v>
      </c>
      <c r="D9" s="128"/>
      <c r="E9" s="127" t="s">
        <v>60</v>
      </c>
      <c r="F9" s="129"/>
      <c r="G9" s="129"/>
      <c r="H9" s="129"/>
      <c r="I9" s="129"/>
      <c r="J9" s="129"/>
      <c r="K9" s="46"/>
      <c r="L9" s="45" t="s">
        <v>14</v>
      </c>
      <c r="M9" s="45" t="s">
        <v>15</v>
      </c>
    </row>
    <row r="10" spans="1:13" ht="14.45" customHeight="1" x14ac:dyDescent="0.45">
      <c r="A10" s="33"/>
      <c r="B10" s="44" t="s">
        <v>61</v>
      </c>
      <c r="C10" s="62">
        <v>2093631</v>
      </c>
      <c r="D10" s="28"/>
      <c r="E10" s="28"/>
      <c r="F10" s="28"/>
      <c r="G10" s="28"/>
      <c r="H10" s="28"/>
      <c r="I10" s="28"/>
      <c r="J10" s="62"/>
      <c r="K10" s="28">
        <f t="shared" ref="K10:K19" si="0">SUM(C10:J10)</f>
        <v>2093631</v>
      </c>
      <c r="L10" s="28"/>
      <c r="M10" s="43"/>
    </row>
    <row r="11" spans="1:13" ht="14.45" customHeight="1" x14ac:dyDescent="0.45">
      <c r="A11" s="33"/>
      <c r="B11" s="44" t="s">
        <v>62</v>
      </c>
      <c r="C11" s="28"/>
      <c r="D11" s="62">
        <v>566938.36</v>
      </c>
      <c r="E11" s="62"/>
      <c r="F11" s="62"/>
      <c r="G11" s="62"/>
      <c r="H11" s="62"/>
      <c r="I11" s="28"/>
      <c r="J11" s="62"/>
      <c r="K11" s="28">
        <f t="shared" si="0"/>
        <v>566938.36</v>
      </c>
      <c r="L11" s="28"/>
      <c r="M11" s="43"/>
    </row>
    <row r="12" spans="1:13" x14ac:dyDescent="0.45">
      <c r="A12" s="33"/>
      <c r="B12" s="42" t="s">
        <v>63</v>
      </c>
      <c r="C12" s="28"/>
      <c r="D12" s="62"/>
      <c r="E12" s="62"/>
      <c r="F12" s="62">
        <v>69865.318753932064</v>
      </c>
      <c r="G12" s="62"/>
      <c r="H12" s="62"/>
      <c r="I12" s="28"/>
      <c r="J12" s="62"/>
      <c r="K12" s="28">
        <f t="shared" si="0"/>
        <v>69865.318753932064</v>
      </c>
      <c r="L12" s="28"/>
      <c r="M12" s="22" t="s">
        <v>64</v>
      </c>
    </row>
    <row r="13" spans="1:13" x14ac:dyDescent="0.45">
      <c r="A13" s="33"/>
      <c r="B13" s="42" t="s">
        <v>65</v>
      </c>
      <c r="C13" s="28"/>
      <c r="D13" s="62"/>
      <c r="E13" s="62">
        <v>397687.9573816281</v>
      </c>
      <c r="F13" s="62">
        <v>1157417.9372518572</v>
      </c>
      <c r="G13" s="62">
        <v>507541.55999386829</v>
      </c>
      <c r="H13" s="62"/>
      <c r="I13" s="28"/>
      <c r="J13" s="62"/>
      <c r="K13" s="28">
        <f t="shared" si="0"/>
        <v>2062647.4546273537</v>
      </c>
      <c r="L13" s="28"/>
      <c r="M13" s="22" t="s">
        <v>64</v>
      </c>
    </row>
    <row r="14" spans="1:13" ht="28.5" x14ac:dyDescent="0.45">
      <c r="A14" s="33"/>
      <c r="B14" s="42" t="s">
        <v>66</v>
      </c>
      <c r="C14" s="28"/>
      <c r="D14" s="28"/>
      <c r="E14" s="28"/>
      <c r="F14" s="62">
        <v>82078.616957157064</v>
      </c>
      <c r="G14" s="62">
        <v>667525.06794458779</v>
      </c>
      <c r="H14" s="62">
        <v>254268.83551703149</v>
      </c>
      <c r="I14" s="62"/>
      <c r="J14" s="62"/>
      <c r="K14" s="28">
        <f t="shared" si="0"/>
        <v>1003872.5204187763</v>
      </c>
      <c r="L14" s="28"/>
      <c r="M14" s="22" t="s">
        <v>64</v>
      </c>
    </row>
    <row r="15" spans="1:13" x14ac:dyDescent="0.45">
      <c r="A15" s="33"/>
      <c r="B15" s="42" t="s">
        <v>67</v>
      </c>
      <c r="C15" s="28"/>
      <c r="D15" s="62"/>
      <c r="E15" s="62">
        <v>160703.64657123981</v>
      </c>
      <c r="F15" s="62">
        <v>1088909.6516316168</v>
      </c>
      <c r="G15" s="62">
        <v>901158.84172519366</v>
      </c>
      <c r="H15" s="62"/>
      <c r="I15" s="28"/>
      <c r="J15" s="62"/>
      <c r="K15" s="28">
        <f t="shared" si="0"/>
        <v>2150772.1399280503</v>
      </c>
      <c r="L15" s="28"/>
      <c r="M15" s="22" t="s">
        <v>64</v>
      </c>
    </row>
    <row r="16" spans="1:13" x14ac:dyDescent="0.45">
      <c r="A16" s="33"/>
      <c r="B16" s="42" t="s">
        <v>68</v>
      </c>
      <c r="C16" s="28"/>
      <c r="D16" s="62"/>
      <c r="E16" s="62">
        <v>1658140.2253220524</v>
      </c>
      <c r="F16" s="62">
        <v>413676.22946407163</v>
      </c>
      <c r="G16" s="62"/>
      <c r="H16" s="62"/>
      <c r="I16" s="28"/>
      <c r="J16" s="62"/>
      <c r="K16" s="28">
        <f t="shared" si="0"/>
        <v>2071816.4547861239</v>
      </c>
      <c r="L16" s="28"/>
      <c r="M16" s="22" t="s">
        <v>64</v>
      </c>
    </row>
    <row r="17" spans="1:13" x14ac:dyDescent="0.45">
      <c r="A17" s="33"/>
      <c r="B17" s="42" t="s">
        <v>69</v>
      </c>
      <c r="C17" s="28"/>
      <c r="D17" s="62"/>
      <c r="E17" s="62">
        <v>1621546.9332437352</v>
      </c>
      <c r="F17" s="62">
        <v>532368.47579687054</v>
      </c>
      <c r="G17" s="62"/>
      <c r="H17" s="62"/>
      <c r="I17" s="28"/>
      <c r="J17" s="62"/>
      <c r="K17" s="28">
        <f t="shared" si="0"/>
        <v>2153915.4090406056</v>
      </c>
      <c r="L17" s="28"/>
      <c r="M17" s="22" t="s">
        <v>64</v>
      </c>
    </row>
    <row r="18" spans="1:13" x14ac:dyDescent="0.45">
      <c r="A18" s="33"/>
      <c r="B18" s="42" t="s">
        <v>70</v>
      </c>
      <c r="C18" s="28"/>
      <c r="D18" s="62"/>
      <c r="E18" s="62">
        <v>12856.291725699184</v>
      </c>
      <c r="F18" s="62"/>
      <c r="G18" s="62"/>
      <c r="H18" s="62"/>
      <c r="I18" s="28"/>
      <c r="J18" s="62"/>
      <c r="K18" s="28">
        <f t="shared" si="0"/>
        <v>12856.291725699184</v>
      </c>
      <c r="L18" s="28"/>
      <c r="M18" s="22" t="s">
        <v>64</v>
      </c>
    </row>
    <row r="19" spans="1:13" ht="14.65" thickBot="1" x14ac:dyDescent="0.5">
      <c r="A19" s="31"/>
      <c r="B19" s="41" t="s">
        <v>71</v>
      </c>
      <c r="C19" s="29"/>
      <c r="D19" s="63"/>
      <c r="E19" s="63">
        <v>7322729.4954294935</v>
      </c>
      <c r="F19" s="63">
        <v>2807088.6999347713</v>
      </c>
      <c r="G19" s="63"/>
      <c r="H19" s="63"/>
      <c r="I19" s="29"/>
      <c r="J19" s="63"/>
      <c r="K19" s="29">
        <f t="shared" si="0"/>
        <v>10129818.195364265</v>
      </c>
      <c r="L19" s="28"/>
      <c r="M19" s="22" t="s">
        <v>64</v>
      </c>
    </row>
    <row r="20" spans="1:13" ht="14.65" thickTop="1" x14ac:dyDescent="0.45">
      <c r="B20" s="40" t="s">
        <v>72</v>
      </c>
      <c r="C20" s="64">
        <f t="shared" ref="C20:K20" si="1">SUM(C10:C19)</f>
        <v>2093631</v>
      </c>
      <c r="D20" s="64">
        <f t="shared" si="1"/>
        <v>566938.36</v>
      </c>
      <c r="E20" s="64">
        <f t="shared" si="1"/>
        <v>11173664.549673848</v>
      </c>
      <c r="F20" s="64">
        <f t="shared" si="1"/>
        <v>6151404.929790277</v>
      </c>
      <c r="G20" s="64">
        <f t="shared" si="1"/>
        <v>2076225.4696636498</v>
      </c>
      <c r="H20" s="64">
        <f t="shared" si="1"/>
        <v>254268.83551703149</v>
      </c>
      <c r="I20" s="64">
        <f t="shared" si="1"/>
        <v>0</v>
      </c>
      <c r="J20" s="64">
        <f t="shared" si="1"/>
        <v>0</v>
      </c>
      <c r="K20" s="39">
        <f t="shared" si="1"/>
        <v>22316133.144644804</v>
      </c>
    </row>
    <row r="21" spans="1:13" x14ac:dyDescent="0.45">
      <c r="A21" s="33"/>
      <c r="B21" s="38" t="s">
        <v>73</v>
      </c>
      <c r="C21" s="28"/>
      <c r="D21" s="28"/>
      <c r="E21" s="28"/>
      <c r="F21" s="62"/>
      <c r="G21" s="62">
        <v>314413.98127824796</v>
      </c>
      <c r="H21" s="62"/>
      <c r="I21" s="62">
        <v>389659.7545561837</v>
      </c>
      <c r="J21" s="28"/>
      <c r="K21" s="28">
        <f t="shared" ref="K21:K37" si="2">SUM(C21:J21)</f>
        <v>704073.7358344316</v>
      </c>
      <c r="L21" s="28"/>
      <c r="M21" s="27" t="s">
        <v>74</v>
      </c>
    </row>
    <row r="22" spans="1:13" x14ac:dyDescent="0.45">
      <c r="A22" s="33"/>
      <c r="B22" s="38" t="s">
        <v>75</v>
      </c>
      <c r="C22" s="28"/>
      <c r="D22" s="28"/>
      <c r="E22" s="28"/>
      <c r="F22" s="62"/>
      <c r="G22" s="62">
        <v>62882.796255649613</v>
      </c>
      <c r="H22" s="62"/>
      <c r="I22" s="62"/>
      <c r="J22" s="28"/>
      <c r="K22" s="28">
        <f t="shared" si="2"/>
        <v>62882.796255649613</v>
      </c>
      <c r="L22" s="28"/>
      <c r="M22" s="27" t="s">
        <v>74</v>
      </c>
    </row>
    <row r="23" spans="1:13" x14ac:dyDescent="0.45">
      <c r="A23" s="52"/>
      <c r="B23" s="53" t="s">
        <v>76</v>
      </c>
      <c r="C23" s="54"/>
      <c r="D23" s="65"/>
      <c r="E23" s="65"/>
      <c r="F23" s="65"/>
      <c r="G23" s="65"/>
      <c r="H23" s="65"/>
      <c r="I23" s="65">
        <v>97414.938639045926</v>
      </c>
      <c r="J23" s="65"/>
      <c r="K23" s="54">
        <f>SUM(C23:J23)</f>
        <v>97414.938639045926</v>
      </c>
      <c r="L23" s="28"/>
      <c r="M23" s="27"/>
    </row>
    <row r="24" spans="1:13" x14ac:dyDescent="0.45">
      <c r="A24" s="33"/>
      <c r="B24" s="38" t="s">
        <v>76</v>
      </c>
      <c r="C24" s="28"/>
      <c r="D24" s="28"/>
      <c r="E24" s="28"/>
      <c r="F24" s="62"/>
      <c r="G24" s="62">
        <v>94324.194383474358</v>
      </c>
      <c r="H24" s="62"/>
      <c r="I24" s="62"/>
      <c r="J24" s="28"/>
      <c r="K24" s="28">
        <f t="shared" si="2"/>
        <v>94324.194383474358</v>
      </c>
      <c r="L24" s="28"/>
      <c r="M24" s="27" t="s">
        <v>74</v>
      </c>
    </row>
    <row r="25" spans="1:13" ht="14.65" thickBot="1" x14ac:dyDescent="0.5">
      <c r="A25" s="31"/>
      <c r="B25" s="37" t="s">
        <v>77</v>
      </c>
      <c r="C25" s="29"/>
      <c r="D25" s="29"/>
      <c r="E25" s="29"/>
      <c r="F25" s="29"/>
      <c r="G25" s="29"/>
      <c r="H25" s="29"/>
      <c r="I25" s="63">
        <v>124691.12145797879</v>
      </c>
      <c r="J25" s="29"/>
      <c r="K25" s="28">
        <f t="shared" si="2"/>
        <v>124691.12145797879</v>
      </c>
      <c r="L25" s="28"/>
      <c r="M25" s="27" t="s">
        <v>74</v>
      </c>
    </row>
    <row r="26" spans="1:13" ht="14.65" thickTop="1" x14ac:dyDescent="0.45">
      <c r="A26" s="26"/>
      <c r="B26" s="36" t="s">
        <v>78</v>
      </c>
      <c r="C26" s="35">
        <f t="shared" ref="C26:J26" si="3">SUM(C21:C25)</f>
        <v>0</v>
      </c>
      <c r="D26" s="35">
        <f t="shared" si="3"/>
        <v>0</v>
      </c>
      <c r="E26" s="35">
        <f t="shared" si="3"/>
        <v>0</v>
      </c>
      <c r="F26" s="35">
        <f t="shared" si="3"/>
        <v>0</v>
      </c>
      <c r="G26" s="35">
        <f t="shared" si="3"/>
        <v>471620.97191737191</v>
      </c>
      <c r="H26" s="35">
        <f t="shared" si="3"/>
        <v>0</v>
      </c>
      <c r="I26" s="35">
        <f t="shared" si="3"/>
        <v>611765.81465320848</v>
      </c>
      <c r="J26" s="35">
        <f t="shared" si="3"/>
        <v>0</v>
      </c>
      <c r="K26" s="28">
        <f t="shared" si="2"/>
        <v>1083386.7865705804</v>
      </c>
      <c r="L26" s="28"/>
      <c r="M26" s="22"/>
    </row>
    <row r="27" spans="1:13" x14ac:dyDescent="0.45">
      <c r="A27" s="26"/>
      <c r="B27" s="66" t="s">
        <v>79</v>
      </c>
      <c r="C27" s="55">
        <v>7574260</v>
      </c>
      <c r="D27" s="35"/>
      <c r="E27" s="35"/>
      <c r="F27" s="35"/>
      <c r="G27" s="35"/>
      <c r="H27" s="35"/>
      <c r="I27" s="35"/>
      <c r="J27" s="35"/>
      <c r="K27" s="28"/>
      <c r="L27" s="28"/>
      <c r="M27" s="22"/>
    </row>
    <row r="28" spans="1:13" x14ac:dyDescent="0.45">
      <c r="A28" s="33"/>
      <c r="B28" s="32" t="s">
        <v>80</v>
      </c>
      <c r="C28" s="28"/>
      <c r="D28" s="62"/>
      <c r="E28" s="62">
        <v>428543.05752330611</v>
      </c>
      <c r="F28" s="62">
        <v>43775.262377150437</v>
      </c>
      <c r="G28" s="62"/>
      <c r="H28" s="62"/>
      <c r="I28" s="62"/>
      <c r="J28" s="62"/>
      <c r="K28" s="28">
        <f t="shared" si="2"/>
        <v>472318.31990045652</v>
      </c>
      <c r="L28" s="28"/>
      <c r="M28" s="34" t="s">
        <v>64</v>
      </c>
    </row>
    <row r="29" spans="1:13" x14ac:dyDescent="0.45">
      <c r="A29" s="33"/>
      <c r="B29" s="32" t="s">
        <v>81</v>
      </c>
      <c r="C29" s="28"/>
      <c r="D29" s="62"/>
      <c r="E29" s="62">
        <v>107135.76438082653</v>
      </c>
      <c r="F29" s="62">
        <v>54719.077971438041</v>
      </c>
      <c r="G29" s="62"/>
      <c r="H29" s="62"/>
      <c r="I29" s="62"/>
      <c r="J29" s="62"/>
      <c r="K29" s="28">
        <f t="shared" si="2"/>
        <v>161854.84235226456</v>
      </c>
      <c r="L29" s="28"/>
      <c r="M29" s="56" t="s">
        <v>74</v>
      </c>
    </row>
    <row r="30" spans="1:13" x14ac:dyDescent="0.45">
      <c r="A30" s="33"/>
      <c r="B30" s="32" t="s">
        <v>82</v>
      </c>
      <c r="C30" s="28"/>
      <c r="D30" s="62"/>
      <c r="E30" s="62"/>
      <c r="F30" s="62"/>
      <c r="G30" s="62"/>
      <c r="H30" s="62"/>
      <c r="I30" s="62">
        <v>129886.58485206128</v>
      </c>
      <c r="J30" s="62"/>
      <c r="K30" s="28">
        <f t="shared" si="2"/>
        <v>129886.58485206128</v>
      </c>
      <c r="L30" s="28"/>
      <c r="M30" s="34" t="s">
        <v>64</v>
      </c>
    </row>
    <row r="31" spans="1:13" x14ac:dyDescent="0.45">
      <c r="A31" s="33"/>
      <c r="B31" s="32" t="s">
        <v>83</v>
      </c>
      <c r="C31" s="28"/>
      <c r="D31" s="62"/>
      <c r="E31" s="62">
        <v>2865092.2600000012</v>
      </c>
      <c r="F31" s="62">
        <v>3962270.3399999994</v>
      </c>
      <c r="G31" s="62">
        <v>3962270.3399999994</v>
      </c>
      <c r="H31" s="62">
        <v>4024745.1917979703</v>
      </c>
      <c r="I31" s="62">
        <v>4092103.0342776622</v>
      </c>
      <c r="J31" s="62"/>
      <c r="K31" s="28">
        <f t="shared" si="2"/>
        <v>18906481.166075632</v>
      </c>
      <c r="L31" s="28"/>
      <c r="M31" s="34" t="s">
        <v>64</v>
      </c>
    </row>
    <row r="32" spans="1:13" ht="28.5" x14ac:dyDescent="0.45">
      <c r="A32" s="33"/>
      <c r="B32" s="32" t="s">
        <v>84</v>
      </c>
      <c r="C32" s="28"/>
      <c r="D32" s="62"/>
      <c r="E32" s="62">
        <v>160703.64657123981</v>
      </c>
      <c r="F32" s="62">
        <v>54719.077971438041</v>
      </c>
      <c r="G32" s="62"/>
      <c r="H32" s="62"/>
      <c r="I32" s="62"/>
      <c r="J32" s="62"/>
      <c r="K32" s="28">
        <f t="shared" si="2"/>
        <v>215422.72454267784</v>
      </c>
      <c r="L32" s="28"/>
      <c r="M32" s="34" t="s">
        <v>64</v>
      </c>
    </row>
    <row r="33" spans="1:13" x14ac:dyDescent="0.45">
      <c r="A33" s="33"/>
      <c r="B33" s="32" t="s">
        <v>85</v>
      </c>
      <c r="C33" s="28"/>
      <c r="D33" s="62"/>
      <c r="E33" s="62">
        <v>160703.64657123981</v>
      </c>
      <c r="F33" s="62">
        <v>109438.15594287608</v>
      </c>
      <c r="G33" s="62"/>
      <c r="H33" s="62"/>
      <c r="I33" s="62"/>
      <c r="J33" s="62"/>
      <c r="K33" s="28">
        <f t="shared" si="2"/>
        <v>270141.80251411587</v>
      </c>
      <c r="L33" s="28"/>
      <c r="M33" s="34" t="s">
        <v>64</v>
      </c>
    </row>
    <row r="34" spans="1:13" ht="28.5" x14ac:dyDescent="0.45">
      <c r="A34" s="33"/>
      <c r="B34" s="32" t="s">
        <v>86</v>
      </c>
      <c r="C34" s="28"/>
      <c r="D34" s="62"/>
      <c r="E34" s="62"/>
      <c r="F34" s="62"/>
      <c r="G34" s="62">
        <v>2091167.3894816271</v>
      </c>
      <c r="H34" s="62"/>
      <c r="I34" s="62"/>
      <c r="J34" s="62"/>
      <c r="K34" s="28">
        <f t="shared" si="2"/>
        <v>2091167.3894816271</v>
      </c>
      <c r="L34" s="28"/>
      <c r="M34" s="27" t="s">
        <v>74</v>
      </c>
    </row>
    <row r="35" spans="1:13" ht="28.5" x14ac:dyDescent="0.45">
      <c r="A35" s="33"/>
      <c r="B35" s="32" t="s">
        <v>87</v>
      </c>
      <c r="C35" s="28"/>
      <c r="D35" s="62"/>
      <c r="E35" s="62"/>
      <c r="F35" s="62"/>
      <c r="G35" s="62">
        <v>565945.16630084638</v>
      </c>
      <c r="H35" s="62"/>
      <c r="I35" s="62"/>
      <c r="J35" s="62"/>
      <c r="K35" s="28">
        <f t="shared" si="2"/>
        <v>565945.16630084638</v>
      </c>
      <c r="L35" s="28"/>
      <c r="M35" s="27" t="s">
        <v>74</v>
      </c>
    </row>
    <row r="36" spans="1:13" ht="14.65" thickBot="1" x14ac:dyDescent="0.5">
      <c r="A36" s="31"/>
      <c r="B36" s="30" t="s">
        <v>88</v>
      </c>
      <c r="C36" s="29"/>
      <c r="D36" s="63"/>
      <c r="E36" s="63"/>
      <c r="F36" s="63"/>
      <c r="G36" s="63">
        <v>1886483.8876694881</v>
      </c>
      <c r="H36" s="63"/>
      <c r="I36" s="63"/>
      <c r="J36" s="63"/>
      <c r="K36" s="29">
        <f t="shared" si="2"/>
        <v>1886483.8876694881</v>
      </c>
      <c r="L36" s="28"/>
      <c r="M36" s="27" t="s">
        <v>74</v>
      </c>
    </row>
    <row r="37" spans="1:13" ht="14.65" thickTop="1" x14ac:dyDescent="0.45">
      <c r="A37" s="26"/>
      <c r="B37" s="25" t="s">
        <v>89</v>
      </c>
      <c r="C37" s="24">
        <f t="shared" ref="C37:I37" si="4">SUM(C26:C36)+C20</f>
        <v>9667891</v>
      </c>
      <c r="D37" s="24">
        <f t="shared" si="4"/>
        <v>566938.36</v>
      </c>
      <c r="E37" s="24">
        <f t="shared" si="4"/>
        <v>14895842.924720462</v>
      </c>
      <c r="F37" s="24">
        <f t="shared" si="4"/>
        <v>10376326.844053179</v>
      </c>
      <c r="G37" s="24">
        <f t="shared" si="4"/>
        <v>11053713.225032983</v>
      </c>
      <c r="H37" s="24">
        <f t="shared" si="4"/>
        <v>4279014.0273150019</v>
      </c>
      <c r="I37" s="24">
        <f t="shared" si="4"/>
        <v>4833755.4337829314</v>
      </c>
      <c r="J37" s="24">
        <f>SUM(J10:J36)</f>
        <v>0</v>
      </c>
      <c r="K37" s="24">
        <f t="shared" si="2"/>
        <v>55673481.814904571</v>
      </c>
      <c r="L37" s="23"/>
      <c r="M37" s="22"/>
    </row>
    <row r="38" spans="1:13" x14ac:dyDescent="0.45">
      <c r="E38" s="21"/>
    </row>
    <row r="39" spans="1:13" x14ac:dyDescent="0.45">
      <c r="J39" s="20"/>
    </row>
    <row r="40" spans="1:13" x14ac:dyDescent="0.45">
      <c r="A40" s="19" t="s">
        <v>21</v>
      </c>
      <c r="B40" s="18"/>
      <c r="C40" s="18"/>
      <c r="D40" s="18"/>
      <c r="E40" s="18"/>
      <c r="F40" s="18"/>
      <c r="G40" s="18"/>
      <c r="H40" s="18"/>
      <c r="I40" s="18"/>
    </row>
    <row r="41" spans="1:13" x14ac:dyDescent="0.45">
      <c r="A41" s="130"/>
      <c r="B41" s="130"/>
      <c r="C41" s="130"/>
      <c r="D41" s="130"/>
      <c r="E41" s="130"/>
      <c r="F41" s="130"/>
      <c r="G41" s="130"/>
      <c r="H41" s="130"/>
      <c r="I41" s="130"/>
    </row>
    <row r="42" spans="1:13" x14ac:dyDescent="0.45">
      <c r="A42" s="122"/>
      <c r="B42" s="122"/>
      <c r="C42" s="122"/>
      <c r="D42" s="122"/>
      <c r="E42" s="122"/>
      <c r="F42" s="122"/>
      <c r="G42" s="122"/>
      <c r="H42" s="122"/>
      <c r="I42" s="122"/>
    </row>
    <row r="43" spans="1:13" x14ac:dyDescent="0.45">
      <c r="A43" s="122"/>
      <c r="B43" s="122"/>
      <c r="C43" s="122"/>
      <c r="D43" s="122"/>
      <c r="E43" s="122"/>
      <c r="F43" s="122"/>
      <c r="G43" s="122"/>
      <c r="H43" s="122"/>
      <c r="I43" s="122"/>
    </row>
    <row r="44" spans="1:13" x14ac:dyDescent="0.45">
      <c r="A44" s="122"/>
      <c r="B44" s="122"/>
      <c r="C44" s="122"/>
      <c r="D44" s="122"/>
      <c r="E44" s="122"/>
      <c r="F44" s="122"/>
      <c r="G44" s="122"/>
      <c r="H44" s="122"/>
      <c r="I44" s="122"/>
    </row>
    <row r="45" spans="1:13" x14ac:dyDescent="0.45">
      <c r="A45" s="122"/>
      <c r="B45" s="122"/>
      <c r="C45" s="122"/>
      <c r="D45" s="122"/>
      <c r="E45" s="122"/>
      <c r="F45" s="122"/>
      <c r="G45" s="122"/>
      <c r="H45" s="122"/>
      <c r="I45" s="122"/>
    </row>
    <row r="46" spans="1:13" x14ac:dyDescent="0.45">
      <c r="A46" s="17"/>
      <c r="B46" s="17"/>
      <c r="C46" s="17"/>
      <c r="D46" s="17"/>
      <c r="E46" s="17"/>
      <c r="F46" s="17"/>
      <c r="G46" s="17"/>
      <c r="H46" s="17"/>
      <c r="I46" s="17"/>
    </row>
    <row r="48" spans="1:13" x14ac:dyDescent="0.45">
      <c r="D48" s="39"/>
    </row>
  </sheetData>
  <mergeCells count="11">
    <mergeCell ref="A45:I45"/>
    <mergeCell ref="A1:H1"/>
    <mergeCell ref="B2:H2"/>
    <mergeCell ref="B3:H3"/>
    <mergeCell ref="B4:H4"/>
    <mergeCell ref="C9:D9"/>
    <mergeCell ref="E9:J9"/>
    <mergeCell ref="A41:I41"/>
    <mergeCell ref="A42:I42"/>
    <mergeCell ref="A43:I43"/>
    <mergeCell ref="A44:I4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711EBC4E70B4AB1AF2C4DCBDC1B26" ma:contentTypeVersion="3" ma:contentTypeDescription="Create a new document." ma:contentTypeScope="" ma:versionID="94fe4beb3700ab2c03c7bc225493afe2">
  <xsd:schema xmlns:xsd="http://www.w3.org/2001/XMLSchema" xmlns:xs="http://www.w3.org/2001/XMLSchema" xmlns:p="http://schemas.microsoft.com/office/2006/metadata/properties" xmlns:ns2="d7f417bb-b60b-4729-a32c-95c78b342f2e" targetNamespace="http://schemas.microsoft.com/office/2006/metadata/properties" ma:root="true" ma:fieldsID="aa9ed335921f6a39e2744e39636de9ce" ns2:_="">
    <xsd:import namespace="d7f417bb-b60b-4729-a32c-95c78b342f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417bb-b60b-4729-a32c-95c78b342f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B87095-E87B-43C7-8F21-07997AA8625C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d7f417bb-b60b-4729-a32c-95c78b342f2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B43A4B1-6A83-4A8B-B491-356B402973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DB4D1A-4CF8-4650-A47C-7FFE24DCE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f417bb-b60b-4729-a32c-95c78b342f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2.WP-1 (IT Total)</vt:lpstr>
      <vt:lpstr>WP 3.9.1-C (Vendor Comparison)</vt:lpstr>
      <vt:lpstr>2.1.5 WP-5 (Vendor Services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C Adams</dc:creator>
  <cp:keywords/>
  <dc:description/>
  <cp:lastModifiedBy>Garrett, Jessica</cp:lastModifiedBy>
  <cp:revision/>
  <dcterms:created xsi:type="dcterms:W3CDTF">2025-08-08T16:56:57Z</dcterms:created>
  <dcterms:modified xsi:type="dcterms:W3CDTF">2025-12-18T16:05:06Z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0x010100CD3711EBC4E70B4AB1AF2C4DCBDC1B26</vt:lpwstr>
  </property>
  <property fmtid="{D5CDD505-2E9C-101B-9397-08002B2CF9AE}" pid="3" name="MediaServiceImageTags">
    <vt:lpwstr/>
  </property>
</Properties>
</file>