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DSM\Cost Effectiveness\"/>
    </mc:Choice>
  </mc:AlternateContent>
  <xr:revisionPtr revIDLastSave="0" documentId="13_ncr:1_{16B16CFF-4BDF-4050-B598-A396A2149F6C}" xr6:coauthVersionLast="44" xr6:coauthVersionMax="44" xr10:uidLastSave="{00000000-0000-0000-0000-000000000000}"/>
  <bookViews>
    <workbookView xWindow="1050" yWindow="2265" windowWidth="22740" windowHeight="17805" xr2:uid="{E06EE172-085A-4C0D-971E-18D3F92EF59C}"/>
  </bookViews>
  <sheets>
    <sheet name="All IOU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6" i="2" l="1"/>
  <c r="L66" i="2"/>
  <c r="K66" i="2"/>
  <c r="J66" i="2"/>
  <c r="I66" i="2"/>
  <c r="H66" i="2"/>
  <c r="G66" i="2"/>
  <c r="F66" i="2"/>
  <c r="E66" i="2"/>
  <c r="D66" i="2"/>
  <c r="C66" i="2"/>
  <c r="M65" i="2"/>
  <c r="L65" i="2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3" i="2"/>
  <c r="L63" i="2"/>
  <c r="K63" i="2"/>
  <c r="J63" i="2"/>
  <c r="I63" i="2"/>
  <c r="H63" i="2"/>
  <c r="G63" i="2"/>
  <c r="F63" i="2"/>
  <c r="E63" i="2"/>
  <c r="D63" i="2"/>
  <c r="C63" i="2"/>
  <c r="M62" i="2"/>
  <c r="L62" i="2"/>
  <c r="K62" i="2"/>
  <c r="J62" i="2"/>
  <c r="I62" i="2"/>
  <c r="H62" i="2"/>
  <c r="G62" i="2"/>
  <c r="F62" i="2"/>
  <c r="E62" i="2"/>
  <c r="D62" i="2"/>
  <c r="C62" i="2"/>
  <c r="M61" i="2"/>
  <c r="L61" i="2"/>
  <c r="K61" i="2"/>
  <c r="J61" i="2"/>
  <c r="I61" i="2"/>
  <c r="H61" i="2"/>
  <c r="G61" i="2"/>
  <c r="F61" i="2"/>
  <c r="E61" i="2"/>
  <c r="E67" i="2" s="1"/>
  <c r="E68" i="2" s="1"/>
  <c r="D61" i="2"/>
  <c r="C61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K59" i="2"/>
  <c r="J59" i="2"/>
  <c r="I59" i="2"/>
  <c r="H59" i="2"/>
  <c r="G59" i="2"/>
  <c r="F59" i="2"/>
  <c r="E59" i="2"/>
  <c r="D59" i="2"/>
  <c r="C59" i="2"/>
  <c r="M55" i="2"/>
  <c r="L55" i="2"/>
  <c r="K55" i="2"/>
  <c r="J55" i="2"/>
  <c r="I55" i="2"/>
  <c r="H55" i="2"/>
  <c r="G55" i="2"/>
  <c r="F55" i="2"/>
  <c r="E55" i="2"/>
  <c r="D55" i="2"/>
  <c r="C55" i="2"/>
  <c r="D67" i="2" l="1"/>
  <c r="D68" i="2" s="1"/>
  <c r="F67" i="2"/>
  <c r="F68" i="2" s="1"/>
  <c r="I67" i="2"/>
  <c r="I68" i="2" s="1"/>
  <c r="J67" i="2"/>
  <c r="J68" i="2" s="1"/>
  <c r="M67" i="2"/>
  <c r="M68" i="2" s="1"/>
  <c r="F9" i="2" s="1"/>
  <c r="G67" i="2"/>
  <c r="G68" i="2" s="1"/>
  <c r="H67" i="2"/>
  <c r="H68" i="2" s="1"/>
  <c r="E9" i="2" s="1"/>
  <c r="K67" i="2"/>
  <c r="K68" i="2" s="1"/>
  <c r="L67" i="2"/>
  <c r="L68" i="2" s="1"/>
  <c r="C67" i="2"/>
  <c r="C68" i="2" s="1"/>
  <c r="D9" i="2" s="1"/>
</calcChain>
</file>

<file path=xl/sharedStrings.xml><?xml version="1.0" encoding="utf-8"?>
<sst xmlns="http://schemas.openxmlformats.org/spreadsheetml/2006/main" count="63" uniqueCount="44">
  <si>
    <t>From 20-04-13 PD Appendix Staff Proposal</t>
  </si>
  <si>
    <t>Energy Efficiency (GWh)</t>
  </si>
  <si>
    <t>Commited BTM PV</t>
  </si>
  <si>
    <t>Additional Achievable BTM PV</t>
  </si>
  <si>
    <t>No New DER Case ‐ ‐ ‐ ‐</t>
  </si>
  <si>
    <t>Behind‐the‐Meter CHP (GWh)</t>
  </si>
  <si>
    <t>Non‐PV Non‐CHP Self Generation (includes storage losses) (GWh)</t>
  </si>
  <si>
    <t xml:space="preserve">CEC 2018 IEPR ‐ Mid Mid AAEE </t>
  </si>
  <si>
    <t xml:space="preserve">No New DER Case </t>
  </si>
  <si>
    <t>CEC 2018 IEPR ‐ Mid PV + Mid‐Mid AAPV</t>
  </si>
  <si>
    <t>No New DER Case</t>
  </si>
  <si>
    <t>CEC 2018 IEPR ‐ Mid Demand</t>
  </si>
  <si>
    <t xml:space="preserve">CEC 2018 IEPR ‐ Mid Demand </t>
  </si>
  <si>
    <t>CAISO Sales Forecast Buildup</t>
  </si>
  <si>
    <t>Energy Efficiency Proposed Re-Estimation</t>
  </si>
  <si>
    <r>
      <t xml:space="preserve">From:  </t>
    </r>
    <r>
      <rPr>
        <i/>
        <sz val="11"/>
        <color theme="1"/>
        <rFont val="Calibri"/>
        <family val="2"/>
        <scheme val="minor"/>
      </rPr>
      <t>California2019 Energy Efficiency Potential and Goals Study: Results Explorer</t>
    </r>
  </si>
  <si>
    <t xml:space="preserve">at:  http://acp.analytica.com/acpbeta/shared/#dash/fca42209-b98d-4e83-852f-3d075f99ce9b </t>
  </si>
  <si>
    <t>Sector_plus</t>
  </si>
  <si>
    <t>Ag</t>
  </si>
  <si>
    <t>Com</t>
  </si>
  <si>
    <t>Ind</t>
  </si>
  <si>
    <t>Min</t>
  </si>
  <si>
    <t>Res</t>
  </si>
  <si>
    <t>Stl</t>
  </si>
  <si>
    <t>Low Income</t>
  </si>
  <si>
    <t>C&amp;S</t>
  </si>
  <si>
    <t>NET</t>
  </si>
  <si>
    <t>GROSS</t>
  </si>
  <si>
    <t>"naturally Occurring"</t>
  </si>
  <si>
    <t>LI</t>
  </si>
  <si>
    <t>TOTAL Naturally Occurring</t>
  </si>
  <si>
    <t>Percent of Gross Load that is Naturally Occuring</t>
  </si>
  <si>
    <t>TOTAL GROSS LOAD</t>
  </si>
  <si>
    <t>Corrected No New DER Case [1]</t>
  </si>
  <si>
    <t>[1]</t>
  </si>
  <si>
    <t xml:space="preserve">CEC 2018 IEPR ‐ Mid PV + Mid‐Mid AAPV </t>
  </si>
  <si>
    <t>Corrected No New DER Case [2]</t>
  </si>
  <si>
    <t>[2]</t>
  </si>
  <si>
    <t>Energy Efficiency Value for 2020, 2025, and 2030 is increased to reflect the naturally occurring</t>
  </si>
  <si>
    <t>Downloaded 5-27-20; Incremental Net; All;GWh; Reference Scenario (All = PG&amp;E, SDG&amp;E, SCE)</t>
  </si>
  <si>
    <t>Downloaded 5-27-20; Incremental Gross; All;GWh; Reference Scenario (All = PG&amp;E, SDG&amp;E, SCE)</t>
  </si>
  <si>
    <t>Additional Achieveable PV will occur in any case as a result of Title 24 requirements</t>
  </si>
  <si>
    <t>e.g., 2020 value is increased by 69.3%, 2025 is increased by 61.4% and 2030 is increased by 46.2%</t>
  </si>
  <si>
    <t>Figure 7:  Proposed DER Energy (GWh) Assumptions for No New DER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</si>
</sst>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0" fillId="0" borderId="0" xfId="0" applyNumberFormat="1"/>
    <xf numFmtId="2" fontId="3" fillId="0" borderId="1" xfId="0" applyNumberFormat="1" applyFont="1" applyBorder="1"/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0" xfId="1" applyNumberFormat="1" applyFont="1" applyFill="1"/>
    <xf numFmtId="165" fontId="0" fillId="2" borderId="0" xfId="1" applyNumberFormat="1" applyFont="1" applyFill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3" fontId="6" fillId="0" borderId="0" xfId="0" applyNumberFormat="1" applyFont="1" applyBorder="1"/>
    <xf numFmtId="0" fontId="6" fillId="0" borderId="4" xfId="0" applyFont="1" applyBorder="1"/>
    <xf numFmtId="3" fontId="6" fillId="0" borderId="6" xfId="0" applyNumberFormat="1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D458-BD68-4471-B311-A89EEA5F6AF7}">
  <dimension ref="A1:M68"/>
  <sheetViews>
    <sheetView tabSelected="1" workbookViewId="0">
      <selection activeCell="A4" sqref="A4"/>
    </sheetView>
  </sheetViews>
  <sheetFormatPr defaultRowHeight="15" x14ac:dyDescent="0.25"/>
  <cols>
    <col min="2" max="2" width="59.140625" customWidth="1"/>
    <col min="3" max="6" width="10.5703125" bestFit="1" customWidth="1"/>
    <col min="7" max="13" width="13.5703125" bestFit="1" customWidth="1"/>
  </cols>
  <sheetData>
    <row r="1" spans="1:6" x14ac:dyDescent="0.25">
      <c r="A1" s="3" t="s">
        <v>0</v>
      </c>
    </row>
    <row r="3" spans="1:6" ht="18.75" x14ac:dyDescent="0.3">
      <c r="A3" s="2" t="s">
        <v>43</v>
      </c>
      <c r="B3" s="11"/>
      <c r="C3" s="11"/>
      <c r="D3" s="11"/>
      <c r="E3" s="11"/>
      <c r="F3" s="11"/>
    </row>
    <row r="4" spans="1:6" ht="15.75" x14ac:dyDescent="0.25">
      <c r="A4" s="11"/>
      <c r="B4" s="11"/>
      <c r="C4" s="11"/>
      <c r="D4" s="11"/>
      <c r="E4" s="11"/>
      <c r="F4" s="11"/>
    </row>
    <row r="5" spans="1:6" s="1" customFormat="1" ht="16.5" thickBot="1" x14ac:dyDescent="0.3">
      <c r="A5" s="22" t="s">
        <v>13</v>
      </c>
      <c r="B5" s="23"/>
      <c r="C5" s="23">
        <v>2018</v>
      </c>
      <c r="D5" s="23">
        <v>2020</v>
      </c>
      <c r="E5" s="23">
        <v>2025</v>
      </c>
      <c r="F5" s="24">
        <v>2030</v>
      </c>
    </row>
    <row r="6" spans="1:6" ht="16.5" thickBot="1" x14ac:dyDescent="0.3">
      <c r="A6" s="25"/>
      <c r="B6" s="12" t="s">
        <v>1</v>
      </c>
      <c r="C6" s="13"/>
      <c r="D6" s="13"/>
      <c r="E6" s="13"/>
      <c r="F6" s="26"/>
    </row>
    <row r="7" spans="1:6" ht="15.75" x14ac:dyDescent="0.25">
      <c r="A7" s="25"/>
      <c r="B7" s="12" t="s">
        <v>7</v>
      </c>
      <c r="C7" s="14">
        <v>1906</v>
      </c>
      <c r="D7" s="14">
        <v>5930</v>
      </c>
      <c r="E7" s="14">
        <v>17322</v>
      </c>
      <c r="F7" s="27">
        <v>27940</v>
      </c>
    </row>
    <row r="8" spans="1:6" ht="15.75" x14ac:dyDescent="0.25">
      <c r="A8" s="25"/>
      <c r="B8" s="15" t="s">
        <v>8</v>
      </c>
      <c r="C8" s="14">
        <v>1906</v>
      </c>
      <c r="D8" s="14">
        <v>1906</v>
      </c>
      <c r="E8" s="14">
        <v>1906</v>
      </c>
      <c r="F8" s="27">
        <v>1906</v>
      </c>
    </row>
    <row r="9" spans="1:6" ht="16.5" thickBot="1" x14ac:dyDescent="0.3">
      <c r="A9" s="25"/>
      <c r="B9" s="21" t="s">
        <v>33</v>
      </c>
      <c r="C9" s="16"/>
      <c r="D9" s="16">
        <f>D8+((D7-D8)*C68)</f>
        <v>4692.8664730841247</v>
      </c>
      <c r="E9" s="16">
        <f>E8+((E7-E8)*H68)</f>
        <v>11378.785970564968</v>
      </c>
      <c r="F9" s="28">
        <f>F8+((F7-F8)*M68)</f>
        <v>13942.840352356629</v>
      </c>
    </row>
    <row r="10" spans="1:6" ht="15.75" x14ac:dyDescent="0.25">
      <c r="A10" s="25"/>
      <c r="B10" s="17" t="s">
        <v>2</v>
      </c>
      <c r="C10" s="19"/>
      <c r="D10" s="19"/>
      <c r="E10" s="19"/>
      <c r="F10" s="29"/>
    </row>
    <row r="11" spans="1:6" ht="15.75" x14ac:dyDescent="0.25">
      <c r="A11" s="25"/>
      <c r="B11" s="19" t="s">
        <v>9</v>
      </c>
      <c r="C11" s="19">
        <v>12439</v>
      </c>
      <c r="D11" s="19">
        <v>16797</v>
      </c>
      <c r="E11" s="19">
        <v>25446</v>
      </c>
      <c r="F11" s="29">
        <v>32466</v>
      </c>
    </row>
    <row r="12" spans="1:6" ht="16.5" thickBot="1" x14ac:dyDescent="0.3">
      <c r="A12" s="25"/>
      <c r="B12" s="19" t="s">
        <v>10</v>
      </c>
      <c r="C12" s="19">
        <v>12439</v>
      </c>
      <c r="D12" s="19">
        <v>12439</v>
      </c>
      <c r="E12" s="19">
        <v>12439</v>
      </c>
      <c r="F12" s="29">
        <v>12439</v>
      </c>
    </row>
    <row r="13" spans="1:6" ht="15.75" x14ac:dyDescent="0.25">
      <c r="A13" s="25"/>
      <c r="B13" s="18" t="s">
        <v>3</v>
      </c>
      <c r="C13" s="13"/>
      <c r="D13" s="13"/>
      <c r="E13" s="13"/>
      <c r="F13" s="26"/>
    </row>
    <row r="14" spans="1:6" ht="15.75" x14ac:dyDescent="0.25">
      <c r="A14" s="25"/>
      <c r="B14" s="15" t="s">
        <v>35</v>
      </c>
      <c r="C14" s="19"/>
      <c r="D14" s="19">
        <v>134</v>
      </c>
      <c r="E14" s="19">
        <v>1441</v>
      </c>
      <c r="F14" s="29">
        <v>2657</v>
      </c>
    </row>
    <row r="15" spans="1:6" ht="15.75" x14ac:dyDescent="0.25">
      <c r="A15" s="25"/>
      <c r="B15" s="15" t="s">
        <v>4</v>
      </c>
      <c r="C15" s="19"/>
      <c r="D15" s="19"/>
      <c r="E15" s="19"/>
      <c r="F15" s="29"/>
    </row>
    <row r="16" spans="1:6" ht="16.5" thickBot="1" x14ac:dyDescent="0.3">
      <c r="A16" s="25"/>
      <c r="B16" s="21" t="s">
        <v>36</v>
      </c>
      <c r="C16" s="20"/>
      <c r="D16" s="20">
        <v>134</v>
      </c>
      <c r="E16" s="20">
        <v>1441</v>
      </c>
      <c r="F16" s="30">
        <v>2657</v>
      </c>
    </row>
    <row r="17" spans="1:6" ht="15.75" x14ac:dyDescent="0.25">
      <c r="A17" s="25"/>
      <c r="B17" s="19" t="s">
        <v>5</v>
      </c>
      <c r="C17" s="19"/>
      <c r="D17" s="19"/>
      <c r="E17" s="19"/>
      <c r="F17" s="29"/>
    </row>
    <row r="18" spans="1:6" ht="15.75" x14ac:dyDescent="0.25">
      <c r="A18" s="25"/>
      <c r="B18" s="19" t="s">
        <v>11</v>
      </c>
      <c r="C18" s="19">
        <v>13594</v>
      </c>
      <c r="D18" s="19">
        <v>13594</v>
      </c>
      <c r="E18" s="19">
        <v>13594</v>
      </c>
      <c r="F18" s="29">
        <v>13594</v>
      </c>
    </row>
    <row r="19" spans="1:6" ht="15.75" x14ac:dyDescent="0.25">
      <c r="A19" s="25"/>
      <c r="B19" s="19" t="s">
        <v>8</v>
      </c>
      <c r="C19" s="19">
        <v>13594</v>
      </c>
      <c r="D19" s="19">
        <v>13594</v>
      </c>
      <c r="E19" s="19">
        <v>13594</v>
      </c>
      <c r="F19" s="29">
        <v>13594</v>
      </c>
    </row>
    <row r="20" spans="1:6" ht="15.75" x14ac:dyDescent="0.25">
      <c r="A20" s="25"/>
      <c r="B20" s="19" t="s">
        <v>6</v>
      </c>
      <c r="C20" s="19"/>
      <c r="D20" s="19"/>
      <c r="E20" s="19"/>
      <c r="F20" s="29"/>
    </row>
    <row r="21" spans="1:6" ht="15.75" x14ac:dyDescent="0.25">
      <c r="A21" s="25"/>
      <c r="B21" s="19" t="s">
        <v>12</v>
      </c>
      <c r="C21" s="19">
        <v>764</v>
      </c>
      <c r="D21" s="19">
        <v>751</v>
      </c>
      <c r="E21" s="19">
        <v>716</v>
      </c>
      <c r="F21" s="29">
        <v>681</v>
      </c>
    </row>
    <row r="22" spans="1:6" ht="15.75" x14ac:dyDescent="0.25">
      <c r="A22" s="31"/>
      <c r="B22" s="17" t="s">
        <v>10</v>
      </c>
      <c r="C22" s="17">
        <v>764</v>
      </c>
      <c r="D22" s="17">
        <v>751</v>
      </c>
      <c r="E22" s="17">
        <v>716</v>
      </c>
      <c r="F22" s="32">
        <v>681</v>
      </c>
    </row>
    <row r="23" spans="1:6" ht="15.75" x14ac:dyDescent="0.25">
      <c r="A23" s="11"/>
      <c r="B23" s="11"/>
      <c r="C23" s="11"/>
      <c r="D23" s="11"/>
      <c r="E23" s="11"/>
      <c r="F23" s="11"/>
    </row>
    <row r="24" spans="1:6" ht="15.75" x14ac:dyDescent="0.25">
      <c r="A24" s="11" t="s">
        <v>34</v>
      </c>
      <c r="B24" s="11" t="s">
        <v>38</v>
      </c>
      <c r="C24" s="11"/>
      <c r="D24" s="11"/>
      <c r="E24" s="11"/>
      <c r="F24" s="11"/>
    </row>
    <row r="25" spans="1:6" ht="15.75" x14ac:dyDescent="0.25">
      <c r="A25" s="11"/>
      <c r="B25" s="11" t="s">
        <v>42</v>
      </c>
      <c r="C25" s="11"/>
      <c r="D25" s="11"/>
      <c r="E25" s="11"/>
      <c r="F25" s="11"/>
    </row>
    <row r="26" spans="1:6" ht="15.75" x14ac:dyDescent="0.25">
      <c r="A26" s="11" t="s">
        <v>37</v>
      </c>
      <c r="B26" s="11" t="s">
        <v>41</v>
      </c>
      <c r="C26" s="11"/>
      <c r="D26" s="11"/>
      <c r="E26" s="11"/>
      <c r="F26" s="11"/>
    </row>
    <row r="31" spans="1:6" ht="18.75" x14ac:dyDescent="0.3">
      <c r="A31" s="2" t="s">
        <v>14</v>
      </c>
    </row>
    <row r="33" spans="1:13" x14ac:dyDescent="0.25">
      <c r="A33" t="s">
        <v>15</v>
      </c>
    </row>
    <row r="34" spans="1:13" x14ac:dyDescent="0.25">
      <c r="B34" t="s">
        <v>16</v>
      </c>
    </row>
    <row r="35" spans="1:13" x14ac:dyDescent="0.25">
      <c r="A35" t="s">
        <v>26</v>
      </c>
      <c r="B35" t="s">
        <v>39</v>
      </c>
    </row>
    <row r="36" spans="1:13" ht="18.75" x14ac:dyDescent="0.3">
      <c r="B36" t="s">
        <v>17</v>
      </c>
      <c r="C36" s="4">
        <v>2020</v>
      </c>
      <c r="D36" s="4">
        <v>2021</v>
      </c>
      <c r="E36" s="4">
        <v>2022</v>
      </c>
      <c r="F36" s="4">
        <v>2023</v>
      </c>
      <c r="G36" s="4">
        <v>2024</v>
      </c>
      <c r="H36" s="4">
        <v>2025</v>
      </c>
      <c r="I36" s="4">
        <v>2026</v>
      </c>
      <c r="J36" s="4">
        <v>2027</v>
      </c>
      <c r="K36" s="4">
        <v>2028</v>
      </c>
      <c r="L36" s="4">
        <v>2029</v>
      </c>
      <c r="M36" s="4">
        <v>2030</v>
      </c>
    </row>
    <row r="37" spans="1:13" x14ac:dyDescent="0.25">
      <c r="B37" t="s">
        <v>18</v>
      </c>
      <c r="C37" s="5">
        <v>43.122603267000002</v>
      </c>
      <c r="D37" s="5">
        <v>52.211644773000003</v>
      </c>
      <c r="E37" s="5">
        <v>54.487722703999999</v>
      </c>
      <c r="F37" s="5">
        <v>52.567271902999998</v>
      </c>
      <c r="G37" s="5">
        <v>49.428148878000002</v>
      </c>
      <c r="H37" s="5">
        <v>46.005484578000001</v>
      </c>
      <c r="I37" s="5">
        <v>43.347320338999999</v>
      </c>
      <c r="J37" s="5">
        <v>41.823597223</v>
      </c>
      <c r="K37" s="5">
        <v>41.842613661000001</v>
      </c>
      <c r="L37" s="5">
        <v>43.640206569999997</v>
      </c>
      <c r="M37" s="5">
        <v>48.050616391699997</v>
      </c>
    </row>
    <row r="38" spans="1:13" x14ac:dyDescent="0.25">
      <c r="B38" t="s">
        <v>19</v>
      </c>
      <c r="C38" s="5">
        <v>225.59157328020001</v>
      </c>
      <c r="D38" s="5">
        <v>272.67780977119997</v>
      </c>
      <c r="E38" s="5">
        <v>285.81418843569998</v>
      </c>
      <c r="F38" s="5">
        <v>278.43475358389998</v>
      </c>
      <c r="G38" s="5">
        <v>285.94799976600001</v>
      </c>
      <c r="H38" s="5">
        <v>287.66966261269999</v>
      </c>
      <c r="I38" s="5">
        <v>269.48012412039998</v>
      </c>
      <c r="J38" s="5">
        <v>267.7934556646</v>
      </c>
      <c r="K38" s="5">
        <v>268.75404161879999</v>
      </c>
      <c r="L38" s="5">
        <v>245.61579027080001</v>
      </c>
      <c r="M38" s="5">
        <v>252.6273694338</v>
      </c>
    </row>
    <row r="39" spans="1:13" x14ac:dyDescent="0.25">
      <c r="B39" t="s">
        <v>20</v>
      </c>
      <c r="C39" s="5">
        <v>59.335456922399999</v>
      </c>
      <c r="D39" s="5">
        <v>58.816975982899997</v>
      </c>
      <c r="E39" s="5">
        <v>57.3141844791</v>
      </c>
      <c r="F39" s="5">
        <v>53.435151242000003</v>
      </c>
      <c r="G39" s="5">
        <v>53.371904845800003</v>
      </c>
      <c r="H39" s="5">
        <v>51.632501883300002</v>
      </c>
      <c r="I39" s="5">
        <v>50.644001810799999</v>
      </c>
      <c r="J39" s="5">
        <v>50.230719758299998</v>
      </c>
      <c r="K39" s="5">
        <v>51.724326739440002</v>
      </c>
      <c r="L39" s="5">
        <v>55.253932774700999</v>
      </c>
      <c r="M39" s="5">
        <v>60.224577126770001</v>
      </c>
    </row>
    <row r="40" spans="1:13" x14ac:dyDescent="0.25">
      <c r="B40" t="s">
        <v>21</v>
      </c>
      <c r="C40" s="5">
        <v>4.5782306420000003</v>
      </c>
      <c r="D40" s="5">
        <v>4.4863556869999996</v>
      </c>
      <c r="E40" s="5">
        <v>4.3499916140000003</v>
      </c>
      <c r="F40" s="5">
        <v>4.1944399829999996</v>
      </c>
      <c r="G40" s="5">
        <v>4.033034733</v>
      </c>
      <c r="H40" s="5">
        <v>3.873434128</v>
      </c>
      <c r="I40" s="5">
        <v>3.7179560270000001</v>
      </c>
      <c r="J40" s="5">
        <v>3.5679532250000001</v>
      </c>
      <c r="K40" s="5">
        <v>3.4250577560000002</v>
      </c>
      <c r="L40" s="5">
        <v>3.2861003549999999</v>
      </c>
      <c r="M40" s="5">
        <v>3.152576056</v>
      </c>
    </row>
    <row r="41" spans="1:13" x14ac:dyDescent="0.25">
      <c r="B41" t="s">
        <v>22</v>
      </c>
      <c r="C41" s="5">
        <v>365.43383081500002</v>
      </c>
      <c r="D41" s="5">
        <v>412.320223242</v>
      </c>
      <c r="E41" s="5">
        <v>449.80550291700001</v>
      </c>
      <c r="F41" s="5">
        <v>472.110932021</v>
      </c>
      <c r="G41" s="5">
        <v>492.47382806100001</v>
      </c>
      <c r="H41" s="5">
        <v>514.31528030200002</v>
      </c>
      <c r="I41" s="5">
        <v>534.69656697899995</v>
      </c>
      <c r="J41" s="5">
        <v>554.92590740599996</v>
      </c>
      <c r="K41" s="5">
        <v>575.06492538500004</v>
      </c>
      <c r="L41" s="5">
        <v>596.14780752199999</v>
      </c>
      <c r="M41" s="5">
        <v>618.52024493900001</v>
      </c>
    </row>
    <row r="42" spans="1:13" x14ac:dyDescent="0.25">
      <c r="B42" t="s">
        <v>23</v>
      </c>
      <c r="C42" s="5">
        <v>0.14280210900000001</v>
      </c>
      <c r="D42" s="5">
        <v>0.18552142799999999</v>
      </c>
      <c r="E42" s="5">
        <v>0.24817241600000001</v>
      </c>
      <c r="F42" s="5">
        <v>0.43326196900000002</v>
      </c>
      <c r="G42" s="5">
        <v>0.63137589400000005</v>
      </c>
      <c r="H42" s="5">
        <v>0.82876958099999998</v>
      </c>
      <c r="I42" s="5">
        <v>1.015473418</v>
      </c>
      <c r="J42" s="5">
        <v>1.1851169880000001</v>
      </c>
      <c r="K42" s="5">
        <v>1.3349917650000001</v>
      </c>
      <c r="L42" s="5">
        <v>1.4647160779999999</v>
      </c>
      <c r="M42" s="5">
        <v>1.574751083</v>
      </c>
    </row>
    <row r="43" spans="1:13" x14ac:dyDescent="0.25">
      <c r="B43" t="s">
        <v>24</v>
      </c>
      <c r="C43" s="5">
        <v>13.069214797000001</v>
      </c>
      <c r="D43" s="5">
        <v>14.435136837</v>
      </c>
      <c r="E43" s="5">
        <v>14.514910735999999</v>
      </c>
      <c r="F43" s="5">
        <v>14.832083261999999</v>
      </c>
      <c r="G43" s="5">
        <v>15.313244814999999</v>
      </c>
      <c r="H43" s="5">
        <v>15.743357776</v>
      </c>
      <c r="I43" s="5">
        <v>16.145952887</v>
      </c>
      <c r="J43" s="5">
        <v>16.439292074000001</v>
      </c>
      <c r="K43" s="5">
        <v>16.709095321</v>
      </c>
      <c r="L43" s="5">
        <v>16.831799463999999</v>
      </c>
      <c r="M43" s="5">
        <v>16.480343726000001</v>
      </c>
    </row>
    <row r="44" spans="1:13" x14ac:dyDescent="0.25">
      <c r="B44" t="s">
        <v>25</v>
      </c>
      <c r="C44" s="5">
        <v>1464.4099181634499</v>
      </c>
      <c r="D44" s="5">
        <v>1454.5940542409501</v>
      </c>
      <c r="E44" s="5">
        <v>1424.6903141627199</v>
      </c>
      <c r="F44" s="5">
        <v>1428.8265452846599</v>
      </c>
      <c r="G44" s="5">
        <v>1357.3222643701999</v>
      </c>
      <c r="H44" s="5">
        <v>1308.55160592423</v>
      </c>
      <c r="I44" s="5">
        <v>1217.1639354204499</v>
      </c>
      <c r="J44" s="5">
        <v>1130.6586381874999</v>
      </c>
      <c r="K44" s="5">
        <v>1013.79814808807</v>
      </c>
      <c r="L44" s="5">
        <v>882.48566905502298</v>
      </c>
      <c r="M44" s="5">
        <v>749.82797415454502</v>
      </c>
    </row>
    <row r="45" spans="1:13" x14ac:dyDescent="0.25">
      <c r="A45" t="s">
        <v>27</v>
      </c>
      <c r="B45" t="s">
        <v>40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8.75" x14ac:dyDescent="0.3">
      <c r="B46" t="s">
        <v>17</v>
      </c>
      <c r="C46" s="6">
        <v>2020</v>
      </c>
      <c r="D46" s="6">
        <v>2021</v>
      </c>
      <c r="E46" s="6">
        <v>2022</v>
      </c>
      <c r="F46" s="6">
        <v>2023</v>
      </c>
      <c r="G46" s="6">
        <v>2024</v>
      </c>
      <c r="H46" s="6">
        <v>2025</v>
      </c>
      <c r="I46" s="6">
        <v>2026</v>
      </c>
      <c r="J46" s="6">
        <v>2027</v>
      </c>
      <c r="K46" s="6">
        <v>2028</v>
      </c>
      <c r="L46" s="6">
        <v>2029</v>
      </c>
      <c r="M46" s="6">
        <v>2030</v>
      </c>
    </row>
    <row r="47" spans="1:13" x14ac:dyDescent="0.25">
      <c r="B47" t="s">
        <v>18</v>
      </c>
      <c r="C47" s="5">
        <v>64.997094099999998</v>
      </c>
      <c r="D47" s="5">
        <v>81.766140797999995</v>
      </c>
      <c r="E47" s="5">
        <v>86.055915248999995</v>
      </c>
      <c r="F47" s="5">
        <v>82.577432453</v>
      </c>
      <c r="G47" s="5">
        <v>76.744737315999998</v>
      </c>
      <c r="H47" s="5">
        <v>70.044697549999995</v>
      </c>
      <c r="I47" s="5">
        <v>64.297236147000007</v>
      </c>
      <c r="J47" s="5">
        <v>59.987797215000001</v>
      </c>
      <c r="K47" s="5">
        <v>57.716277703000003</v>
      </c>
      <c r="L47" s="5">
        <v>57.485192488999999</v>
      </c>
      <c r="M47" s="5">
        <v>60.048221605000002</v>
      </c>
    </row>
    <row r="48" spans="1:13" x14ac:dyDescent="0.25">
      <c r="B48" t="s">
        <v>19</v>
      </c>
      <c r="C48" s="5">
        <v>317.9340936959</v>
      </c>
      <c r="D48" s="5">
        <v>379.77600428760002</v>
      </c>
      <c r="E48" s="5">
        <v>396.89005957469999</v>
      </c>
      <c r="F48" s="5">
        <v>385.32852940319998</v>
      </c>
      <c r="G48" s="5">
        <v>391.96195099779999</v>
      </c>
      <c r="H48" s="5">
        <v>389.67665493010003</v>
      </c>
      <c r="I48" s="5">
        <v>361.2896949501</v>
      </c>
      <c r="J48" s="5">
        <v>353.97087124199999</v>
      </c>
      <c r="K48" s="5">
        <v>350.47105195500001</v>
      </c>
      <c r="L48" s="5">
        <v>317.62246635700001</v>
      </c>
      <c r="M48" s="5">
        <v>322.78902639540001</v>
      </c>
    </row>
    <row r="49" spans="1:13" x14ac:dyDescent="0.25">
      <c r="B49" t="s">
        <v>20</v>
      </c>
      <c r="C49" s="5">
        <v>65.172624607499998</v>
      </c>
      <c r="D49" s="5">
        <v>64.275125836200004</v>
      </c>
      <c r="E49" s="5">
        <v>62.110510724500003</v>
      </c>
      <c r="F49" s="5">
        <v>56.850611043400001</v>
      </c>
      <c r="G49" s="5">
        <v>56.776065912599996</v>
      </c>
      <c r="H49" s="5">
        <v>54.137585461199997</v>
      </c>
      <c r="I49" s="5">
        <v>52.372888862800004</v>
      </c>
      <c r="J49" s="5">
        <v>51.219494904000001</v>
      </c>
      <c r="K49" s="5">
        <v>52.330573297880001</v>
      </c>
      <c r="L49" s="5">
        <v>55.867272491020998</v>
      </c>
      <c r="M49" s="5">
        <v>60.6501912656</v>
      </c>
    </row>
    <row r="50" spans="1:13" x14ac:dyDescent="0.25">
      <c r="B50" t="s">
        <v>21</v>
      </c>
      <c r="C50" s="5">
        <v>5.7257419619999999</v>
      </c>
      <c r="D50" s="5">
        <v>5.610906065</v>
      </c>
      <c r="E50" s="5">
        <v>5.4404510110000004</v>
      </c>
      <c r="F50" s="5">
        <v>5.2460063940000001</v>
      </c>
      <c r="G50" s="5">
        <v>5.044239116</v>
      </c>
      <c r="H50" s="5">
        <v>4.8447313190000001</v>
      </c>
      <c r="I50" s="5">
        <v>4.650374878</v>
      </c>
      <c r="J50" s="5">
        <v>4.4628631969999999</v>
      </c>
      <c r="K50" s="5">
        <v>4.2842341419999999</v>
      </c>
      <c r="L50" s="5">
        <v>4.1105296940000002</v>
      </c>
      <c r="M50" s="5">
        <v>3.9436186050000002</v>
      </c>
    </row>
    <row r="51" spans="1:13" x14ac:dyDescent="0.25">
      <c r="B51" t="s">
        <v>22</v>
      </c>
      <c r="C51" s="5">
        <v>382.07871944499999</v>
      </c>
      <c r="D51" s="5">
        <v>436.07690737199999</v>
      </c>
      <c r="E51" s="5">
        <v>477.81152133099999</v>
      </c>
      <c r="F51" s="5">
        <v>500.49627972600001</v>
      </c>
      <c r="G51" s="5">
        <v>520.77818641399995</v>
      </c>
      <c r="H51" s="5">
        <v>542.63024495000002</v>
      </c>
      <c r="I51" s="5">
        <v>562.95384269700003</v>
      </c>
      <c r="J51" s="5">
        <v>582.98594886599994</v>
      </c>
      <c r="K51" s="5">
        <v>602.87731327699998</v>
      </c>
      <c r="L51" s="5">
        <v>623.64790833100005</v>
      </c>
      <c r="M51" s="5">
        <v>645.63233829399996</v>
      </c>
    </row>
    <row r="52" spans="1:13" x14ac:dyDescent="0.25">
      <c r="B52" t="s">
        <v>23</v>
      </c>
      <c r="C52" s="5">
        <v>0.158669011</v>
      </c>
      <c r="D52" s="5">
        <v>0.206134919</v>
      </c>
      <c r="E52" s="5">
        <v>0.27574712699999998</v>
      </c>
      <c r="F52" s="5">
        <v>0.48140218800000001</v>
      </c>
      <c r="G52" s="5">
        <v>0.70152877000000002</v>
      </c>
      <c r="H52" s="5">
        <v>0.92085508999999999</v>
      </c>
      <c r="I52" s="5">
        <v>1.1283037970000001</v>
      </c>
      <c r="J52" s="5">
        <v>1.3167966529999999</v>
      </c>
      <c r="K52" s="5">
        <v>1.483324184</v>
      </c>
      <c r="L52" s="5">
        <v>1.6274623100000001</v>
      </c>
      <c r="M52" s="5">
        <v>1.7497234260000001</v>
      </c>
    </row>
    <row r="53" spans="1:13" x14ac:dyDescent="0.25">
      <c r="B53" t="s">
        <v>24</v>
      </c>
      <c r="C53" s="5">
        <v>13.069214797000001</v>
      </c>
      <c r="D53" s="5">
        <v>14.435136837</v>
      </c>
      <c r="E53" s="5">
        <v>14.514910735999999</v>
      </c>
      <c r="F53" s="5">
        <v>14.832083261999999</v>
      </c>
      <c r="G53" s="5">
        <v>15.313244814999999</v>
      </c>
      <c r="H53" s="5">
        <v>15.743357776</v>
      </c>
      <c r="I53" s="5">
        <v>16.145952887</v>
      </c>
      <c r="J53" s="5">
        <v>16.439292074000001</v>
      </c>
      <c r="K53" s="5">
        <v>16.709095321</v>
      </c>
      <c r="L53" s="5">
        <v>16.831799463999999</v>
      </c>
      <c r="M53" s="5">
        <v>16.480343726000001</v>
      </c>
    </row>
    <row r="54" spans="1:13" x14ac:dyDescent="0.25">
      <c r="B54" t="s">
        <v>25</v>
      </c>
      <c r="C54" s="5">
        <v>1464.4099181634499</v>
      </c>
      <c r="D54" s="5">
        <v>1454.5940542409501</v>
      </c>
      <c r="E54" s="5">
        <v>1424.6903141627199</v>
      </c>
      <c r="F54" s="5">
        <v>1428.8265452846599</v>
      </c>
      <c r="G54" s="5">
        <v>1357.3222643701999</v>
      </c>
      <c r="H54" s="5">
        <v>1308.55160592423</v>
      </c>
      <c r="I54" s="5">
        <v>1217.1639354204499</v>
      </c>
      <c r="J54" s="5">
        <v>1130.6586381874999</v>
      </c>
      <c r="K54" s="5">
        <v>1013.79814808807</v>
      </c>
      <c r="L54" s="5">
        <v>882.48566905502298</v>
      </c>
      <c r="M54" s="5">
        <v>749.82797415454502</v>
      </c>
    </row>
    <row r="55" spans="1:13" x14ac:dyDescent="0.25">
      <c r="A55" t="s">
        <v>32</v>
      </c>
      <c r="C55" s="5">
        <f>SUM(C47:C54)</f>
        <v>2313.54607578185</v>
      </c>
      <c r="D55" s="5">
        <f t="shared" ref="D55:M55" si="0">SUM(D47:D54)</f>
        <v>2436.7404103557501</v>
      </c>
      <c r="E55" s="5">
        <f t="shared" si="0"/>
        <v>2467.7894299159198</v>
      </c>
      <c r="F55" s="5">
        <f t="shared" si="0"/>
        <v>2474.6388897542597</v>
      </c>
      <c r="G55" s="5">
        <f t="shared" si="0"/>
        <v>2424.6422177116001</v>
      </c>
      <c r="H55" s="5">
        <f t="shared" si="0"/>
        <v>2386.5497330005301</v>
      </c>
      <c r="I55" s="5">
        <f t="shared" si="0"/>
        <v>2280.0022296393499</v>
      </c>
      <c r="J55" s="5">
        <f t="shared" si="0"/>
        <v>2201.0417023384998</v>
      </c>
      <c r="K55" s="5">
        <f t="shared" si="0"/>
        <v>2099.6700179679497</v>
      </c>
      <c r="L55" s="5">
        <f t="shared" si="0"/>
        <v>1959.6783001910439</v>
      </c>
      <c r="M55" s="5">
        <f t="shared" si="0"/>
        <v>1861.1214374715451</v>
      </c>
    </row>
    <row r="57" spans="1:13" x14ac:dyDescent="0.25">
      <c r="A57" t="s">
        <v>28</v>
      </c>
    </row>
    <row r="58" spans="1:13" ht="18.75" x14ac:dyDescent="0.3">
      <c r="B58" t="s">
        <v>17</v>
      </c>
      <c r="C58" s="6">
        <v>2020</v>
      </c>
      <c r="D58" s="6">
        <v>2021</v>
      </c>
      <c r="E58" s="6">
        <v>2022</v>
      </c>
      <c r="F58" s="6">
        <v>2023</v>
      </c>
      <c r="G58" s="6">
        <v>2024</v>
      </c>
      <c r="H58" s="6">
        <v>2025</v>
      </c>
      <c r="I58" s="6">
        <v>2026</v>
      </c>
      <c r="J58" s="6">
        <v>2027</v>
      </c>
      <c r="K58" s="6">
        <v>2028</v>
      </c>
      <c r="L58" s="6">
        <v>2029</v>
      </c>
      <c r="M58" s="6">
        <v>2030</v>
      </c>
    </row>
    <row r="59" spans="1:13" x14ac:dyDescent="0.25">
      <c r="B59" t="s">
        <v>18</v>
      </c>
      <c r="C59" s="5">
        <f>C47-C37</f>
        <v>21.874490832999996</v>
      </c>
      <c r="D59" s="5">
        <f t="shared" ref="D59:M59" si="1">D47-D37</f>
        <v>29.554496024999992</v>
      </c>
      <c r="E59" s="5">
        <f t="shared" si="1"/>
        <v>31.568192544999995</v>
      </c>
      <c r="F59" s="5">
        <f t="shared" si="1"/>
        <v>30.010160550000002</v>
      </c>
      <c r="G59" s="5">
        <f t="shared" si="1"/>
        <v>27.316588437999997</v>
      </c>
      <c r="H59" s="5">
        <f t="shared" si="1"/>
        <v>24.039212971999994</v>
      </c>
      <c r="I59" s="5">
        <f t="shared" si="1"/>
        <v>20.949915808000007</v>
      </c>
      <c r="J59" s="5">
        <f t="shared" si="1"/>
        <v>18.164199992</v>
      </c>
      <c r="K59" s="5">
        <f t="shared" si="1"/>
        <v>15.873664042000001</v>
      </c>
      <c r="L59" s="5">
        <f t="shared" si="1"/>
        <v>13.844985919000003</v>
      </c>
      <c r="M59" s="5">
        <f t="shared" si="1"/>
        <v>11.997605213300005</v>
      </c>
    </row>
    <row r="60" spans="1:13" x14ac:dyDescent="0.25">
      <c r="B60" t="s">
        <v>19</v>
      </c>
      <c r="C60" s="5">
        <f t="shared" ref="C60:M65" si="2">C48-C38</f>
        <v>92.342520415699994</v>
      </c>
      <c r="D60" s="5">
        <f t="shared" si="2"/>
        <v>107.09819451640004</v>
      </c>
      <c r="E60" s="5">
        <f t="shared" si="2"/>
        <v>111.07587113900001</v>
      </c>
      <c r="F60" s="5">
        <f t="shared" si="2"/>
        <v>106.8937758193</v>
      </c>
      <c r="G60" s="5">
        <f t="shared" si="2"/>
        <v>106.01395123179998</v>
      </c>
      <c r="H60" s="5">
        <f t="shared" si="2"/>
        <v>102.00699231740003</v>
      </c>
      <c r="I60" s="5">
        <f t="shared" si="2"/>
        <v>91.809570829700021</v>
      </c>
      <c r="J60" s="5">
        <f t="shared" si="2"/>
        <v>86.177415577399984</v>
      </c>
      <c r="K60" s="5">
        <f t="shared" si="2"/>
        <v>81.717010336200019</v>
      </c>
      <c r="L60" s="5">
        <f t="shared" si="2"/>
        <v>72.006676086200002</v>
      </c>
      <c r="M60" s="5">
        <f t="shared" si="2"/>
        <v>70.161656961600016</v>
      </c>
    </row>
    <row r="61" spans="1:13" x14ac:dyDescent="0.25">
      <c r="B61" t="s">
        <v>20</v>
      </c>
      <c r="C61" s="5">
        <f t="shared" si="2"/>
        <v>5.8371676850999989</v>
      </c>
      <c r="D61" s="5">
        <f t="shared" si="2"/>
        <v>5.4581498533000072</v>
      </c>
      <c r="E61" s="5">
        <f t="shared" si="2"/>
        <v>4.7963262454000031</v>
      </c>
      <c r="F61" s="5">
        <f t="shared" si="2"/>
        <v>3.4154598013999973</v>
      </c>
      <c r="G61" s="5">
        <f t="shared" si="2"/>
        <v>3.4041610667999933</v>
      </c>
      <c r="H61" s="5">
        <f t="shared" si="2"/>
        <v>2.5050835778999954</v>
      </c>
      <c r="I61" s="5">
        <f t="shared" si="2"/>
        <v>1.7288870520000046</v>
      </c>
      <c r="J61" s="5">
        <f t="shared" si="2"/>
        <v>0.98877514570000358</v>
      </c>
      <c r="K61" s="5">
        <f t="shared" si="2"/>
        <v>0.60624655843999875</v>
      </c>
      <c r="L61" s="5">
        <f t="shared" si="2"/>
        <v>0.61333971631999873</v>
      </c>
      <c r="M61" s="5">
        <f t="shared" si="2"/>
        <v>0.42561413882999943</v>
      </c>
    </row>
    <row r="62" spans="1:13" x14ac:dyDescent="0.25">
      <c r="B62" t="s">
        <v>21</v>
      </c>
      <c r="C62" s="5">
        <f t="shared" si="2"/>
        <v>1.1475113199999996</v>
      </c>
      <c r="D62" s="5">
        <f t="shared" si="2"/>
        <v>1.1245503780000004</v>
      </c>
      <c r="E62" s="5">
        <f t="shared" si="2"/>
        <v>1.0904593970000001</v>
      </c>
      <c r="F62" s="5">
        <f t="shared" si="2"/>
        <v>1.0515664110000005</v>
      </c>
      <c r="G62" s="5">
        <f t="shared" si="2"/>
        <v>1.0112043829999999</v>
      </c>
      <c r="H62" s="5">
        <f t="shared" si="2"/>
        <v>0.97129719100000012</v>
      </c>
      <c r="I62" s="5">
        <f t="shared" si="2"/>
        <v>0.93241885099999999</v>
      </c>
      <c r="J62" s="5">
        <f t="shared" si="2"/>
        <v>0.89490997199999978</v>
      </c>
      <c r="K62" s="5">
        <f t="shared" si="2"/>
        <v>0.85917638599999968</v>
      </c>
      <c r="L62" s="5">
        <f t="shared" si="2"/>
        <v>0.82442933900000037</v>
      </c>
      <c r="M62" s="5">
        <f t="shared" si="2"/>
        <v>0.79104254900000015</v>
      </c>
    </row>
    <row r="63" spans="1:13" x14ac:dyDescent="0.25">
      <c r="B63" t="s">
        <v>22</v>
      </c>
      <c r="C63" s="5">
        <f t="shared" si="2"/>
        <v>16.644888629999969</v>
      </c>
      <c r="D63" s="5">
        <f t="shared" si="2"/>
        <v>23.756684129999996</v>
      </c>
      <c r="E63" s="5">
        <f t="shared" si="2"/>
        <v>28.006018413999982</v>
      </c>
      <c r="F63" s="5">
        <f t="shared" si="2"/>
        <v>28.385347705000015</v>
      </c>
      <c r="G63" s="5">
        <f t="shared" si="2"/>
        <v>28.304358352999941</v>
      </c>
      <c r="H63" s="5">
        <f t="shared" si="2"/>
        <v>28.314964648</v>
      </c>
      <c r="I63" s="5">
        <f t="shared" si="2"/>
        <v>28.257275718000074</v>
      </c>
      <c r="J63" s="5">
        <f t="shared" si="2"/>
        <v>28.060041459999979</v>
      </c>
      <c r="K63" s="5">
        <f t="shared" si="2"/>
        <v>27.812387891999947</v>
      </c>
      <c r="L63" s="5">
        <f t="shared" si="2"/>
        <v>27.50010080900006</v>
      </c>
      <c r="M63" s="5">
        <f t="shared" si="2"/>
        <v>27.112093354999956</v>
      </c>
    </row>
    <row r="64" spans="1:13" x14ac:dyDescent="0.25">
      <c r="B64" t="s">
        <v>23</v>
      </c>
      <c r="C64" s="5">
        <f t="shared" si="2"/>
        <v>1.5866901999999988E-2</v>
      </c>
      <c r="D64" s="5">
        <f t="shared" si="2"/>
        <v>2.0613491000000012E-2</v>
      </c>
      <c r="E64" s="5">
        <f t="shared" si="2"/>
        <v>2.7574710999999974E-2</v>
      </c>
      <c r="F64" s="5">
        <f t="shared" si="2"/>
        <v>4.8140218999999984E-2</v>
      </c>
      <c r="G64" s="5">
        <f t="shared" si="2"/>
        <v>7.0152875999999975E-2</v>
      </c>
      <c r="H64" s="5">
        <f t="shared" si="2"/>
        <v>9.208550900000001E-2</v>
      </c>
      <c r="I64" s="5">
        <f t="shared" si="2"/>
        <v>0.11283037900000004</v>
      </c>
      <c r="J64" s="5">
        <f t="shared" si="2"/>
        <v>0.13167966499999983</v>
      </c>
      <c r="K64" s="5">
        <f t="shared" si="2"/>
        <v>0.14833241899999994</v>
      </c>
      <c r="L64" s="5">
        <f t="shared" si="2"/>
        <v>0.16274623200000016</v>
      </c>
      <c r="M64" s="5">
        <f t="shared" si="2"/>
        <v>0.17497234300000009</v>
      </c>
    </row>
    <row r="65" spans="1:13" x14ac:dyDescent="0.25">
      <c r="B65" t="s">
        <v>29</v>
      </c>
      <c r="C65" s="5">
        <f t="shared" si="2"/>
        <v>0</v>
      </c>
      <c r="D65" s="5">
        <f t="shared" si="2"/>
        <v>0</v>
      </c>
      <c r="E65" s="5">
        <f t="shared" si="2"/>
        <v>0</v>
      </c>
      <c r="F65" s="5">
        <f t="shared" si="2"/>
        <v>0</v>
      </c>
      <c r="G65" s="5">
        <f t="shared" si="2"/>
        <v>0</v>
      </c>
      <c r="H65" s="5">
        <f t="shared" si="2"/>
        <v>0</v>
      </c>
      <c r="I65" s="5">
        <f t="shared" si="2"/>
        <v>0</v>
      </c>
      <c r="J65" s="5">
        <f t="shared" si="2"/>
        <v>0</v>
      </c>
      <c r="K65" s="5">
        <f t="shared" si="2"/>
        <v>0</v>
      </c>
      <c r="L65" s="5">
        <f t="shared" si="2"/>
        <v>0</v>
      </c>
      <c r="M65" s="5">
        <f t="shared" si="2"/>
        <v>0</v>
      </c>
    </row>
    <row r="66" spans="1:13" x14ac:dyDescent="0.25">
      <c r="B66" t="s">
        <v>25</v>
      </c>
      <c r="C66" s="5">
        <f>C54</f>
        <v>1464.4099181634499</v>
      </c>
      <c r="D66" s="5">
        <f t="shared" ref="D66:M66" si="3">D54</f>
        <v>1454.5940542409501</v>
      </c>
      <c r="E66" s="5">
        <f t="shared" si="3"/>
        <v>1424.6903141627199</v>
      </c>
      <c r="F66" s="5">
        <f t="shared" si="3"/>
        <v>1428.8265452846599</v>
      </c>
      <c r="G66" s="5">
        <f t="shared" si="3"/>
        <v>1357.3222643701999</v>
      </c>
      <c r="H66" s="5">
        <f t="shared" si="3"/>
        <v>1308.55160592423</v>
      </c>
      <c r="I66" s="5">
        <f t="shared" si="3"/>
        <v>1217.1639354204499</v>
      </c>
      <c r="J66" s="5">
        <f t="shared" si="3"/>
        <v>1130.6586381874999</v>
      </c>
      <c r="K66" s="5">
        <f t="shared" si="3"/>
        <v>1013.79814808807</v>
      </c>
      <c r="L66" s="5">
        <f t="shared" si="3"/>
        <v>882.48566905502298</v>
      </c>
      <c r="M66" s="5">
        <f t="shared" si="3"/>
        <v>749.82797415454502</v>
      </c>
    </row>
    <row r="67" spans="1:13" x14ac:dyDescent="0.25">
      <c r="A67" t="s">
        <v>30</v>
      </c>
      <c r="C67" s="5">
        <f>SUM(C59:C66)</f>
        <v>1602.2723639492499</v>
      </c>
      <c r="D67" s="5">
        <f t="shared" ref="D67:M67" si="4">SUM(D59:D66)</f>
        <v>1621.6067426346501</v>
      </c>
      <c r="E67" s="5">
        <f t="shared" si="4"/>
        <v>1601.25475661412</v>
      </c>
      <c r="F67" s="5">
        <f t="shared" si="4"/>
        <v>1598.63099579036</v>
      </c>
      <c r="G67" s="5">
        <f t="shared" si="4"/>
        <v>1523.4426807187999</v>
      </c>
      <c r="H67" s="5">
        <f t="shared" si="4"/>
        <v>1466.48124213953</v>
      </c>
      <c r="I67" s="5">
        <f t="shared" si="4"/>
        <v>1360.95483405815</v>
      </c>
      <c r="J67" s="5">
        <f t="shared" si="4"/>
        <v>1265.0756599995998</v>
      </c>
      <c r="K67" s="5">
        <f t="shared" si="4"/>
        <v>1140.81496572171</v>
      </c>
      <c r="L67" s="5">
        <f t="shared" si="4"/>
        <v>997.43794715654303</v>
      </c>
      <c r="M67" s="5">
        <f t="shared" si="4"/>
        <v>860.49095871527493</v>
      </c>
    </row>
    <row r="68" spans="1:13" x14ac:dyDescent="0.25">
      <c r="A68" t="s">
        <v>31</v>
      </c>
      <c r="C68" s="8">
        <f>C67/C55</f>
        <v>0.6925612507664326</v>
      </c>
      <c r="D68" s="7">
        <f t="shared" ref="D68:M68" si="5">D67/D55</f>
        <v>0.66548194290334961</v>
      </c>
      <c r="E68" s="9">
        <f t="shared" si="5"/>
        <v>0.64886198846741816</v>
      </c>
      <c r="F68" s="7">
        <f t="shared" si="5"/>
        <v>0.64600576771389451</v>
      </c>
      <c r="G68" s="7">
        <f t="shared" si="5"/>
        <v>0.6283164871049054</v>
      </c>
      <c r="H68" s="8">
        <f t="shared" si="5"/>
        <v>0.61447755387681424</v>
      </c>
      <c r="I68" s="7">
        <f t="shared" si="5"/>
        <v>0.59690943121289208</v>
      </c>
      <c r="J68" s="7">
        <f t="shared" si="5"/>
        <v>0.5747622403771443</v>
      </c>
      <c r="K68" s="7">
        <f t="shared" si="5"/>
        <v>0.54333059764590297</v>
      </c>
      <c r="L68" s="7">
        <f t="shared" si="5"/>
        <v>0.50898045207690745</v>
      </c>
      <c r="M68" s="10">
        <f t="shared" si="5"/>
        <v>0.46235078560177573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egal Document" ma:contentTypeID="0x01010059CF184591B1604A8B5108A47612E812001417249F98166246B871C94DA6044D2E" ma:contentTypeVersion="67" ma:contentTypeDescription="" ma:contentTypeScope="" ma:versionID="7072407bda17a5bce0a0f4e74947f3ff">
  <xsd:schema xmlns:xsd="http://www.w3.org/2001/XMLSchema" xmlns:xs="http://www.w3.org/2001/XMLSchema" xmlns:p="http://schemas.microsoft.com/office/2006/metadata/properties" xmlns:ns3="ec52a836-0bb4-4d79-aa0d-20b4805e15e2" xmlns:ns4="a4e268e6-c6c5-44dc-b698-3dedf41f22e3" xmlns:ns5="d2dc5d60-c3be-4fb3-a9f3-d6d684f95604" targetNamespace="http://schemas.microsoft.com/office/2006/metadata/properties" ma:root="true" ma:fieldsID="1ba320fd8fa7bb7582c4f5cd83b9ab32" ns3:_="" ns4:_="" ns5:_="">
    <xsd:import namespace="ec52a836-0bb4-4d79-aa0d-20b4805e15e2"/>
    <xsd:import namespace="a4e268e6-c6c5-44dc-b698-3dedf41f22e3"/>
    <xsd:import namespace="d2dc5d60-c3be-4fb3-a9f3-d6d684f95604"/>
    <xsd:element name="properties">
      <xsd:complexType>
        <xsd:sequence>
          <xsd:element name="documentManagement">
            <xsd:complexType>
              <xsd:all>
                <xsd:element ref="ns3:Document_x0020_Date" minOccurs="0"/>
                <xsd:element ref="ns4:LastSharedByTime" minOccurs="0"/>
                <xsd:element ref="ns4:LastSharedByUser" minOccurs="0"/>
                <xsd:element ref="ns3:_dlc_DocId" minOccurs="0"/>
                <xsd:element ref="ns3:_dlc_DocIdUrl" minOccurs="0"/>
                <xsd:element ref="ns3:_dlc_DocIdPersistId" minOccurs="0"/>
                <xsd:element ref="ns5:MediaServiceMetadata" minOccurs="0"/>
                <xsd:element ref="ns5:MediaServiceFastMetadata" minOccurs="0"/>
                <xsd:element ref="ns5:Clip" minOccurs="0"/>
                <xsd:element ref="ns4:Legal_x0020_Group1" minOccurs="0"/>
                <xsd:element ref="ns5:MediaServiceEventHashCode" minOccurs="0"/>
                <xsd:element ref="ns5:MediaServiceGenerationTime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a836-0bb4-4d79-aa0d-20b4805e15e2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3" nillable="true" ma:displayName="Document Date" ma:format="DateOnly" ma:indexed="true" ma:internalName="Document_x0020_Date0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68e6-c6c5-44dc-b698-3dedf41f22e3" elementFormDefault="qualified">
    <xsd:import namespace="http://schemas.microsoft.com/office/2006/documentManagement/types"/>
    <xsd:import namespace="http://schemas.microsoft.com/office/infopath/2007/PartnerControls"/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egal_x0020_Group1" ma:index="19" nillable="true" ma:displayName="Legal Group" ma:default="Resource Policy and Planning" ma:format="Dropdown" ma:internalName="Legal_x0020_Group1">
      <xsd:simpleType>
        <xsd:restriction base="dms:Choice">
          <xsd:enumeration value="Claims and General Litigation"/>
          <xsd:enumeration value="Commercial Litigation"/>
          <xsd:enumeration value="Contracts And Intellectual Property"/>
          <xsd:enumeration value="Base Rates and Grid Support"/>
          <xsd:enumeration value="Corporate Governance - Area"/>
          <xsd:enumeration value="Customer and Tariff"/>
          <xsd:enumeration value="Labor and Employment"/>
          <xsd:enumeration value="Licensing and Environmental"/>
          <xsd:enumeration value="Power Procurement"/>
          <xsd:enumeration value="Real Prop and Local Government"/>
          <xsd:enumeration value="Resource Policy and Planning"/>
          <xsd:enumeration value="Transmission and Wholesale Marke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c5d60-c3be-4fb3-a9f3-d6d684f956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lip" ma:index="18" nillable="true" ma:displayName="Clip" ma:list="{909c1646-3c59-4e76-9d6f-cc31a7767851}" ma:internalName="Clip" ma:showField="Title">
      <xsd:simpleType>
        <xsd:restriction base="dms:Lookup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ate xmlns="ec52a836-0bb4-4d79-aa0d-20b4805e15e2" xsi:nil="true"/>
    <Legal_x0020_Group1 xmlns="a4e268e6-c6c5-44dc-b698-3dedf41f22e3">Resource Policy and Planning</Legal_x0020_Group1>
    <Clip xmlns="d2dc5d60-c3be-4fb3-a9f3-d6d684f95604" xsi:nil="true"/>
    <_dlc_DocId xmlns="ec52a836-0bb4-4d79-aa0d-20b4805e15e2">LIMSO365-1728027242-5048</_dlc_DocId>
    <_dlc_DocIdUrl xmlns="ec52a836-0bb4-4d79-aa0d-20b4805e15e2">
      <Url>https://edisonintl.sharepoint.com/teams/LIMS O365/RPP/_layouts/15/DocIdRedir.aspx?ID=LIMSO365-1728027242-5048</Url>
      <Description>LIMSO365-1728027242-5048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37963A3-A71A-4E69-B514-0A91765ED015}"/>
</file>

<file path=customXml/itemProps2.xml><?xml version="1.0" encoding="utf-8"?>
<ds:datastoreItem xmlns:ds="http://schemas.openxmlformats.org/officeDocument/2006/customXml" ds:itemID="{154DA091-DCA4-4549-8908-B38800863334}"/>
</file>

<file path=customXml/itemProps3.xml><?xml version="1.0" encoding="utf-8"?>
<ds:datastoreItem xmlns:ds="http://schemas.openxmlformats.org/officeDocument/2006/customXml" ds:itemID="{B24E2A9C-2B1C-48B3-9C84-A681CEB190CF}"/>
</file>

<file path=customXml/itemProps4.xml><?xml version="1.0" encoding="utf-8"?>
<ds:datastoreItem xmlns:ds="http://schemas.openxmlformats.org/officeDocument/2006/customXml" ds:itemID="{3F6A5E2F-05DB-4D70-90A9-FA65C0BA5D74}"/>
</file>

<file path=customXml/itemProps5.xml><?xml version="1.0" encoding="utf-8"?>
<ds:datastoreItem xmlns:ds="http://schemas.openxmlformats.org/officeDocument/2006/customXml" ds:itemID="{0DF2C009-B9EF-4130-9464-BECD054480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IOUs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Buller, Susan</dc:creator>
  <cp:lastModifiedBy>Buller, Susan</cp:lastModifiedBy>
  <dcterms:created xsi:type="dcterms:W3CDTF">2020-05-25T18:41:02Z</dcterms:created>
  <dcterms:modified xsi:type="dcterms:W3CDTF">2020-05-28T00:24:37Z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0x01010059CF184591B1604A8B5108A47612E812001417249F98166246B871C94DA6044D2E</vt:lpwstr>
  </property>
  <property fmtid="{D5CDD505-2E9C-101B-9397-08002B2CF9AE}" pid="3" name="_dlc_DocIdItemGuid">
    <vt:lpwstr>67593e0a-119c-4862-b5fd-9471461553ef</vt:lpwstr>
  </property>
</Properties>
</file>