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defaultThemeVersion="124226"/>
  <mc:AlternateContent xmlns:mc="http://schemas.openxmlformats.org/markup-compatibility/2006">
    <mc:Choice Requires="x15">
      <x15ac:absPath xmlns:x15ac="http://schemas.microsoft.com/office/spreadsheetml/2010/11/ac" url="C:\Users\EAlvare6\Documents\Low Income Programs\Annual Report\File Prep\"/>
    </mc:Choice>
  </mc:AlternateContent>
  <xr:revisionPtr revIDLastSave="0" documentId="8_{E58AFCE0-240D-4F4B-B67F-BEF78BAA57FF}" xr6:coauthVersionLast="47" xr6:coauthVersionMax="47" xr10:uidLastSave="{00000000-0000-0000-0000-000000000000}"/>
  <bookViews>
    <workbookView xWindow="-120" yWindow="-120" windowWidth="29040" windowHeight="15840" tabRatio="893" firstSheet="26" activeTab="26" xr2:uid="{00000000-000D-0000-FFFF-FFFF00000000}"/>
  </bookViews>
  <sheets>
    <sheet name="SUMMARY - Highlights " sheetId="1" r:id="rId1"/>
    <sheet name="Sheet2" sheetId="78" state="hidden" r:id="rId2"/>
    <sheet name="ESA Table Summary.1" sheetId="45" r:id="rId3"/>
    <sheet name="ESA Table 1" sheetId="2" r:id="rId4"/>
    <sheet name="ESA Table 1A" sheetId="3" r:id="rId5"/>
    <sheet name="ESA Table 2 Main" sheetId="4" r:id="rId6"/>
    <sheet name="ESA Table 2A MF CAM" sheetId="41" r:id="rId7"/>
    <sheet name="ESA Table 2B MFWB" sheetId="74" r:id="rId8"/>
    <sheet name="ESA Table 2C PP PD" sheetId="60" r:id="rId9"/>
    <sheet name="ESA Table 2D BE" sheetId="59" r:id="rId10"/>
    <sheet name="ESA Table 2E CE" sheetId="58" r:id="rId11"/>
    <sheet name="ESA Table 2F CSD" sheetId="5" r:id="rId12"/>
    <sheet name="ESA Table 3" sheetId="7" r:id="rId13"/>
    <sheet name="ESA Table 4" sheetId="8" r:id="rId14"/>
    <sheet name="ESA Table 5" sheetId="9" r:id="rId15"/>
    <sheet name="ESA Table 6" sheetId="10" r:id="rId16"/>
    <sheet name="ESA Table 7" sheetId="11" r:id="rId17"/>
    <sheet name="ESA Table 8" sheetId="12" r:id="rId18"/>
    <sheet name="ESA Table 9" sheetId="13" r:id="rId19"/>
    <sheet name="ESA Table 9A CAM" sheetId="63" r:id="rId20"/>
    <sheet name="ESA Table 9B PP PD" sheetId="62" r:id="rId21"/>
    <sheet name="ESA Table 9C BE" sheetId="61" r:id="rId22"/>
    <sheet name="ESA Table 10" sheetId="14" r:id="rId23"/>
    <sheet name="ESA Table 11" sheetId="15" r:id="rId24"/>
    <sheet name="ESA Table 12 " sheetId="42" r:id="rId25"/>
    <sheet name="ESA Table 13" sheetId="17" r:id="rId26"/>
    <sheet name="ESA Table 14" sheetId="18" r:id="rId27"/>
    <sheet name="ESA Table 14A" sheetId="75" r:id="rId28"/>
    <sheet name="ESA Table 15" sheetId="76" r:id="rId29"/>
    <sheet name="ESA Table 16" sheetId="43" r:id="rId30"/>
    <sheet name="ESA Table 17" sheetId="44" r:id="rId31"/>
    <sheet name="CARE- Table 1" sheetId="23" r:id="rId32"/>
    <sheet name="CARE-Table 2" sheetId="24" r:id="rId33"/>
    <sheet name="CARE -Table 3" sheetId="25" r:id="rId34"/>
    <sheet name="CARE-Table 4" sheetId="26" r:id="rId35"/>
    <sheet name="CARE-Table 5" sheetId="27" r:id="rId36"/>
    <sheet name="CARE-Table 6" sheetId="28" r:id="rId37"/>
    <sheet name="CARE-Table 7" sheetId="29" r:id="rId38"/>
    <sheet name="CARE-Table 8 " sheetId="30" r:id="rId39"/>
    <sheet name="CARE-Table 9" sheetId="31" r:id="rId40"/>
    <sheet name="CARE-Table 10" sheetId="32" r:id="rId41"/>
    <sheet name="CARE-Table 11" sheetId="33" r:id="rId42"/>
    <sheet name="CARE-Table 12 " sheetId="34" r:id="rId43"/>
    <sheet name="CARE-Table 13" sheetId="35" r:id="rId44"/>
    <sheet name="CARE-Table 13A" sheetId="36" r:id="rId45"/>
    <sheet name="CARE-Table 14" sheetId="37" r:id="rId46"/>
    <sheet name="CARE-Table 15" sheetId="69" r:id="rId47"/>
    <sheet name="FERA-Table 1" sheetId="47" r:id="rId48"/>
    <sheet name="FERA-Table 2" sheetId="50" r:id="rId49"/>
    <sheet name="FERA-Table 3" sheetId="51" r:id="rId50"/>
    <sheet name="FERA - Table 4" sheetId="52" r:id="rId51"/>
    <sheet name="FERA-Table 5" sheetId="53" r:id="rId52"/>
    <sheet name="FERA-Table 6" sheetId="54" r:id="rId53"/>
    <sheet name="FERA-Table 7" sheetId="48" r:id="rId54"/>
    <sheet name="FERA-Table 8" sheetId="73" r:id="rId55"/>
    <sheet name="FERA-Table 9" sheetId="72"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0" localSheetId="33">#REF!</definedName>
    <definedName name="\0" localSheetId="41">#REF!</definedName>
    <definedName name="\0" localSheetId="42">#REF!</definedName>
    <definedName name="\0" localSheetId="43">#REF!</definedName>
    <definedName name="\0" localSheetId="32">#REF!</definedName>
    <definedName name="\0" localSheetId="34">#REF!</definedName>
    <definedName name="\0" localSheetId="35">#REF!</definedName>
    <definedName name="\0" localSheetId="36">#REF!</definedName>
    <definedName name="\0" localSheetId="38">#REF!</definedName>
    <definedName name="\0" localSheetId="24">#REF!</definedName>
    <definedName name="\0" localSheetId="28">#REF!</definedName>
    <definedName name="\0" localSheetId="0">#REF!</definedName>
    <definedName name="\0">#REF!</definedName>
    <definedName name="\a" localSheetId="33">#REF!</definedName>
    <definedName name="\a" localSheetId="41">#REF!</definedName>
    <definedName name="\a" localSheetId="42">#REF!</definedName>
    <definedName name="\a" localSheetId="43">#REF!</definedName>
    <definedName name="\a" localSheetId="32">#REF!</definedName>
    <definedName name="\a" localSheetId="34">#REF!</definedName>
    <definedName name="\a" localSheetId="35">#REF!</definedName>
    <definedName name="\a" localSheetId="36">#REF!</definedName>
    <definedName name="\a" localSheetId="38">#REF!</definedName>
    <definedName name="\a" localSheetId="24">#REF!</definedName>
    <definedName name="\a" localSheetId="28">#REF!</definedName>
    <definedName name="\a" localSheetId="0">#REF!</definedName>
    <definedName name="\a">#REF!</definedName>
    <definedName name="\b" localSheetId="33">#REF!</definedName>
    <definedName name="\b" localSheetId="41">#REF!</definedName>
    <definedName name="\b" localSheetId="42">#REF!</definedName>
    <definedName name="\b" localSheetId="43">#REF!</definedName>
    <definedName name="\b" localSheetId="32">#REF!</definedName>
    <definedName name="\b" localSheetId="34">#REF!</definedName>
    <definedName name="\b" localSheetId="35">#REF!</definedName>
    <definedName name="\b" localSheetId="36">#REF!</definedName>
    <definedName name="\b" localSheetId="38">#REF!</definedName>
    <definedName name="\b" localSheetId="24">#REF!</definedName>
    <definedName name="\b" localSheetId="28">#REF!</definedName>
    <definedName name="\b" localSheetId="0">#REF!</definedName>
    <definedName name="\b">#REF!</definedName>
    <definedName name="\c" localSheetId="33">#REF!</definedName>
    <definedName name="\c" localSheetId="41">#REF!</definedName>
    <definedName name="\c" localSheetId="42">#REF!</definedName>
    <definedName name="\c" localSheetId="43">#REF!</definedName>
    <definedName name="\c" localSheetId="32">#REF!</definedName>
    <definedName name="\c" localSheetId="34">#REF!</definedName>
    <definedName name="\c" localSheetId="35">#REF!</definedName>
    <definedName name="\c" localSheetId="36">#REF!</definedName>
    <definedName name="\c" localSheetId="38">#REF!</definedName>
    <definedName name="\c" localSheetId="28">#REF!</definedName>
    <definedName name="\c" localSheetId="0">#REF!</definedName>
    <definedName name="\c">#REF!</definedName>
    <definedName name="\d" localSheetId="33">#REF!</definedName>
    <definedName name="\d" localSheetId="41">#REF!</definedName>
    <definedName name="\d" localSheetId="42">#REF!</definedName>
    <definedName name="\d" localSheetId="43">#REF!</definedName>
    <definedName name="\d" localSheetId="32">#REF!</definedName>
    <definedName name="\d" localSheetId="34">#REF!</definedName>
    <definedName name="\d" localSheetId="35">#REF!</definedName>
    <definedName name="\d" localSheetId="36">#REF!</definedName>
    <definedName name="\d" localSheetId="38">#REF!</definedName>
    <definedName name="\d" localSheetId="28">#REF!</definedName>
    <definedName name="\d" localSheetId="0">#REF!</definedName>
    <definedName name="\d">#REF!</definedName>
    <definedName name="\f" localSheetId="33">#REF!</definedName>
    <definedName name="\f" localSheetId="41">#REF!</definedName>
    <definedName name="\f" localSheetId="42">#REF!</definedName>
    <definedName name="\f" localSheetId="43">#REF!</definedName>
    <definedName name="\f" localSheetId="32">#REF!</definedName>
    <definedName name="\f" localSheetId="34">#REF!</definedName>
    <definedName name="\f" localSheetId="35">#REF!</definedName>
    <definedName name="\f" localSheetId="36">#REF!</definedName>
    <definedName name="\f" localSheetId="38">#REF!</definedName>
    <definedName name="\f" localSheetId="28">#REF!</definedName>
    <definedName name="\f" localSheetId="0">#REF!</definedName>
    <definedName name="\f">#REF!</definedName>
    <definedName name="\k" localSheetId="33">#REF!</definedName>
    <definedName name="\k" localSheetId="41">#REF!</definedName>
    <definedName name="\k" localSheetId="42">#REF!</definedName>
    <definedName name="\k" localSheetId="43">#REF!</definedName>
    <definedName name="\k" localSheetId="32">#REF!</definedName>
    <definedName name="\k" localSheetId="34">#REF!</definedName>
    <definedName name="\k" localSheetId="35">#REF!</definedName>
    <definedName name="\k" localSheetId="36">#REF!</definedName>
    <definedName name="\k" localSheetId="38">#REF!</definedName>
    <definedName name="\k" localSheetId="28">#REF!</definedName>
    <definedName name="\k" localSheetId="0">#REF!</definedName>
    <definedName name="\k">#REF!</definedName>
    <definedName name="\m" localSheetId="33">#REF!</definedName>
    <definedName name="\m" localSheetId="41">#REF!</definedName>
    <definedName name="\m" localSheetId="42">#REF!</definedName>
    <definedName name="\m" localSheetId="43">#REF!</definedName>
    <definedName name="\m" localSheetId="32">#REF!</definedName>
    <definedName name="\m" localSheetId="34">#REF!</definedName>
    <definedName name="\m" localSheetId="35">#REF!</definedName>
    <definedName name="\m" localSheetId="36">#REF!</definedName>
    <definedName name="\m" localSheetId="38">#REF!</definedName>
    <definedName name="\m" localSheetId="28">#REF!</definedName>
    <definedName name="\m" localSheetId="0">#REF!</definedName>
    <definedName name="\m">#REF!</definedName>
    <definedName name="\p" localSheetId="33">#REF!</definedName>
    <definedName name="\p" localSheetId="41">#REF!</definedName>
    <definedName name="\p" localSheetId="42">#REF!</definedName>
    <definedName name="\p" localSheetId="43">#REF!</definedName>
    <definedName name="\p" localSheetId="32">#REF!</definedName>
    <definedName name="\p" localSheetId="34">#REF!</definedName>
    <definedName name="\p" localSheetId="35">#REF!</definedName>
    <definedName name="\p" localSheetId="36">#REF!</definedName>
    <definedName name="\p" localSheetId="38">#REF!</definedName>
    <definedName name="\p" localSheetId="28">#REF!</definedName>
    <definedName name="\p" localSheetId="0">#REF!</definedName>
    <definedName name="\p">#REF!</definedName>
    <definedName name="\s" localSheetId="33">#REF!</definedName>
    <definedName name="\s" localSheetId="41">#REF!</definedName>
    <definedName name="\s" localSheetId="42">#REF!</definedName>
    <definedName name="\s" localSheetId="43">#REF!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28">#REF!</definedName>
    <definedName name="\s" localSheetId="0">#REF!</definedName>
    <definedName name="\s">#REF!</definedName>
    <definedName name="\t" localSheetId="33">#REF!</definedName>
    <definedName name="\t" localSheetId="41">#REF!</definedName>
    <definedName name="\t" localSheetId="42">#REF!</definedName>
    <definedName name="\t" localSheetId="43">#REF!</definedName>
    <definedName name="\t" localSheetId="32">#REF!</definedName>
    <definedName name="\t" localSheetId="34">#REF!</definedName>
    <definedName name="\t" localSheetId="35">#REF!</definedName>
    <definedName name="\t" localSheetId="36">#REF!</definedName>
    <definedName name="\t" localSheetId="38">#REF!</definedName>
    <definedName name="\t" localSheetId="28">#REF!</definedName>
    <definedName name="\t" localSheetId="0">#REF!</definedName>
    <definedName name="\t">#REF!</definedName>
    <definedName name="\u" localSheetId="33">#REF!</definedName>
    <definedName name="\u" localSheetId="41">#REF!</definedName>
    <definedName name="\u" localSheetId="42">#REF!</definedName>
    <definedName name="\u" localSheetId="43">#REF!</definedName>
    <definedName name="\u" localSheetId="32">#REF!</definedName>
    <definedName name="\u" localSheetId="34">#REF!</definedName>
    <definedName name="\u" localSheetId="35">#REF!</definedName>
    <definedName name="\u" localSheetId="36">#REF!</definedName>
    <definedName name="\u" localSheetId="38">#REF!</definedName>
    <definedName name="\u" localSheetId="28">#REF!</definedName>
    <definedName name="\u" localSheetId="0">#REF!</definedName>
    <definedName name="\u">#REF!</definedName>
    <definedName name="\x" localSheetId="33">#REF!</definedName>
    <definedName name="\x" localSheetId="41">#REF!</definedName>
    <definedName name="\x" localSheetId="42">#REF!</definedName>
    <definedName name="\x" localSheetId="43">#REF!</definedName>
    <definedName name="\x" localSheetId="32">#REF!</definedName>
    <definedName name="\x" localSheetId="34">#REF!</definedName>
    <definedName name="\x" localSheetId="35">#REF!</definedName>
    <definedName name="\x" localSheetId="36">#REF!</definedName>
    <definedName name="\x" localSheetId="38">#REF!</definedName>
    <definedName name="\x" localSheetId="28">#REF!</definedName>
    <definedName name="\x" localSheetId="0">#REF!</definedName>
    <definedName name="\x">#REF!</definedName>
    <definedName name="\z" localSheetId="33">#REF!</definedName>
    <definedName name="\z" localSheetId="41">#REF!</definedName>
    <definedName name="\z" localSheetId="42">#REF!</definedName>
    <definedName name="\z" localSheetId="43">#REF!</definedName>
    <definedName name="\z" localSheetId="32">#REF!</definedName>
    <definedName name="\z" localSheetId="34">#REF!</definedName>
    <definedName name="\z" localSheetId="35">#REF!</definedName>
    <definedName name="\z" localSheetId="36">#REF!</definedName>
    <definedName name="\z" localSheetId="38">#REF!</definedName>
    <definedName name="\Z" localSheetId="28">#REF!</definedName>
    <definedName name="\z" localSheetId="0">#REF!</definedName>
    <definedName name="\z">#REF!</definedName>
    <definedName name="_____May2007" localSheetId="24" hidden="1">{"2002Frcst","05Month",FALSE,"Frcst Format 2002"}</definedName>
    <definedName name="_____May2007" hidden="1">{"2002Frcst","05Month",FALSE,"Frcst Format 2002"}</definedName>
    <definedName name="_____NPV2003">'[1]All Rates'!$V$7:$X$31</definedName>
    <definedName name="_____NPV2004">'[2]All Rates'!$Z$7:$AB$31</definedName>
    <definedName name="____May2007" localSheetId="24" hidden="1">{"2002Frcst","05Month",FALSE,"Frcst Format 2002"}</definedName>
    <definedName name="____May2007" hidden="1">{"2002Frcst","05Month",FALSE,"Frcst Format 2002"}</definedName>
    <definedName name="____NPV2003">'[1]All Rates'!$V$7:$X$31</definedName>
    <definedName name="____NPV2004">'[2]All Rates'!$Z$7:$AB$31</definedName>
    <definedName name="___Dec05" localSheetId="24"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24"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24" hidden="1">{"2002Frcst","05Month",FALSE,"Frcst Format 2002"}</definedName>
    <definedName name="___May2007" hidden="1">{"2002Frcst","05Month",FALSE,"Frcst Format 2002"}</definedName>
    <definedName name="___NPV2003">'[1]All Rates'!$V$7:$X$31</definedName>
    <definedName name="___NPV2004">'[2]All Rates'!$Z$7:$AB$31</definedName>
    <definedName name="__123Graph_A" localSheetId="24" hidden="1">[3]reports!#REF!</definedName>
    <definedName name="__123Graph_A" hidden="1">[3]reports!#REF!</definedName>
    <definedName name="__123Graph_AGraph2" localSheetId="24" hidden="1">'[4]Annuity Plan'!#REF!</definedName>
    <definedName name="__123Graph_AGraph2" hidden="1">'[4]Annuity Plan'!#REF!</definedName>
    <definedName name="__123Graph_AGraph4" localSheetId="24" hidden="1">'[4]Annuity Plan'!#REF!</definedName>
    <definedName name="__123Graph_AGraph4" hidden="1">'[4]Annuity Plan'!#REF!</definedName>
    <definedName name="__123Graph_B" localSheetId="24" hidden="1">[3]reports!#REF!</definedName>
    <definedName name="__123Graph_B" hidden="1">[3]reports!#REF!</definedName>
    <definedName name="__123Graph_C" localSheetId="24"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localSheetId="24" hidden="1">[3]reports!#REF!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localSheetId="24" hidden="1">[3]reports!#REF!</definedName>
    <definedName name="__123Graph_E" hidden="1">[3]reports!#REF!</definedName>
    <definedName name="__123Graph_F" localSheetId="24" hidden="1">#REF!</definedName>
    <definedName name="__123Graph_F" hidden="1">#REF!</definedName>
    <definedName name="__123Graph_FCHART4" localSheetId="24" hidden="1">[5]A!#REF!</definedName>
    <definedName name="__123Graph_FCHART4" hidden="1">[5]A!#REF!</definedName>
    <definedName name="__123Graph_FCHART5" hidden="1">[5]A!#REF!</definedName>
    <definedName name="__123Graph_X" localSheetId="24" hidden="1">[6]reports!#REF!</definedName>
    <definedName name="__123Graph_X" hidden="1">[6]reports!#REF!</definedName>
    <definedName name="__DAT1">#REF!</definedName>
    <definedName name="__DAT10">#REF!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5" localSheetId="24"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 localSheetId="28">#REF!</definedName>
    <definedName name="__ExistingDescription">#REF!</definedName>
    <definedName name="__FDS_HYPERLINK_TOGGLE_STATE__" hidden="1">"ON"</definedName>
    <definedName name="__Jan09" localSheetId="24"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24" hidden="1">{"2002Frcst","05Month",FALSE,"Frcst Format 2002"}</definedName>
    <definedName name="__May2007" hidden="1">{"2002Frcst","05Month",FALSE,"Frcst Format 2002"}</definedName>
    <definedName name="__NPV2003">'[1]All Rates'!$V$7:$X$31</definedName>
    <definedName name="__NPV2004">'[2]All Rates'!$Z$7:$AB$31</definedName>
    <definedName name="__RD2">'[7]RD Category'!$A$2:$B$40</definedName>
    <definedName name="__retro_description" localSheetId="28">#REF!</definedName>
    <definedName name="__retro_description">#REF!</definedName>
    <definedName name="_003_Cost_Element___Customer_Assistance_w_SGC">#REF!</definedName>
    <definedName name="_1234Graph_B" localSheetId="28" hidden="1">'[8]09-98'!#REF!</definedName>
    <definedName name="_1234Graph_B" hidden="1">'[8]09-98'!#REF!</definedName>
    <definedName name="_123Graph_CHART3" localSheetId="28" hidden="1">[5]A!#REF!</definedName>
    <definedName name="_123Graph_CHART3" hidden="1">[5]A!#REF!</definedName>
    <definedName name="_1807">'[9]CAP ADJ'!#REF!</definedName>
    <definedName name="_1808">'[9]CAP ADJ'!#REF!</definedName>
    <definedName name="_1809">'[9]CAP ADJ'!#REF!</definedName>
    <definedName name="_1810">'[9]CAP ADJ'!#REF!</definedName>
    <definedName name="_1812">'[9]CAP ADJ'!#REF!</definedName>
    <definedName name="_1818">'[9]CAP ADJ'!#REF!</definedName>
    <definedName name="_1820">'[9]CAP ADJ'!#REF!</definedName>
    <definedName name="_1995_COSTS" localSheetId="33">#REF!</definedName>
    <definedName name="_1995_COSTS" localSheetId="41">#REF!</definedName>
    <definedName name="_1995_COSTS" localSheetId="42">#REF!</definedName>
    <definedName name="_1995_COSTS" localSheetId="43">#REF!</definedName>
    <definedName name="_1995_COSTS" localSheetId="32">#REF!</definedName>
    <definedName name="_1995_COSTS" localSheetId="34">#REF!</definedName>
    <definedName name="_1995_COSTS" localSheetId="35">#REF!</definedName>
    <definedName name="_1995_COSTS" localSheetId="36">#REF!</definedName>
    <definedName name="_1995_COSTS" localSheetId="38">#REF!</definedName>
    <definedName name="_1995_COSTS" localSheetId="24">#REF!</definedName>
    <definedName name="_1995_COSTS" localSheetId="28">#REF!</definedName>
    <definedName name="_1995_COSTS" localSheetId="0">#REF!</definedName>
    <definedName name="_1995_COSTS">#REF!</definedName>
    <definedName name="_1st_Year_PSA_Replacement_Cost_in_2000" localSheetId="28">'[10]NonFuel Expenses'!#REF!</definedName>
    <definedName name="_1st_Year_PSA_Replacement_Cost_in_2000">'[10]NonFuel Expenses'!#REF!</definedName>
    <definedName name="_9000" localSheetId="28">'[9]CAP ADJ'!#REF!</definedName>
    <definedName name="_9000">'[9]CAP ADJ'!#REF!</definedName>
    <definedName name="_9310" localSheetId="28">'[9]CAP ADJ'!#REF!</definedName>
    <definedName name="_9310">'[9]CAP ADJ'!#REF!</definedName>
    <definedName name="_9325" localSheetId="28">'[9]CAP ADJ'!#REF!</definedName>
    <definedName name="_9325">'[9]CAP ADJ'!#REF!</definedName>
    <definedName name="_9330">'[9]CAP ADJ'!#REF!</definedName>
    <definedName name="_ADJ2" localSheetId="33">#REF!</definedName>
    <definedName name="_ADJ2" localSheetId="41">#REF!</definedName>
    <definedName name="_ADJ2" localSheetId="42">#REF!</definedName>
    <definedName name="_ADJ2" localSheetId="43">#REF!</definedName>
    <definedName name="_ADJ2" localSheetId="32">#REF!</definedName>
    <definedName name="_ADJ2" localSheetId="34">#REF!</definedName>
    <definedName name="_ADJ2" localSheetId="35">#REF!</definedName>
    <definedName name="_ADJ2" localSheetId="36">#REF!</definedName>
    <definedName name="_ADJ2" localSheetId="38">#REF!</definedName>
    <definedName name="_ADJ2" localSheetId="24">[11]Adjustments!#REF!</definedName>
    <definedName name="_ADJ2" localSheetId="28">#REF!</definedName>
    <definedName name="_ADJ2" localSheetId="0">#REF!</definedName>
    <definedName name="_ADJ2">#REF!</definedName>
    <definedName name="_AMO_UniqueIdentifier" hidden="1">"'5bb27919-8c0c-4c3d-8957-de6ffc3d7853'"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33">#REF!</definedName>
    <definedName name="_CRD1" localSheetId="41">#REF!</definedName>
    <definedName name="_CRD1" localSheetId="42">#REF!</definedName>
    <definedName name="_CRD1" localSheetId="43">#REF!</definedName>
    <definedName name="_CRD1" localSheetId="32">#REF!</definedName>
    <definedName name="_CRD1" localSheetId="34">#REF!</definedName>
    <definedName name="_CRD1" localSheetId="35">#REF!</definedName>
    <definedName name="_CRD1" localSheetId="36">#REF!</definedName>
    <definedName name="_CRD1" localSheetId="38">#REF!</definedName>
    <definedName name="_CRD1" localSheetId="28">#REF!</definedName>
    <definedName name="_CRD1" localSheetId="0">#REF!</definedName>
    <definedName name="_CRD1">#REF!</definedName>
    <definedName name="_CRD2" localSheetId="33">#REF!</definedName>
    <definedName name="_CRD2" localSheetId="41">#REF!</definedName>
    <definedName name="_CRD2" localSheetId="42">#REF!</definedName>
    <definedName name="_CRD2" localSheetId="43">#REF!</definedName>
    <definedName name="_CRD2" localSheetId="32">#REF!</definedName>
    <definedName name="_CRD2" localSheetId="34">#REF!</definedName>
    <definedName name="_CRD2" localSheetId="35">#REF!</definedName>
    <definedName name="_CRD2" localSheetId="36">#REF!</definedName>
    <definedName name="_CRD2" localSheetId="38">#REF!</definedName>
    <definedName name="_CRD2" localSheetId="28">#REF!</definedName>
    <definedName name="_CRD2" localSheetId="0">#REF!</definedName>
    <definedName name="_CRD2">#REF!</definedName>
    <definedName name="_CRD3" localSheetId="33">#REF!</definedName>
    <definedName name="_CRD3" localSheetId="41">#REF!</definedName>
    <definedName name="_CRD3" localSheetId="42">#REF!</definedName>
    <definedName name="_CRD3" localSheetId="43">#REF!</definedName>
    <definedName name="_CRD3" localSheetId="32">#REF!</definedName>
    <definedName name="_CRD3" localSheetId="34">#REF!</definedName>
    <definedName name="_CRD3" localSheetId="35">#REF!</definedName>
    <definedName name="_CRD3" localSheetId="36">#REF!</definedName>
    <definedName name="_CRD3" localSheetId="38">#REF!</definedName>
    <definedName name="_CRD3" localSheetId="28">#REF!</definedName>
    <definedName name="_CRD3" localSheetId="0">#REF!</definedName>
    <definedName name="_CRD3">#REF!</definedName>
    <definedName name="_CRD4" localSheetId="33">#REF!</definedName>
    <definedName name="_CRD4" localSheetId="41">#REF!</definedName>
    <definedName name="_CRD4" localSheetId="42">#REF!</definedName>
    <definedName name="_CRD4" localSheetId="43">#REF!</definedName>
    <definedName name="_CRD4" localSheetId="32">#REF!</definedName>
    <definedName name="_CRD4" localSheetId="34">#REF!</definedName>
    <definedName name="_CRD4" localSheetId="35">#REF!</definedName>
    <definedName name="_CRD4" localSheetId="36">#REF!</definedName>
    <definedName name="_CRD4" localSheetId="38">#REF!</definedName>
    <definedName name="_CRD4" localSheetId="28">#REF!</definedName>
    <definedName name="_CRD4" localSheetId="0">#REF!</definedName>
    <definedName name="_CRD4">#REF!</definedName>
    <definedName name="_CRD5" localSheetId="33">#REF!</definedName>
    <definedName name="_CRD5" localSheetId="41">#REF!</definedName>
    <definedName name="_CRD5" localSheetId="42">#REF!</definedName>
    <definedName name="_CRD5" localSheetId="43">#REF!</definedName>
    <definedName name="_CRD5" localSheetId="32">#REF!</definedName>
    <definedName name="_CRD5" localSheetId="34">#REF!</definedName>
    <definedName name="_CRD5" localSheetId="35">#REF!</definedName>
    <definedName name="_CRD5" localSheetId="36">#REF!</definedName>
    <definedName name="_CRD5" localSheetId="38">#REF!</definedName>
    <definedName name="_CRD5" localSheetId="28">#REF!</definedName>
    <definedName name="_CRD5" localSheetId="0">#REF!</definedName>
    <definedName name="_CRD5">#REF!</definedName>
    <definedName name="_DAT1" localSheetId="28">#REF!</definedName>
    <definedName name="_DAT1">#REF!</definedName>
    <definedName name="_DAT10" localSheetId="28">#REF!</definedName>
    <definedName name="_DAT10">#REF!</definedName>
    <definedName name="_DAT11" localSheetId="28">#REF!</definedName>
    <definedName name="_DAT11">#REF!</definedName>
    <definedName name="_DAT12" localSheetId="28">#REF!</definedName>
    <definedName name="_DAT12">#REF!</definedName>
    <definedName name="_DAT13" localSheetId="28">#REF!</definedName>
    <definedName name="_DAT13">#REF!</definedName>
    <definedName name="_DAT14" localSheetId="28">#REF!</definedName>
    <definedName name="_DAT14">#REF!</definedName>
    <definedName name="_DAT2" localSheetId="28">#REF!</definedName>
    <definedName name="_DAT2">#REF!</definedName>
    <definedName name="_DAT3" localSheetId="28">#REF!</definedName>
    <definedName name="_DAT3">#REF!</definedName>
    <definedName name="_DAT4" localSheetId="28">#REF!</definedName>
    <definedName name="_DAT4">#REF!</definedName>
    <definedName name="_DAT5" localSheetId="28">#REF!</definedName>
    <definedName name="_DAT5">#REF!</definedName>
    <definedName name="_DAT6" localSheetId="28">#REF!</definedName>
    <definedName name="_DAT6">#REF!</definedName>
    <definedName name="_DAT7" localSheetId="28">#REF!</definedName>
    <definedName name="_DAT7">#REF!</definedName>
    <definedName name="_DAT8" localSheetId="28">#REF!</definedName>
    <definedName name="_DAT8">#REF!</definedName>
    <definedName name="_DAT9" localSheetId="28">#REF!</definedName>
    <definedName name="_DAT9">#REF!</definedName>
    <definedName name="_Dec05" localSheetId="24"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33">#REF!</definedName>
    <definedName name="_E1" localSheetId="41">#REF!</definedName>
    <definedName name="_E1" localSheetId="42">#REF!</definedName>
    <definedName name="_E1" localSheetId="43">#REF!</definedName>
    <definedName name="_E1" localSheetId="32">#REF!</definedName>
    <definedName name="_E1" localSheetId="34">#REF!</definedName>
    <definedName name="_E1" localSheetId="35">#REF!</definedName>
    <definedName name="_E1" localSheetId="36">#REF!</definedName>
    <definedName name="_E1" localSheetId="38">#REF!</definedName>
    <definedName name="_E1" localSheetId="24">#REF!</definedName>
    <definedName name="_E1" localSheetId="28">#REF!</definedName>
    <definedName name="_E1" localSheetId="0">#REF!</definedName>
    <definedName name="_E1">#REF!</definedName>
    <definedName name="_ERF415">[12]Factors!$AW$13:$BA$114</definedName>
    <definedName name="_Fill" localSheetId="24" hidden="1">[6]reports!#REF!</definedName>
    <definedName name="_Fill" hidden="1">[6]reports!#REF!</definedName>
    <definedName name="_Gas1" localSheetId="28">#REF!</definedName>
    <definedName name="_Gas1">#REF!</definedName>
    <definedName name="_gas2001" localSheetId="28">#REF!</definedName>
    <definedName name="_gas2001">#REF!</definedName>
    <definedName name="_GRC1" localSheetId="33">#REF!</definedName>
    <definedName name="_GRC1" localSheetId="41">#REF!</definedName>
    <definedName name="_GRC1" localSheetId="42">#REF!</definedName>
    <definedName name="_GRC1" localSheetId="43">#REF!</definedName>
    <definedName name="_GRC1" localSheetId="32">#REF!</definedName>
    <definedName name="_GRC1" localSheetId="34">#REF!</definedName>
    <definedName name="_GRC1" localSheetId="35">#REF!</definedName>
    <definedName name="_GRC1" localSheetId="36">#REF!</definedName>
    <definedName name="_GRC1" localSheetId="38">#REF!</definedName>
    <definedName name="_GRC1" localSheetId="24">#REF!</definedName>
    <definedName name="_GRC1" localSheetId="28">#REF!</definedName>
    <definedName name="_GRC1" localSheetId="0">#REF!</definedName>
    <definedName name="_GRC1">#REF!</definedName>
    <definedName name="_GS1" localSheetId="33">#REF!</definedName>
    <definedName name="_GS1" localSheetId="41">#REF!</definedName>
    <definedName name="_GS1" localSheetId="42">#REF!</definedName>
    <definedName name="_GS1" localSheetId="43">#REF!</definedName>
    <definedName name="_GS1" localSheetId="32">#REF!</definedName>
    <definedName name="_GS1" localSheetId="34">#REF!</definedName>
    <definedName name="_GS1" localSheetId="35">#REF!</definedName>
    <definedName name="_GS1" localSheetId="36">#REF!</definedName>
    <definedName name="_GS1" localSheetId="38">#REF!</definedName>
    <definedName name="_GS1" localSheetId="24">#REF!</definedName>
    <definedName name="_GS1" localSheetId="28">#REF!</definedName>
    <definedName name="_GS1" localSheetId="0">#REF!</definedName>
    <definedName name="_GS1">#REF!</definedName>
    <definedName name="_GS2" localSheetId="33">#REF!</definedName>
    <definedName name="_GS2" localSheetId="41">#REF!</definedName>
    <definedName name="_GS2" localSheetId="42">#REF!</definedName>
    <definedName name="_GS2" localSheetId="43">#REF!</definedName>
    <definedName name="_GS2" localSheetId="32">#REF!</definedName>
    <definedName name="_GS2" localSheetId="34">#REF!</definedName>
    <definedName name="_GS2" localSheetId="35">#REF!</definedName>
    <definedName name="_GS2" localSheetId="36">#REF!</definedName>
    <definedName name="_GS2" localSheetId="38">#REF!</definedName>
    <definedName name="_GS2" localSheetId="24">#REF!</definedName>
    <definedName name="_GS2" localSheetId="28">#REF!</definedName>
    <definedName name="_GS2" localSheetId="0">#REF!</definedName>
    <definedName name="_GS2">#REF!</definedName>
    <definedName name="_I6" localSheetId="33">#REF!</definedName>
    <definedName name="_I6" localSheetId="41">#REF!</definedName>
    <definedName name="_I6" localSheetId="42">#REF!</definedName>
    <definedName name="_I6" localSheetId="43">#REF!</definedName>
    <definedName name="_I6" localSheetId="32">#REF!</definedName>
    <definedName name="_I6" localSheetId="34">#REF!</definedName>
    <definedName name="_I6" localSheetId="35">#REF!</definedName>
    <definedName name="_I6" localSheetId="36">#REF!</definedName>
    <definedName name="_I6" localSheetId="38">#REF!</definedName>
    <definedName name="_I6" localSheetId="28">#REF!</definedName>
    <definedName name="_I6" localSheetId="0">#REF!</definedName>
    <definedName name="_I6">#REF!</definedName>
    <definedName name="_Jan09" localSheetId="24"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28" hidden="1">'[13]A-2'!#REF!</definedName>
    <definedName name="_Key1" hidden="1">'[13]A-2'!#REF!</definedName>
    <definedName name="_Key2" localSheetId="28" hidden="1">'[9]CAP ADJ'!#REF!</definedName>
    <definedName name="_Key2" hidden="1">'[9]CAP ADJ'!#REF!</definedName>
    <definedName name="_MatInverse_In" localSheetId="24" hidden="1">#REF!</definedName>
    <definedName name="_MatInverse_In" hidden="1">#REF!</definedName>
    <definedName name="_MatMult_A" localSheetId="24" hidden="1">#REF!</definedName>
    <definedName name="_MatMult_A" hidden="1">#REF!</definedName>
    <definedName name="_MatMult_AxB" localSheetId="24" hidden="1">#REF!</definedName>
    <definedName name="_MatMult_AxB" hidden="1">#REF!</definedName>
    <definedName name="_MatMult_B" localSheetId="28" hidden="1">#REF!</definedName>
    <definedName name="_MatMult_B" hidden="1">#REF!</definedName>
    <definedName name="_May2007" localSheetId="24" hidden="1">{"2002Frcst","05Month",FALSE,"Frcst Format 2002"}</definedName>
    <definedName name="_May2007" hidden="1">{"2002Frcst","05Month",FALSE,"Frcst Format 2002"}</definedName>
    <definedName name="_NPV2003" localSheetId="28">'[1]All Rates'!$V$7:$X$31</definedName>
    <definedName name="_NPV2003">'[1]All Rates'!$V$7:$X$31</definedName>
    <definedName name="_NPV2004" localSheetId="28">'[2]All Rates'!$Z$7:$AB$31</definedName>
    <definedName name="_NPV2004">'[2]All Rates'!$Z$7:$AB$31</definedName>
    <definedName name="_Order1" hidden="1">255</definedName>
    <definedName name="_Order2" hidden="1">255</definedName>
    <definedName name="_Parse_In" localSheetId="24" hidden="1">#REF!</definedName>
    <definedName name="_Parse_In" hidden="1">#REF!</definedName>
    <definedName name="_Parse_Out" localSheetId="24" hidden="1">#REF!</definedName>
    <definedName name="_Parse_Out" hidden="1">#REF!</definedName>
    <definedName name="_PG1" localSheetId="24">#REF!</definedName>
    <definedName name="_PG1">#REF!</definedName>
    <definedName name="_RD2">'[7]RD Category'!$A$2:$B$40</definedName>
    <definedName name="_REC90" localSheetId="28">#REF!</definedName>
    <definedName name="_REC90">#REF!</definedName>
    <definedName name="_REC92" localSheetId="28">#REF!</definedName>
    <definedName name="_REC92">#REF!</definedName>
    <definedName name="_Regression_Out" localSheetId="28" hidden="1">#REF!</definedName>
    <definedName name="_Regression_Out" hidden="1">#REF!</definedName>
    <definedName name="_Regression_X" localSheetId="28" hidden="1">'[14]Distr LRMCs'!#REF!</definedName>
    <definedName name="_Regression_X" hidden="1">'[14]Distr LRMCs'!#REF!</definedName>
    <definedName name="_Regression_Y" localSheetId="24" hidden="1">#REF!</definedName>
    <definedName name="_Regression_Y" hidden="1">#REF!</definedName>
    <definedName name="_Sort" localSheetId="24" hidden="1">'[13]A-2'!#REF!</definedName>
    <definedName name="_Sort" hidden="1">'[13]A-2'!#REF!</definedName>
    <definedName name="_Table1_In1" localSheetId="24" hidden="1">#REF!</definedName>
    <definedName name="_Table1_In1" hidden="1">#REF!</definedName>
    <definedName name="_Table1_Out" localSheetId="24" hidden="1">#REF!</definedName>
    <definedName name="_Table1_Out" hidden="1">#REF!</definedName>
    <definedName name="_Table2_Out" localSheetId="24" hidden="1">#REF!</definedName>
    <definedName name="_Table2_Out" hidden="1">#REF!</definedName>
    <definedName name="_w2" localSheetId="24" hidden="1">{"SourcesUses",#N/A,TRUE,"CFMODEL";"TransOverview",#N/A,TRUE,"CFMODEL"}</definedName>
    <definedName name="_w2" hidden="1">{"SourcesUses",#N/A,TRUE,"CFMODEL";"TransOverview",#N/A,TRUE,"CFMODEL"}</definedName>
    <definedName name="a" localSheetId="24"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#REF!</definedName>
    <definedName name="aaa" localSheetId="24" hidden="1">{"Income Statement",#N/A,FALSE,"CFMODEL";"Balance Sheet",#N/A,FALSE,"CFMODEL"}</definedName>
    <definedName name="aaa" hidden="1">{"Income Statement",#N/A,FALSE,"CFMODEL";"Balance Sheet",#N/A,FALSE,"CFMODEL"}</definedName>
    <definedName name="aaaa" localSheetId="24" hidden="1">{"SourcesUses",#N/A,TRUE,"FundsFlow";"TransOverview",#N/A,TRUE,"FundsFlow"}</definedName>
    <definedName name="aaaa" hidden="1">{"SourcesUses",#N/A,TRUE,"FundsFlow";"TransOverview",#N/A,TRUE,"FundsFlow"}</definedName>
    <definedName name="aaaaaaaaaaaaa" localSheetId="24" hidden="1">{"SourcesUses",#N/A,TRUE,"CFMODEL";"TransOverview",#N/A,TRUE,"CFMODEL"}</definedName>
    <definedName name="aaaaaaaaaaaaa" hidden="1">{"SourcesUses",#N/A,TRUE,"CFMODEL";"TransOverview",#N/A,TRUE,"CFMODEL"}</definedName>
    <definedName name="abc" hidden="1">"3Q12KMQDU0T4XKGIPPUR4OEMV"</definedName>
    <definedName name="Account">[15]Inputs!#REF!</definedName>
    <definedName name="ACCOUNTS" localSheetId="33">#REF!</definedName>
    <definedName name="ACCOUNTS" localSheetId="41">#REF!</definedName>
    <definedName name="ACCOUNTS" localSheetId="42">#REF!</definedName>
    <definedName name="ACCOUNTS" localSheetId="43">#REF!</definedName>
    <definedName name="ACCOUNTS" localSheetId="32">#REF!</definedName>
    <definedName name="ACCOUNTS" localSheetId="34">#REF!</definedName>
    <definedName name="ACCOUNTS" localSheetId="35">#REF!</definedName>
    <definedName name="ACCOUNTS" localSheetId="36">#REF!</definedName>
    <definedName name="ACCOUNTS" localSheetId="38">#REF!</definedName>
    <definedName name="ACCOUNTS" localSheetId="24">[16]SummaryPaste!#REF!</definedName>
    <definedName name="ACCOUNTS" localSheetId="28">#REF!</definedName>
    <definedName name="ACCOUNTS" localSheetId="0">#REF!</definedName>
    <definedName name="ACCOUNTS">#REF!</definedName>
    <definedName name="ACCRUAL" localSheetId="24">#REF!</definedName>
    <definedName name="ACCRUAL">#REF!</definedName>
    <definedName name="ad" localSheetId="24" hidden="1">{"var_page",#N/A,FALSE,"template"}</definedName>
    <definedName name="ad" hidden="1">{"var_page",#N/A,FALSE,"template"}</definedName>
    <definedName name="adafdadf" localSheetId="24" hidden="1">{"Var_page",#N/A,FALSE,"template"}</definedName>
    <definedName name="adafdadf" hidden="1">{"Var_page",#N/A,FALSE,"template"}</definedName>
    <definedName name="ADJUST6" localSheetId="33">#REF!</definedName>
    <definedName name="ADJUST6" localSheetId="41">#REF!</definedName>
    <definedName name="ADJUST6" localSheetId="42">#REF!</definedName>
    <definedName name="ADJUST6" localSheetId="43">#REF!</definedName>
    <definedName name="ADJUST6" localSheetId="32">#REF!</definedName>
    <definedName name="ADJUST6" localSheetId="34">#REF!</definedName>
    <definedName name="ADJUST6" localSheetId="35">#REF!</definedName>
    <definedName name="ADJUST6" localSheetId="36">#REF!</definedName>
    <definedName name="ADJUST6" localSheetId="38">#REF!</definedName>
    <definedName name="ADJUST6" localSheetId="24">#REF!</definedName>
    <definedName name="ADJUST6" localSheetId="28">#REF!</definedName>
    <definedName name="ADJUST6" localSheetId="0">#REF!</definedName>
    <definedName name="ADJUST6">#REF!</definedName>
    <definedName name="ADJUST7" localSheetId="33">#REF!</definedName>
    <definedName name="ADJUST7" localSheetId="41">#REF!</definedName>
    <definedName name="ADJUST7" localSheetId="42">#REF!</definedName>
    <definedName name="ADJUST7" localSheetId="43">#REF!</definedName>
    <definedName name="ADJUST7" localSheetId="32">#REF!</definedName>
    <definedName name="ADJUST7" localSheetId="34">#REF!</definedName>
    <definedName name="ADJUST7" localSheetId="35">#REF!</definedName>
    <definedName name="ADJUST7" localSheetId="36">#REF!</definedName>
    <definedName name="ADJUST7" localSheetId="38">#REF!</definedName>
    <definedName name="ADJUST7" localSheetId="24">#REF!</definedName>
    <definedName name="ADJUST7" localSheetId="28">#REF!</definedName>
    <definedName name="ADJUST7" localSheetId="0">#REF!</definedName>
    <definedName name="ADJUST7">#REF!</definedName>
    <definedName name="adjustments" localSheetId="33">#REF!</definedName>
    <definedName name="adjustments" localSheetId="41">#REF!</definedName>
    <definedName name="adjustments" localSheetId="42">#REF!</definedName>
    <definedName name="adjustments" localSheetId="43">#REF!</definedName>
    <definedName name="adjustments" localSheetId="32">#REF!</definedName>
    <definedName name="adjustments" localSheetId="34">#REF!</definedName>
    <definedName name="adjustments" localSheetId="35">#REF!</definedName>
    <definedName name="adjustments" localSheetId="36">#REF!</definedName>
    <definedName name="adjustments" localSheetId="38">#REF!</definedName>
    <definedName name="adjustments" localSheetId="24">#REF!</definedName>
    <definedName name="adjustments" localSheetId="28">#REF!</definedName>
    <definedName name="adjustments" localSheetId="0">#REF!</definedName>
    <definedName name="adjustments">#REF!</definedName>
    <definedName name="adsadasdasdadasd" localSheetId="24"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24"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TA">[17]ATFA!#REF!</definedName>
    <definedName name="ag" localSheetId="24"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lloc_Mx1">'[18]Alloc factors'!$D$7:$AC$81</definedName>
    <definedName name="Alloc_Mx2">'[18]Alloc factors'!$C$103:$AD$161</definedName>
    <definedName name="amort">'[19]Pen Exp Before 7.1'!$E$52</definedName>
    <definedName name="AMORT1">'[19]Pen Exp Before 7.1'!$I$52</definedName>
    <definedName name="ANALYSIS89" localSheetId="24">#REF!</definedName>
    <definedName name="ANALYSIS89">#REF!</definedName>
    <definedName name="Annual_Cash_Sweep_Amount">'[20]Cash Sweep'!$C$14:$W$14</definedName>
    <definedName name="Annual_Equity_Investment">'[15]Cash Flow'!#REF!</definedName>
    <definedName name="Annual_Maintenance_Input">[15]Inputs!$B$157</definedName>
    <definedName name="anscount" hidden="1">2</definedName>
    <definedName name="application">#REF!</definedName>
    <definedName name="Appropriate_IPP_Debt_Ratio" localSheetId="28">#REF!</definedName>
    <definedName name="Appropriate_IPP_Debt_Ratio">#REF!</definedName>
    <definedName name="April" localSheetId="28" hidden="1">'[21]Distr LRMCs'!#REF!</definedName>
    <definedName name="April" hidden="1">'[21]Distr LRMCs'!#REF!</definedName>
    <definedName name="ar">#REF!</definedName>
    <definedName name="AREA1" localSheetId="24">#REF!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24" hidden="1">#REF!</definedName>
    <definedName name="AS2StaticLS" hidden="1">#REF!</definedName>
    <definedName name="AS2SyncStepLS" hidden="1">0</definedName>
    <definedName name="AS2TickmarkLS" localSheetId="24" hidden="1">#REF!</definedName>
    <definedName name="AS2TickmarkLS" hidden="1">#REF!</definedName>
    <definedName name="AS2VersionLS" hidden="1">300</definedName>
    <definedName name="asian_meanreversion" localSheetId="24">#REF!</definedName>
    <definedName name="asian_meanreversion">#REF!</definedName>
    <definedName name="asian_model" localSheetId="28">#REF!</definedName>
    <definedName name="asian_model">#REF!</definedName>
    <definedName name="asian_volatility" localSheetId="28">#REF!</definedName>
    <definedName name="asian_volatility">#REF!</definedName>
    <definedName name="asset_codes">[22]Inputs!$B$7</definedName>
    <definedName name="Assets">'[23]Account Balances'!$R$5,'[23]Account Balances'!$R$5:$R$8,'[23]Account Balances'!$R$11,'[23]Account Balances'!$R$14:$R$17,'[23]Account Balances'!$R$20:$R$25,'[23]Account Balances'!$R$28:$R$34,'[23]Account Balances'!$R$37:$R$40,'[23]Account Balances'!$R$43:$R$45,'[23]Account Balances'!$R$49:$R$51,'[23]Account Balances'!$R$56:$R$62,'[23]Account Balances'!$R$67:$R$69,'[23]Account Balances'!$R$72:$R$74,'[23]Account Balances'!$R$77,'[23]Account Balances'!$R$79:$R$80</definedName>
    <definedName name="Athens_Minimum_PILOT_Payment" localSheetId="24">[15]Inputs!#REF!</definedName>
    <definedName name="Athens_Minimum_PILOT_Payment">[15]Inputs!#REF!</definedName>
    <definedName name="Athens_Percentage_of_PILOT_Payments" localSheetId="28">[15]Inputs!#REF!</definedName>
    <definedName name="Athens_Percentage_of_PILOT_Payments">[15]Inputs!#REF!</definedName>
    <definedName name="Athens_PILOT_Shortfall_Benchmark_Payment" localSheetId="28">[15]Inputs!#REF!</definedName>
    <definedName name="Athens_PILOT_Shortfall_Benchmark_Payment">[15]Inputs!#REF!</definedName>
    <definedName name="atticinsulation" localSheetId="24">'[24]Unit Input'!$D$8:$D$9</definedName>
    <definedName name="atticinsulation">'[25]Unit Input'!$D$8:$D$9</definedName>
    <definedName name="atticventing" localSheetId="33">#REF!</definedName>
    <definedName name="atticventing" localSheetId="41">#REF!</definedName>
    <definedName name="atticventing" localSheetId="42">#REF!</definedName>
    <definedName name="atticventing" localSheetId="43">#REF!</definedName>
    <definedName name="atticventing" localSheetId="32">#REF!</definedName>
    <definedName name="atticventing" localSheetId="34">#REF!</definedName>
    <definedName name="atticventing" localSheetId="35">#REF!</definedName>
    <definedName name="atticventing" localSheetId="36">#REF!</definedName>
    <definedName name="atticventing" localSheetId="38">#REF!</definedName>
    <definedName name="atticventing" localSheetId="24">#REF!</definedName>
    <definedName name="atticventing" localSheetId="28">#REF!</definedName>
    <definedName name="atticventing" localSheetId="0">#REF!</definedName>
    <definedName name="atticventing">#REF!</definedName>
    <definedName name="atticweatherstripping" localSheetId="24">'[24]Unit Input'!$D$5:$D$7</definedName>
    <definedName name="atticweatherstripping">'[25]Unit Input'!$D$5:$D$7</definedName>
    <definedName name="AuthBudget">'[26]CARE-Table 1'!$G$6:$G$16</definedName>
    <definedName name="b" localSheetId="24"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 localSheetId="28">#REF!</definedName>
    <definedName name="barriercap_model">#REF!</definedName>
    <definedName name="barriercap_volatility" localSheetId="28">#REF!</definedName>
    <definedName name="barriercap_volatility">#REF!</definedName>
    <definedName name="barrieropt_volatility" localSheetId="28">#REF!</definedName>
    <definedName name="barrieropt_volatility">#REF!</definedName>
    <definedName name="Base_Customers" localSheetId="24">'[24]Key to Tables'!$B$19</definedName>
    <definedName name="Base_Customers">'[25]Key to Tables'!$B$19</definedName>
    <definedName name="base_rate_annual" localSheetId="33">#REF!</definedName>
    <definedName name="base_rate_annual" localSheetId="41">#REF!</definedName>
    <definedName name="base_rate_annual" localSheetId="42">#REF!</definedName>
    <definedName name="base_rate_annual" localSheetId="43">#REF!</definedName>
    <definedName name="base_rate_annual" localSheetId="32">#REF!</definedName>
    <definedName name="base_rate_annual" localSheetId="34">#REF!</definedName>
    <definedName name="base_rate_annual" localSheetId="35">#REF!</definedName>
    <definedName name="base_rate_annual" localSheetId="36">#REF!</definedName>
    <definedName name="base_rate_annual" localSheetId="38">#REF!</definedName>
    <definedName name="base_rate_annual" localSheetId="24">#REF!</definedName>
    <definedName name="base_rate_annual" localSheetId="28">#REF!</definedName>
    <definedName name="base_rate_annual" localSheetId="0">#REF!</definedName>
    <definedName name="base_rate_annual">#REF!</definedName>
    <definedName name="bbb"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33">#REF!</definedName>
    <definedName name="BCOMP3" localSheetId="41">#REF!</definedName>
    <definedName name="BCOMP3" localSheetId="42">#REF!</definedName>
    <definedName name="BCOMP3" localSheetId="43">#REF!</definedName>
    <definedName name="BCOMP3" localSheetId="32">#REF!</definedName>
    <definedName name="BCOMP3" localSheetId="34">#REF!</definedName>
    <definedName name="BCOMP3" localSheetId="35">#REF!</definedName>
    <definedName name="BCOMP3" localSheetId="36">#REF!</definedName>
    <definedName name="BCOMP3" localSheetId="38">#REF!</definedName>
    <definedName name="BCOMP3" localSheetId="24">#REF!</definedName>
    <definedName name="BCOMP3" localSheetId="28">#REF!</definedName>
    <definedName name="BCOMP3" localSheetId="0">#REF!</definedName>
    <definedName name="BCOMP3">#REF!</definedName>
    <definedName name="BCOMP4" localSheetId="33">#REF!</definedName>
    <definedName name="BCOMP4" localSheetId="41">#REF!</definedName>
    <definedName name="BCOMP4" localSheetId="42">#REF!</definedName>
    <definedName name="BCOMP4" localSheetId="43">#REF!</definedName>
    <definedName name="BCOMP4" localSheetId="32">#REF!</definedName>
    <definedName name="BCOMP4" localSheetId="34">#REF!</definedName>
    <definedName name="BCOMP4" localSheetId="35">#REF!</definedName>
    <definedName name="BCOMP4" localSheetId="36">#REF!</definedName>
    <definedName name="BCOMP4" localSheetId="38">#REF!</definedName>
    <definedName name="BCOMP4" localSheetId="24">#REF!</definedName>
    <definedName name="BCOMP4" localSheetId="28">#REF!</definedName>
    <definedName name="BCOMP4" localSheetId="0">#REF!</definedName>
    <definedName name="BCOMP4">#REF!</definedName>
    <definedName name="bestof_meanreversion" localSheetId="24">#REF!</definedName>
    <definedName name="bestof_meanreversion">#REF!</definedName>
    <definedName name="bestof_meanreversion2" localSheetId="28">#REF!</definedName>
    <definedName name="bestof_meanreversion2">#REF!</definedName>
    <definedName name="bestof_meanreversion3" localSheetId="28">#REF!</definedName>
    <definedName name="bestof_meanreversion3">#REF!</definedName>
    <definedName name="bestof_meshpoints" localSheetId="28">#REF!</definedName>
    <definedName name="bestof_meshpoints">#REF!</definedName>
    <definedName name="bestof_model" localSheetId="28">#REF!</definedName>
    <definedName name="bestof_model">#REF!</definedName>
    <definedName name="bestof_volatility" localSheetId="28">#REF!</definedName>
    <definedName name="bestof_volatility">#REF!</definedName>
    <definedName name="bestof_volatility2" localSheetId="28">#REF!</definedName>
    <definedName name="bestof_volatility2">#REF!</definedName>
    <definedName name="bestof_volatility3" localSheetId="28">#REF!</definedName>
    <definedName name="bestof_volatility3">#REF!</definedName>
    <definedName name="BG_Del" hidden="1">15</definedName>
    <definedName name="BG_Ins" hidden="1">4</definedName>
    <definedName name="BG_Mod" hidden="1">6</definedName>
    <definedName name="BillDeterm">'[18]Bill Determ'!$D$9:$G$143</definedName>
    <definedName name="BlendedRate">[27]Data!$G$33</definedName>
    <definedName name="bond_meanreversion" localSheetId="24">#REF!</definedName>
    <definedName name="bond_meanreversion">#REF!</definedName>
    <definedName name="bond_model" localSheetId="24">#REF!</definedName>
    <definedName name="bond_model">#REF!</definedName>
    <definedName name="bond_volatility" localSheetId="24">#REF!</definedName>
    <definedName name="bond_volatility">#REF!</definedName>
    <definedName name="bondforward_meanreversion" localSheetId="28">#REF!</definedName>
    <definedName name="bondforward_meanreversion">#REF!</definedName>
    <definedName name="bondforward_model" localSheetId="28">#REF!</definedName>
    <definedName name="bondforward_model">#REF!</definedName>
    <definedName name="bondforward_volatility" localSheetId="28">#REF!</definedName>
    <definedName name="bondforward_volatility">#REF!</definedName>
    <definedName name="bondfutopt_meanreversion" localSheetId="28">#REF!</definedName>
    <definedName name="bondfutopt_meanreversion">#REF!</definedName>
    <definedName name="bondfutopt_model" localSheetId="28">#REF!</definedName>
    <definedName name="bondfutopt_model">#REF!</definedName>
    <definedName name="bondfutopt_volatility" localSheetId="28">#REF!</definedName>
    <definedName name="bondfutopt_volatility">#REF!</definedName>
    <definedName name="bondfuture_meanreversion" localSheetId="28">#REF!</definedName>
    <definedName name="bondfuture_meanreversion">#REF!</definedName>
    <definedName name="bondfuture_model" localSheetId="28">#REF!</definedName>
    <definedName name="bondfuture_model">#REF!</definedName>
    <definedName name="bondfuture_volatility" localSheetId="28">#REF!</definedName>
    <definedName name="bondfuture_volatility">#REF!</definedName>
    <definedName name="bondoption_meanreversion" localSheetId="28">#REF!</definedName>
    <definedName name="bondoption_meanreversion">#REF!</definedName>
    <definedName name="bondoption_model" localSheetId="28">#REF!</definedName>
    <definedName name="bondoption_model">#REF!</definedName>
    <definedName name="bondoption_volatility" localSheetId="28">#REF!</definedName>
    <definedName name="bondoption_volatility">#REF!</definedName>
    <definedName name="BROKER" localSheetId="24">[28]CSIBA!#REF!</definedName>
    <definedName name="BROKER">[28]CSIBA!#REF!</definedName>
    <definedName name="BSAcct" localSheetId="24">#REF!</definedName>
    <definedName name="BSAcct">#REF!</definedName>
    <definedName name="BSBal" localSheetId="24">#REF!</definedName>
    <definedName name="BSBal">#REF!</definedName>
    <definedName name="BSDesc" localSheetId="24">#REF!</definedName>
    <definedName name="BSDesc">#REF!</definedName>
    <definedName name="bsentity" localSheetId="28">#REF!</definedName>
    <definedName name="bsentity">#REF!</definedName>
    <definedName name="Bsheet" localSheetId="28">#REF!</definedName>
    <definedName name="Bsheet">#REF!</definedName>
    <definedName name="BSLIN">[29]SCENARIOS!$C$81</definedName>
    <definedName name="Btu">'[30]Alloc factors'!$D$5</definedName>
    <definedName name="Btu_Factor">'[18]Alloc factors'!$K$5</definedName>
    <definedName name="BUILD">[31]Building!$A$2:$E$97</definedName>
    <definedName name="calspread_meanreversion" localSheetId="24">#REF!</definedName>
    <definedName name="calspread_meanreversion">#REF!</definedName>
    <definedName name="calspread_meshpoints" localSheetId="24">#REF!</definedName>
    <definedName name="calspread_meshpoints">#REF!</definedName>
    <definedName name="calspread_model" localSheetId="24">#REF!</definedName>
    <definedName name="calspread_model">#REF!</definedName>
    <definedName name="calspread_volatility" localSheetId="28">#REF!</definedName>
    <definedName name="calspread_volatility">#REF!</definedName>
    <definedName name="calspread_volatility2" localSheetId="28">#REF!</definedName>
    <definedName name="calspread_volatility2">#REF!</definedName>
    <definedName name="capexentity" localSheetId="28">#REF!</definedName>
    <definedName name="capexentity">#REF!</definedName>
    <definedName name="capfloor_meanreversion" localSheetId="28">#REF!</definedName>
    <definedName name="capfloor_meanreversion">#REF!</definedName>
    <definedName name="capfloor_model" localSheetId="28">#REF!</definedName>
    <definedName name="capfloor_model">#REF!</definedName>
    <definedName name="capfloor_volatility" localSheetId="28">#REF!</definedName>
    <definedName name="capfloor_volatility">#REF!</definedName>
    <definedName name="CARE">#REF!</definedName>
    <definedName name="CARE_Update">[32]Options!$B$80</definedName>
    <definedName name="CARE02">#REF!</definedName>
    <definedName name="carea" localSheetId="28">#REF!</definedName>
    <definedName name="carea">#REF!</definedName>
    <definedName name="CareSurchargeExemption">[27]Data!$G$35</definedName>
    <definedName name="Cash_Sweep_Switch" localSheetId="24">[15]Inputs!#REF!</definedName>
    <definedName name="Cash_Sweep_Switch">[15]Inputs!#REF!</definedName>
    <definedName name="category" localSheetId="24">#REF!</definedName>
    <definedName name="category">#REF!</definedName>
    <definedName name="caulking" localSheetId="24">'[24]Unit Input'!$D$12:$D$14</definedName>
    <definedName name="caulking">'[25]Unit Input'!$D$12:$D$14</definedName>
    <definedName name="CBWorkbookPriority" hidden="1">-21190210</definedName>
    <definedName name="cc">#REF!</definedName>
    <definedName name="ccc"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24" hidden="1">{"variance_page",#N/A,FALSE,"template"}</definedName>
    <definedName name="cccc" hidden="1">{"variance_page",#N/A,FALSE,"template"}</definedName>
    <definedName name="ccccccc" localSheetId="24" hidden="1">{"SourcesUses",#N/A,TRUE,#N/A;"TransOverview",#N/A,TRUE,"CFMODEL"}</definedName>
    <definedName name="ccccccc" hidden="1">{"SourcesUses",#N/A,TRUE,#N/A;"TransOverview",#N/A,TRUE,"CFMODEL"}</definedName>
    <definedName name="ccccccccccccccc" localSheetId="24" hidden="1">{"SourcesUses",#N/A,TRUE,"FundsFlow";"TransOverview",#N/A,TRUE,"FundsFlow"}</definedName>
    <definedName name="ccccccccccccccc" hidden="1">{"SourcesUses",#N/A,TRUE,"FundsFlow";"TransOverview",#N/A,TRUE,"FundsFlow"}</definedName>
    <definedName name="CCPlan">#REF!</definedName>
    <definedName name="ccyswapopt_meanreversion" localSheetId="28">#REF!</definedName>
    <definedName name="ccyswapopt_meanreversion">#REF!</definedName>
    <definedName name="ccyswapopt_model" localSheetId="28">#REF!</definedName>
    <definedName name="ccyswapopt_model">#REF!</definedName>
    <definedName name="ccyswapopt_volatility" localSheetId="28">#REF!</definedName>
    <definedName name="ccyswapopt_volatility">#REF!</definedName>
    <definedName name="ccyswapopt_volatility2" localSheetId="28">#REF!</definedName>
    <definedName name="ccyswapopt_volatility2">#REF!</definedName>
    <definedName name="CEMADRTA">'[17]CEMA (DRTA)'!#REF!</definedName>
    <definedName name="centralAC" localSheetId="24">'[24]Unit Input'!$D$48</definedName>
    <definedName name="centralAC">'[25]Unit Input'!$D$48</definedName>
    <definedName name="cfentity" localSheetId="24">#REF!</definedName>
    <definedName name="cfentity">#REF!</definedName>
    <definedName name="CFL" localSheetId="33">#REF!</definedName>
    <definedName name="CFL" localSheetId="41">#REF!</definedName>
    <definedName name="CFL" localSheetId="42">#REF!</definedName>
    <definedName name="CFL" localSheetId="43">#REF!</definedName>
    <definedName name="CFL" localSheetId="32">#REF!</definedName>
    <definedName name="CFL" localSheetId="34">#REF!</definedName>
    <definedName name="CFL" localSheetId="35">#REF!</definedName>
    <definedName name="CFL" localSheetId="36">#REF!</definedName>
    <definedName name="CFL" localSheetId="38">#REF!</definedName>
    <definedName name="CFL" localSheetId="24">#REF!</definedName>
    <definedName name="CFL" localSheetId="28">#REF!</definedName>
    <definedName name="CFL" localSheetId="0">#REF!</definedName>
    <definedName name="CFL">#REF!</definedName>
    <definedName name="Chart">"Chart 3"</definedName>
    <definedName name="CIPDC_EP">'[33]CA IPDC'!#REF!</definedName>
    <definedName name="Class_Life_ADR" localSheetId="28">'[34]ADR Table'!$B$5:$J$5</definedName>
    <definedName name="Class_Life_ADR">'[34]ADR Table'!$B$5:$J$5</definedName>
    <definedName name="Class_Life_MACRS" localSheetId="28">'[34]MARCS Table'!$B$5:$I$5</definedName>
    <definedName name="Class_Life_MACRS">'[34]MARCS Table'!$B$5:$I$5</definedName>
    <definedName name="Closed1">[35]Sheet1!$A$2:$A$216</definedName>
    <definedName name="Closed2">[35]Sheet1!$B$2:$B$216</definedName>
    <definedName name="Col_ABC">[36]Workpapers!#REF!</definedName>
    <definedName name="Commercial_Operation_Year">[37]Inputs!$B$197</definedName>
    <definedName name="Commercial_Rev_Growth">[38]Assumptions!$C$11</definedName>
    <definedName name="Component" localSheetId="28">#REF!</definedName>
    <definedName name="Component">#REF!</definedName>
    <definedName name="confidence">[22]Inputs!$B$12</definedName>
    <definedName name="Connie">#REF!</definedName>
    <definedName name="ConsolidatedRange" localSheetId="24">#REF!</definedName>
    <definedName name="ConsolidatedRange">#REF!</definedName>
    <definedName name="ConsolidationRange" localSheetId="24">#REF!</definedName>
    <definedName name="ConsolidationRange">#REF!</definedName>
    <definedName name="Construction_Facility_Balance_End_of_Month" localSheetId="24">'[15]Construction Draw Schedule'!#REF!</definedName>
    <definedName name="Construction_Facility_Balance_End_of_Month">'[15]Construction Draw Schedule'!#REF!</definedName>
    <definedName name="convertible_treesteps" localSheetId="24">#REF!</definedName>
    <definedName name="convertible_treesteps">#REF!</definedName>
    <definedName name="convertible_volatility" localSheetId="24">#REF!</definedName>
    <definedName name="convertible_volatility">#REF!</definedName>
    <definedName name="Corporate_Guarantee_Switch" localSheetId="24">[15]Inputs!#REF!</definedName>
    <definedName name="Corporate_Guarantee_Switch">[15]Inputs!#REF!</definedName>
    <definedName name="corr_data">[22]Inputs!$B$6</definedName>
    <definedName name="COSRRMA">[33]SCENARIOS!#REF!</definedName>
    <definedName name="Cost_of_Corporate_Guarantee" localSheetId="28">[15]Inputs!#REF!</definedName>
    <definedName name="Cost_of_Corporate_Guarantee">[15]Inputs!#REF!</definedName>
    <definedName name="County___Town_Tax_Billing_Month" localSheetId="28">[15]Inputs!#REF!</definedName>
    <definedName name="County___Town_Tax_Billing_Month">[15]Inputs!#REF!</definedName>
    <definedName name="CPI_factors">'[39]CPI Factors'!$J$12:$M$46</definedName>
    <definedName name="crack_meanreversion" localSheetId="24">#REF!</definedName>
    <definedName name="crack_meanreversion">#REF!</definedName>
    <definedName name="crack_meanreversion2" localSheetId="24">#REF!</definedName>
    <definedName name="crack_meanreversion2">#REF!</definedName>
    <definedName name="crack_meanreversion3" localSheetId="24">#REF!</definedName>
    <definedName name="crack_meanreversion3">#REF!</definedName>
    <definedName name="crack_meshpoints" localSheetId="28">#REF!</definedName>
    <definedName name="crack_meshpoints">#REF!</definedName>
    <definedName name="crack_model" localSheetId="28">#REF!</definedName>
    <definedName name="crack_model">#REF!</definedName>
    <definedName name="crack_volatility" localSheetId="28">#REF!</definedName>
    <definedName name="crack_volatility">#REF!</definedName>
    <definedName name="crack_volatility2" localSheetId="28">#REF!</definedName>
    <definedName name="crack_volatility2">#REF!</definedName>
    <definedName name="crack_volatility3" localSheetId="28">#REF!</definedName>
    <definedName name="crack_volatility3">#REF!</definedName>
    <definedName name="CREDITS" localSheetId="33">#REF!</definedName>
    <definedName name="CREDITS" localSheetId="41">#REF!</definedName>
    <definedName name="CREDITS" localSheetId="42">#REF!</definedName>
    <definedName name="CREDITS" localSheetId="43">#REF!</definedName>
    <definedName name="CREDITS" localSheetId="32">#REF!</definedName>
    <definedName name="CREDITS" localSheetId="34">#REF!</definedName>
    <definedName name="CREDITS" localSheetId="35">#REF!</definedName>
    <definedName name="CREDITS" localSheetId="36">#REF!</definedName>
    <definedName name="CREDITS" localSheetId="38">#REF!</definedName>
    <definedName name="CREDITS" localSheetId="28">#REF!</definedName>
    <definedName name="CREDITS" localSheetId="0">#REF!</definedName>
    <definedName name="CREDITS">#REF!</definedName>
    <definedName name="CreditStats" localSheetId="28" hidden="1">#REF!</definedName>
    <definedName name="CreditStats" hidden="1">#REF!</definedName>
    <definedName name="_xlnm.Criteria" localSheetId="28">'[9]CAP ADJ'!#REF!</definedName>
    <definedName name="_xlnm.Criteria">'[9]CAP ADJ'!#REF!</definedName>
    <definedName name="Criteria_MI" localSheetId="28">'[9]CAP ADJ'!#REF!</definedName>
    <definedName name="Criteria_MI">'[9]CAP ADJ'!#REF!</definedName>
    <definedName name="cross_corrs">[22]Inputs!$B$27</definedName>
    <definedName name="CSIPDC_EP">'[33]CA IPDC'!#REF!</definedName>
    <definedName name="CTHRS" localSheetId="28">[40]Mstr!#REF!</definedName>
    <definedName name="CTHRS">[40]Mstr!#REF!</definedName>
    <definedName name="cumCOLA">'[41]cum CPI'!$A$7:$B$43</definedName>
    <definedName name="Cumulative_Cash_Flow">'[15]Cash Flow'!#REF!</definedName>
    <definedName name="CURRENT" localSheetId="24">[28]CSIBA!#REF!</definedName>
    <definedName name="CURRENT">[28]CSIBA!#REF!</definedName>
    <definedName name="CurrentDimensionReference">'[42]Setup -&gt;'!$G$29</definedName>
    <definedName name="CurrentMo">'[23]Account Balances'!$R$5:$R$8,'[23]Account Balances'!$R$11,'[23]Account Balances'!$R$14:$R$17,'[23]Account Balances'!$R$20:$R$25,'[23]Account Balances'!$R$28:$R$34,'[23]Account Balances'!$R$37:$R$40,'[23]Account Balances'!$R$43:$R$45,'[23]Account Balances'!$R$49:$R$51,'[23]Account Balances'!$R$56:$R$62,'[23]Account Balances'!$R$67:$R$69,'[23]Account Balances'!$R$72:$R$74,'[23]Account Balances'!$R$77,'[23]Account Balances'!$R$79:$R$80,'[23]Account Balances'!$R$88:$R$89,'[23]Account Balances'!$R$91,'[23]Account Balances'!$R$94:$R$96,'[23]Account Balances'!$R$99:$R$100,'[23]Account Balances'!$R$103:$R$106,'[23]Account Balances'!$R$109:$R$115</definedName>
    <definedName name="CurrentMonth">'[23]Account Balances'!$R$5:$R$8,'[23]Account Balances'!$R$11,'[23]Account Balances'!$R$14:$R$17,'[23]Account Balances'!$R$20:$R$25,'[23]Account Balances'!$R$28:$R$34,'[23]Account Balances'!$R$37:$R$40,'[23]Account Balances'!$R$43:$R$45,'[23]Account Balances'!$R$49:$R$51,'[23]Account Balances'!$R$56:$R$62,'[23]Account Balances'!$R$67:$R$69,'[23]Account Balances'!$R$72:$R$74,'[23]Account Balances'!$R$77,'[23]Account Balances'!$R$79:$R$80,'[23]Account Balances'!$R$88:$R$89,'[23]Account Balances'!$R$91,'[23]Account Balances'!$R$94:$R$96,'[23]Account Balances'!$R$99:$R$100,'[23]Account Balances'!$R$103:$R$106,'[23]Account Balances'!$R$109:$R$115</definedName>
    <definedName name="Customer_Assistance_Cost_Element_Query">#REF!</definedName>
    <definedName name="Customers" localSheetId="24">#REF!</definedName>
    <definedName name="Customers">#REF!</definedName>
    <definedName name="d" localSheetId="24" hidden="1">{"SourcesUses",#N/A,TRUE,#N/A;"TransOverview",#N/A,TRUE,"CFMODEL"}</definedName>
    <definedName name="d" hidden="1">{"SourcesUses",#N/A,TRUE,#N/A;"TransOverview",#N/A,TRUE,"CFMODEL"}</definedName>
    <definedName name="d_2" localSheetId="2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24"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'[43]FS Dnld SAVE THIS'!$A$5:$D$1596</definedName>
    <definedName name="DATA1" localSheetId="24">#REF!</definedName>
    <definedName name="DATA1">#REF!</definedName>
    <definedName name="DATA10" localSheetId="28">#REF!</definedName>
    <definedName name="DATA10">#REF!</definedName>
    <definedName name="DATA11" localSheetId="24">#REF!</definedName>
    <definedName name="DATA11">#REF!</definedName>
    <definedName name="DATA12" localSheetId="28">#REF!</definedName>
    <definedName name="DATA12">#REF!</definedName>
    <definedName name="DATA13" localSheetId="24">#REF!</definedName>
    <definedName name="DATA13">#REF!</definedName>
    <definedName name="DATA14" localSheetId="28">#REF!</definedName>
    <definedName name="DATA14">#REF!</definedName>
    <definedName name="DATA15" localSheetId="28">#REF!</definedName>
    <definedName name="DATA15">#REF!</definedName>
    <definedName name="DATA16" localSheetId="28">#REF!</definedName>
    <definedName name="DATA16">#REF!</definedName>
    <definedName name="DATA17" localSheetId="28">#REF!</definedName>
    <definedName name="DATA17">#REF!</definedName>
    <definedName name="DATA2" localSheetId="28">#REF!</definedName>
    <definedName name="DATA2">#REF!</definedName>
    <definedName name="DATA3" localSheetId="28">#REF!</definedName>
    <definedName name="DATA3">#REF!</definedName>
    <definedName name="DATA4" localSheetId="28">#REF!</definedName>
    <definedName name="DATA4">#REF!</definedName>
    <definedName name="DATA5" localSheetId="28">#REF!</definedName>
    <definedName name="DATA5">#REF!</definedName>
    <definedName name="DATA6" localSheetId="28">#REF!</definedName>
    <definedName name="DATA6">#REF!</definedName>
    <definedName name="DATA7" localSheetId="28">#REF!</definedName>
    <definedName name="DATA7">#REF!</definedName>
    <definedName name="DATA8" localSheetId="28">#REF!</definedName>
    <definedName name="DATA8">#REF!</definedName>
    <definedName name="DATA9" localSheetId="28">#REF!</definedName>
    <definedName name="DATA9">#REF!</definedName>
    <definedName name="_xlnm.Database" localSheetId="28">#REF!</definedName>
    <definedName name="_xlnm.Database">#REF!</definedName>
    <definedName name="Date_Table">[44]Input!$T$4:$AA$27</definedName>
    <definedName name="dateorder" localSheetId="24">#REF!</definedName>
    <definedName name="dateorder">#REF!</definedName>
    <definedName name="DCHART4" localSheetId="24" hidden="1">#REF!</definedName>
    <definedName name="DCHART4" hidden="1">#REF!</definedName>
    <definedName name="dd" localSheetId="24" hidden="1">{"Income Statement",#N/A,FALSE,"CFMODEL";"Balance Sheet",#N/A,FALSE,"CFMODEL"}</definedName>
    <definedName name="dd" hidden="1">{"Income Statement",#N/A,FALSE,"CFMODEL";"Balance Sheet",#N/A,FALSE,"CFMODEL"}</definedName>
    <definedName name="ddd" localSheetId="24" hidden="1">{"SourcesUses",#N/A,TRUE,#N/A;"TransOverview",#N/A,TRUE,"CFMODEL"}</definedName>
    <definedName name="ddd" hidden="1">{"SourcesUses",#N/A,TRUE,#N/A;"TransOverview",#N/A,TRUE,"CFMODEL"}</definedName>
    <definedName name="dddd" localSheetId="28">#REF!</definedName>
    <definedName name="dddd">#REF!</definedName>
    <definedName name="ddddddd" localSheetId="24">[11]Adjustments!#REF!</definedName>
    <definedName name="ddddddd" localSheetId="28">#REF!</definedName>
    <definedName name="ddddddd">#REF!</definedName>
    <definedName name="dddddddd" localSheetId="24" hidden="1">{"Income Statement",#N/A,FALSE,"CFMODEL";"Balance Sheet",#N/A,FALSE,"CFMODEL"}</definedName>
    <definedName name="dddddddd" hidden="1">{"Income Statement",#N/A,FALSE,"CFMODEL";"Balance Sheet",#N/A,FALSE,"CFMODEL"}</definedName>
    <definedName name="ddddddddddddddd" localSheetId="24" hidden="1">{"SourcesUses",#N/A,TRUE,"CFMODEL";"TransOverview",#N/A,TRUE,"CFMODEL"}</definedName>
    <definedName name="ddddddddddddddd" hidden="1">{"SourcesUses",#N/A,TRUE,"CFMODEL";"TransOverview",#N/A,TRUE,"CFMODEL"}</definedName>
    <definedName name="dddddddddddddddddd" localSheetId="24" hidden="1">{"SourcesUses",#N/A,TRUE,#N/A;"TransOverview",#N/A,TRUE,"CFMODEL"}</definedName>
    <definedName name="dddddddddddddddddd" hidden="1">{"SourcesUses",#N/A,TRUE,#N/A;"TransOverview",#N/A,TRUE,"CFMODEL"}</definedName>
    <definedName name="ddddddddddddddddddddd" localSheetId="24" hidden="1">{"SourcesUses",#N/A,TRUE,"FundsFlow";"TransOverview",#N/A,TRUE,"FundsFlow"}</definedName>
    <definedName name="ddddddddddddddddddddd" hidden="1">{"SourcesUses",#N/A,TRUE,"FundsFlow";"TransOverview",#N/A,TRUE,"FundsFlow"}</definedName>
    <definedName name="ddddddddddddddddddddddd" localSheetId="24" hidden="1">{"SourcesUses",#N/A,TRUE,#N/A;"TransOverview",#N/A,TRUE,"CFMODEL"}</definedName>
    <definedName name="ddddddddddddddddddddddd" hidden="1">{"SourcesUses",#N/A,TRUE,#N/A;"TransOverview",#N/A,TRUE,"CFMODEL"}</definedName>
    <definedName name="ddf" localSheetId="24" hidden="1">{"2002Frcst","06Month",FALSE,"Frcst Format 2002"}</definedName>
    <definedName name="ddf" hidden="1">{"2002Frcst","06Month",FALSE,"Frcst Format 2002"}</definedName>
    <definedName name="Debt_Service_Reserve_Drawn_Spread_year_1_to_5">[15]Inputs!#REF!</definedName>
    <definedName name="Debt_Service_Reserve_Drawn_Spread_year_6_plus">[15]Inputs!#REF!</definedName>
    <definedName name="Debt_Service_Reserve_Fund">[15]Inputs!#REF!</definedName>
    <definedName name="Debt_Service_Reserve_Fund_Change">[15]Debt!#REF!</definedName>
    <definedName name="Debt_Service_Reserve_Fund_Initial_Capitalization">[15]Inputs!#REF!</definedName>
    <definedName name="Debt_Service_Reserve_Fund_Initital_Capitalization">[15]Inputs!#REF!</definedName>
    <definedName name="Debt_Service_Reserve_Fund_Interest">[15]Debt!#REF!</definedName>
    <definedName name="Debt_Service_Reserve_LOC_Fee_Rate_year_1_to_5">[15]Inputs!#REF!</definedName>
    <definedName name="Debt_Service_Reserve_LOC_Fee_Rate_year_6_plus">[15]Inputs!#REF!</definedName>
    <definedName name="Debt_Service_Reserve_LOC_Loan_Spread">[10]Inputs!#REF!</definedName>
    <definedName name="Debt_Service_Reserve_LOC_Spread">[15]Inputs!#REF!</definedName>
    <definedName name="Debt_Service_Reserve_Switch">[15]Inputs!#REF!</definedName>
    <definedName name="decimalsep" localSheetId="24">#REF!</definedName>
    <definedName name="decimalsep">#REF!</definedName>
    <definedName name="Decision_Table_PPP21">'[45]Table 19.1'!#REF!</definedName>
    <definedName name="Decision_Table_PPP22_p2">'[45]Table 19.1'!#REF!</definedName>
    <definedName name="DEFTO65FACTOR" localSheetId="24">#REF!</definedName>
    <definedName name="DEFTO65FACTOR">#REF!</definedName>
    <definedName name="DELICIAS_operating_exp" localSheetId="24">#REF!</definedName>
    <definedName name="DELICIAS_operating_exp">#REF!</definedName>
    <definedName name="DELTA" localSheetId="28">#REF!</definedName>
    <definedName name="DELTA">#REF!</definedName>
    <definedName name="Depreciable_Life">[46]Assumptions!$C$22</definedName>
    <definedName name="Desktop" localSheetId="24">#REF!</definedName>
    <definedName name="Desktop">#REF!</definedName>
    <definedName name="dfdfd" localSheetId="24"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24"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[47]Input!$B$3</definedName>
    <definedName name="disc_month" localSheetId="24">#REF!</definedName>
    <definedName name="disc_month">#REF!</definedName>
    <definedName name="disc_year">[47]Input!$C$3</definedName>
    <definedName name="Discount" localSheetId="24">'[48]Energy Rate'!$C$44</definedName>
    <definedName name="Discount">'[49]Energy Rate'!$C$44</definedName>
    <definedName name="Discount_Rate" localSheetId="33">#REF!</definedName>
    <definedName name="Discount_Rate" localSheetId="41">#REF!</definedName>
    <definedName name="Discount_Rate" localSheetId="42">#REF!</definedName>
    <definedName name="Discount_Rate" localSheetId="43">#REF!</definedName>
    <definedName name="Discount_Rate" localSheetId="32">#REF!</definedName>
    <definedName name="Discount_Rate" localSheetId="34">#REF!</definedName>
    <definedName name="Discount_Rate" localSheetId="35">#REF!</definedName>
    <definedName name="Discount_Rate" localSheetId="36">#REF!</definedName>
    <definedName name="Discount_Rate" localSheetId="37">#REF!</definedName>
    <definedName name="Discount_Rate" localSheetId="38">#REF!</definedName>
    <definedName name="Discount_Rate" localSheetId="24">#REF!</definedName>
    <definedName name="Discount_Rate" localSheetId="28">#REF!</definedName>
    <definedName name="Discount_Rate" localSheetId="0">#REF!</definedName>
    <definedName name="Discount_Rate">#REF!</definedName>
    <definedName name="Discount_Year">[15]Inputs!$B$84</definedName>
    <definedName name="distribution_portanl">[22]Inputs!$B$24</definedName>
    <definedName name="Dixcount_Rate" localSheetId="33">#REF!</definedName>
    <definedName name="Dixcount_Rate" localSheetId="41">#REF!</definedName>
    <definedName name="Dixcount_Rate" localSheetId="42">#REF!</definedName>
    <definedName name="Dixcount_Rate" localSheetId="43">#REF!</definedName>
    <definedName name="Dixcount_Rate" localSheetId="32">#REF!</definedName>
    <definedName name="Dixcount_Rate" localSheetId="34">#REF!</definedName>
    <definedName name="Dixcount_Rate" localSheetId="35">#REF!</definedName>
    <definedName name="Dixcount_Rate" localSheetId="36">#REF!</definedName>
    <definedName name="Dixcount_Rate" localSheetId="37">#REF!</definedName>
    <definedName name="Dixcount_Rate" localSheetId="38">#REF!</definedName>
    <definedName name="Dixcount_Rate" localSheetId="24">#REF!</definedName>
    <definedName name="Dixcount_Rate" localSheetId="28">#REF!</definedName>
    <definedName name="Dixcount_Rate" localSheetId="0">#REF!</definedName>
    <definedName name="Dixcount_Rate">#REF!</definedName>
    <definedName name="Diycount_Rate" localSheetId="33">#REF!</definedName>
    <definedName name="Diycount_Rate" localSheetId="41">#REF!</definedName>
    <definedName name="Diycount_Rate" localSheetId="42">#REF!</definedName>
    <definedName name="Diycount_Rate" localSheetId="43">#REF!</definedName>
    <definedName name="Diycount_Rate" localSheetId="32">#REF!</definedName>
    <definedName name="Diycount_Rate" localSheetId="34">#REF!</definedName>
    <definedName name="Diycount_Rate" localSheetId="35">#REF!</definedName>
    <definedName name="Diycount_Rate" localSheetId="36">#REF!</definedName>
    <definedName name="Diycount_Rate" localSheetId="37">#REF!</definedName>
    <definedName name="Diycount_Rate" localSheetId="38">#REF!</definedName>
    <definedName name="Diycount_Rate" localSheetId="24">#REF!</definedName>
    <definedName name="Diycount_Rate" localSheetId="28">#REF!</definedName>
    <definedName name="Diycount_Rate" localSheetId="0">#REF!</definedName>
    <definedName name="Diycount_Rate">#REF!</definedName>
    <definedName name="DOM" localSheetId="33">#REF!</definedName>
    <definedName name="DOM" localSheetId="41">#REF!</definedName>
    <definedName name="DOM" localSheetId="42">#REF!</definedName>
    <definedName name="DOM" localSheetId="43">#REF!</definedName>
    <definedName name="DOM" localSheetId="32">#REF!</definedName>
    <definedName name="DOM" localSheetId="34">#REF!</definedName>
    <definedName name="DOM" localSheetId="35">#REF!</definedName>
    <definedName name="DOM" localSheetId="36">#REF!</definedName>
    <definedName name="DOM" localSheetId="38">#REF!</definedName>
    <definedName name="DOM" localSheetId="24">#REF!</definedName>
    <definedName name="DOM" localSheetId="28">#REF!</definedName>
    <definedName name="DOM" localSheetId="0">#REF!</definedName>
    <definedName name="DOM">#REF!</definedName>
    <definedName name="DOMRD" localSheetId="33">#REF!</definedName>
    <definedName name="DOMRD" localSheetId="41">#REF!</definedName>
    <definedName name="DOMRD" localSheetId="42">#REF!</definedName>
    <definedName name="DOMRD" localSheetId="43">#REF!</definedName>
    <definedName name="DOMRD" localSheetId="32">#REF!</definedName>
    <definedName name="DOMRD" localSheetId="34">#REF!</definedName>
    <definedName name="DOMRD" localSheetId="35">#REF!</definedName>
    <definedName name="DOMRD" localSheetId="36">#REF!</definedName>
    <definedName name="DOMRD" localSheetId="38">#REF!</definedName>
    <definedName name="DOMRD" localSheetId="28">#REF!</definedName>
    <definedName name="DOMRD" localSheetId="0">#REF!</definedName>
    <definedName name="DOMRD">#REF!</definedName>
    <definedName name="doorweatherstripping" localSheetId="24">'[24]Unit Input'!$D$17:$D$19</definedName>
    <definedName name="doorweatherstripping">'[25]Unit Input'!$D$17:$D$19</definedName>
    <definedName name="Double?">'[50]Unit Input'!$D$45</definedName>
    <definedName name="Double1">'[50]Unit Input'!$D$47</definedName>
    <definedName name="DP1287TB1" localSheetId="24">#REF!</definedName>
    <definedName name="DP1287TB1">#REF!</definedName>
    <definedName name="DR" localSheetId="24">#REF!+#REF!</definedName>
    <definedName name="DR">#REF!+#REF!</definedName>
    <definedName name="DSM">[51]SCENARIOS!$C$234</definedName>
    <definedName name="dual_treesteps" localSheetId="24">#REF!</definedName>
    <definedName name="dual_treesteps">#REF!</definedName>
    <definedName name="dual_volatility" localSheetId="28">#REF!</definedName>
    <definedName name="dual_volatility">#REF!</definedName>
    <definedName name="dual_volatility2" localSheetId="28">#REF!</definedName>
    <definedName name="dual_volatility2">#REF!</definedName>
    <definedName name="ductrepair" localSheetId="33">#REF!</definedName>
    <definedName name="ductrepair" localSheetId="41">#REF!</definedName>
    <definedName name="ductrepair" localSheetId="42">#REF!</definedName>
    <definedName name="ductrepair" localSheetId="43">#REF!</definedName>
    <definedName name="ductrepair" localSheetId="32">#REF!</definedName>
    <definedName name="ductrepair" localSheetId="34">#REF!</definedName>
    <definedName name="ductrepair" localSheetId="35">#REF!</definedName>
    <definedName name="ductrepair" localSheetId="36">#REF!</definedName>
    <definedName name="ductrepair" localSheetId="37">#REF!</definedName>
    <definedName name="ductrepair" localSheetId="38">#REF!</definedName>
    <definedName name="ductrepair" localSheetId="24">'[52]Per Measure Savings'!#REF!</definedName>
    <definedName name="ductrepair" localSheetId="28">#REF!</definedName>
    <definedName name="ductrepair" localSheetId="0">#REF!</definedName>
    <definedName name="ductrepair">#REF!</definedName>
    <definedName name="ductsealandrepair" localSheetId="24">'[24]Unit Input'!$D$49:$D$51</definedName>
    <definedName name="ductsealandrepair">'[25]Unit Input'!$D$49:$D$51</definedName>
    <definedName name="dupper12">[19]Parameters!$D$19</definedName>
    <definedName name="DWL" localSheetId="33">#REF!</definedName>
    <definedName name="DWL" localSheetId="41">#REF!</definedName>
    <definedName name="DWL" localSheetId="42">#REF!</definedName>
    <definedName name="DWL" localSheetId="43">#REF!</definedName>
    <definedName name="DWL" localSheetId="32">#REF!</definedName>
    <definedName name="DWL" localSheetId="34">#REF!</definedName>
    <definedName name="DWL" localSheetId="35">#REF!</definedName>
    <definedName name="DWL" localSheetId="36">#REF!</definedName>
    <definedName name="DWL" localSheetId="38">#REF!</definedName>
    <definedName name="DWL" localSheetId="24">'[53]Effective-Rates'!#REF!</definedName>
    <definedName name="DWL" localSheetId="28">#REF!</definedName>
    <definedName name="DWL" localSheetId="0">#REF!</definedName>
    <definedName name="DWL">#REF!</definedName>
    <definedName name="DZ.IndSpec_Left" localSheetId="24" hidden="1">#REF!</definedName>
    <definedName name="DZ.IndSpec_Left" hidden="1">#REF!</definedName>
    <definedName name="DZ.IndSpec_Right" localSheetId="28" hidden="1">#REF!</definedName>
    <definedName name="DZ.IndSpec_Right" hidden="1">#REF!</definedName>
    <definedName name="E.R.">2.15</definedName>
    <definedName name="E_Data">#REF!</definedName>
    <definedName name="ecabf_summer" localSheetId="33">#REF!</definedName>
    <definedName name="ecabf_summer" localSheetId="41">#REF!</definedName>
    <definedName name="ecabf_summer" localSheetId="42">#REF!</definedName>
    <definedName name="ecabf_summer" localSheetId="43">#REF!</definedName>
    <definedName name="ecabf_summer" localSheetId="32">#REF!</definedName>
    <definedName name="ecabf_summer" localSheetId="34">#REF!</definedName>
    <definedName name="ecabf_summer" localSheetId="35">#REF!</definedName>
    <definedName name="ecabf_summer" localSheetId="36">#REF!</definedName>
    <definedName name="ecabf_summer" localSheetId="38">#REF!</definedName>
    <definedName name="ecabf_summer" localSheetId="24">'[53]Effective-Rates'!#REF!</definedName>
    <definedName name="ecabf_summer" localSheetId="28">#REF!</definedName>
    <definedName name="ecabf_summer" localSheetId="0">#REF!</definedName>
    <definedName name="ecabf_summer">#REF!</definedName>
    <definedName name="ecabf_winter" localSheetId="33">#REF!</definedName>
    <definedName name="ecabf_winter" localSheetId="41">#REF!</definedName>
    <definedName name="ecabf_winter" localSheetId="42">#REF!</definedName>
    <definedName name="ecabf_winter" localSheetId="43">#REF!</definedName>
    <definedName name="ecabf_winter" localSheetId="32">#REF!</definedName>
    <definedName name="ecabf_winter" localSheetId="34">#REF!</definedName>
    <definedName name="ecabf_winter" localSheetId="35">#REF!</definedName>
    <definedName name="ecabf_winter" localSheetId="36">#REF!</definedName>
    <definedName name="ecabf_winter" localSheetId="38">#REF!</definedName>
    <definedName name="ecabf_winter" localSheetId="24">'[53]Effective-Rates'!#REF!</definedName>
    <definedName name="ecabf_winter" localSheetId="28">#REF!</definedName>
    <definedName name="ecabf_winter" localSheetId="0">#REF!</definedName>
    <definedName name="ecabf_winter">#REF!</definedName>
    <definedName name="educworkshop" localSheetId="24">'[24]Unit Input'!$D$63</definedName>
    <definedName name="educworkshop">'[25]Unit Input'!$D$63</definedName>
    <definedName name="eeeeeeeeeee" localSheetId="24" hidden="1">{"SourcesUses",#N/A,TRUE,#N/A;"TransOverview",#N/A,TRUE,"CFMODEL"}</definedName>
    <definedName name="eeeeeeeeeee" hidden="1">{"SourcesUses",#N/A,TRUE,#N/A;"TransOverview",#N/A,TRUE,"CFMODEL"}</definedName>
    <definedName name="eeeeeeeeeeeeeeeeee" localSheetId="24" hidden="1">{"SourcesUses",#N/A,TRUE,"FundsFlow";"TransOverview",#N/A,TRUE,"FundsFlow"}</definedName>
    <definedName name="eeeeeeeeeeeeeeeeee" hidden="1">{"SourcesUses",#N/A,TRUE,"FundsFlow";"TransOverview",#N/A,TRUE,"FundsFlow"}</definedName>
    <definedName name="effective_date">[22]Inputs!$B$14</definedName>
    <definedName name="EGVol">'[54]EG RD'!#REF!</definedName>
    <definedName name="EGvolm">'[55]EG RD Cost-Based'!#REF!</definedName>
    <definedName name="eighty_seven" localSheetId="28">[56]Cash_Flow!#REF!</definedName>
    <definedName name="eighty_seven">[56]Cash_Flow!#REF!</definedName>
    <definedName name="elasticity" localSheetId="33">#REF!</definedName>
    <definedName name="elasticity" localSheetId="41">#REF!</definedName>
    <definedName name="elasticity" localSheetId="42">#REF!</definedName>
    <definedName name="elasticity" localSheetId="43">#REF!</definedName>
    <definedName name="elasticity" localSheetId="32">#REF!</definedName>
    <definedName name="elasticity" localSheetId="34">#REF!</definedName>
    <definedName name="elasticity" localSheetId="35">#REF!</definedName>
    <definedName name="elasticity" localSheetId="36">#REF!</definedName>
    <definedName name="elasticity" localSheetId="38">#REF!</definedName>
    <definedName name="elasticity" localSheetId="24">#REF!</definedName>
    <definedName name="elasticity" localSheetId="28">#REF!</definedName>
    <definedName name="elasticity" localSheetId="0">#REF!</definedName>
    <definedName name="elasticity">#REF!</definedName>
    <definedName name="electric" localSheetId="24">#REF!</definedName>
    <definedName name="electric">#REF!</definedName>
    <definedName name="electric1" localSheetId="28">#REF!</definedName>
    <definedName name="electric1">#REF!</definedName>
    <definedName name="electric2001" localSheetId="28">#REF!</definedName>
    <definedName name="electric2001">#REF!</definedName>
    <definedName name="electricfurnacerepair" localSheetId="24">'[24]Unit Input'!$D$40</definedName>
    <definedName name="electricfurnacerepair">'[25]Unit Input'!$D$40</definedName>
    <definedName name="electricfurnacereplacement" localSheetId="24">'[24]Unit Input'!$D$41</definedName>
    <definedName name="electricfurnacereplacement">'[25]Unit Input'!$D$41</definedName>
    <definedName name="electricwaterheaterreplacement" localSheetId="24">'[24]Unit Input'!$D$54</definedName>
    <definedName name="electricwaterheaterreplacement">'[25]Unit Input'!$D$54</definedName>
    <definedName name="EnergyServices_Rev_Growth">[38]Assumptions!$C$13</definedName>
    <definedName name="Enterprise" localSheetId="24">#REF!</definedName>
    <definedName name="Enterprise">#REF!</definedName>
    <definedName name="entity" localSheetId="24">#REF!</definedName>
    <definedName name="entity">#REF!</definedName>
    <definedName name="entity1" localSheetId="24">#REF!</definedName>
    <definedName name="entity1">#REF!</definedName>
    <definedName name="EP_TURN">[33]SCENARIOS!#REF!</definedName>
    <definedName name="EPMC1" localSheetId="33">#REF!</definedName>
    <definedName name="EPMC1" localSheetId="41">#REF!</definedName>
    <definedName name="EPMC1" localSheetId="42">#REF!</definedName>
    <definedName name="EPMC1" localSheetId="43">#REF!</definedName>
    <definedName name="EPMC1" localSheetId="32">#REF!</definedName>
    <definedName name="EPMC1" localSheetId="34">#REF!</definedName>
    <definedName name="EPMC1" localSheetId="35">#REF!</definedName>
    <definedName name="EPMC1" localSheetId="36">#REF!</definedName>
    <definedName name="EPMC1" localSheetId="38">#REF!</definedName>
    <definedName name="EPMC1" localSheetId="28">#REF!</definedName>
    <definedName name="EPMC1" localSheetId="0">#REF!</definedName>
    <definedName name="EPMC1">#REF!</definedName>
    <definedName name="EPMC2" localSheetId="33">#REF!</definedName>
    <definedName name="EPMC2" localSheetId="41">#REF!</definedName>
    <definedName name="EPMC2" localSheetId="42">#REF!</definedName>
    <definedName name="EPMC2" localSheetId="43">#REF!</definedName>
    <definedName name="EPMC2" localSheetId="32">#REF!</definedName>
    <definedName name="EPMC2" localSheetId="34">#REF!</definedName>
    <definedName name="EPMC2" localSheetId="35">#REF!</definedName>
    <definedName name="EPMC2" localSheetId="36">#REF!</definedName>
    <definedName name="EPMC2" localSheetId="38">#REF!</definedName>
    <definedName name="EPMC2" localSheetId="28">#REF!</definedName>
    <definedName name="EPMC2" localSheetId="0">#REF!</definedName>
    <definedName name="EPMC2">#REF!</definedName>
    <definedName name="EPMC3" localSheetId="33">#REF!</definedName>
    <definedName name="EPMC3" localSheetId="41">#REF!</definedName>
    <definedName name="EPMC3" localSheetId="42">#REF!</definedName>
    <definedName name="EPMC3" localSheetId="43">#REF!</definedName>
    <definedName name="EPMC3" localSheetId="32">#REF!</definedName>
    <definedName name="EPMC3" localSheetId="34">#REF!</definedName>
    <definedName name="EPMC3" localSheetId="35">#REF!</definedName>
    <definedName name="EPMC3" localSheetId="36">#REF!</definedName>
    <definedName name="EPMC3" localSheetId="38">#REF!</definedName>
    <definedName name="EPMC3" localSheetId="28">#REF!</definedName>
    <definedName name="EPMC3" localSheetId="0">#REF!</definedName>
    <definedName name="EPMC3">#REF!</definedName>
    <definedName name="EPMC4" localSheetId="33">#REF!</definedName>
    <definedName name="EPMC4" localSheetId="41">#REF!</definedName>
    <definedName name="EPMC4" localSheetId="42">#REF!</definedName>
    <definedName name="EPMC4" localSheetId="43">#REF!</definedName>
    <definedName name="EPMC4" localSheetId="32">#REF!</definedName>
    <definedName name="EPMC4" localSheetId="34">#REF!</definedName>
    <definedName name="EPMC4" localSheetId="35">#REF!</definedName>
    <definedName name="EPMC4" localSheetId="36">#REF!</definedName>
    <definedName name="EPMC4" localSheetId="38">#REF!</definedName>
    <definedName name="EPMC4" localSheetId="28">#REF!</definedName>
    <definedName name="EPMC4" localSheetId="0">#REF!</definedName>
    <definedName name="EPMC4">#REF!</definedName>
    <definedName name="EPSPMA">[33]SCENARIOS!#REF!</definedName>
    <definedName name="EPSPMA5YHP">[33]SCENARIOS!#REF!</definedName>
    <definedName name="Equity_Bridge_Loan_Interest_Expense_Lease" localSheetId="28">[15]Debt!#REF!</definedName>
    <definedName name="Equity_Bridge_Loan_Interest_Expense_Lease">[15]Debt!#REF!</definedName>
    <definedName name="equityapo_volatility" localSheetId="24">#REF!</definedName>
    <definedName name="equityapo_volatility">#REF!</definedName>
    <definedName name="equityoption_treesteps" localSheetId="24">#REF!</definedName>
    <definedName name="equityoption_treesteps">#REF!</definedName>
    <definedName name="equityoption_volatility" localSheetId="24">#REF!</definedName>
    <definedName name="equityoption_volatility">#REF!</definedName>
    <definedName name="Escalation_2001_2004">'[57]Customer MC'!$C$63</definedName>
    <definedName name="Escalation_2004_2006">'[58]Customer MC'!$C$72</definedName>
    <definedName name="EssAliasTable">"Default"</definedName>
    <definedName name="essbase_are">#REF!</definedName>
    <definedName name="ESSBASE_AREA" localSheetId="24">#REF!</definedName>
    <definedName name="ESSBASE_AREA">#REF!</definedName>
    <definedName name="Estimated_Month" localSheetId="33">#REF!</definedName>
    <definedName name="Estimated_Month" localSheetId="41">#REF!</definedName>
    <definedName name="Estimated_Month" localSheetId="42">#REF!</definedName>
    <definedName name="Estimated_Month" localSheetId="43">#REF!</definedName>
    <definedName name="Estimated_Month" localSheetId="32">#REF!</definedName>
    <definedName name="Estimated_Month" localSheetId="34">#REF!</definedName>
    <definedName name="Estimated_Month" localSheetId="35">#REF!</definedName>
    <definedName name="Estimated_Month" localSheetId="36">#REF!</definedName>
    <definedName name="Estimated_Month" localSheetId="37">#REF!</definedName>
    <definedName name="Estimated_Month" localSheetId="38">#REF!</definedName>
    <definedName name="Estimated_Month" localSheetId="24">'[52]Key to Tables'!#REF!</definedName>
    <definedName name="Estimated_Month" localSheetId="28">#REF!</definedName>
    <definedName name="Estimated_Month" localSheetId="0">#REF!</definedName>
    <definedName name="Estimated_Month">#REF!</definedName>
    <definedName name="EstimatedMonth" localSheetId="33">#REF!</definedName>
    <definedName name="EstimatedMonth" localSheetId="41">#REF!</definedName>
    <definedName name="EstimatedMonth" localSheetId="42">#REF!</definedName>
    <definedName name="EstimatedMonth" localSheetId="43">#REF!</definedName>
    <definedName name="EstimatedMonth" localSheetId="32">#REF!</definedName>
    <definedName name="EstimatedMonth" localSheetId="34">#REF!</definedName>
    <definedName name="EstimatedMonth" localSheetId="35">#REF!</definedName>
    <definedName name="EstimatedMonth" localSheetId="36">#REF!</definedName>
    <definedName name="EstimatedMonth" localSheetId="38">#REF!</definedName>
    <definedName name="EstimatedMonth" localSheetId="24">'[59]Key to Tables'!#REF!</definedName>
    <definedName name="EstimatedMonth" localSheetId="28">#REF!</definedName>
    <definedName name="EstimatedMonth" localSheetId="0">#REF!</definedName>
    <definedName name="EstimatedMonth">#REF!</definedName>
    <definedName name="EUL" localSheetId="33">#REF!</definedName>
    <definedName name="EUL" localSheetId="41">#REF!</definedName>
    <definedName name="EUL" localSheetId="42">#REF!</definedName>
    <definedName name="EUL" localSheetId="43">#REF!</definedName>
    <definedName name="EUL" localSheetId="32">#REF!</definedName>
    <definedName name="EUL" localSheetId="34">#REF!</definedName>
    <definedName name="EUL" localSheetId="35">#REF!</definedName>
    <definedName name="EUL" localSheetId="36">#REF!</definedName>
    <definedName name="EUL" localSheetId="38">#REF!</definedName>
    <definedName name="EUL" localSheetId="24">#REF!</definedName>
    <definedName name="EUL" localSheetId="28">#REF!</definedName>
    <definedName name="EUL" localSheetId="0">#REF!</definedName>
    <definedName name="EUL">#REF!</definedName>
    <definedName name="eurofutopt_meanreversion" localSheetId="24">#REF!</definedName>
    <definedName name="eurofutopt_meanreversion">#REF!</definedName>
    <definedName name="eurofutopt_model" localSheetId="24">#REF!</definedName>
    <definedName name="eurofutopt_model">#REF!</definedName>
    <definedName name="eurofutopt_volatility" localSheetId="28">#REF!</definedName>
    <definedName name="eurofutopt_volatility">#REF!</definedName>
    <definedName name="ev.Calculation" hidden="1">-4105</definedName>
    <definedName name="ev.Initialized" hidden="1">FALSE</definedName>
    <definedName name="evap" localSheetId="28">'[60]Unit Input'!$D$46</definedName>
    <definedName name="evap">'[60]Unit Input'!$D$46</definedName>
    <definedName name="evapcoolercover" localSheetId="24">'[24]Unit Input'!$D$20</definedName>
    <definedName name="evapcoolercover">'[25]Unit Input'!$D$20</definedName>
    <definedName name="evapcoolermaintenance" localSheetId="24">'[24]Unit Input'!$D$58:$D$60</definedName>
    <definedName name="evapcoolermaintenance">'[25]Unit Input'!$D$58:$D$60</definedName>
    <definedName name="EXA" localSheetId="24">#REF!</definedName>
    <definedName name="EXA">#REF!</definedName>
    <definedName name="Excess_Dividend_Tax_Amount_Unlevered" localSheetId="24">#REF!</definedName>
    <definedName name="Excess_Dividend_Tax_Amount_Unlevered">#REF!</definedName>
    <definedName name="Excess_Dividends_Tax_Amount" localSheetId="24">#REF!</definedName>
    <definedName name="Excess_Dividends_Tax_Amount">#REF!</definedName>
    <definedName name="exchange_rates">[22]Inputs!$B$29</definedName>
    <definedName name="EXHIBIT" localSheetId="33">#REF!</definedName>
    <definedName name="EXHIBIT" localSheetId="41">#REF!</definedName>
    <definedName name="EXHIBIT" localSheetId="42">#REF!</definedName>
    <definedName name="EXHIBIT" localSheetId="43">#REF!</definedName>
    <definedName name="EXHIBIT" localSheetId="32">#REF!</definedName>
    <definedName name="EXHIBIT" localSheetId="34">#REF!</definedName>
    <definedName name="EXHIBIT" localSheetId="35">#REF!</definedName>
    <definedName name="EXHIBIT" localSheetId="36">#REF!</definedName>
    <definedName name="EXHIBIT" localSheetId="38">#REF!</definedName>
    <definedName name="EXHIBIT" localSheetId="24">#REF!</definedName>
    <definedName name="EXHIBIT" localSheetId="28">#REF!</definedName>
    <definedName name="EXHIBIT" localSheetId="0">#REF!</definedName>
    <definedName name="EXHIBIT">#REF!</definedName>
    <definedName name="existing" localSheetId="24">#REF!</definedName>
    <definedName name="existing">#REF!</definedName>
    <definedName name="existing_table" localSheetId="24">#REF!</definedName>
    <definedName name="existing_table">#REF!</definedName>
    <definedName name="f" localSheetId="24"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[19]Factors!$B$9:$H$109</definedName>
    <definedName name="faucetaerator" localSheetId="24">'[24]Unit Input'!$D$21</definedName>
    <definedName name="faucetaerator">'[25]Unit Input'!$D$21</definedName>
    <definedName name="fdasdfdsadf" localSheetId="24">#REF!</definedName>
    <definedName name="fdasdfdsadf">#REF!</definedName>
    <definedName name="fdfdfdfd" localSheetId="24">#REF!</definedName>
    <definedName name="fdfdfdfd">#REF!</definedName>
    <definedName name="fdfdfdfdfd" localSheetId="24">#REF!</definedName>
    <definedName name="fdfdfdfdfd">#REF!</definedName>
    <definedName name="FEDELEC" localSheetId="28">#REF!</definedName>
    <definedName name="FEDELEC">#REF!</definedName>
    <definedName name="Federal_Income_Tax_Amount" localSheetId="28">#REF!</definedName>
    <definedName name="Federal_Income_Tax_Amount">#REF!</definedName>
    <definedName name="Federal_Income_Tax_Amount_Unlevered" localSheetId="28">#REF!</definedName>
    <definedName name="Federal_Income_Tax_Amount_Unlevered">#REF!</definedName>
    <definedName name="FEDGAS" localSheetId="28">#REF!</definedName>
    <definedName name="FEDGAS">#REF!</definedName>
    <definedName name="fedopt_volatility" localSheetId="28">#REF!</definedName>
    <definedName name="fedopt_volatility">#REF!</definedName>
    <definedName name="FERC_TITLEA_MATCH_INDEX">#REF!</definedName>
    <definedName name="FERC1_TITLE_Query">#REF!</definedName>
    <definedName name="fff"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O">[18]Other!$D$6</definedName>
    <definedName name="FFU">'[61]CA MISC INPUTS'!$C$180</definedName>
    <definedName name="FFU_COS">[33]SCENARIOS!#REF!</definedName>
    <definedName name="fgvfgf" localSheetId="28">#REF!</definedName>
    <definedName name="fgvfgf">#REF!</definedName>
    <definedName name="fielddelim" localSheetId="28">#REF!</definedName>
    <definedName name="fielddelim">#REF!</definedName>
    <definedName name="Fin_Plan_1293" localSheetId="28">#REF!</definedName>
    <definedName name="Fin_Plan_1293">#REF!</definedName>
    <definedName name="Final___5_yr_TDBU_Capital_Budget" localSheetId="33">#REF!</definedName>
    <definedName name="Final___5_yr_TDBU_Capital_Budget" localSheetId="41">#REF!</definedName>
    <definedName name="Final___5_yr_TDBU_Capital_Budget" localSheetId="42">#REF!</definedName>
    <definedName name="Final___5_yr_TDBU_Capital_Budget" localSheetId="43">#REF!</definedName>
    <definedName name="Final___5_yr_TDBU_Capital_Budget" localSheetId="32">#REF!</definedName>
    <definedName name="Final___5_yr_TDBU_Capital_Budget" localSheetId="34">#REF!</definedName>
    <definedName name="Final___5_yr_TDBU_Capital_Budget" localSheetId="35">#REF!</definedName>
    <definedName name="Final___5_yr_TDBU_Capital_Budget" localSheetId="36">#REF!</definedName>
    <definedName name="Final___5_yr_TDBU_Capital_Budget" localSheetId="38">#REF!</definedName>
    <definedName name="Final___5_yr_TDBU_Capital_Budget" localSheetId="28">#REF!</definedName>
    <definedName name="Final___5_yr_TDBU_Capital_Budget" localSheetId="0">#REF!</definedName>
    <definedName name="Final___5_yr_TDBU_Capital_Budget">#REF!</definedName>
    <definedName name="Fire_District_Payment_Base_Year" localSheetId="28">[15]Inputs!#REF!</definedName>
    <definedName name="Fire_District_Payment_Base_Year">[15]Inputs!#REF!</definedName>
    <definedName name="Fire_District_Payment_Input" localSheetId="28">[15]Inputs!#REF!</definedName>
    <definedName name="Fire_District_Payment_Input">[15]Inputs!#REF!</definedName>
    <definedName name="FirstOne" localSheetId="28">'[62]Sort By Co'!#REF!</definedName>
    <definedName name="FirstOne">'[62]Sort By Co'!#REF!</definedName>
    <definedName name="Fletes" localSheetId="24"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33">#REF!</definedName>
    <definedName name="FOOTNOTES" localSheetId="41">#REF!</definedName>
    <definedName name="FOOTNOTES" localSheetId="42">#REF!</definedName>
    <definedName name="FOOTNOTES" localSheetId="43">#REF!</definedName>
    <definedName name="FOOTNOTES" localSheetId="32">#REF!</definedName>
    <definedName name="FOOTNOTES" localSheetId="34">#REF!</definedName>
    <definedName name="FOOTNOTES" localSheetId="35">#REF!</definedName>
    <definedName name="FOOTNOTES" localSheetId="36">#REF!</definedName>
    <definedName name="FOOTNOTES" localSheetId="38">#REF!</definedName>
    <definedName name="FOOTNOTES" localSheetId="24">#REF!</definedName>
    <definedName name="FOOTNOTES" localSheetId="28">#REF!</definedName>
    <definedName name="FOOTNOTES" localSheetId="0">#REF!</definedName>
    <definedName name="FOOTNOTES">#REF!</definedName>
    <definedName name="Fringe_Rate_1995">'[63]FED G&amp;A Assumption Rates'!$B$4</definedName>
    <definedName name="Fringe_Rate_1996">'[63]FED G&amp;A Assumption Rates'!$C$4</definedName>
    <definedName name="Fringe_Rate_1997">'[63]FED G&amp;A Assumption Rates'!$D$4</definedName>
    <definedName name="Fringe_Rate_1998">'[63]FED G&amp;A Assumption Rates'!$E$4</definedName>
    <definedName name="Fringe_Rate_1999">'[63]FED G&amp;A Assumption Rates'!$F$4</definedName>
    <definedName name="Fringe_Rate_2000">'[63]FED G&amp;A Assumption Rates'!$G$4</definedName>
    <definedName name="FUN">[15]Inputs!#REF!</definedName>
    <definedName name="furnacefilter" localSheetId="24">'[24]Unit Input'!$D$22:$D$24</definedName>
    <definedName name="furnacefilter">'[25]Unit Input'!$D$22:$D$24</definedName>
    <definedName name="FutDates">[64]Futures!$J$1:$BT$2</definedName>
    <definedName name="FutMTM">[64]Futures!$B$34:$BT$50</definedName>
    <definedName name="FutVol">[64]Futures!$B$7:$BT$25</definedName>
    <definedName name="fwdopt_meanreversion" localSheetId="24">#REF!</definedName>
    <definedName name="fwdopt_meanreversion">#REF!</definedName>
    <definedName name="fwdopt_meshpoints" localSheetId="24">#REF!</definedName>
    <definedName name="fwdopt_meshpoints">#REF!</definedName>
    <definedName name="fwdopt_model" localSheetId="24">#REF!</definedName>
    <definedName name="fwdopt_model">#REF!</definedName>
    <definedName name="FYE">[65]Input1!$B$6</definedName>
    <definedName name="g" localSheetId="24" hidden="1">{"SourcesUses",#N/A,TRUE,#N/A;"TransOverview",#N/A,TRUE,"CFMODEL"}</definedName>
    <definedName name="g" hidden="1">{"SourcesUses",#N/A,TRUE,#N/A;"TransOverview",#N/A,TRUE,"CFMODEL"}</definedName>
    <definedName name="G10Allocf">'[30]G10 Cost Alloc'!$D$8:$K$23</definedName>
    <definedName name="G10InvMtx">'[55]G10 RD Cost-Based'!$C$51:$E$53</definedName>
    <definedName name="G10InvMx">#REF!</definedName>
    <definedName name="G10RevMx">'[18]G10 RD Cost-Based'!$H$51:$H$53</definedName>
    <definedName name="G10VolMx">'[18]G10 RD Cost-Based'!$C$45:$E$47</definedName>
    <definedName name="G30InvMx">'[18]G30 RD Cost-Based'!$C$58:$F$61</definedName>
    <definedName name="G30RevMx">'[18]G30 RD Cost-Based'!$H$58:$H$61</definedName>
    <definedName name="G30TLSInv">'[18]G30 RD Cost-Based'!$C$67:$D$68</definedName>
    <definedName name="G30TLSRev">'[18]G30 RD Cost-Based'!$H$67:$H$68</definedName>
    <definedName name="G30TLSVol">'[18]G30 RD Cost-Based'!$J$52:$K$53</definedName>
    <definedName name="G30VolMx">'[18]G30 RD Cost-Based'!$C$50:$F$53</definedName>
    <definedName name="gas" localSheetId="28">#REF!</definedName>
    <definedName name="gas">#REF!</definedName>
    <definedName name="gasfurnacerepair" localSheetId="24">'[24]Unit Input'!$D$38</definedName>
    <definedName name="gasfurnacerepair">'[25]Unit Input'!$D$38</definedName>
    <definedName name="gasfurnacereplacement" localSheetId="24">'[24]Unit Input'!$D$39</definedName>
    <definedName name="gasfurnacereplacement">'[25]Unit Input'!$D$39</definedName>
    <definedName name="gaskets" localSheetId="24">'[24]Unit Input'!$D$29</definedName>
    <definedName name="gaskets">'[25]Unit Input'!$D$29</definedName>
    <definedName name="GasServicesDates">[64]GasServices!$L$1:$BU$2</definedName>
    <definedName name="GasServicesMTM">[64]GasServices!$B$62:$BU$105</definedName>
    <definedName name="GasServicesVol">[64]GasServices!$B$7:$BU$50</definedName>
    <definedName name="Gastos_a_prorratear" localSheetId="24">#REF!</definedName>
    <definedName name="Gastos_a_prorratear">#REF!</definedName>
    <definedName name="gaswaterheaterreplacement" localSheetId="24">'[24]Unit Input'!$D$53</definedName>
    <definedName name="gaswaterheaterreplacement">'[25]Unit Input'!$D$53</definedName>
    <definedName name="gatt">[66]Parameters!$D$16</definedName>
    <definedName name="GEN">'[67]RRQ inputs &amp; toggles'!#REF!</definedName>
    <definedName name="Gen.plant_loading_factor">[68]Loaders!$B$9</definedName>
    <definedName name="gfdg" localSheetId="24"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[40]Mstr!#REF!</definedName>
    <definedName name="gggg" localSheetId="24" hidden="1">{"SourcesUses",#N/A,TRUE,#N/A;"TransOverview",#N/A,TRUE,"CFMODEL"}</definedName>
    <definedName name="gggg" hidden="1">{"SourcesUses",#N/A,TRUE,#N/A;"TransOverview",#N/A,TRUE,"CFMODEL"}</definedName>
    <definedName name="GIR_01">[33]SCENARIOS!#REF!</definedName>
    <definedName name="GIR_Prices">'[18]GIR Assumptions'!$F$46:$M$87</definedName>
    <definedName name="GRC" localSheetId="33">#REF!</definedName>
    <definedName name="GRC" localSheetId="41">#REF!</definedName>
    <definedName name="GRC" localSheetId="42">#REF!</definedName>
    <definedName name="GRC" localSheetId="43">#REF!</definedName>
    <definedName name="GRC" localSheetId="32">#REF!</definedName>
    <definedName name="GRC" localSheetId="34">#REF!</definedName>
    <definedName name="GRC" localSheetId="35">#REF!</definedName>
    <definedName name="GRC" localSheetId="36">#REF!</definedName>
    <definedName name="GRC" localSheetId="38">#REF!</definedName>
    <definedName name="GRC" localSheetId="24">#REF!</definedName>
    <definedName name="GRC" localSheetId="28">#REF!</definedName>
    <definedName name="GRC" localSheetId="0">#REF!</definedName>
    <definedName name="GRC">#REF!</definedName>
    <definedName name="Gross_Earnings_Tax_Amount" localSheetId="24">'[15]Income Taxes'!#REF!</definedName>
    <definedName name="Gross_Earnings_Tax_Amount">'[15]Income Taxes'!#REF!</definedName>
    <definedName name="guam" localSheetId="2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nry">#REF!</definedName>
    <definedName name="hhhh" localSheetId="24" hidden="1">{"SourcesUses",#N/A,TRUE,#N/A;"TransOverview",#N/A,TRUE,"CFMODEL"}</definedName>
    <definedName name="hhhh" hidden="1">{"SourcesUses",#N/A,TRUE,#N/A;"TransOverview",#N/A,TRUE,"CFMODEL"}</definedName>
    <definedName name="Hist_Rates">[29]SCENARIOS!$C$51</definedName>
    <definedName name="hkjhkhkjhkh" localSheetId="28">#REF!</definedName>
    <definedName name="hkjhkhkjhkh">#REF!</definedName>
    <definedName name="hn._I006" localSheetId="24" hidden="1">#REF!</definedName>
    <definedName name="hn._I006" hidden="1">#REF!</definedName>
    <definedName name="hn._I018" localSheetId="24" hidden="1">#REF!</definedName>
    <definedName name="hn._I018" hidden="1">#REF!</definedName>
    <definedName name="hn._I024" localSheetId="28" hidden="1">#REF!</definedName>
    <definedName name="hn._I024" hidden="1">#REF!</definedName>
    <definedName name="hn._I028" localSheetId="28" hidden="1">#REF!</definedName>
    <definedName name="hn._I028" hidden="1">#REF!</definedName>
    <definedName name="hn._I029" localSheetId="28" hidden="1">#REF!</definedName>
    <definedName name="hn._I029" hidden="1">#REF!</definedName>
    <definedName name="hn._I030" localSheetId="28" hidden="1">#REF!</definedName>
    <definedName name="hn._I030" hidden="1">#REF!</definedName>
    <definedName name="hn._I031" localSheetId="28" hidden="1">#REF!</definedName>
    <definedName name="hn._I031" hidden="1">#REF!</definedName>
    <definedName name="hn._I044" localSheetId="28" hidden="1">#REF!</definedName>
    <definedName name="hn._I044" hidden="1">#REF!</definedName>
    <definedName name="hn._I051" localSheetId="28" hidden="1">#REF!</definedName>
    <definedName name="hn._I051" hidden="1">#REF!</definedName>
    <definedName name="hn._I059" localSheetId="28" hidden="1">#REF!</definedName>
    <definedName name="hn._I059" hidden="1">#REF!</definedName>
    <definedName name="hn._I062" localSheetId="28" hidden="1">#REF!</definedName>
    <definedName name="hn._I062" hidden="1">#REF!</definedName>
    <definedName name="hn._I070" localSheetId="28" hidden="1">#REF!</definedName>
    <definedName name="hn._I070" hidden="1">#REF!</definedName>
    <definedName name="hn._I071" localSheetId="28" hidden="1">#REF!</definedName>
    <definedName name="hn._I071" hidden="1">#REF!</definedName>
    <definedName name="hn._I075" localSheetId="28" hidden="1">#REF!</definedName>
    <definedName name="hn._I075" hidden="1">#REF!</definedName>
    <definedName name="hn._I077" localSheetId="28" hidden="1">#REF!</definedName>
    <definedName name="hn._I077" hidden="1">#REF!</definedName>
    <definedName name="hn._I083" localSheetId="28" hidden="1">#REF!</definedName>
    <definedName name="hn._I083" hidden="1">#REF!</definedName>
    <definedName name="hn._I085" localSheetId="28" hidden="1">#REF!</definedName>
    <definedName name="hn._I085" hidden="1">#REF!</definedName>
    <definedName name="hn._P001" localSheetId="28" hidden="1">#REF!</definedName>
    <definedName name="hn._P001" hidden="1">#REF!</definedName>
    <definedName name="hn._P002" localSheetId="28" hidden="1">#REF!</definedName>
    <definedName name="hn._P002" hidden="1">#REF!</definedName>
    <definedName name="hn._P004" localSheetId="28" hidden="1">#REF!</definedName>
    <definedName name="hn._P004" hidden="1">#REF!</definedName>
    <definedName name="hn._P014" localSheetId="28" hidden="1">#REF!</definedName>
    <definedName name="hn._P014" hidden="1">#REF!</definedName>
    <definedName name="hn._P016" localSheetId="28" hidden="1">#REF!</definedName>
    <definedName name="hn._P016" hidden="1">#REF!</definedName>
    <definedName name="hn._P017" localSheetId="28" hidden="1">#REF!</definedName>
    <definedName name="hn._P017" hidden="1">#REF!</definedName>
    <definedName name="hn._P017g" localSheetId="28" hidden="1">#REF!</definedName>
    <definedName name="hn._P017g" hidden="1">#REF!</definedName>
    <definedName name="hn._P021" localSheetId="28" hidden="1">#REF!</definedName>
    <definedName name="hn._P021" hidden="1">#REF!</definedName>
    <definedName name="hn._P024" localSheetId="28" hidden="1">#REF!</definedName>
    <definedName name="hn._P024" hidden="1">#REF!</definedName>
    <definedName name="hn.Add015" localSheetId="28" hidden="1">#REF!</definedName>
    <definedName name="hn.Add015" hidden="1">#REF!</definedName>
    <definedName name="hn.ConvertZero1" hidden="1">[69]LTM!$G$461:$J$461,[69]LTM!$G$463:$J$464,[69]LTM!$G$468:$J$469,[69]LTM!$G$473:$J$475,[69]LTM!$G$480:$J$480,[69]LTM!$G$484:$J$485,[69]LTM!$G$490:$J$490,[69]LTM!$G$514:$J$518,[69]LTM!$G$525:$J$526,[69]LTM!$G$532:$J$537</definedName>
    <definedName name="hn.ConvertZero2" hidden="1">[69]LTM!$G$560:$J$560,[69]LTM!$H$590:$J$591,[69]LTM!$H$614:$J$614,[69]LTM!$H$635:$J$636,[69]LTM!$G$676:$J$680,[69]LTM!$G$686:$J$686,[69]LTM!$G$688:$J$694,[69]LTM!$G$681:$J$682</definedName>
    <definedName name="hn.ConvertZero3" hidden="1">[69]LTM!$G$699:$J$706,[69]LTM!$G$710:$J$714,[69]LTM!$G$717:$J$734,[69]LTM!$G$738:$J$738,[69]LTM!$G$745:$J$751</definedName>
    <definedName name="hn.ConvertZero4" hidden="1">[69]LTM!$G$840:$J$840,[69]LTM!$H$1266:$J$1266,[69]LTM!$G$1267:$J$1267,[69]LTM!$G$1454:$J$1461,[69]LTM!$J$1462,[69]LTM!$J$1463,[69]LTM!$G$1468:$J$1469,[69]LTM!$L$1469:$N$1469</definedName>
    <definedName name="hn.ConvertZeroUnhide1" hidden="1">[69]LTM!$G$1469:$J$1469,[69]LTM!$L$1469:$N$1469,[69]LTM!$H$1266:$J$1266</definedName>
    <definedName name="hn.Delete015" localSheetId="24" hidden="1">#REF!,#REF!,#REF!,#REF!</definedName>
    <definedName name="hn.Delete015" hidden="1">#REF!,#REF!,#REF!,#REF!</definedName>
    <definedName name="hn.domestic" localSheetId="24" hidden="1">#REF!</definedName>
    <definedName name="hn.domestic" hidden="1">#REF!</definedName>
    <definedName name="hn.DZ_MultByFXRates" hidden="1">[69]DropZone!$B$2:$I$118,[69]DropZone!$B$120:$I$132,[69]DropZone!$B$134:$I$136,[69]DropZone!$B$138:$I$146</definedName>
    <definedName name="hn.ExtDb" hidden="1">FALSE</definedName>
    <definedName name="hn.Global" localSheetId="24" hidden="1">#REF!</definedName>
    <definedName name="hn.Global" hidden="1">#REF!</definedName>
    <definedName name="hn.LTM_MultByFXRates" hidden="1">[69]LTM!$G$461:$N$477,[69]LTM!$G$480:$N$539,[69]LTM!$G$548:$N$667,[69]LTM!$G$676:$N$1266,[69]LTM!$G$1454:$N$1461,[69]LTM!$G$1463:$N$1465,[69]LTM!$G$1468:$N$1469</definedName>
    <definedName name="hn.ModelType" hidden="1">"DEAL"</definedName>
    <definedName name="hn.ModelVersion" hidden="1">1</definedName>
    <definedName name="hn.MultbyFXRates" hidden="1">[69]LTM!$G$461:$N$477,[69]LTM!$G$480:$N$539,[69]LTM!$G$548:$N$667,[69]LTM!$G$676:$N$1266,[69]LTM!$G$1454:$N$1461,[69]LTM!$G$1463:$N$1465,[69]LTM!$G$1468:$N$1469</definedName>
    <definedName name="hn.MultByFXRates1" hidden="1">[69]LTM!$G$461:$G$477,[69]LTM!$G$480:$G$539,[69]LTM!$G$548:$G$562,[69]LTM!$G$676:$G$840,[69]LTM!$G$1454:$G$1469</definedName>
    <definedName name="hn.MultByFXRates2" hidden="1">[69]LTM!$H$461:$H$477,[69]LTM!$H$480:$H$539,[69]LTM!$H$548:$H$667,[69]LTM!$H$676:$H$1266,[69]LTM!$H$1454:$H$1469</definedName>
    <definedName name="hn.MultByFXRates3" hidden="1">[69]LTM!$I$461:$I$477,[69]LTM!$I$480:$I$539,[69]LTM!$I$548:$I$667,[69]LTM!$I$676:$I$1266,[69]LTM!$I$1454:$I$1469</definedName>
    <definedName name="hn.MultbyFxrates4" hidden="1">[69]LTM!$J$461:$J$477,[69]LTM!$J$480:$J$539,[69]LTM!$J$548:$J$668,[69]LTM!$J$676:$J$1266,[69]LTM!$J$1454:$J$1461,[69]LTM!$J$1463:$J$1465,[69]LTM!$J$1468</definedName>
    <definedName name="hn.multbyfxrates5" hidden="1">[69]LTM!$L$461:$L$477,[69]LTM!$L$480:$L$539,[69]LTM!$L$548:$L$562,[69]LTM!$L$676:$L$840,[69]LTM!$L$1454:$L$1469</definedName>
    <definedName name="hn.multbyfxrates6" hidden="1">[69]LTM!$M$461:$M$477,[69]LTM!$M$480:$M$539,[69]LTM!$M$548:$M$668,[69]LTM!$M$676:$M$1266,[69]LTM!$M$1454:$M$1469</definedName>
    <definedName name="hn.multbyfxrates7" hidden="1">[69]LTM!$N$461:$N$477,[69]LTM!$N$480:$N$539,[69]LTM!$N$548:$N$667,[69]LTM!$N$676:$N$1266,[69]LTM!$N$1454:$N$1469</definedName>
    <definedName name="hn.MultByFXRatesBot1" hidden="1">[69]LTM!$G$676:$G$682,[69]LTM!$G$686,[69]LTM!$G$688:$G$694,[69]LTM!$G$699:$G$706,[69]LTM!$G$710:$G$714,[69]LTM!$G$717:$G$734,[69]LTM!$G$738,[69]LTM!$G$738,[69]LTM!$G$745:$G$751,[69]LTM!$G$840,[69]LTM!$G$1454:$G$1461,[69]LTM!$G$1468:$G$1469</definedName>
    <definedName name="hn.MultByFXRatesBot2" hidden="1">[69]LTM!$H$676:$H$682,[69]LTM!$H$686,[69]LTM!$H$688:$H$694,[69]LTM!$H$699:$H$706,[69]LTM!$H$710:$H$714,[69]LTM!$H$717:$H$734,[69]LTM!$H$738,[69]LTM!$H$745:$H$751,[69]LTM!$H$840,[69]LTM!$H$1266,[69]LTM!$H$1454:$H$1461,[69]LTM!$H$1468:$H$1469</definedName>
    <definedName name="hn.MultByFXRatesBot3" hidden="1">[69]LTM!$I$676:$I$682,[69]LTM!$I$686,[69]LTM!$I$688:$I$694,[69]LTM!$I$699:$I$706,[69]LTM!$I$710:$I$714,[69]LTM!$I$717:$I$734,[69]LTM!$I$738,[69]LTM!$I$745:$I$751,[69]LTM!$I$840,[69]LTM!$I$1266,[69]LTM!$I$1454:$I$1461,[69]LTM!$I$1468:$I$1469</definedName>
    <definedName name="hn.MultByFXRatesBot4" hidden="1">[69]LTM!$J$676:$J$682,[69]LTM!$J$686,[69]LTM!$J$688:$J$694,[69]LTM!$J$699:$J$706,[69]LTM!$J$710:$J$714,[69]LTM!$J$717:$J$734,[69]LTM!$J$738,[69]LTM!$J$745:$J$751,[69]LTM!$J$840,[69]LTM!$J$1266,[69]LTM!$J$1454:$J$1461,[69]LTM!$J$1463:$J$1465,[69]LTM!$J$1468</definedName>
    <definedName name="hn.MultByFXRatesBot5" hidden="1">[69]LTM!$L$676:$L$682,[69]LTM!$L$686,[69]LTM!$L$688:$L$694,[69]LTM!$L$699:$L$706,[69]LTM!$L$710:$L$714,[69]LTM!$L$717:$L$734,[69]LTM!$L$738,[69]LTM!$L$745:$L$751,[69]LTM!$L$837:$L$838,[69]LTM!$L$1454:$L$1458,[69]LTM!$L$1468:$L$1469</definedName>
    <definedName name="hn.MultByFXRatesBot6" hidden="1">[69]LTM!$M$676:$M$682,[69]LTM!$M$686,[69]LTM!$M$688:$M$694,[69]LTM!$M$699:$M$706,[69]LTM!$M$710:$M$714,[69]LTM!$M$717:$M$734,[69]LTM!$M$738,[69]LTM!$M$745:$M$751,[69]LTM!$M$837:$M$838,[69]LTM!$M$1454:$M$1458,[69]LTM!$M$1468:$M$1469</definedName>
    <definedName name="hn.MultByFXRatesBot7" hidden="1">[69]LTM!$N$676:$N$682,[69]LTM!$N$686,[69]LTM!$N$688:$N$694,[69]LTM!$N$699:$N$706,[69]LTM!$N$710:$N$714,[69]LTM!$N$717:$N$734,[69]LTM!$N$738,[69]LTM!$N$745:$N$751,[69]LTM!$N$837:$N$838,[69]LTM!$N$1454:$N$1458,[69]LTM!$N$1468:$N$1469</definedName>
    <definedName name="hn.MultByFXRatesTop1" hidden="1">[69]LTM!$G$461,[69]LTM!$G$463:$G$464,[69]LTM!$G$468:$G$469,[69]LTM!$G$473:$G$475,[69]LTM!$G$480,[69]LTM!$G$484:$G$485,[69]LTM!$G$490:$G$509,[69]LTM!$G$512,[69]LTM!$G$514:$G$518,[69]LTM!$G$525:$G$526,[69]LTM!$G$532:$G$537,[69]LTM!$G$560</definedName>
    <definedName name="hn.MultByFXRatesTop2" hidden="1">[69]LTM!$H$461,[69]LTM!$H$463:$H$464,[69]LTM!$H$468:$H$469,[69]LTM!$H$473:$H$475,[69]LTM!$H$480,[69]LTM!$H$484:$H$485,[69]LTM!$H$490:$H$509,[69]LTM!$H$512,[69]LTM!$H$514:$H$518,[69]LTM!$H$525:$H$526,[69]LTM!$H$532:$H$537,[69]LTM!$H$560,[69]LTM!$H$590:$H$591,[69]LTM!$H$614:$H$631,[69]LTM!$H$635:$H$636</definedName>
    <definedName name="hn.MultByFXRatesTop3" hidden="1">[69]LTM!$I$461,[69]LTM!$I$463:$I$464,[69]LTM!$I$468:$I$469,[69]LTM!$I$473:$I$475,[69]LTM!$I$480,[69]LTM!$I$484:$I$485,[69]LTM!$I$490:$I$509,[69]LTM!$I$512,[69]LTM!$I$514:$I$518,[69]LTM!$I$525:$I$526,[69]LTM!$I$532:$I$537,[69]LTM!$I$560,[69]LTM!$I$590:$I$591,[69]LTM!$I$614:$I$631,[69]LTM!$I$635:$I$636</definedName>
    <definedName name="hn.MultByFXRatesTop4" hidden="1">[69]LTM!$J$461,[69]LTM!$J$463:$J$464,[69]LTM!$J$468:$J$469,[69]LTM!$J$473:$J$475,[69]LTM!$J$480,[69]LTM!$J$484:$J$485,[69]LTM!$J$490:$J$509,[69]LTM!$J$512,[69]LTM!$J$514:$J$518,[69]LTM!$J$525:$J$526,[69]LTM!$J$532:$J$537,[69]LTM!$J$560,[69]LTM!$J$590:$J$591,[69]LTM!$J$614:$J$631,[69]LTM!$J$635:$J$636</definedName>
    <definedName name="hn.MultByFXRatesTop5" hidden="1">[69]LTM!$L$461,[69]LTM!$L$463:$L$464,[69]LTM!$L$468:$L$469,[69]LTM!$L$473:$L$475,[69]LTM!$L$480,[69]LTM!$L$484:$L$485,[69]LTM!$L$490:$L$509,[69]LTM!$L$512,[69]LTM!$L$514:$L$518,[69]LTM!$L$525:$L$526,[69]LTM!$L$532:$L$537,[69]LTM!$L$560</definedName>
    <definedName name="hn.MultByFXRatesTop6" hidden="1">[69]LTM!$M$461,[69]LTM!$M$463:$M$464,[69]LTM!$M$468:$M$469,[69]LTM!$M$473:$M$475,[69]LTM!$M$480,[69]LTM!$M$484:$M$485,[69]LTM!$M$490:$M$509,[69]LTM!$M$512,[69]LTM!$M$514:$M$518,[69]LTM!$M$525:$M$526,[69]LTM!$M$532:$M$537,[69]LTM!$M$560,[69]LTM!$M$590:$M$591,[69]LTM!$M$614:$M$631,[69]LTM!$M$635:$M$636</definedName>
    <definedName name="hn.MultByFXRatesTop7" hidden="1">[69]LTM!$N$461,[69]LTM!$N$463:$N$464,[69]LTM!$N$468:$N$469,[69]LTM!$N$473:$N$475,[69]LTM!$N$480,[69]LTM!$N$484:$N$485,[69]LTM!$N$490:$N$509,[69]LTM!$N$512,[69]LTM!$N$514:$N$518,[69]LTM!$N$525:$N$526,[69]LTM!$N$532:$N$537,[69]LTM!$N$560,[69]LTM!$N$590:$N$591,[69]LTM!$N$614:$N$631,[69]LTM!$N$635:$N$636</definedName>
    <definedName name="hn.NoUpload" hidden="1">0</definedName>
    <definedName name="hn.Version">"Version 2.14"</definedName>
    <definedName name="hn.YearLabel" localSheetId="24" hidden="1">#REF!</definedName>
    <definedName name="hn.YearLabel" hidden="1">#REF!</definedName>
    <definedName name="HOJA" localSheetId="24"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4"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[22]Inputs!$B$13</definedName>
    <definedName name="horizon">[22]Inputs!$B$11</definedName>
    <definedName name="HTML_CodePage" hidden="1">1252</definedName>
    <definedName name="HTML_Control" localSheetId="24" hidden="1">{"'Attachment'!$A$1:$L$49"}</definedName>
    <definedName name="HTML_Control" hidden="1">{"'Attachment'!$A$1:$L$49"}</definedName>
    <definedName name="HTML_Control1" localSheetId="24" hidden="1">{"'Attachment'!$A$1:$L$49"}</definedName>
    <definedName name="HTML_Control1" hidden="1">{"'Attachment'!$A$1:$L$49"}</definedName>
    <definedName name="HTML_Control2" localSheetId="24" hidden="1">{"'Attachment'!$A$1:$L$49"}</definedName>
    <definedName name="HTML_Control2" hidden="1">{"'Attachment'!$A$1:$L$49"}</definedName>
    <definedName name="HTML_Control3" localSheetId="24"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24"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24" hidden="1">{#N/A,#N/A,FALSE,"RECAP";#N/A,#N/A,FALSE,"MATBYCLS";#N/A,#N/A,FALSE,"STATUS";#N/A,#N/A,FALSE,"OP-ACT";#N/A,#N/A,FALSE,"W_O"}</definedName>
    <definedName name="IMPAC2004" hidden="1">{#N/A,#N/A,FALSE,"RECAP";#N/A,#N/A,FALSE,"MATBYCLS";#N/A,#N/A,FALSE,"STATUS";#N/A,#N/A,FALSE,"OP-ACT";#N/A,#N/A,FALSE,"W_O"}</definedName>
    <definedName name="imputent">#REF!</definedName>
    <definedName name="Inc" localSheetId="28">#REF!</definedName>
    <definedName name="Inc">#REF!</definedName>
    <definedName name="IncAcct" localSheetId="28">#REF!</definedName>
    <definedName name="IncAcct">#REF!</definedName>
    <definedName name="IncDesc" localSheetId="28">#REF!</definedName>
    <definedName name="IncDesc">#REF!</definedName>
    <definedName name="index" localSheetId="28">#REF!</definedName>
    <definedName name="index">#REF!</definedName>
    <definedName name="Industrial_Rev_Growth">[38]Assumptions!$C$12</definedName>
    <definedName name="Infl2002">[70]Assumptions!$B$6</definedName>
    <definedName name="Infl2003">[70]Assumptions!$B$7</definedName>
    <definedName name="Infl2004">[70]Assumptions!$B$8</definedName>
    <definedName name="Infl2005">[70]Assumptions!$B$9</definedName>
    <definedName name="Infl2006">[70]Assumptions!$B$10</definedName>
    <definedName name="Inflation_1996">'[63]FED G&amp;A Assumption Rates'!$B$6</definedName>
    <definedName name="Inflation_1997">'[63]FED G&amp;A Assumption Rates'!$C$6</definedName>
    <definedName name="Inflation_1998">'[63]FED G&amp;A Assumption Rates'!$D$6</definedName>
    <definedName name="Inflation_1999">'[63]FED G&amp;A Assumption Rates'!$E$6</definedName>
    <definedName name="Inflation_2000">'[63]FED G&amp;A Assumption Rates'!$F$6</definedName>
    <definedName name="inhomeeduc" localSheetId="24">'[24]Unit Input'!$D$62</definedName>
    <definedName name="inhomeeduc">'[25]Unit Input'!$D$62</definedName>
    <definedName name="initexp">'[19]Allocation - Listing'!#REF!</definedName>
    <definedName name="Initial_Cash_Flow_Quarter" localSheetId="24">#REF!</definedName>
    <definedName name="Initial_Cash_Flow_Quarter">#REF!</definedName>
    <definedName name="Initial_Operating_Period_Working_Capital_Percentage" localSheetId="28">[15]Inputs!#REF!</definedName>
    <definedName name="Initial_Operating_Period_Working_Capital_Percentage">[15]Inputs!#REF!</definedName>
    <definedName name="Initial_Working_Capital_Calculation" localSheetId="24">#REF!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'[15]Other Operating Expenses'!#REF!</definedName>
    <definedName name="INT" localSheetId="24">#REF!</definedName>
    <definedName name="INT">#REF!</definedName>
    <definedName name="Interco2001">[70]Assumptions!$B$12</definedName>
    <definedName name="Interco2002">[70]Assumptions!$B$13</definedName>
    <definedName name="Interco2003">[70]Assumptions!$B$14</definedName>
    <definedName name="Interco2004">[70]Assumptions!$B$15</definedName>
    <definedName name="Interco2005">[70]Assumptions!$B$16</definedName>
    <definedName name="Interco2006">[70]Assumptions!$B$17</definedName>
    <definedName name="io">#REF!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[71]RCN!$E$23:$CG$23,[71]RCN!$E$15:$CG$15</definedName>
    <definedName name="ISO_Fees_Base_Year" localSheetId="24">[15]Inputs!#REF!</definedName>
    <definedName name="ISO_Fees_Base_Year">[15]Inputs!#REF!</definedName>
    <definedName name="ISO_Fees_Input" localSheetId="28">[15]Inputs!#REF!</definedName>
    <definedName name="ISO_Fees_Input">[15]Inputs!#REF!</definedName>
    <definedName name="istat" localSheetId="24">#REF!</definedName>
    <definedName name="istat">#REF!</definedName>
    <definedName name="JANBS" localSheetId="24">#REF!</definedName>
    <definedName name="JANBS">#REF!</definedName>
    <definedName name="JE" localSheetId="24">#REF!</definedName>
    <definedName name="JE">#REF!</definedName>
    <definedName name="JETSET" localSheetId="33">#REF!</definedName>
    <definedName name="JETSET" localSheetId="41">#REF!</definedName>
    <definedName name="JETSET" localSheetId="42">#REF!</definedName>
    <definedName name="JETSET" localSheetId="43">#REF!</definedName>
    <definedName name="JETSET" localSheetId="32">#REF!</definedName>
    <definedName name="JETSET" localSheetId="34">#REF!</definedName>
    <definedName name="JETSET" localSheetId="35">#REF!</definedName>
    <definedName name="JETSET" localSheetId="36">#REF!</definedName>
    <definedName name="JETSET" localSheetId="38">#REF!</definedName>
    <definedName name="JETSET" localSheetId="28">#REF!</definedName>
    <definedName name="JETSET" localSheetId="0">#REF!</definedName>
    <definedName name="JETSET">#REF!</definedName>
    <definedName name="jkhhkl" localSheetId="24"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24" hidden="1">{"2002Frcst","06Month",FALSE,"Frcst Format 2002"}</definedName>
    <definedName name="July2007" hidden="1">{"2002Frcst","06Month",FALSE,"Frcst Format 2002"}</definedName>
    <definedName name="June" localSheetId="24"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hidden="1">[72]reports!#REF!</definedName>
    <definedName name="JWSActualDiscBonus2006" localSheetId="24" hidden="1">#REF!</definedName>
    <definedName name="JWSActualDiscBonus2006" hidden="1">#REF!</definedName>
    <definedName name="JWSBase2005" localSheetId="24" hidden="1">#REF!</definedName>
    <definedName name="JWSBase2005" hidden="1">#REF!</definedName>
    <definedName name="JWSBase2006" localSheetId="24" hidden="1">#REF!</definedName>
    <definedName name="JWSBase2006" hidden="1">#REF!</definedName>
    <definedName name="JWSBase2007" localSheetId="28" hidden="1">#REF!</definedName>
    <definedName name="JWSBase2007" hidden="1">#REF!</definedName>
    <definedName name="JWSBonusPool" localSheetId="28" hidden="1">#REF!</definedName>
    <definedName name="JWSBonusPool" hidden="1">#REF!</definedName>
    <definedName name="JWSBonusReceived2006" localSheetId="28" hidden="1">#REF!</definedName>
    <definedName name="JWSBonusReceived2006" hidden="1">#REF!</definedName>
    <definedName name="JWSBonusSacr2006" localSheetId="28" hidden="1">#REF!</definedName>
    <definedName name="JWSBonusSacr2006" hidden="1">#REF!</definedName>
    <definedName name="JWSBusinessArea" localSheetId="28" hidden="1">#REF!</definedName>
    <definedName name="JWSBusinessArea" hidden="1">#REF!</definedName>
    <definedName name="JWSCostCentre" localSheetId="28" hidden="1">#REF!</definedName>
    <definedName name="JWSCostCentre" hidden="1">#REF!</definedName>
    <definedName name="JWSCountry" localSheetId="28" hidden="1">#REF!</definedName>
    <definedName name="JWSCountry" hidden="1">#REF!</definedName>
    <definedName name="JWSCurrency" localSheetId="28" hidden="1">#REF!</definedName>
    <definedName name="JWSCurrency" hidden="1">#REF!</definedName>
    <definedName name="JWSDataArea" localSheetId="28" hidden="1">#REF!</definedName>
    <definedName name="JWSDataArea" hidden="1">#REF!</definedName>
    <definedName name="JWSDepartment" localSheetId="28" hidden="1">#REF!</definedName>
    <definedName name="JWSDepartment" hidden="1">#REF!</definedName>
    <definedName name="JWSDiscBonus2006" localSheetId="28" hidden="1">#REF!</definedName>
    <definedName name="JWSDiscBonus2006" hidden="1">#REF!</definedName>
    <definedName name="JWSEmpID" localSheetId="28" hidden="1">#REF!</definedName>
    <definedName name="JWSEmpID" hidden="1">#REF!</definedName>
    <definedName name="JWSEmpName" localSheetId="28" hidden="1">#REF!</definedName>
    <definedName name="JWSEmpName" hidden="1">#REF!</definedName>
    <definedName name="JWSFTE" localSheetId="28" hidden="1">#REF!</definedName>
    <definedName name="JWSFTE" hidden="1">#REF!</definedName>
    <definedName name="JWSG1_Base_M" localSheetId="28" hidden="1">#REF!</definedName>
    <definedName name="JWSG1_Base_M" hidden="1">#REF!</definedName>
    <definedName name="JWSG1_Base_UQ" localSheetId="28" hidden="1">#REF!</definedName>
    <definedName name="JWSG1_Base_UQ" hidden="1">#REF!</definedName>
    <definedName name="JWSG1_JobCode" localSheetId="28" hidden="1">#REF!</definedName>
    <definedName name="JWSG1_JobCode" hidden="1">#REF!</definedName>
    <definedName name="JWSG1_MarketDesc" localSheetId="28" hidden="1">#REF!</definedName>
    <definedName name="JWSG1_MarketDesc" hidden="1">#REF!</definedName>
    <definedName name="JWSG1_SurveyCode" localSheetId="28" hidden="1">#REF!</definedName>
    <definedName name="JWSG1_SurveyCode" hidden="1">#REF!</definedName>
    <definedName name="JWSG1_TotalComp_M" localSheetId="28" hidden="1">#REF!</definedName>
    <definedName name="JWSG1_TotalComp_M" hidden="1">#REF!</definedName>
    <definedName name="JWSG1_TotalComp_UQ" localSheetId="28" hidden="1">#REF!</definedName>
    <definedName name="JWSG1_TotalComp_UQ" hidden="1">#REF!</definedName>
    <definedName name="JWSG2_Base_M" localSheetId="28" hidden="1">#REF!</definedName>
    <definedName name="JWSG2_Base_M" hidden="1">#REF!</definedName>
    <definedName name="JWSG2_Base_UQ" localSheetId="28" hidden="1">#REF!</definedName>
    <definedName name="JWSG2_Base_UQ" hidden="1">#REF!</definedName>
    <definedName name="JWSG2_JobCode" localSheetId="28" hidden="1">#REF!</definedName>
    <definedName name="JWSG2_JobCode" hidden="1">#REF!</definedName>
    <definedName name="JWSG2_MarketDesc" localSheetId="28" hidden="1">#REF!</definedName>
    <definedName name="JWSG2_MarketDesc" hidden="1">#REF!</definedName>
    <definedName name="JWSG2_SurveyCode" localSheetId="28" hidden="1">#REF!</definedName>
    <definedName name="JWSG2_SurveyCode" hidden="1">#REF!</definedName>
    <definedName name="JWSG2_TotalComp_M" localSheetId="28" hidden="1">#REF!</definedName>
    <definedName name="JWSG2_TotalComp_M" hidden="1">#REF!</definedName>
    <definedName name="JWSG2_TotalComp_UQ" localSheetId="28" hidden="1">#REF!</definedName>
    <definedName name="JWSG2_TotalComp_UQ" hidden="1">#REF!</definedName>
    <definedName name="JWSGender" localSheetId="28" hidden="1">#REF!</definedName>
    <definedName name="JWSGender" hidden="1">#REF!</definedName>
    <definedName name="JWSGuarBonus2006" localSheetId="28" hidden="1">#REF!</definedName>
    <definedName name="JWSGuarBonus2006" hidden="1">#REF!</definedName>
    <definedName name="JWSHireDate" localSheetId="28" hidden="1">#REF!</definedName>
    <definedName name="JWSHireDate" hidden="1">#REF!</definedName>
    <definedName name="JWSIntAssign" localSheetId="28" hidden="1">#REF!</definedName>
    <definedName name="JWSIntAssign" hidden="1">#REF!</definedName>
    <definedName name="JWSJobTitle" localSheetId="28" hidden="1">#REF!</definedName>
    <definedName name="JWSJobTitle" hidden="1">#REF!</definedName>
    <definedName name="JWSManagerLevel" localSheetId="28" hidden="1">#REF!</definedName>
    <definedName name="JWSManagerLevel" hidden="1">#REF!</definedName>
    <definedName name="JWSOffshorePen2006" localSheetId="28" hidden="1">#REF!</definedName>
    <definedName name="JWSOffshorePen2006" hidden="1">#REF!</definedName>
    <definedName name="JWSPerChangeSalary" localSheetId="28" hidden="1">#REF!</definedName>
    <definedName name="JWSPerChangeSalary" hidden="1">#REF!</definedName>
    <definedName name="JWSPerChangeTotalComp" localSheetId="28" hidden="1">#REF!</definedName>
    <definedName name="JWSPerChangeTotalComp" hidden="1">#REF!</definedName>
    <definedName name="JWSPerformGuar2006" localSheetId="28" hidden="1">#REF!</definedName>
    <definedName name="JWSPerformGuar2006" hidden="1">#REF!</definedName>
    <definedName name="JWSProductLine" localSheetId="28" hidden="1">#REF!</definedName>
    <definedName name="JWSProductLine" hidden="1">#REF!</definedName>
    <definedName name="JWSProfitSharing2006" localSheetId="28" hidden="1">#REF!</definedName>
    <definedName name="JWSProfitSharing2006" hidden="1">#REF!</definedName>
    <definedName name="JWSPromotionFlag" localSheetId="28" hidden="1">#REF!</definedName>
    <definedName name="JWSPromotionFlag" hidden="1">#REF!</definedName>
    <definedName name="JWSPropJobTitle" localSheetId="28" hidden="1">#REF!</definedName>
    <definedName name="JWSPropJobTitle" hidden="1">#REF!</definedName>
    <definedName name="JWSPropManagerLevel" localSheetId="28" hidden="1">#REF!</definedName>
    <definedName name="JWSPropManagerLevel" hidden="1">#REF!</definedName>
    <definedName name="JWSRating2004" localSheetId="28" hidden="1">#REF!</definedName>
    <definedName name="JWSRating2004" hidden="1">#REF!</definedName>
    <definedName name="JWSRating2005" localSheetId="28" hidden="1">#REF!</definedName>
    <definedName name="JWSRating2005" hidden="1">#REF!</definedName>
    <definedName name="JWSRating2006" localSheetId="28" hidden="1">#REF!</definedName>
    <definedName name="JWSRating2006" hidden="1">#REF!</definedName>
    <definedName name="JWSRational" localSheetId="28" hidden="1">#REF!</definedName>
    <definedName name="JWSRational" hidden="1">#REF!</definedName>
    <definedName name="JWSRegion" localSheetId="28" hidden="1">#REF!</definedName>
    <definedName name="JWSRegion" hidden="1">#REF!</definedName>
    <definedName name="JWSSalesCommQ42006" localSheetId="28" hidden="1">#REF!</definedName>
    <definedName name="JWSSalesCommQ42006" hidden="1">#REF!</definedName>
    <definedName name="JWSTotalBonus2005" localSheetId="28" hidden="1">#REF!</definedName>
    <definedName name="JWSTotalBonus2005" hidden="1">#REF!</definedName>
    <definedName name="JWSTotalBonus2006" localSheetId="28" hidden="1">#REF!</definedName>
    <definedName name="JWSTotalBonus2006" hidden="1">#REF!</definedName>
    <definedName name="JWSTotalComp2004" localSheetId="28" hidden="1">#REF!</definedName>
    <definedName name="JWSTotalComp2004" hidden="1">#REF!</definedName>
    <definedName name="JWSTotalComp2005" localSheetId="28" hidden="1">#REF!</definedName>
    <definedName name="JWSTotalComp2005" hidden="1">#REF!</definedName>
    <definedName name="JWSTotalComp2006" localSheetId="28" hidden="1">#REF!</definedName>
    <definedName name="JWSTotalComp2006" hidden="1">#REF!</definedName>
    <definedName name="JWSValueAccount2006" localSheetId="28" hidden="1">#REF!</definedName>
    <definedName name="JWSValueAccount2006" hidden="1">#REF!</definedName>
    <definedName name="JWSValueAccount2007" localSheetId="28" hidden="1">#REF!</definedName>
    <definedName name="JWSValueAccount2007" hidden="1">#REF!</definedName>
    <definedName name="JWSVAMarker" localSheetId="28" hidden="1">#REF!</definedName>
    <definedName name="JWSVAMarker" hidden="1">#REF!</definedName>
    <definedName name="k" localSheetId="28" hidden="1">[73]reports!#REF!</definedName>
    <definedName name="k" hidden="1">[73]reports!#REF!</definedName>
    <definedName name="kenerr" localSheetId="24"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24"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'[74] Detail'!#REF!</definedName>
    <definedName name="ksjfjJJJJ" localSheetId="24" hidden="1">{"Sch.L_MaterialIssue",#N/A,FALSE,"Sch.L"}</definedName>
    <definedName name="ksjfjJJJJ" hidden="1">{"Sch.L_MaterialIssue",#N/A,FALSE,"Sch.L"}</definedName>
    <definedName name="kWh" localSheetId="24">'[24]Key to Tables'!$B$17</definedName>
    <definedName name="kWh">'[25]Key to Tables'!$B$17</definedName>
    <definedName name="LAHRS">[40]Mstr!#REF!</definedName>
    <definedName name="Land_Purchase_Option_Pmts">[15]Inputs!#REF!</definedName>
    <definedName name="Land_Trust_Funding_Input">[15]Inputs!#REF!</definedName>
    <definedName name="Land_Trust_Funding_Period">[15]Inputs!#REF!</definedName>
    <definedName name="landlordcentralac" localSheetId="24">'[24]Unit Input'!$D$45</definedName>
    <definedName name="landlordcentralac">'[25]Unit Input'!$D$45</definedName>
    <definedName name="landlordrefrigerator" localSheetId="24">'[24]Unit Input'!$D$43</definedName>
    <definedName name="landlordrefrigerator">'[25]Unit Input'!$D$43</definedName>
    <definedName name="landlordwindowac" localSheetId="24">'[24]Unit Input'!$D$44</definedName>
    <definedName name="landlordwindowac">'[25]Unit Input'!$D$44</definedName>
    <definedName name="LARR">[15]Inputs!#REF!</definedName>
    <definedName name="Last_Row" localSheetId="24">IF('ESA Table 12 '!Values_Entered,Header_Row+'ESA Table 12 '!Number_of_Payments,Header_Row)</definedName>
    <definedName name="Last_Row">IF(Values_Entered,Header_Row+Number_of_Payments,Header_Row)</definedName>
    <definedName name="Last_Row_Pref" localSheetId="24">IF('ESA Table 12 '!Values_Entered_Pref,Header_Row_Pref+'ESA Table 12 '!No_of_Pamts_Pref,Header_Row_Pref)</definedName>
    <definedName name="Last_Row_Pref">IF(Values_Entered_Pref,Header_Row_Pref+No_of_Pamts_Pref,Header_Row_Pref)</definedName>
    <definedName name="LC_Arrangement_Fee_Rate" localSheetId="24">[15]Inputs!#REF!</definedName>
    <definedName name="LC_Arrangement_Fee_Rate">[15]Inputs!#REF!</definedName>
    <definedName name="LC_Commitment_Fee_Rate" localSheetId="28">[15]Inputs!#REF!</definedName>
    <definedName name="LC_Commitment_Fee_Rate">[15]Inputs!#REF!</definedName>
    <definedName name="LCM" localSheetId="24">#REF!</definedName>
    <definedName name="LCM">#REF!</definedName>
    <definedName name="LDs_EPC_Contractor" localSheetId="28">[15]Inputs!#REF!</definedName>
    <definedName name="LDs_EPC_Contractor">[15]Inputs!#REF!</definedName>
    <definedName name="LDs_Turbine_Supplier" localSheetId="28">[15]Inputs!#REF!</definedName>
    <definedName name="LDs_Turbine_Supplier">[15]Inputs!#REF!</definedName>
    <definedName name="Leveraged_Results_Print_Range" localSheetId="24">#REF!</definedName>
    <definedName name="Leveraged_Results_Print_Range">#REF!</definedName>
    <definedName name="LiabDate" localSheetId="24">#REF!</definedName>
    <definedName name="LiabDate">#REF!</definedName>
    <definedName name="Liabilities">'[23]Account Balances'!$R$5,'[23]Account Balances'!$R$5:$R$8,'[23]Account Balances'!$R$11,'[23]Account Balances'!$R$14:$R$17,'[23]Account Balances'!$R$20:$R$25,'[23]Account Balances'!$R$28:$R$34,'[23]Account Balances'!$R$37:$R$40,'[23]Account Balances'!$R$43:$R$45,'[23]Account Balances'!$R$49:$R$51,'[23]Account Balances'!$R$56:$R$62,'[23]Account Balances'!$R$67:$R$69,'[23]Account Balances'!$R$72:$R$74,'[23]Account Balances'!$R$77,'[23]Account Balances'!$R$79:$R$80,'[23]Account Balances'!$R$88:$R$89,'[23]Account Balances'!$R$91,'[23]Account Balances'!$R$94:$R$96,'[23]Account Balances'!$R$99:$R$100,'[23]Account Balances'!$R$103:$R$106,'[23]Account Balances'!$R$109:$R$116</definedName>
    <definedName name="LIBOR_12_year_Fwd_Swap_Tranche_B" localSheetId="24">[15]Inputs!#REF!</definedName>
    <definedName name="LIBOR_12_year_Fwd_Swap_Tranche_B">[15]Inputs!#REF!</definedName>
    <definedName name="LIBOR_2_year_Swap" localSheetId="28">[15]Inputs!#REF!</definedName>
    <definedName name="LIBOR_2_year_Swap">[15]Inputs!#REF!</definedName>
    <definedName name="LIBOR_2_year_Swap__Tranche_A_B_C" localSheetId="28">[15]Inputs!#REF!</definedName>
    <definedName name="LIBOR_2_year_Swap__Tranche_A_B_C">[15]Inputs!#REF!</definedName>
    <definedName name="LIBOR_3_year_Fwd_Swap__Tranche_A">[15]Inputs!#REF!</definedName>
    <definedName name="LIBOR_3_year_Fwd_Swap_Tranche_B_C">[15]Inputs!#REF!</definedName>
    <definedName name="LIGB" localSheetId="28">#REF!</definedName>
    <definedName name="LIGB">#REF!</definedName>
    <definedName name="limcount" hidden="1">1</definedName>
    <definedName name="LIRA">'[45]Table 19.1'!#REF!</definedName>
    <definedName name="LLC_Debt_Service_Coverage_Ratio_List">'[15]Cash Flow'!#REF!</definedName>
    <definedName name="LMM">[33]SCENARIOS!#REF!</definedName>
    <definedName name="Loan_Balance_End_of_Month">'[15]Construction Draw Schedule'!#REF!</definedName>
    <definedName name="Loan_Facility_Amount">'[15]Construction Draw Schedule'!#REF!</definedName>
    <definedName name="LOCTTLHRS">[40]Mstr!#REF!</definedName>
    <definedName name="low_income_discount_Baseline" localSheetId="33">#REF!</definedName>
    <definedName name="low_income_discount_Baseline" localSheetId="41">#REF!</definedName>
    <definedName name="low_income_discount_Baseline" localSheetId="42">#REF!</definedName>
    <definedName name="low_income_discount_Baseline" localSheetId="43">#REF!</definedName>
    <definedName name="low_income_discount_Baseline" localSheetId="32">#REF!</definedName>
    <definedName name="low_income_discount_Baseline" localSheetId="34">#REF!</definedName>
    <definedName name="low_income_discount_Baseline" localSheetId="35">#REF!</definedName>
    <definedName name="low_income_discount_Baseline" localSheetId="36">#REF!</definedName>
    <definedName name="low_income_discount_Baseline" localSheetId="38">#REF!</definedName>
    <definedName name="low_income_discount_Baseline" localSheetId="24">'[53]Effective-Rates'!#REF!</definedName>
    <definedName name="low_income_discount_Baseline" localSheetId="28">#REF!</definedName>
    <definedName name="low_income_discount_Baseline" localSheetId="0">#REF!</definedName>
    <definedName name="low_income_discount_Baseline">#REF!</definedName>
    <definedName name="lowflowshowerhead" localSheetId="24">'[24]Unit Input'!$D$25</definedName>
    <definedName name="lowflowshowerhead">'[25]Unit Input'!$D$25</definedName>
    <definedName name="LS_1_allnight" localSheetId="33">#REF!</definedName>
    <definedName name="LS_1_allnight" localSheetId="41">#REF!</definedName>
    <definedName name="LS_1_allnight" localSheetId="42">#REF!</definedName>
    <definedName name="LS_1_allnight" localSheetId="43">#REF!</definedName>
    <definedName name="LS_1_allnight" localSheetId="32">#REF!</definedName>
    <definedName name="LS_1_allnight" localSheetId="34">#REF!</definedName>
    <definedName name="LS_1_allnight" localSheetId="35">#REF!</definedName>
    <definedName name="LS_1_allnight" localSheetId="36">#REF!</definedName>
    <definedName name="LS_1_allnight" localSheetId="38">#REF!</definedName>
    <definedName name="LS_1_allnight" localSheetId="24">'[53]Effective-Rates'!#REF!</definedName>
    <definedName name="LS_1_allnight" localSheetId="28">#REF!</definedName>
    <definedName name="LS_1_allnight" localSheetId="0">#REF!</definedName>
    <definedName name="LS_1_allnight">#REF!</definedName>
    <definedName name="LS_1_midnight" localSheetId="33">#REF!</definedName>
    <definedName name="LS_1_midnight" localSheetId="41">#REF!</definedName>
    <definedName name="LS_1_midnight" localSheetId="42">#REF!</definedName>
    <definedName name="LS_1_midnight" localSheetId="43">#REF!</definedName>
    <definedName name="LS_1_midnight" localSheetId="32">#REF!</definedName>
    <definedName name="LS_1_midnight" localSheetId="34">#REF!</definedName>
    <definedName name="LS_1_midnight" localSheetId="35">#REF!</definedName>
    <definedName name="LS_1_midnight" localSheetId="36">#REF!</definedName>
    <definedName name="LS_1_midnight" localSheetId="38">#REF!</definedName>
    <definedName name="LS_1_midnight" localSheetId="24">'[53]Effective-Rates'!#REF!</definedName>
    <definedName name="LS_1_midnight" localSheetId="28">#REF!</definedName>
    <definedName name="LS_1_midnight" localSheetId="0">#REF!</definedName>
    <definedName name="LS_1_midnight">#REF!</definedName>
    <definedName name="LS_2_allnight" localSheetId="33">#REF!</definedName>
    <definedName name="LS_2_allnight" localSheetId="41">#REF!</definedName>
    <definedName name="LS_2_allnight" localSheetId="42">#REF!</definedName>
    <definedName name="LS_2_allnight" localSheetId="43">#REF!</definedName>
    <definedName name="LS_2_allnight" localSheetId="32">#REF!</definedName>
    <definedName name="LS_2_allnight" localSheetId="34">#REF!</definedName>
    <definedName name="LS_2_allnight" localSheetId="35">#REF!</definedName>
    <definedName name="LS_2_allnight" localSheetId="36">#REF!</definedName>
    <definedName name="LS_2_allnight" localSheetId="38">#REF!</definedName>
    <definedName name="LS_2_allnight" localSheetId="24">'[53]Effective-Rates'!#REF!</definedName>
    <definedName name="LS_2_allnight" localSheetId="28">#REF!</definedName>
    <definedName name="LS_2_allnight" localSheetId="0">#REF!</definedName>
    <definedName name="LS_2_allnight">#REF!</definedName>
    <definedName name="LS_2_midnight" localSheetId="33">#REF!</definedName>
    <definedName name="LS_2_midnight" localSheetId="41">#REF!</definedName>
    <definedName name="LS_2_midnight" localSheetId="42">#REF!</definedName>
    <definedName name="LS_2_midnight" localSheetId="43">#REF!</definedName>
    <definedName name="LS_2_midnight" localSheetId="32">#REF!</definedName>
    <definedName name="LS_2_midnight" localSheetId="34">#REF!</definedName>
    <definedName name="LS_2_midnight" localSheetId="35">#REF!</definedName>
    <definedName name="LS_2_midnight" localSheetId="36">#REF!</definedName>
    <definedName name="LS_2_midnight" localSheetId="38">#REF!</definedName>
    <definedName name="LS_2_midnight" localSheetId="24">'[53]Effective-Rates'!#REF!</definedName>
    <definedName name="LS_2_midnight" localSheetId="28">#REF!</definedName>
    <definedName name="LS_2_midnight" localSheetId="0">#REF!</definedName>
    <definedName name="LS_2_midnight">#REF!</definedName>
    <definedName name="LS_3" localSheetId="33">#REF!</definedName>
    <definedName name="LS_3" localSheetId="41">#REF!</definedName>
    <definedName name="LS_3" localSheetId="42">#REF!</definedName>
    <definedName name="LS_3" localSheetId="43">#REF!</definedName>
    <definedName name="LS_3" localSheetId="32">#REF!</definedName>
    <definedName name="LS_3" localSheetId="34">#REF!</definedName>
    <definedName name="LS_3" localSheetId="35">#REF!</definedName>
    <definedName name="LS_3" localSheetId="36">#REF!</definedName>
    <definedName name="LS_3" localSheetId="38">#REF!</definedName>
    <definedName name="LS_3" localSheetId="24">'[53]Effective-Rates'!#REF!</definedName>
    <definedName name="LS_3" localSheetId="28">#REF!</definedName>
    <definedName name="LS_3" localSheetId="0">#REF!</definedName>
    <definedName name="LS_3">#REF!</definedName>
    <definedName name="ls5per" localSheetId="24">#REF!</definedName>
    <definedName name="ls5per">#REF!</definedName>
    <definedName name="lssdge" localSheetId="24">#REF!</definedName>
    <definedName name="lssdge">#REF!</definedName>
    <definedName name="LUNCH" localSheetId="24">#REF!</definedName>
    <definedName name="LUNCH">#REF!</definedName>
    <definedName name="Major_Maintenance_BOP_Base_Year" localSheetId="24">[15]Inputs!#REF!</definedName>
    <definedName name="Major_Maintenance_BOP_Base_Year">[15]Inputs!#REF!</definedName>
    <definedName name="Major_Maintenance_BOP_Book" localSheetId="24">#REF!</definedName>
    <definedName name="Major_Maintenance_BOP_Book">#REF!</definedName>
    <definedName name="Major_Maintenance_BOP_Cash" localSheetId="24">'[15]Other Operating Expenses'!#REF!</definedName>
    <definedName name="Major_Maintenance_BOP_Cash">'[15]Other Operating Expenses'!#REF!</definedName>
    <definedName name="Major_Maintenance_BOP_Escalation_Factor" localSheetId="24">#REF!</definedName>
    <definedName name="Major_Maintenance_BOP_Escalation_Factor">#REF!</definedName>
    <definedName name="Major_Maintenance_Smoothing_Threshold" localSheetId="28">[15]Inputs!#REF!</definedName>
    <definedName name="Major_Maintenance_Smoothing_Threshold">[15]Inputs!#REF!</definedName>
    <definedName name="Major_Maintenance_Table" localSheetId="28">[15]Inputs!#REF!</definedName>
    <definedName name="Major_Maintenance_Table">[15]Inputs!#REF!</definedName>
    <definedName name="marathon" localSheetId="2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localSheetId="24"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__T_Land" localSheetId="33">#REF!</definedName>
    <definedName name="MC__T_Land" localSheetId="41">#REF!</definedName>
    <definedName name="MC__T_Land" localSheetId="42">#REF!</definedName>
    <definedName name="MC__T_Land" localSheetId="43">#REF!</definedName>
    <definedName name="MC__T_Land" localSheetId="32">#REF!</definedName>
    <definedName name="MC__T_Land" localSheetId="34">#REF!</definedName>
    <definedName name="MC__T_Land" localSheetId="35">#REF!</definedName>
    <definedName name="MC__T_Land" localSheetId="36">#REF!</definedName>
    <definedName name="MC__T_Land" localSheetId="38">#REF!</definedName>
    <definedName name="MC__T_Land" localSheetId="24">#REF!</definedName>
    <definedName name="MC__T_Land" localSheetId="28">#REF!</definedName>
    <definedName name="MC__T_Land" localSheetId="0">#REF!</definedName>
    <definedName name="MC__T_Land">#REF!</definedName>
    <definedName name="mc_dist_circuits" localSheetId="33">#REF!</definedName>
    <definedName name="mc_dist_circuits" localSheetId="41">#REF!</definedName>
    <definedName name="mc_dist_circuits" localSheetId="42">#REF!</definedName>
    <definedName name="mc_dist_circuits" localSheetId="43">#REF!</definedName>
    <definedName name="mc_dist_circuits" localSheetId="32">#REF!</definedName>
    <definedName name="mc_dist_circuits" localSheetId="34">#REF!</definedName>
    <definedName name="mc_dist_circuits" localSheetId="35">#REF!</definedName>
    <definedName name="mc_dist_circuits" localSheetId="36">#REF!</definedName>
    <definedName name="mc_dist_circuits" localSheetId="38">#REF!</definedName>
    <definedName name="mc_dist_circuits" localSheetId="24">#REF!</definedName>
    <definedName name="mc_dist_circuits" localSheetId="28">#REF!</definedName>
    <definedName name="mc_dist_circuits" localSheetId="0">#REF!</definedName>
    <definedName name="mc_dist_circuits">#REF!</definedName>
    <definedName name="mc_dist_land" localSheetId="33">#REF!</definedName>
    <definedName name="mc_dist_land" localSheetId="41">#REF!</definedName>
    <definedName name="mc_dist_land" localSheetId="42">#REF!</definedName>
    <definedName name="mc_dist_land" localSheetId="43">#REF!</definedName>
    <definedName name="mc_dist_land" localSheetId="32">#REF!</definedName>
    <definedName name="mc_dist_land" localSheetId="34">#REF!</definedName>
    <definedName name="mc_dist_land" localSheetId="35">#REF!</definedName>
    <definedName name="mc_dist_land" localSheetId="36">#REF!</definedName>
    <definedName name="mc_dist_land" localSheetId="38">#REF!</definedName>
    <definedName name="mc_dist_land" localSheetId="28">#REF!</definedName>
    <definedName name="mc_dist_land" localSheetId="0">#REF!</definedName>
    <definedName name="mc_dist_land">#REF!</definedName>
    <definedName name="mc_dist_station" localSheetId="33">#REF!</definedName>
    <definedName name="mc_dist_station" localSheetId="41">#REF!</definedName>
    <definedName name="mc_dist_station" localSheetId="42">#REF!</definedName>
    <definedName name="mc_dist_station" localSheetId="43">#REF!</definedName>
    <definedName name="mc_dist_station" localSheetId="32">#REF!</definedName>
    <definedName name="mc_dist_station" localSheetId="34">#REF!</definedName>
    <definedName name="mc_dist_station" localSheetId="35">#REF!</definedName>
    <definedName name="mc_dist_station" localSheetId="36">#REF!</definedName>
    <definedName name="mc_dist_station" localSheetId="38">#REF!</definedName>
    <definedName name="mc_dist_station" localSheetId="28">#REF!</definedName>
    <definedName name="mc_dist_station" localSheetId="0">#REF!</definedName>
    <definedName name="mc_dist_station">#REF!</definedName>
    <definedName name="mc_non_iso_t_circuits" localSheetId="33">#REF!</definedName>
    <definedName name="mc_non_iso_t_circuits" localSheetId="41">#REF!</definedName>
    <definedName name="mc_non_iso_t_circuits" localSheetId="42">#REF!</definedName>
    <definedName name="mc_non_iso_t_circuits" localSheetId="43">#REF!</definedName>
    <definedName name="mc_non_iso_t_circuits" localSheetId="32">#REF!</definedName>
    <definedName name="mc_non_iso_t_circuits" localSheetId="34">#REF!</definedName>
    <definedName name="mc_non_iso_t_circuits" localSheetId="35">#REF!</definedName>
    <definedName name="mc_non_iso_t_circuits" localSheetId="36">#REF!</definedName>
    <definedName name="mc_non_iso_t_circuits" localSheetId="38">#REF!</definedName>
    <definedName name="mc_non_iso_t_circuits" localSheetId="28">#REF!</definedName>
    <definedName name="mc_non_iso_t_circuits" localSheetId="0">#REF!</definedName>
    <definedName name="mc_non_iso_t_circuits">#REF!</definedName>
    <definedName name="MC_non_iso_T_Land" localSheetId="33">#REF!</definedName>
    <definedName name="MC_non_iso_T_Land" localSheetId="41">#REF!</definedName>
    <definedName name="MC_non_iso_T_Land" localSheetId="42">#REF!</definedName>
    <definedName name="MC_non_iso_T_Land" localSheetId="43">#REF!</definedName>
    <definedName name="MC_non_iso_T_Land" localSheetId="32">#REF!</definedName>
    <definedName name="MC_non_iso_T_Land" localSheetId="34">#REF!</definedName>
    <definedName name="MC_non_iso_T_Land" localSheetId="35">#REF!</definedName>
    <definedName name="MC_non_iso_T_Land" localSheetId="36">#REF!</definedName>
    <definedName name="MC_non_iso_T_Land" localSheetId="38">#REF!</definedName>
    <definedName name="MC_non_iso_T_Land" localSheetId="28">#REF!</definedName>
    <definedName name="MC_non_iso_T_Land" localSheetId="0">#REF!</definedName>
    <definedName name="MC_non_iso_T_Land">#REF!</definedName>
    <definedName name="MC_non_iso_t_station" localSheetId="33">#REF!</definedName>
    <definedName name="MC_non_iso_t_station" localSheetId="41">#REF!</definedName>
    <definedName name="MC_non_iso_t_station" localSheetId="42">#REF!</definedName>
    <definedName name="MC_non_iso_t_station" localSheetId="43">#REF!</definedName>
    <definedName name="MC_non_iso_t_station" localSheetId="32">#REF!</definedName>
    <definedName name="MC_non_iso_t_station" localSheetId="34">#REF!</definedName>
    <definedName name="MC_non_iso_t_station" localSheetId="35">#REF!</definedName>
    <definedName name="MC_non_iso_t_station" localSheetId="36">#REF!</definedName>
    <definedName name="MC_non_iso_t_station" localSheetId="38">#REF!</definedName>
    <definedName name="MC_non_iso_t_station" localSheetId="28">#REF!</definedName>
    <definedName name="MC_non_iso_t_station" localSheetId="0">#REF!</definedName>
    <definedName name="MC_non_iso_t_station">#REF!</definedName>
    <definedName name="mc_t_circuits" localSheetId="33">#REF!</definedName>
    <definedName name="mc_t_circuits" localSheetId="41">#REF!</definedName>
    <definedName name="mc_t_circuits" localSheetId="42">#REF!</definedName>
    <definedName name="mc_t_circuits" localSheetId="43">#REF!</definedName>
    <definedName name="mc_t_circuits" localSheetId="32">#REF!</definedName>
    <definedName name="mc_t_circuits" localSheetId="34">#REF!</definedName>
    <definedName name="mc_t_circuits" localSheetId="35">#REF!</definedName>
    <definedName name="mc_t_circuits" localSheetId="36">#REF!</definedName>
    <definedName name="mc_t_circuits" localSheetId="38">#REF!</definedName>
    <definedName name="mc_t_circuits" localSheetId="28">#REF!</definedName>
    <definedName name="mc_t_circuits" localSheetId="0">#REF!</definedName>
    <definedName name="mc_t_circuits">#REF!</definedName>
    <definedName name="MC_T_Land" localSheetId="33">#REF!</definedName>
    <definedName name="MC_T_Land" localSheetId="41">#REF!</definedName>
    <definedName name="MC_T_Land" localSheetId="42">#REF!</definedName>
    <definedName name="MC_T_Land" localSheetId="43">#REF!</definedName>
    <definedName name="MC_T_Land" localSheetId="32">#REF!</definedName>
    <definedName name="MC_T_Land" localSheetId="34">#REF!</definedName>
    <definedName name="MC_T_Land" localSheetId="35">#REF!</definedName>
    <definedName name="MC_T_Land" localSheetId="36">#REF!</definedName>
    <definedName name="MC_T_Land" localSheetId="38">#REF!</definedName>
    <definedName name="MC_T_Land" localSheetId="28">#REF!</definedName>
    <definedName name="MC_T_Land" localSheetId="0">#REF!</definedName>
    <definedName name="MC_T_Land">#REF!</definedName>
    <definedName name="MC_t_station" localSheetId="33">#REF!</definedName>
    <definedName name="MC_t_station" localSheetId="41">#REF!</definedName>
    <definedName name="MC_t_station" localSheetId="42">#REF!</definedName>
    <definedName name="MC_t_station" localSheetId="43">#REF!</definedName>
    <definedName name="MC_t_station" localSheetId="32">#REF!</definedName>
    <definedName name="MC_t_station" localSheetId="34">#REF!</definedName>
    <definedName name="MC_t_station" localSheetId="35">#REF!</definedName>
    <definedName name="MC_t_station" localSheetId="36">#REF!</definedName>
    <definedName name="MC_t_station" localSheetId="38">#REF!</definedName>
    <definedName name="MC_t_station" localSheetId="28">#REF!</definedName>
    <definedName name="MC_t_station" localSheetId="0">#REF!</definedName>
    <definedName name="MC_t_station">#REF!</definedName>
    <definedName name="McKittrick_School_District_Donation_Input" localSheetId="28">[15]Inputs!#REF!</definedName>
    <definedName name="McKittrick_School_District_Donation_Input">[15]Inputs!#REF!</definedName>
    <definedName name="MCRR_22" localSheetId="33">#REF!</definedName>
    <definedName name="MCRR_22" localSheetId="41">#REF!</definedName>
    <definedName name="MCRR_22" localSheetId="42">#REF!</definedName>
    <definedName name="MCRR_22" localSheetId="43">#REF!</definedName>
    <definedName name="MCRR_22" localSheetId="32">#REF!</definedName>
    <definedName name="MCRR_22" localSheetId="34">#REF!</definedName>
    <definedName name="MCRR_22" localSheetId="35">#REF!</definedName>
    <definedName name="MCRR_22" localSheetId="36">#REF!</definedName>
    <definedName name="MCRR_22" localSheetId="38">#REF!</definedName>
    <definedName name="MCRR_22" localSheetId="24">#REF!</definedName>
    <definedName name="MCRR_22" localSheetId="28">#REF!</definedName>
    <definedName name="MCRR_22" localSheetId="0">#REF!</definedName>
    <definedName name="MCRR_22">#REF!</definedName>
    <definedName name="MCRR_TABLE" localSheetId="33">#REF!</definedName>
    <definedName name="MCRR_TABLE" localSheetId="41">#REF!</definedName>
    <definedName name="MCRR_TABLE" localSheetId="42">#REF!</definedName>
    <definedName name="MCRR_TABLE" localSheetId="43">#REF!</definedName>
    <definedName name="MCRR_TABLE" localSheetId="32">#REF!</definedName>
    <definedName name="MCRR_TABLE" localSheetId="34">#REF!</definedName>
    <definedName name="MCRR_TABLE" localSheetId="35">#REF!</definedName>
    <definedName name="MCRR_TABLE" localSheetId="36">#REF!</definedName>
    <definedName name="MCRR_TABLE" localSheetId="38">#REF!</definedName>
    <definedName name="MCRR_TABLE" localSheetId="24">#REF!</definedName>
    <definedName name="MCRR_TABLE" localSheetId="28">#REF!</definedName>
    <definedName name="MCRR_TABLE" localSheetId="0">#REF!</definedName>
    <definedName name="MCRR_TABLE">#REF!</definedName>
    <definedName name="MCRR_TABLE_W_RD" localSheetId="33">#REF!</definedName>
    <definedName name="MCRR_TABLE_W_RD" localSheetId="41">#REF!</definedName>
    <definedName name="MCRR_TABLE_W_RD" localSheetId="42">#REF!</definedName>
    <definedName name="MCRR_TABLE_W_RD" localSheetId="43">#REF!</definedName>
    <definedName name="MCRR_TABLE_W_RD" localSheetId="32">#REF!</definedName>
    <definedName name="MCRR_TABLE_W_RD" localSheetId="34">#REF!</definedName>
    <definedName name="MCRR_TABLE_W_RD" localSheetId="35">#REF!</definedName>
    <definedName name="MCRR_TABLE_W_RD" localSheetId="36">#REF!</definedName>
    <definedName name="MCRR_TABLE_W_RD" localSheetId="38">#REF!</definedName>
    <definedName name="MCRR_TABLE_W_RD" localSheetId="24">#REF!</definedName>
    <definedName name="MCRR_TABLE_W_RD" localSheetId="28">#REF!</definedName>
    <definedName name="MCRR_TABLE_W_RD" localSheetId="0">#REF!</definedName>
    <definedName name="MCRR_TABLE_W_RD">#REF!</definedName>
    <definedName name="MDD_Sector_1" localSheetId="33">#REF!</definedName>
    <definedName name="MDD_Sector_1" localSheetId="41">#REF!</definedName>
    <definedName name="MDD_Sector_1" localSheetId="42">#REF!</definedName>
    <definedName name="MDD_Sector_1" localSheetId="43">#REF!</definedName>
    <definedName name="MDD_Sector_1" localSheetId="32">#REF!</definedName>
    <definedName name="MDD_Sector_1" localSheetId="34">#REF!</definedName>
    <definedName name="MDD_Sector_1" localSheetId="35">#REF!</definedName>
    <definedName name="MDD_Sector_1" localSheetId="36">#REF!</definedName>
    <definedName name="MDD_Sector_1" localSheetId="38">#REF!</definedName>
    <definedName name="MDD_Sector_1" localSheetId="28">#REF!</definedName>
    <definedName name="MDD_Sector_1" localSheetId="0">#REF!</definedName>
    <definedName name="MDD_Sector_1">#REF!</definedName>
    <definedName name="MDD_Sector_2" localSheetId="33">#REF!</definedName>
    <definedName name="MDD_Sector_2" localSheetId="41">#REF!</definedName>
    <definedName name="MDD_Sector_2" localSheetId="42">#REF!</definedName>
    <definedName name="MDD_Sector_2" localSheetId="43">#REF!</definedName>
    <definedName name="MDD_Sector_2" localSheetId="32">#REF!</definedName>
    <definedName name="MDD_Sector_2" localSheetId="34">#REF!</definedName>
    <definedName name="MDD_Sector_2" localSheetId="35">#REF!</definedName>
    <definedName name="MDD_Sector_2" localSheetId="36">#REF!</definedName>
    <definedName name="MDD_Sector_2" localSheetId="38">#REF!</definedName>
    <definedName name="MDD_Sector_2" localSheetId="28">#REF!</definedName>
    <definedName name="MDD_Sector_2" localSheetId="0">#REF!</definedName>
    <definedName name="MDD_Sector_2">#REF!</definedName>
    <definedName name="MED_MTR">2</definedName>
    <definedName name="Merch_Cum_Escalation_Factor" localSheetId="28">'[15]PSCo PPA Revenue'!#REF!</definedName>
    <definedName name="Merch_Cum_Escalation_Factor">'[15]PSCo PPA Revenue'!#REF!</definedName>
    <definedName name="Merch_Fuel_Doll_KW" localSheetId="28">[15]Inputs!#REF!</definedName>
    <definedName name="Merch_Fuel_Doll_KW">[15]Inputs!#REF!</definedName>
    <definedName name="Merch_margin_Doll_KW" localSheetId="28">[15]Inputs!#REF!</definedName>
    <definedName name="Merch_margin_Doll_KW">[15]Inputs!#REF!</definedName>
    <definedName name="Merch_Months_partial_Year_Factor" localSheetId="28">'[15]PSCo PPA Revenue'!#REF!</definedName>
    <definedName name="Merch_Months_partial_Year_Factor">'[15]PSCo PPA Revenue'!#REF!</definedName>
    <definedName name="Michelle" localSheetId="24">#REF!</definedName>
    <definedName name="Michelle">#REF!</definedName>
    <definedName name="Minimum_Debt_Service_Coverage" localSheetId="28">'[15]Cash Flow'!#REF!</definedName>
    <definedName name="Minimum_Debt_Service_Coverage">'[15]Cash Flow'!#REF!</definedName>
    <definedName name="minorhomerepair" localSheetId="24">'[24]Unit Input'!$D$26:$D$28</definedName>
    <definedName name="minorhomerepair">'[25]Unit Input'!$D$26:$D$28</definedName>
    <definedName name="misc" localSheetId="24">'[24]Unit Input'!$D$42</definedName>
    <definedName name="misc">'[25]Unit Input'!$D$42</definedName>
    <definedName name="Mobilization_Months">[15]Inputs!#REF!</definedName>
    <definedName name="MODEL" localSheetId="24">#REF!</definedName>
    <definedName name="MODEL">#REF!</definedName>
    <definedName name="modifiedavailmod" localSheetId="2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 localSheetId="24">'[75]Key to Tables'!$B$15</definedName>
    <definedName name="Month">'[76]Key to Tables'!$B$15</definedName>
    <definedName name="Month1" localSheetId="24">'[77]PP Calc 2005'!#REF!</definedName>
    <definedName name="Month1">'[78]PP Calc 2005'!#REF!</definedName>
    <definedName name="Month2" localSheetId="24">'[77]PP Calc 2005'!#REF!</definedName>
    <definedName name="Month2">'[78]PP Calc 2005'!#REF!</definedName>
    <definedName name="Month3" localSheetId="24">'[77]PP Calc 2005'!#REF!</definedName>
    <definedName name="Month3">'[78]PP Calc 2005'!#REF!</definedName>
    <definedName name="MONTHLYREC" localSheetId="24">#REF!</definedName>
    <definedName name="MONTHLYREC">#REF!</definedName>
    <definedName name="Months" localSheetId="28">'[34]misc tables'!$B$2:$B$13</definedName>
    <definedName name="Months">'[34]misc tables'!$B$2:$B$13</definedName>
    <definedName name="Months_of_Debt_Service_Reserve">[15]Inputs!#REF!</definedName>
    <definedName name="Months_Per_Year">[15]Inputs!#REF!</definedName>
    <definedName name="MSA_Fee">'[15]Other Operating Expenses'!#REF!</definedName>
    <definedName name="MSA_Fee_Base_Year">[15]Inputs!#REF!</definedName>
    <definedName name="MSA_Fee_Input_per_Year">[15]Inputs!#REF!</definedName>
    <definedName name="MthAvg" localSheetId="24">#REF!</definedName>
    <definedName name="MthAvg">#REF!</definedName>
    <definedName name="MTTA">[33]SCENARIOS!#REF!</definedName>
    <definedName name="N_A" localSheetId="28">'[9]CAP ADJ'!#REF!</definedName>
    <definedName name="N_A">'[9]CAP ADJ'!#REF!</definedName>
    <definedName name="Name" localSheetId="33">#REF!</definedName>
    <definedName name="Name" localSheetId="41">#REF!</definedName>
    <definedName name="Name" localSheetId="42">#REF!</definedName>
    <definedName name="Name" localSheetId="43">#REF!</definedName>
    <definedName name="Name" localSheetId="32">#REF!</definedName>
    <definedName name="Name" localSheetId="34">#REF!</definedName>
    <definedName name="Name" localSheetId="35">#REF!</definedName>
    <definedName name="Name" localSheetId="36">#REF!</definedName>
    <definedName name="Name" localSheetId="38">#REF!</definedName>
    <definedName name="Name" localSheetId="24">'[79]Proposed-RTP-Scalers'!#REF!</definedName>
    <definedName name="Name" localSheetId="28">#REF!</definedName>
    <definedName name="Name" localSheetId="0">#REF!</definedName>
    <definedName name="Name">#REF!</definedName>
    <definedName name="Name1" localSheetId="33">#REF!</definedName>
    <definedName name="Name1" localSheetId="41">#REF!</definedName>
    <definedName name="Name1" localSheetId="42">#REF!</definedName>
    <definedName name="Name1" localSheetId="43">#REF!</definedName>
    <definedName name="Name1" localSheetId="32">#REF!</definedName>
    <definedName name="Name1" localSheetId="34">#REF!</definedName>
    <definedName name="Name1" localSheetId="35">#REF!</definedName>
    <definedName name="Name1" localSheetId="36">#REF!</definedName>
    <definedName name="Name1" localSheetId="38">#REF!</definedName>
    <definedName name="Name1" localSheetId="24">'[79]Proposed-RTP-Scalers'!#REF!</definedName>
    <definedName name="Name1" localSheetId="28">#REF!</definedName>
    <definedName name="Name1" localSheetId="0">#REF!</definedName>
    <definedName name="Name1">#REF!</definedName>
    <definedName name="Net_Cash_Flow" localSheetId="28">'[15]Cash Flow'!#REF!</definedName>
    <definedName name="Net_Cash_Flow">'[15]Cash Flow'!#REF!</definedName>
    <definedName name="Net_Fixed_Assets" localSheetId="24">#REF!</definedName>
    <definedName name="Net_Fixed_Assets">#REF!</definedName>
    <definedName name="Net_Gain_on_Sale_of_Assets" localSheetId="24">#REF!</definedName>
    <definedName name="Net_Gain_on_Sale_of_Assets">#REF!</definedName>
    <definedName name="Net_Payments_on_Fire_Truck_during_Construction_Input" localSheetId="24">[15]Inputs!#REF!</definedName>
    <definedName name="Net_Payments_on_Fire_Truck_during_Construction_Input">[15]Inputs!#REF!</definedName>
    <definedName name="Net_Start_Up_Revenues" localSheetId="24">[15]Inputs!#REF!</definedName>
    <definedName name="Net_Start_Up_Revenues">[15]Inputs!#REF!</definedName>
    <definedName name="new" localSheetId="24"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24" hidden="1">{#N/A,#N/A,TRUE,"SDGE";#N/A,#N/A,TRUE,"GBU";#N/A,#N/A,TRUE,"TBU";#N/A,#N/A,TRUE,"EDBU";#N/A,#N/A,TRUE,"ExclCC"}</definedName>
    <definedName name="newwrev" hidden="1">{#N/A,#N/A,TRUE,"SDGE";#N/A,#N/A,TRUE,"GBU";#N/A,#N/A,TRUE,"TBU";#N/A,#N/A,TRUE,"EDBU";#N/A,#N/A,TRUE,"ExclCC"}</definedName>
    <definedName name="NFCTAPDC">[17]NFCTA!#REF!</definedName>
    <definedName name="NGV_CR">[33]SCENARIOS!#REF!</definedName>
    <definedName name="NGV_UR">[33]SCENARIOS!#REF!</definedName>
    <definedName name="nine">[56]Cash_Flow!#REF!</definedName>
    <definedName name="NITCS_96">[33]SCENARIOS!#REF!</definedName>
    <definedName name="No_of_Pamts_Pref" localSheetId="24">MATCH(0.01,End_Bal_Pref,-1)+1</definedName>
    <definedName name="No_of_Pamts_Pref">MATCH(0.01,End_Bal_Pref,-1)+1</definedName>
    <definedName name="non.iso.T.land">[71]RCN!$E$53:$CG$53,[71]RCN!$E$61:$CG$61</definedName>
    <definedName name="Non_Recourse_CP_Conduit_LIBOR_Spread" localSheetId="24">[15]Inputs!#REF!</definedName>
    <definedName name="Non_Recourse_CP_Conduit_LIBOR_Spread">[15]Inputs!#REF!</definedName>
    <definedName name="Non_Recourse_Facility_CP_adder" localSheetId="28">[15]Inputs!#REF!</definedName>
    <definedName name="Non_Recourse_Facility_CP_adder">[15]Inputs!#REF!</definedName>
    <definedName name="none" localSheetId="24" hidden="1">#REF!</definedName>
    <definedName name="none" hidden="1">#REF!</definedName>
    <definedName name="none2" localSheetId="24" hidden="1">#REF!</definedName>
    <definedName name="none2" hidden="1">#REF!</definedName>
    <definedName name="nopremort" localSheetId="24">#REF!</definedName>
    <definedName name="nopremort">#REF!</definedName>
    <definedName name="NOx_Allowances__Nominal___ton" localSheetId="24">[15]Inputs!#REF!</definedName>
    <definedName name="NOx_Allowances__Nominal___ton">[15]Inputs!#REF!</definedName>
    <definedName name="Nox_Allowances_in_1999" localSheetId="24">'[15]Other Operating Expenses'!#REF!</definedName>
    <definedName name="Nox_Allowances_in_1999">'[15]Other Operating Expenses'!#REF!</definedName>
    <definedName name="NOx_Emissions_Rate__lb_hr" localSheetId="24">[15]Inputs!#REF!</definedName>
    <definedName name="NOx_Emissions_Rate__lb_hr">[15]Inputs!#REF!</definedName>
    <definedName name="NOx_Offsets" localSheetId="24">'[15]Other Operating Expenses'!#REF!</definedName>
    <definedName name="NOx_Offsets">'[15]Other Operating Expenses'!#REF!</definedName>
    <definedName name="NOx_Offsets_Calculation_Factor__lb_MMBtu">[15]Inputs!#REF!</definedName>
    <definedName name="NOx_Offsets_Construction">[15]Inputs!#REF!</definedName>
    <definedName name="NPV_20_Year_12_Percent_Quarterly" localSheetId="24">#REF!</definedName>
    <definedName name="NPV_20_Year_12_Percent_Quarterly">#REF!</definedName>
    <definedName name="NPV_20_Year_13_Percent_Quarterly" localSheetId="24">#REF!</definedName>
    <definedName name="NPV_20_Year_13_Percent_Quarterly">#REF!</definedName>
    <definedName name="NPV_20_Year_14_Percent_Quarterly" localSheetId="24">#REF!</definedName>
    <definedName name="NPV_20_Year_14_Percent_Quarterly">#REF!</definedName>
    <definedName name="NQInd" localSheetId="28">#REF!</definedName>
    <definedName name="NQInd">#REF!</definedName>
    <definedName name="NRW"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24">MATCH(0.01,End_Bal,-1)+1</definedName>
    <definedName name="Number_of_Payments" localSheetId="28">MATCH(0.01,End_Bal,-1)+1</definedName>
    <definedName name="Number_of_Payments">MATCH(0.01,End_Bal,-1)+1</definedName>
    <definedName name="Number_of_Units">[15]Inputs!#REF!</definedName>
    <definedName name="Number_of_Years_to_Payback" localSheetId="24">#REF!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[15]Inputs!#REF!</definedName>
    <definedName name="NY_State_Excess_Dividends_Tax">[15]Inputs!#REF!</definedName>
    <definedName name="NY_State_Gross_Earnings_Tax">[15]Inputs!#REF!</definedName>
    <definedName name="NY_State_Gross_Receipts_Tax">[15]Inputs!#REF!</definedName>
    <definedName name="NY_State_Income_Tax_Switch">[15]Inputs!#REF!</definedName>
    <definedName name="o" localSheetId="28">#REF!</definedName>
    <definedName name="o">#REF!</definedName>
    <definedName name="O_M_Mobilization" localSheetId="24">[15]Inputs!#REF!</definedName>
    <definedName name="O_M_Mobilization">[15]Inputs!#REF!</definedName>
    <definedName name="O_M_Mobilization___Labor" localSheetId="24">[15]Inputs!#REF!</definedName>
    <definedName name="O_M_Mobilization___Labor">[15]Inputs!#REF!</definedName>
    <definedName name="Off_Peak_Hours">[10]Inputs!#REF!</definedName>
    <definedName name="Off_Peak_Percent">[10]Inputs!#REF!</definedName>
    <definedName name="Offsite_Work_Road_Paving">[15]Inputs!#REF!</definedName>
    <definedName name="okay" localSheetId="24"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33">#REF!</definedName>
    <definedName name="OL_1_Allnight" localSheetId="41">#REF!</definedName>
    <definedName name="OL_1_Allnight" localSheetId="42">#REF!</definedName>
    <definedName name="OL_1_Allnight" localSheetId="43">#REF!</definedName>
    <definedName name="OL_1_Allnight" localSheetId="32">#REF!</definedName>
    <definedName name="OL_1_Allnight" localSheetId="34">#REF!</definedName>
    <definedName name="OL_1_Allnight" localSheetId="35">#REF!</definedName>
    <definedName name="OL_1_Allnight" localSheetId="36">#REF!</definedName>
    <definedName name="OL_1_Allnight" localSheetId="38">#REF!</definedName>
    <definedName name="OL_1_Allnight" localSheetId="24">'[53]Effective-Rates'!#REF!</definedName>
    <definedName name="OL_1_Allnight" localSheetId="28">#REF!</definedName>
    <definedName name="OL_1_Allnight" localSheetId="0">#REF!</definedName>
    <definedName name="OL_1_Allnight">#REF!</definedName>
    <definedName name="OL_1_Midnight" localSheetId="33">#REF!</definedName>
    <definedName name="OL_1_Midnight" localSheetId="41">#REF!</definedName>
    <definedName name="OL_1_Midnight" localSheetId="42">#REF!</definedName>
    <definedName name="OL_1_Midnight" localSheetId="43">#REF!</definedName>
    <definedName name="OL_1_Midnight" localSheetId="32">#REF!</definedName>
    <definedName name="OL_1_Midnight" localSheetId="34">#REF!</definedName>
    <definedName name="OL_1_Midnight" localSheetId="35">#REF!</definedName>
    <definedName name="OL_1_Midnight" localSheetId="36">#REF!</definedName>
    <definedName name="OL_1_Midnight" localSheetId="38">#REF!</definedName>
    <definedName name="OL_1_Midnight" localSheetId="24">'[53]Effective-Rates'!#REF!</definedName>
    <definedName name="OL_1_Midnight" localSheetId="28">#REF!</definedName>
    <definedName name="OL_1_Midnight" localSheetId="0">#REF!</definedName>
    <definedName name="OL_1_Midnight">#REF!</definedName>
    <definedName name="On_Peak_Hours" localSheetId="28">[10]Inputs!#REF!</definedName>
    <definedName name="On_Peak_Hours">[10]Inputs!#REF!</definedName>
    <definedName name="On_Peak_Percent" localSheetId="28">[10]Inputs!#REF!</definedName>
    <definedName name="On_Peak_Percent">[10]Inputs!#REF!</definedName>
    <definedName name="Open_Click">[80]!Open_Click</definedName>
    <definedName name="Operator_Fee_during_Mobilization">[15]Inputs!#REF!</definedName>
    <definedName name="Opt_Discrate" localSheetId="24">#REF!</definedName>
    <definedName name="Opt_Discrate">#REF!</definedName>
    <definedName name="Opt_DR" localSheetId="24">#REF!</definedName>
    <definedName name="Opt_DR">#REF!</definedName>
    <definedName name="optindexswap_meanreversion" localSheetId="24">#REF!</definedName>
    <definedName name="optindexswap_meanreversion">#REF!</definedName>
    <definedName name="optindexswap_model" localSheetId="28">#REF!</definedName>
    <definedName name="optindexswap_model">#REF!</definedName>
    <definedName name="optindexswap_treesteps" localSheetId="28">#REF!</definedName>
    <definedName name="optindexswap_treesteps">#REF!</definedName>
    <definedName name="optindexswap_volatility" localSheetId="28">#REF!</definedName>
    <definedName name="optindexswap_volatility">#REF!</definedName>
    <definedName name="option_treesteps" localSheetId="28">#REF!</definedName>
    <definedName name="option_treesteps">#REF!</definedName>
    <definedName name="option_volatility" localSheetId="28">#REF!</definedName>
    <definedName name="option_volatility">#REF!</definedName>
    <definedName name="Other_EPC_Scope_Items_Non_Bechtel" localSheetId="28">[15]Inputs!#REF!</definedName>
    <definedName name="Other_EPC_Scope_Items_Non_Bechtel">[15]Inputs!#REF!</definedName>
    <definedName name="Other_offsets" localSheetId="33">#REF!</definedName>
    <definedName name="Other_offsets" localSheetId="41">#REF!</definedName>
    <definedName name="Other_offsets" localSheetId="42">#REF!</definedName>
    <definedName name="Other_offsets" localSheetId="43">#REF!</definedName>
    <definedName name="Other_offsets" localSheetId="32">#REF!</definedName>
    <definedName name="Other_offsets" localSheetId="34">#REF!</definedName>
    <definedName name="Other_offsets" localSheetId="35">#REF!</definedName>
    <definedName name="Other_offsets" localSheetId="36">#REF!</definedName>
    <definedName name="Other_offsets" localSheetId="38">#REF!</definedName>
    <definedName name="Other_offsets" localSheetId="24">#REF!</definedName>
    <definedName name="Other_offsets" localSheetId="28">#REF!</definedName>
    <definedName name="Other_offsets" localSheetId="0">#REF!</definedName>
    <definedName name="Other_offsets">#REF!</definedName>
    <definedName name="OTHERHRS" localSheetId="28">[40]Mstr!#REF!</definedName>
    <definedName name="OTHERHRS">[40]Mstr!#REF!</definedName>
    <definedName name="otherrev" localSheetId="24" hidden="1">{#N/A,#N/A,TRUE,"SDGE";#N/A,#N/A,TRUE,"GBU";#N/A,#N/A,TRUE,"TBU";#N/A,#N/A,TRUE,"EDBU";#N/A,#N/A,TRUE,"ExclCC"}</definedName>
    <definedName name="otherrev" hidden="1">{#N/A,#N/A,TRUE,"SDGE";#N/A,#N/A,TRUE,"GBU";#N/A,#N/A,TRUE,"TBU";#N/A,#N/A,TRUE,"EDBU";#N/A,#N/A,TRUE,"ExclCC"}</definedName>
    <definedName name="outreachassess" localSheetId="33">#REF!</definedName>
    <definedName name="outreachassess" localSheetId="41">#REF!</definedName>
    <definedName name="outreachassess" localSheetId="42">#REF!</definedName>
    <definedName name="outreachassess" localSheetId="43">#REF!</definedName>
    <definedName name="outreachassess" localSheetId="32">#REF!</definedName>
    <definedName name="outreachassess" localSheetId="34">#REF!</definedName>
    <definedName name="outreachassess" localSheetId="35">#REF!</definedName>
    <definedName name="outreachassess" localSheetId="36">#REF!</definedName>
    <definedName name="outreachassess" localSheetId="38">#REF!</definedName>
    <definedName name="outreachassess" localSheetId="24">#REF!</definedName>
    <definedName name="outreachassess" localSheetId="28">#REF!</definedName>
    <definedName name="outreachassess" localSheetId="0">#REF!</definedName>
    <definedName name="outreachassess">#REF!</definedName>
    <definedName name="Ozone_Season_Factor" localSheetId="24">[15]Inputs!#REF!</definedName>
    <definedName name="Ozone_Season_Factor">[15]Inputs!#REF!</definedName>
    <definedName name="p.Covenants" localSheetId="24" hidden="1">#REF!</definedName>
    <definedName name="p.Covenants" hidden="1">#REF!</definedName>
    <definedName name="p.Covenants_Titles" localSheetId="24" hidden="1">#REF!</definedName>
    <definedName name="p.Covenants_Titles" hidden="1">#REF!</definedName>
    <definedName name="p.CreditStats" localSheetId="24" hidden="1">#REF!</definedName>
    <definedName name="p.CreditStats" hidden="1">#REF!</definedName>
    <definedName name="p.DCF" localSheetId="28" hidden="1">#REF!</definedName>
    <definedName name="p.DCF" hidden="1">#REF!</definedName>
    <definedName name="p.DCF_Titles" localSheetId="28" hidden="1">#REF!</definedName>
    <definedName name="p.DCF_Titles" hidden="1">#REF!</definedName>
    <definedName name="p.IRR" localSheetId="28" hidden="1">#REF!</definedName>
    <definedName name="p.IRR" hidden="1">#REF!</definedName>
    <definedName name="p.IRR_Titles" localSheetId="28" hidden="1">#REF!</definedName>
    <definedName name="p.IRR_Titles" hidden="1">#REF!</definedName>
    <definedName name="p.SP" localSheetId="28" hidden="1">#REF!</definedName>
    <definedName name="p.SP" hidden="1">#REF!</definedName>
    <definedName name="p.Summary" localSheetId="28" hidden="1">#REF!</definedName>
    <definedName name="p.Summary" hidden="1">#REF!</definedName>
    <definedName name="p.Summary_Titles" localSheetId="28" hidden="1">#REF!</definedName>
    <definedName name="p.Summary_Titles" hidden="1">#REF!</definedName>
    <definedName name="P_Tot" localSheetId="2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24">'[81]Form Front'!#REF!</definedName>
    <definedName name="PAGE1">'[82]Form Front'!#REF!</definedName>
    <definedName name="PAGE1.1_MCRR_21" localSheetId="33">#REF!</definedName>
    <definedName name="PAGE1.1_MCRR_21" localSheetId="41">#REF!</definedName>
    <definedName name="PAGE1.1_MCRR_21" localSheetId="42">#REF!</definedName>
    <definedName name="PAGE1.1_MCRR_21" localSheetId="43">#REF!</definedName>
    <definedName name="PAGE1.1_MCRR_21" localSheetId="32">#REF!</definedName>
    <definedName name="PAGE1.1_MCRR_21" localSheetId="34">#REF!</definedName>
    <definedName name="PAGE1.1_MCRR_21" localSheetId="35">#REF!</definedName>
    <definedName name="PAGE1.1_MCRR_21" localSheetId="36">#REF!</definedName>
    <definedName name="PAGE1.1_MCRR_21" localSheetId="38">#REF!</definedName>
    <definedName name="PAGE1.1_MCRR_21" localSheetId="24">#REF!</definedName>
    <definedName name="PAGE1.1_MCRR_21" localSheetId="28">#REF!</definedName>
    <definedName name="PAGE1.1_MCRR_21" localSheetId="0">#REF!</definedName>
    <definedName name="PAGE1.1_MCRR_21">#REF!</definedName>
    <definedName name="PAGE1_MCRR_16" localSheetId="33">#REF!</definedName>
    <definedName name="PAGE1_MCRR_16" localSheetId="41">#REF!</definedName>
    <definedName name="PAGE1_MCRR_16" localSheetId="42">#REF!</definedName>
    <definedName name="PAGE1_MCRR_16" localSheetId="43">#REF!</definedName>
    <definedName name="PAGE1_MCRR_16" localSheetId="32">#REF!</definedName>
    <definedName name="PAGE1_MCRR_16" localSheetId="34">#REF!</definedName>
    <definedName name="PAGE1_MCRR_16" localSheetId="35">#REF!</definedName>
    <definedName name="PAGE1_MCRR_16" localSheetId="36">#REF!</definedName>
    <definedName name="PAGE1_MCRR_16" localSheetId="38">#REF!</definedName>
    <definedName name="PAGE1_MCRR_16" localSheetId="24">#REF!</definedName>
    <definedName name="PAGE1_MCRR_16" localSheetId="28">#REF!</definedName>
    <definedName name="PAGE1_MCRR_16" localSheetId="0">#REF!</definedName>
    <definedName name="PAGE1_MCRR_16">#REF!</definedName>
    <definedName name="PAGE1_MCRR_21" localSheetId="33">#REF!</definedName>
    <definedName name="PAGE1_MCRR_21" localSheetId="41">#REF!</definedName>
    <definedName name="PAGE1_MCRR_21" localSheetId="42">#REF!</definedName>
    <definedName name="PAGE1_MCRR_21" localSheetId="43">#REF!</definedName>
    <definedName name="PAGE1_MCRR_21" localSheetId="32">#REF!</definedName>
    <definedName name="PAGE1_MCRR_21" localSheetId="34">#REF!</definedName>
    <definedName name="PAGE1_MCRR_21" localSheetId="35">#REF!</definedName>
    <definedName name="PAGE1_MCRR_21" localSheetId="36">#REF!</definedName>
    <definedName name="PAGE1_MCRR_21" localSheetId="38">#REF!</definedName>
    <definedName name="PAGE1_MCRR_21" localSheetId="24">#REF!</definedName>
    <definedName name="PAGE1_MCRR_21" localSheetId="28">#REF!</definedName>
    <definedName name="PAGE1_MCRR_21" localSheetId="0">#REF!</definedName>
    <definedName name="PAGE1_MCRR_21">#REF!</definedName>
    <definedName name="PAGE1_MCRR_30" localSheetId="33">#REF!</definedName>
    <definedName name="PAGE1_MCRR_30" localSheetId="41">#REF!</definedName>
    <definedName name="PAGE1_MCRR_30" localSheetId="42">#REF!</definedName>
    <definedName name="PAGE1_MCRR_30" localSheetId="43">#REF!</definedName>
    <definedName name="PAGE1_MCRR_30" localSheetId="32">#REF!</definedName>
    <definedName name="PAGE1_MCRR_30" localSheetId="34">#REF!</definedName>
    <definedName name="PAGE1_MCRR_30" localSheetId="35">#REF!</definedName>
    <definedName name="PAGE1_MCRR_30" localSheetId="36">#REF!</definedName>
    <definedName name="PAGE1_MCRR_30" localSheetId="38">#REF!</definedName>
    <definedName name="PAGE1_MCRR_30" localSheetId="28">#REF!</definedName>
    <definedName name="PAGE1_MCRR_30" localSheetId="0">#REF!</definedName>
    <definedName name="PAGE1_MCRR_30">#REF!</definedName>
    <definedName name="page1997" localSheetId="28">#REF!</definedName>
    <definedName name="page1997">#REF!</definedName>
    <definedName name="PAGE2" localSheetId="24">'[81]Form Front'!#REF!</definedName>
    <definedName name="PAGE2">'[82]Form Front'!#REF!</definedName>
    <definedName name="PAGE2.1_MCRR_21" localSheetId="33">#REF!</definedName>
    <definedName name="PAGE2.1_MCRR_21" localSheetId="41">#REF!</definedName>
    <definedName name="PAGE2.1_MCRR_21" localSheetId="42">#REF!</definedName>
    <definedName name="PAGE2.1_MCRR_21" localSheetId="43">#REF!</definedName>
    <definedName name="PAGE2.1_MCRR_21" localSheetId="32">#REF!</definedName>
    <definedName name="PAGE2.1_MCRR_21" localSheetId="34">#REF!</definedName>
    <definedName name="PAGE2.1_MCRR_21" localSheetId="35">#REF!</definedName>
    <definedName name="PAGE2.1_MCRR_21" localSheetId="36">#REF!</definedName>
    <definedName name="PAGE2.1_MCRR_21" localSheetId="38">#REF!</definedName>
    <definedName name="PAGE2.1_MCRR_21" localSheetId="24">#REF!</definedName>
    <definedName name="PAGE2.1_MCRR_21" localSheetId="28">#REF!</definedName>
    <definedName name="PAGE2.1_MCRR_21" localSheetId="0">#REF!</definedName>
    <definedName name="PAGE2.1_MCRR_21">#REF!</definedName>
    <definedName name="PAGE2_MCRR_16" localSheetId="33">#REF!</definedName>
    <definedName name="PAGE2_MCRR_16" localSheetId="41">#REF!</definedName>
    <definedName name="PAGE2_MCRR_16" localSheetId="42">#REF!</definedName>
    <definedName name="PAGE2_MCRR_16" localSheetId="43">#REF!</definedName>
    <definedName name="PAGE2_MCRR_16" localSheetId="32">#REF!</definedName>
    <definedName name="PAGE2_MCRR_16" localSheetId="34">#REF!</definedName>
    <definedName name="PAGE2_MCRR_16" localSheetId="35">#REF!</definedName>
    <definedName name="PAGE2_MCRR_16" localSheetId="36">#REF!</definedName>
    <definedName name="PAGE2_MCRR_16" localSheetId="38">#REF!</definedName>
    <definedName name="PAGE2_MCRR_16" localSheetId="24">#REF!</definedName>
    <definedName name="PAGE2_MCRR_16" localSheetId="28">#REF!</definedName>
    <definedName name="PAGE2_MCRR_16" localSheetId="0">#REF!</definedName>
    <definedName name="PAGE2_MCRR_16">#REF!</definedName>
    <definedName name="PAGE2_MCRR_21" localSheetId="33">#REF!</definedName>
    <definedName name="PAGE2_MCRR_21" localSheetId="41">#REF!</definedName>
    <definedName name="PAGE2_MCRR_21" localSheetId="42">#REF!</definedName>
    <definedName name="PAGE2_MCRR_21" localSheetId="43">#REF!</definedName>
    <definedName name="PAGE2_MCRR_21" localSheetId="32">#REF!</definedName>
    <definedName name="PAGE2_MCRR_21" localSheetId="34">#REF!</definedName>
    <definedName name="PAGE2_MCRR_21" localSheetId="35">#REF!</definedName>
    <definedName name="PAGE2_MCRR_21" localSheetId="36">#REF!</definedName>
    <definedName name="PAGE2_MCRR_21" localSheetId="38">#REF!</definedName>
    <definedName name="PAGE2_MCRR_21" localSheetId="24">#REF!</definedName>
    <definedName name="PAGE2_MCRR_21" localSheetId="28">#REF!</definedName>
    <definedName name="PAGE2_MCRR_21" localSheetId="0">#REF!</definedName>
    <definedName name="PAGE2_MCRR_21">#REF!</definedName>
    <definedName name="PAGE2_MCRR_30" localSheetId="33">#REF!</definedName>
    <definedName name="PAGE2_MCRR_30" localSheetId="41">#REF!</definedName>
    <definedName name="PAGE2_MCRR_30" localSheetId="42">#REF!</definedName>
    <definedName name="PAGE2_MCRR_30" localSheetId="43">#REF!</definedName>
    <definedName name="PAGE2_MCRR_30" localSheetId="32">#REF!</definedName>
    <definedName name="PAGE2_MCRR_30" localSheetId="34">#REF!</definedName>
    <definedName name="PAGE2_MCRR_30" localSheetId="35">#REF!</definedName>
    <definedName name="PAGE2_MCRR_30" localSheetId="36">#REF!</definedName>
    <definedName name="PAGE2_MCRR_30" localSheetId="38">#REF!</definedName>
    <definedName name="PAGE2_MCRR_30" localSheetId="28">#REF!</definedName>
    <definedName name="PAGE2_MCRR_30" localSheetId="0">#REF!</definedName>
    <definedName name="PAGE2_MCRR_30">#REF!</definedName>
    <definedName name="PAGE3.1_MCRR_21" localSheetId="33">#REF!</definedName>
    <definedName name="PAGE3.1_MCRR_21" localSheetId="41">#REF!</definedName>
    <definedName name="PAGE3.1_MCRR_21" localSheetId="42">#REF!</definedName>
    <definedName name="PAGE3.1_MCRR_21" localSheetId="43">#REF!</definedName>
    <definedName name="PAGE3.1_MCRR_21" localSheetId="32">#REF!</definedName>
    <definedName name="PAGE3.1_MCRR_21" localSheetId="34">#REF!</definedName>
    <definedName name="PAGE3.1_MCRR_21" localSheetId="35">#REF!</definedName>
    <definedName name="PAGE3.1_MCRR_21" localSheetId="36">#REF!</definedName>
    <definedName name="PAGE3.1_MCRR_21" localSheetId="38">#REF!</definedName>
    <definedName name="PAGE3.1_MCRR_21" localSheetId="28">#REF!</definedName>
    <definedName name="PAGE3.1_MCRR_21" localSheetId="0">#REF!</definedName>
    <definedName name="PAGE3.1_MCRR_21">#REF!</definedName>
    <definedName name="PAGE3_MCRR_16" localSheetId="33">#REF!</definedName>
    <definedName name="PAGE3_MCRR_16" localSheetId="41">#REF!</definedName>
    <definedName name="PAGE3_MCRR_16" localSheetId="42">#REF!</definedName>
    <definedName name="PAGE3_MCRR_16" localSheetId="43">#REF!</definedName>
    <definedName name="PAGE3_MCRR_16" localSheetId="32">#REF!</definedName>
    <definedName name="PAGE3_MCRR_16" localSheetId="34">#REF!</definedName>
    <definedName name="PAGE3_MCRR_16" localSheetId="35">#REF!</definedName>
    <definedName name="PAGE3_MCRR_16" localSheetId="36">#REF!</definedName>
    <definedName name="PAGE3_MCRR_16" localSheetId="38">#REF!</definedName>
    <definedName name="PAGE3_MCRR_16" localSheetId="28">#REF!</definedName>
    <definedName name="PAGE3_MCRR_16" localSheetId="0">#REF!</definedName>
    <definedName name="PAGE3_MCRR_16">#REF!</definedName>
    <definedName name="PAGE3_MCRR_21" localSheetId="33">#REF!</definedName>
    <definedName name="PAGE3_MCRR_21" localSheetId="41">#REF!</definedName>
    <definedName name="PAGE3_MCRR_21" localSheetId="42">#REF!</definedName>
    <definedName name="PAGE3_MCRR_21" localSheetId="43">#REF!</definedName>
    <definedName name="PAGE3_MCRR_21" localSheetId="32">#REF!</definedName>
    <definedName name="PAGE3_MCRR_21" localSheetId="34">#REF!</definedName>
    <definedName name="PAGE3_MCRR_21" localSheetId="35">#REF!</definedName>
    <definedName name="PAGE3_MCRR_21" localSheetId="36">#REF!</definedName>
    <definedName name="PAGE3_MCRR_21" localSheetId="38">#REF!</definedName>
    <definedName name="PAGE3_MCRR_21" localSheetId="28">#REF!</definedName>
    <definedName name="PAGE3_MCRR_21" localSheetId="0">#REF!</definedName>
    <definedName name="PAGE3_MCRR_21">#REF!</definedName>
    <definedName name="PAGE3_MCRR_30" localSheetId="33">#REF!</definedName>
    <definedName name="PAGE3_MCRR_30" localSheetId="41">#REF!</definedName>
    <definedName name="PAGE3_MCRR_30" localSheetId="42">#REF!</definedName>
    <definedName name="PAGE3_MCRR_30" localSheetId="43">#REF!</definedName>
    <definedName name="PAGE3_MCRR_30" localSheetId="32">#REF!</definedName>
    <definedName name="PAGE3_MCRR_30" localSheetId="34">#REF!</definedName>
    <definedName name="PAGE3_MCRR_30" localSheetId="35">#REF!</definedName>
    <definedName name="PAGE3_MCRR_30" localSheetId="36">#REF!</definedName>
    <definedName name="PAGE3_MCRR_30" localSheetId="38">#REF!</definedName>
    <definedName name="PAGE3_MCRR_30" localSheetId="28">#REF!</definedName>
    <definedName name="PAGE3_MCRR_30" localSheetId="0">#REF!</definedName>
    <definedName name="PAGE3_MCRR_30">#REF!</definedName>
    <definedName name="PAGE4_MCRR_16" localSheetId="33">#REF!</definedName>
    <definedName name="PAGE4_MCRR_16" localSheetId="41">#REF!</definedName>
    <definedName name="PAGE4_MCRR_16" localSheetId="42">#REF!</definedName>
    <definedName name="PAGE4_MCRR_16" localSheetId="43">#REF!</definedName>
    <definedName name="PAGE4_MCRR_16" localSheetId="32">#REF!</definedName>
    <definedName name="PAGE4_MCRR_16" localSheetId="34">#REF!</definedName>
    <definedName name="PAGE4_MCRR_16" localSheetId="35">#REF!</definedName>
    <definedName name="PAGE4_MCRR_16" localSheetId="36">#REF!</definedName>
    <definedName name="PAGE4_MCRR_16" localSheetId="38">#REF!</definedName>
    <definedName name="PAGE4_MCRR_16" localSheetId="28">#REF!</definedName>
    <definedName name="PAGE4_MCRR_16" localSheetId="0">#REF!</definedName>
    <definedName name="PAGE4_MCRR_16">#REF!</definedName>
    <definedName name="PAGE4_MCRR_21" localSheetId="33">#REF!</definedName>
    <definedName name="PAGE4_MCRR_21" localSheetId="41">#REF!</definedName>
    <definedName name="PAGE4_MCRR_21" localSheetId="42">#REF!</definedName>
    <definedName name="PAGE4_MCRR_21" localSheetId="43">#REF!</definedName>
    <definedName name="PAGE4_MCRR_21" localSheetId="32">#REF!</definedName>
    <definedName name="PAGE4_MCRR_21" localSheetId="34">#REF!</definedName>
    <definedName name="PAGE4_MCRR_21" localSheetId="35">#REF!</definedName>
    <definedName name="PAGE4_MCRR_21" localSheetId="36">#REF!</definedName>
    <definedName name="PAGE4_MCRR_21" localSheetId="38">#REF!</definedName>
    <definedName name="PAGE4_MCRR_21" localSheetId="28">#REF!</definedName>
    <definedName name="PAGE4_MCRR_21" localSheetId="0">#REF!</definedName>
    <definedName name="PAGE4_MCRR_21">#REF!</definedName>
    <definedName name="PAGE4_MCRR_30" localSheetId="33">#REF!</definedName>
    <definedName name="PAGE4_MCRR_30" localSheetId="41">#REF!</definedName>
    <definedName name="PAGE4_MCRR_30" localSheetId="42">#REF!</definedName>
    <definedName name="PAGE4_MCRR_30" localSheetId="43">#REF!</definedName>
    <definedName name="PAGE4_MCRR_30" localSheetId="32">#REF!</definedName>
    <definedName name="PAGE4_MCRR_30" localSheetId="34">#REF!</definedName>
    <definedName name="PAGE4_MCRR_30" localSheetId="35">#REF!</definedName>
    <definedName name="PAGE4_MCRR_30" localSheetId="36">#REF!</definedName>
    <definedName name="PAGE4_MCRR_30" localSheetId="38">#REF!</definedName>
    <definedName name="PAGE4_MCRR_30" localSheetId="28">#REF!</definedName>
    <definedName name="PAGE4_MCRR_30" localSheetId="0">#REF!</definedName>
    <definedName name="PAGE4_MCRR_30">#REF!</definedName>
    <definedName name="PAGE5_MCRR_16" localSheetId="33">#REF!</definedName>
    <definedName name="PAGE5_MCRR_16" localSheetId="41">#REF!</definedName>
    <definedName name="PAGE5_MCRR_16" localSheetId="42">#REF!</definedName>
    <definedName name="PAGE5_MCRR_16" localSheetId="43">#REF!</definedName>
    <definedName name="PAGE5_MCRR_16" localSheetId="32">#REF!</definedName>
    <definedName name="PAGE5_MCRR_16" localSheetId="34">#REF!</definedName>
    <definedName name="PAGE5_MCRR_16" localSheetId="35">#REF!</definedName>
    <definedName name="PAGE5_MCRR_16" localSheetId="36">#REF!</definedName>
    <definedName name="PAGE5_MCRR_16" localSheetId="38">#REF!</definedName>
    <definedName name="PAGE5_MCRR_16" localSheetId="28">#REF!</definedName>
    <definedName name="PAGE5_MCRR_16" localSheetId="0">#REF!</definedName>
    <definedName name="PAGE5_MCRR_16">#REF!</definedName>
    <definedName name="PAGE6.1_MCRR_16" localSheetId="33">#REF!</definedName>
    <definedName name="PAGE6.1_MCRR_16" localSheetId="41">#REF!</definedName>
    <definedName name="PAGE6.1_MCRR_16" localSheetId="42">#REF!</definedName>
    <definedName name="PAGE6.1_MCRR_16" localSheetId="43">#REF!</definedName>
    <definedName name="PAGE6.1_MCRR_16" localSheetId="32">#REF!</definedName>
    <definedName name="PAGE6.1_MCRR_16" localSheetId="34">#REF!</definedName>
    <definedName name="PAGE6.1_MCRR_16" localSheetId="35">#REF!</definedName>
    <definedName name="PAGE6.1_MCRR_16" localSheetId="36">#REF!</definedName>
    <definedName name="PAGE6.1_MCRR_16" localSheetId="38">#REF!</definedName>
    <definedName name="PAGE6.1_MCRR_16" localSheetId="28">#REF!</definedName>
    <definedName name="PAGE6.1_MCRR_16" localSheetId="0">#REF!</definedName>
    <definedName name="PAGE6.1_MCRR_16">#REF!</definedName>
    <definedName name="PAGE6_MCRR_16" localSheetId="33">#REF!</definedName>
    <definedName name="PAGE6_MCRR_16" localSheetId="41">#REF!</definedName>
    <definedName name="PAGE6_MCRR_16" localSheetId="42">#REF!</definedName>
    <definedName name="PAGE6_MCRR_16" localSheetId="43">#REF!</definedName>
    <definedName name="PAGE6_MCRR_16" localSheetId="32">#REF!</definedName>
    <definedName name="PAGE6_MCRR_16" localSheetId="34">#REF!</definedName>
    <definedName name="PAGE6_MCRR_16" localSheetId="35">#REF!</definedName>
    <definedName name="PAGE6_MCRR_16" localSheetId="36">#REF!</definedName>
    <definedName name="PAGE6_MCRR_16" localSheetId="38">#REF!</definedName>
    <definedName name="PAGE6_MCRR_16" localSheetId="28">#REF!</definedName>
    <definedName name="PAGE6_MCRR_16" localSheetId="0">#REF!</definedName>
    <definedName name="PAGE6_MCRR_16">#REF!</definedName>
    <definedName name="PAGE7.1_MCRR_16">#N/A</definedName>
    <definedName name="PAGE7_MCRR_16" localSheetId="33">#REF!</definedName>
    <definedName name="PAGE7_MCRR_16" localSheetId="41">#REF!</definedName>
    <definedName name="PAGE7_MCRR_16" localSheetId="42">#REF!</definedName>
    <definedName name="PAGE7_MCRR_16" localSheetId="43">#REF!</definedName>
    <definedName name="PAGE7_MCRR_16" localSheetId="32">#REF!</definedName>
    <definedName name="PAGE7_MCRR_16" localSheetId="34">#REF!</definedName>
    <definedName name="PAGE7_MCRR_16" localSheetId="35">#REF!</definedName>
    <definedName name="PAGE7_MCRR_16" localSheetId="36">#REF!</definedName>
    <definedName name="PAGE7_MCRR_16" localSheetId="38">#REF!</definedName>
    <definedName name="PAGE7_MCRR_16" localSheetId="24">#REF!</definedName>
    <definedName name="PAGE7_MCRR_16" localSheetId="28">#REF!</definedName>
    <definedName name="PAGE7_MCRR_16" localSheetId="0">#REF!</definedName>
    <definedName name="PAGE7_MCRR_16">#REF!</definedName>
    <definedName name="PAGE8_MCRR_16">#N/A</definedName>
    <definedName name="Pal_Workbook_GUID" hidden="1">"1YDJKL1A3MNKIMXTGKJS3UTZ"</definedName>
    <definedName name="Partial_Year_Factor_Synthetic_Lease">'[83]Technical &amp; Timing'!#REF!</definedName>
    <definedName name="PB_ACCT">[33]SCENARIOS!#REF!</definedName>
    <definedName name="PDRate">#REF!</definedName>
    <definedName name="Percent_AC" localSheetId="33">#REF!</definedName>
    <definedName name="Percent_AC" localSheetId="41">#REF!</definedName>
    <definedName name="Percent_AC" localSheetId="42">#REF!</definedName>
    <definedName name="Percent_AC" localSheetId="43">#REF!</definedName>
    <definedName name="Percent_AC" localSheetId="32">#REF!</definedName>
    <definedName name="Percent_AC" localSheetId="34">#REF!</definedName>
    <definedName name="Percent_AC" localSheetId="35">#REF!</definedName>
    <definedName name="Percent_AC" localSheetId="36">#REF!</definedName>
    <definedName name="Percent_AC" localSheetId="38">#REF!</definedName>
    <definedName name="Percent_AC" localSheetId="24">#REF!</definedName>
    <definedName name="Percent_AC" localSheetId="28">#REF!</definedName>
    <definedName name="Percent_AC" localSheetId="0">#REF!</definedName>
    <definedName name="Percent_AC">#REF!</definedName>
    <definedName name="Percent_Elec_Water" localSheetId="33">#REF!</definedName>
    <definedName name="Percent_Elec_Water" localSheetId="41">#REF!</definedName>
    <definedName name="Percent_Elec_Water" localSheetId="42">#REF!</definedName>
    <definedName name="Percent_Elec_Water" localSheetId="43">#REF!</definedName>
    <definedName name="Percent_Elec_Water" localSheetId="32">#REF!</definedName>
    <definedName name="Percent_Elec_Water" localSheetId="34">#REF!</definedName>
    <definedName name="Percent_Elec_Water" localSheetId="35">#REF!</definedName>
    <definedName name="Percent_Elec_Water" localSheetId="36">#REF!</definedName>
    <definedName name="Percent_Elec_Water" localSheetId="38">#REF!</definedName>
    <definedName name="Percent_Elec_Water" localSheetId="24">#REF!</definedName>
    <definedName name="Percent_Elec_Water" localSheetId="28">#REF!</definedName>
    <definedName name="Percent_Elec_Water" localSheetId="0">#REF!</definedName>
    <definedName name="Percent_Elec_Water">#REF!</definedName>
    <definedName name="Percent_Gas_Heat" localSheetId="24">'[24]Per Measure Savings'!$M$8</definedName>
    <definedName name="Percent_Gas_Heat">'[25]Per Measure Savings'!$M$8</definedName>
    <definedName name="Percent_Gas_Water" localSheetId="24">'[24]Per Measure Savings'!$L$8</definedName>
    <definedName name="Percent_Gas_Water">'[25]Per Measure Savings'!$L$8</definedName>
    <definedName name="Percent_SH" localSheetId="33">#REF!</definedName>
    <definedName name="Percent_SH" localSheetId="41">#REF!</definedName>
    <definedName name="Percent_SH" localSheetId="42">#REF!</definedName>
    <definedName name="Percent_SH" localSheetId="43">#REF!</definedName>
    <definedName name="Percent_SH" localSheetId="32">#REF!</definedName>
    <definedName name="Percent_SH" localSheetId="34">#REF!</definedName>
    <definedName name="Percent_SH" localSheetId="35">#REF!</definedName>
    <definedName name="Percent_SH" localSheetId="36">#REF!</definedName>
    <definedName name="Percent_SH" localSheetId="38">#REF!</definedName>
    <definedName name="Percent_SH" localSheetId="24">#REF!</definedName>
    <definedName name="Percent_SH" localSheetId="28">#REF!</definedName>
    <definedName name="Percent_SH" localSheetId="0">#REF!</definedName>
    <definedName name="Percent_SH">#REF!</definedName>
    <definedName name="period" localSheetId="24">#REF!</definedName>
    <definedName name="period">#REF!</definedName>
    <definedName name="Period_1_Coverage_Threshold" localSheetId="24">[10]Inputs!#REF!</definedName>
    <definedName name="Period_1_Coverage_Threshold">[10]Inputs!#REF!</definedName>
    <definedName name="Period_1_Distributable_Cash" localSheetId="24">[10]Inputs!#REF!</definedName>
    <definedName name="Period_1_Distributable_Cash">[10]Inputs!#REF!</definedName>
    <definedName name="Period_2_Adjusted_Distributable_Cash" localSheetId="24">[10]Inputs!#REF!</definedName>
    <definedName name="Period_2_Adjusted_Distributable_Cash">[10]Inputs!#REF!</definedName>
    <definedName name="permanentevapcooler" localSheetId="24">'[24]Unit Input'!$D$46</definedName>
    <definedName name="permanentevapcooler">'[25]Unit Input'!$D$46</definedName>
    <definedName name="PFYE">[65]Input1!$B$7</definedName>
    <definedName name="PHILIPS" localSheetId="24" hidden="1">{#N/A,#N/A,FALSE,"RECAP";#N/A,#N/A,FALSE,"MATBYCLS";#N/A,#N/A,FALSE,"STATUS";#N/A,#N/A,FALSE,"OP-ACT";#N/A,#N/A,FALSE,"W_O"}</definedName>
    <definedName name="PHILIPS" hidden="1">{#N/A,#N/A,FALSE,"RECAP";#N/A,#N/A,FALSE,"MATBYCLS";#N/A,#N/A,FALSE,"STATUS";#N/A,#N/A,FALSE,"OP-ACT";#N/A,#N/A,FALSE,"W_O"}</definedName>
    <definedName name="PhyGasTermDates">[64]PhyGasTerm!$L$1:$BU$2</definedName>
    <definedName name="PhyGasTermMTM">[64]PhyGasTerm!$B$62:$BU$105</definedName>
    <definedName name="PhyGasTermVol">[64]PhyGasTerm!$B$7:$BU$50</definedName>
    <definedName name="Physical">[84]PhysicalFreeze!$A$5:$BS$152</definedName>
    <definedName name="PILOT_Escalation_Ceiling">[15]Inputs!#REF!</definedName>
    <definedName name="PILOT_Escalation_Floor">[15]Inputs!#REF!</definedName>
    <definedName name="PILOT_Portion_to_County">[15]Inputs!#REF!</definedName>
    <definedName name="Pingmancera" localSheetId="24"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2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[15]Inputs!#REF!</definedName>
    <definedName name="pmcat" localSheetId="24">#REF!</definedName>
    <definedName name="pmcat">#REF!</definedName>
    <definedName name="pmper" localSheetId="24">#REF!</definedName>
    <definedName name="pmper">#REF!</definedName>
    <definedName name="portableevapcooler" localSheetId="24">'[24]Unit Input'!$D$30</definedName>
    <definedName name="portableevapcooler">'[25]Unit Input'!$D$30</definedName>
    <definedName name="portfolio">[22]Inputs!$B$8</definedName>
    <definedName name="Post_Commercial_Operations_Construction_G_A_Total__2002">[15]Inputs!#REF!</definedName>
    <definedName name="Post_Lease_Term_Loan_Amortization_Partial_Year_Factor">'[10]Debt Service'!#REF!</definedName>
    <definedName name="Post_Lease_Term_Loan_Term">[15]Inputs!#REF!</definedName>
    <definedName name="Post_Lease_Term_Refinanced_Principal_Amount">'[85]Debt Service - SL'!$B$656</definedName>
    <definedName name="POVM_Fuel_Partial_Year_Factor">'[15]PSCo PPA Revenue'!#REF!</definedName>
    <definedName name="POVM_Margin_Partial_Year_Factor">'[15]PSCo PPA Revenue'!#REF!</definedName>
    <definedName name="Power_Island_Extended_Warranty">[15]Inputs!#REF!</definedName>
    <definedName name="Power_Pool_Fees_Input">[15]Inputs!#REF!</definedName>
    <definedName name="Power_Pool_Fees_Input_Base_Year">[15]Inputs!#REF!</definedName>
    <definedName name="PPP_DMD">[61]SCENARIOS!$C$182</definedName>
    <definedName name="PPP_ERR">[33]SCENARIOS!#REF!</definedName>
    <definedName name="PPP_FFU">[61]SCENARIOS!$C$189</definedName>
    <definedName name="PPP_SCHG">[86]SCENARIOS!$C$145</definedName>
    <definedName name="PPP_Summary">'[45]Table 19.1'!#REF!</definedName>
    <definedName name="PPP_Surcharge">[87]Options!$B$76</definedName>
    <definedName name="PPP_Wkppr_P2">'[45]Table 19.1'!#REF!</definedName>
    <definedName name="PPP_YEAR">[61]SCENARIOS!$C$195</definedName>
    <definedName name="Pre_Engineering_Payments">[15]Inputs!#REF!</definedName>
    <definedName name="Pre_Tax_Income__Toolling_Book" localSheetId="24">#REF!</definedName>
    <definedName name="Pre_Tax_Income__Toolling_Book">#REF!</definedName>
    <definedName name="prelamp" localSheetId="24"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ntRates">'[18]Bill Determ'!$L$9:$O$143</definedName>
    <definedName name="preserve_var">[22]Inputs!$B$25</definedName>
    <definedName name="PreviousDimensionReference">'[42]Setup -&gt;'!$G$27</definedName>
    <definedName name="Print" localSheetId="24">#REF!</definedName>
    <definedName name="PRINT">#REF!</definedName>
    <definedName name="_xlnm.Print_Area" localSheetId="31">'CARE- Table 1'!$A$1:$H$26</definedName>
    <definedName name="_xlnm.Print_Area" localSheetId="33">'CARE -Table 3'!$A$1:$I$43</definedName>
    <definedName name="_xlnm.Print_Area" localSheetId="40">'CARE-Table 10'!$A$1:$F$28</definedName>
    <definedName name="_xlnm.Print_Area" localSheetId="41">'CARE-Table 11'!$A$1:$G$34</definedName>
    <definedName name="_xlnm.Print_Area" localSheetId="42">'CARE-Table 12 '!$A$1:$G$35</definedName>
    <definedName name="_xlnm.Print_Area" localSheetId="43">'CARE-Table 13'!$A$1:$J$12</definedName>
    <definedName name="_xlnm.Print_Area" localSheetId="44">'CARE-Table 13A'!$A$1:$I$19</definedName>
    <definedName name="_xlnm.Print_Area" localSheetId="45">'CARE-Table 14'!$A$1:$C$20</definedName>
    <definedName name="_xlnm.Print_Area" localSheetId="46">'CARE-Table 15'!$A$1:$F$24</definedName>
    <definedName name="_xlnm.Print_Area" localSheetId="32">'CARE-Table 2'!$A$1:$AB$27</definedName>
    <definedName name="_xlnm.Print_Area" localSheetId="34">'CARE-Table 4'!$A$1:$G$9</definedName>
    <definedName name="_xlnm.Print_Area" localSheetId="35">'CARE-Table 5'!$A$1:$J$14</definedName>
    <definedName name="_xlnm.Print_Area" localSheetId="36">'CARE-Table 6'!$A$1:$H$22</definedName>
    <definedName name="_xlnm.Print_Area" localSheetId="37">'CARE-Table 7'!$A$1:$I$31</definedName>
    <definedName name="_xlnm.Print_Area" localSheetId="38">'CARE-Table 8 '!$A$1:$H$19</definedName>
    <definedName name="_xlnm.Print_Area" localSheetId="39">'CARE-Table 9'!$A$1:$E$28</definedName>
    <definedName name="_xlnm.Print_Area" localSheetId="3">'ESA Table 1'!$A$1:$J$41</definedName>
    <definedName name="_xlnm.Print_Area" localSheetId="22">'ESA Table 10'!$A$1:$G$36</definedName>
    <definedName name="_xlnm.Print_Area" localSheetId="23">'ESA Table 11'!$A$1:$K$38</definedName>
    <definedName name="_xlnm.Print_Area" localSheetId="24">'ESA Table 12 '!$A$1:$Z$71</definedName>
    <definedName name="_xlnm.Print_Area" localSheetId="25">'ESA Table 13'!$A$1:$E$50</definedName>
    <definedName name="_xlnm.Print_Area" localSheetId="26">'ESA Table 14'!$A$1:$K$49</definedName>
    <definedName name="_xlnm.Print_Area" localSheetId="27">'ESA Table 14A'!$A$1:$K$18</definedName>
    <definedName name="_xlnm.Print_Area" localSheetId="28">'ESA Table 15'!$A$1:$J$28</definedName>
    <definedName name="_xlnm.Print_Area" localSheetId="29">'ESA Table 16'!$A$1:$C$22</definedName>
    <definedName name="_xlnm.Print_Area" localSheetId="30">'ESA Table 17'!$A$1:$N$179</definedName>
    <definedName name="_xlnm.Print_Area" localSheetId="4">'ESA Table 1A'!$A$1:$J$53</definedName>
    <definedName name="_xlnm.Print_Area" localSheetId="5">'ESA Table 2 Main'!$A$1:$J$91</definedName>
    <definedName name="_xlnm.Print_Area" localSheetId="6">'ESA Table 2A MF CAM'!$A$1:$I$62</definedName>
    <definedName name="_xlnm.Print_Area" localSheetId="7">'ESA Table 2B MFWB'!$A$1:$I$62</definedName>
    <definedName name="_xlnm.Print_Area" localSheetId="8">'ESA Table 2C PP PD'!$A$1:$P$88</definedName>
    <definedName name="_xlnm.Print_Area" localSheetId="9">'ESA Table 2D BE'!$A$1:$H$51</definedName>
    <definedName name="_xlnm.Print_Area" localSheetId="10">'ESA Table 2E CE'!$A$1:$G$47</definedName>
    <definedName name="_xlnm.Print_Area" localSheetId="11">'ESA Table 2F CSD'!$A$5:$H$82</definedName>
    <definedName name="_xlnm.Print_Area" localSheetId="12">'ESA Table 3'!$A$1:$J$20</definedName>
    <definedName name="_xlnm.Print_Area" localSheetId="13">'ESA Table 4'!$A$1:$G$53</definedName>
    <definedName name="_xlnm.Print_Area" localSheetId="14">'ESA Table 5'!$A$1:$G$19</definedName>
    <definedName name="_xlnm.Print_Area" localSheetId="15">'ESA Table 6'!$A$1:$S$79</definedName>
    <definedName name="_xlnm.Print_Area" localSheetId="16">'ESA Table 7'!$A$1:$J$88</definedName>
    <definedName name="_xlnm.Print_Area" localSheetId="17">'ESA Table 8'!$A$1:$H$22</definedName>
    <definedName name="_xlnm.Print_Area" localSheetId="18">'ESA Table 9'!$A$1:$G$61</definedName>
    <definedName name="_xlnm.Print_Area" localSheetId="20">'ESA Table 9B PP PD'!$A$1:$J$60</definedName>
    <definedName name="_xlnm.Print_Area" localSheetId="21">'ESA Table 9C BE'!$A$1:$J$62</definedName>
    <definedName name="_xlnm.Print_Area" localSheetId="2">'ESA Table Summary.1'!$A$1:$J$50</definedName>
    <definedName name="_xlnm.Print_Area" localSheetId="50">'FERA - Table 4'!$A$1:$G$20</definedName>
    <definedName name="_xlnm.Print_Area" localSheetId="47">'FERA-Table 1'!$A$1:$H$26</definedName>
    <definedName name="_xlnm.Print_Area" localSheetId="48">'FERA-Table 2'!$A$1:$AB$28</definedName>
    <definedName name="_xlnm.Print_Area" localSheetId="49">'FERA-Table 3'!$A$1:$I$44</definedName>
    <definedName name="_xlnm.Print_Area" localSheetId="51">'FERA-Table 5'!$A$1:$J$14</definedName>
    <definedName name="_xlnm.Print_Area" localSheetId="52">'FERA-Table 6'!$A$1:$H$23</definedName>
    <definedName name="_xlnm.Print_Area" localSheetId="53">'FERA-Table 7'!$A$1:$I$30</definedName>
    <definedName name="_xlnm.Print_Area" localSheetId="54">'FERA-Table 8'!$A$1:$D$22</definedName>
    <definedName name="_xlnm.Print_Area" localSheetId="55">'FERA-Table 9'!$A$2:$F$17</definedName>
    <definedName name="_xlnm.Print_Area" localSheetId="0">'SUMMARY - Highlights '!$A$1:$D$55</definedName>
    <definedName name="_xlnm.Print_Area">#REF!</definedName>
    <definedName name="Print_Area_2" localSheetId="41">#REF!</definedName>
    <definedName name="Print_Area_2" localSheetId="42">#REF!</definedName>
    <definedName name="Print_Area_2" localSheetId="43">#REF!</definedName>
    <definedName name="Print_Area_2" localSheetId="35">#REF!</definedName>
    <definedName name="Print_Area_2" localSheetId="36">#REF!</definedName>
    <definedName name="Print_Area_2" localSheetId="38">#REF!</definedName>
    <definedName name="Print_Area_2" localSheetId="24">#REF!</definedName>
    <definedName name="Print_Area_2" localSheetId="28">#REF!</definedName>
    <definedName name="Print_Area_2" localSheetId="0">#REF!</definedName>
    <definedName name="Print_Area_2">#REF!</definedName>
    <definedName name="PRINT_AREA_MI" localSheetId="33">#REF!</definedName>
    <definedName name="PRINT_AREA_MI" localSheetId="41">#REF!</definedName>
    <definedName name="PRINT_AREA_MI" localSheetId="42">#REF!</definedName>
    <definedName name="PRINT_AREA_MI" localSheetId="43">#REF!</definedName>
    <definedName name="PRINT_AREA_MI" localSheetId="32">#REF!</definedName>
    <definedName name="PRINT_AREA_MI" localSheetId="34">#REF!</definedName>
    <definedName name="PRINT_AREA_MI" localSheetId="35">#REF!</definedName>
    <definedName name="PRINT_AREA_MI" localSheetId="36">#REF!</definedName>
    <definedName name="PRINT_AREA_MI" localSheetId="38">#REF!</definedName>
    <definedName name="PRINT_AREA_MI" localSheetId="24">#REF!</definedName>
    <definedName name="Print_Area_MI" localSheetId="28">#REF!</definedName>
    <definedName name="PRINT_AREA_MI" localSheetId="0">#REF!</definedName>
    <definedName name="PRINT_AREA_MI">#REF!</definedName>
    <definedName name="Print_Table" localSheetId="28">#REF!</definedName>
    <definedName name="Print_Table">#REF!</definedName>
    <definedName name="problem" localSheetId="24" hidden="1">{#N/A,#N/A,FALSE,"trates"}</definedName>
    <definedName name="problem" hidden="1">{#N/A,#N/A,FALSE,"trates"}</definedName>
    <definedName name="Product_2">#REF!</definedName>
    <definedName name="Product_5" localSheetId="28">#REF!</definedName>
    <definedName name="Product_5">#REF!</definedName>
    <definedName name="Product_6" localSheetId="28">#REF!</definedName>
    <definedName name="Product_6">#REF!</definedName>
    <definedName name="Product_7a" localSheetId="28">#REF!</definedName>
    <definedName name="Product_7a">#REF!</definedName>
    <definedName name="Product_7b" localSheetId="28">#REF!</definedName>
    <definedName name="Product_7b">#REF!</definedName>
    <definedName name="Project">[88]CASE!$B$3:$B$12</definedName>
    <definedName name="Project_Starts_Operations_in_Quarter" localSheetId="24">#REF!</definedName>
    <definedName name="Project_Starts_Operations_in_Quarter">#REF!</definedName>
    <definedName name="Property__Plant___Equipment" localSheetId="24">#REF!</definedName>
    <definedName name="Property__Plant___Equipment">#REF!</definedName>
    <definedName name="Property_Tax_Assessment_Value_for_Jan1_Start" localSheetId="24">#REF!</definedName>
    <definedName name="Property_Tax_Assessment_Value_for_Jan1_Start">#REF!</definedName>
    <definedName name="Property_Tax_Base_Year" localSheetId="24">[15]Inputs!#REF!</definedName>
    <definedName name="Property_Tax_Base_Year">[15]Inputs!#REF!</definedName>
    <definedName name="Property_Tax_Dec_2000" localSheetId="24">[15]Inputs!#REF!</definedName>
    <definedName name="Property_Tax_Dec_2000">[15]Inputs!#REF!</definedName>
    <definedName name="Property_Tax_Input_Delayed_One_Year" localSheetId="24">[15]Inputs!#REF!</definedName>
    <definedName name="Property_Tax_Input_Delayed_One_Year">[15]Inputs!#REF!</definedName>
    <definedName name="Property_Taxes___Book" localSheetId="24">'[15]Other Operating Expenses'!#REF!</definedName>
    <definedName name="Property_Taxes___Book">'[15]Other Operating Expenses'!#REF!</definedName>
    <definedName name="Property_Taxes__Cash" localSheetId="28">'[15]Other Operating Expenses'!#REF!</definedName>
    <definedName name="Property_Taxes__Cash">'[15]Other Operating Expenses'!#REF!</definedName>
    <definedName name="PSA_Line_Loss_Factor">[10]Inputs!#REF!</definedName>
    <definedName name="PSA_Off_Peak_Delivered_MWh">'[10]Technical &amp; Timing'!#REF!</definedName>
    <definedName name="PSA_On_Peak_Delivered_MWh">'[10]Technical &amp; Timing'!#REF!</definedName>
    <definedName name="PSA_Replacement_MWh_Cost">'[10]NonFuel Expenses'!#REF!</definedName>
    <definedName name="PST" localSheetId="24">#REF!</definedName>
    <definedName name="PST">#REF!</definedName>
    <definedName name="PSTAIR" localSheetId="24">#REF!</definedName>
    <definedName name="PSTAIR">#REF!</definedName>
    <definedName name="pv">[22]Inputs!$B$26</definedName>
    <definedName name="PV_of_1st_Quarter_Cash_Flows" localSheetId="24">#REF!</definedName>
    <definedName name="PV_of_1st_Quarter_Cash_Flows">#REF!</definedName>
    <definedName name="PV_of_2nd_Quarter_Cash_Flows" localSheetId="24">#REF!</definedName>
    <definedName name="PV_of_2nd_Quarter_Cash_Flows">#REF!</definedName>
    <definedName name="PV_of_3rd_Quarter_Cash_Flows" localSheetId="24">#REF!</definedName>
    <definedName name="PV_of_3rd_Quarter_Cash_Flows">#REF!</definedName>
    <definedName name="PV_of_4th_Quarter_Cash_Flows" localSheetId="28">#REF!</definedName>
    <definedName name="PV_of_4th_Quarter_Cash_Flows">#REF!</definedName>
    <definedName name="PV_Project_Cash_Flows" localSheetId="28">#REF!</definedName>
    <definedName name="PV_Project_Cash_Flows">#REF!</definedName>
    <definedName name="pyeper" localSheetId="28">#REF!</definedName>
    <definedName name="pyeper">#REF!</definedName>
    <definedName name="qq" hidden="1">{"'Attachment'!$A$1:$L$49"}</definedName>
    <definedName name="qqqqqqq" localSheetId="24" hidden="1">{"SourcesUses",#N/A,TRUE,"CFMODEL";"TransOverview",#N/A,TRUE,"CFMODEL"}</definedName>
    <definedName name="qqqqqqq" hidden="1">{"SourcesUses",#N/A,TRUE,"CFMODEL";"TransOverview",#N/A,TRUE,"CFMODEL"}</definedName>
    <definedName name="qqqqqqqqqqqqqqqqqq" localSheetId="24" hidden="1">{"Income Statement",#N/A,FALSE,"CFMODEL";"Balance Sheet",#N/A,FALSE,"CFMODEL"}</definedName>
    <definedName name="qqqqqqqqqqqqqqqqqq" hidden="1">{"Income Statement",#N/A,FALSE,"CFMODEL";"Balance Sheet",#N/A,FALSE,"CFMODEL"}</definedName>
    <definedName name="r.CashFlow" localSheetId="24" hidden="1">#REF!</definedName>
    <definedName name="r.CashFlow" hidden="1">#REF!</definedName>
    <definedName name="r.Leverage" localSheetId="24" hidden="1">#REF!</definedName>
    <definedName name="r.Leverage" hidden="1">#REF!</definedName>
    <definedName name="r.Liquidity" localSheetId="24" hidden="1">#REF!</definedName>
    <definedName name="r.Liquidity" hidden="1">#REF!</definedName>
    <definedName name="r.Market" localSheetId="28" hidden="1">#REF!</definedName>
    <definedName name="r.Market" hidden="1">#REF!</definedName>
    <definedName name="r.Profitability" localSheetId="28" hidden="1">#REF!</definedName>
    <definedName name="r.Profitability" hidden="1">#REF!</definedName>
    <definedName name="r.Summary" localSheetId="28" hidden="1">#REF!</definedName>
    <definedName name="r.Summary" hidden="1">#REF!</definedName>
    <definedName name="ra" localSheetId="28">#REF!</definedName>
    <definedName name="ra">#REF!</definedName>
    <definedName name="RateCase" localSheetId="28">#REF!</definedName>
    <definedName name="RateCase">#REF!</definedName>
    <definedName name="Rates">'[30]2004-11 BC'!$FE$7:$FM$73</definedName>
    <definedName name="RCN_sector_1" localSheetId="33">#REF!</definedName>
    <definedName name="RCN_sector_1" localSheetId="41">#REF!</definedName>
    <definedName name="RCN_sector_1" localSheetId="42">#REF!</definedName>
    <definedName name="RCN_sector_1" localSheetId="43">#REF!</definedName>
    <definedName name="RCN_sector_1" localSheetId="32">#REF!</definedName>
    <definedName name="RCN_sector_1" localSheetId="34">#REF!</definedName>
    <definedName name="RCN_sector_1" localSheetId="35">#REF!</definedName>
    <definedName name="RCN_sector_1" localSheetId="36">#REF!</definedName>
    <definedName name="RCN_sector_1" localSheetId="38">#REF!</definedName>
    <definedName name="RCN_sector_1" localSheetId="28">#REF!</definedName>
    <definedName name="RCN_sector_1" localSheetId="0">#REF!</definedName>
    <definedName name="RCN_sector_1">#REF!</definedName>
    <definedName name="RCN_sector_2" localSheetId="33">#REF!</definedName>
    <definedName name="RCN_sector_2" localSheetId="41">#REF!</definedName>
    <definedName name="RCN_sector_2" localSheetId="42">#REF!</definedName>
    <definedName name="RCN_sector_2" localSheetId="43">#REF!</definedName>
    <definedName name="RCN_sector_2" localSheetId="32">#REF!</definedName>
    <definedName name="RCN_sector_2" localSheetId="34">#REF!</definedName>
    <definedName name="RCN_sector_2" localSheetId="35">#REF!</definedName>
    <definedName name="RCN_sector_2" localSheetId="36">#REF!</definedName>
    <definedName name="RCN_sector_2" localSheetId="38">#REF!</definedName>
    <definedName name="RCN_sector_2" localSheetId="28">#REF!</definedName>
    <definedName name="RCN_sector_2" localSheetId="0">#REF!</definedName>
    <definedName name="RCN_sector_2">#REF!</definedName>
    <definedName name="RD">#REF!</definedName>
    <definedName name="RDD_AMTS">#REF!</definedName>
    <definedName name="Re_Fi_Term_Loan_Maturity_Year" localSheetId="28">[15]Debt!#REF!</definedName>
    <definedName name="Re_Fi_Term_Loan_Maturity_Year">[15]Debt!#REF!</definedName>
    <definedName name="REC" localSheetId="24">#REF!</definedName>
    <definedName name="REC">#REF!</definedName>
    <definedName name="reference3" localSheetId="24" hidden="1">{"SourcesUses",#N/A,TRUE,"CFMODEL";"TransOverview",#N/A,TRUE,"CFMODEL"}</definedName>
    <definedName name="reference3" hidden="1">{"SourcesUses",#N/A,TRUE,"CFMODEL";"TransOverview",#N/A,TRUE,"CFMODEL"}</definedName>
    <definedName name="reference32" localSheetId="24" hidden="1">{"SourcesUses",#N/A,TRUE,"CFMODEL";"TransOverview",#N/A,TRUE,"CFMODEL"}</definedName>
    <definedName name="reference32" hidden="1">{"SourcesUses",#N/A,TRUE,"CFMODEL";"TransOverview",#N/A,TRUE,"CFMODEL"}</definedName>
    <definedName name="Refi_Debt_Service_Coverage_Ratio_List">'[15]Cash Flow'!#REF!</definedName>
    <definedName name="Refi_DSCR_Criteria">'[15]Cash Flow'!#REF!</definedName>
    <definedName name="Refinancing_Amortization_Schedule">[15]Inputs!#REF!</definedName>
    <definedName name="refrigerator" localSheetId="24">'[24]Unit Input'!$D$31:$D$33</definedName>
    <definedName name="refrigerator">'[25]Unit Input'!$D$31:$D$33</definedName>
    <definedName name="REG_ACCT86">[33]SCENARIOS!#REF!</definedName>
    <definedName name="Reggie" localSheetId="24">#REF!</definedName>
    <definedName name="Reggie">#REF!</definedName>
    <definedName name="Reggie1" localSheetId="24">#REF!</definedName>
    <definedName name="Reggie1">#REF!</definedName>
    <definedName name="RELAMP" localSheetId="33">#REF!</definedName>
    <definedName name="RELAMP" localSheetId="41">#REF!</definedName>
    <definedName name="RELAMP" localSheetId="42">#REF!</definedName>
    <definedName name="RELAMP" localSheetId="43">#REF!</definedName>
    <definedName name="RELAMP" localSheetId="32">#REF!</definedName>
    <definedName name="RELAMP" localSheetId="34">#REF!</definedName>
    <definedName name="RELAMP" localSheetId="35">#REF!</definedName>
    <definedName name="RELAMP" localSheetId="36">#REF!</definedName>
    <definedName name="RELAMP" localSheetId="38">#REF!</definedName>
    <definedName name="RELAMP" localSheetId="24">#REF!</definedName>
    <definedName name="RELAMP" localSheetId="28">#REF!</definedName>
    <definedName name="RELAMP" localSheetId="0">#REF!</definedName>
    <definedName name="RELAMP">#REF!</definedName>
    <definedName name="Repairs_Discount_Factor" localSheetId="28">#REF!</definedName>
    <definedName name="Repairs_Discount_Factor">#REF!</definedName>
    <definedName name="repo_meanreversion" localSheetId="28">#REF!</definedName>
    <definedName name="repo_meanreversion">#REF!</definedName>
    <definedName name="repo_model" localSheetId="28">#REF!</definedName>
    <definedName name="repo_model">#REF!</definedName>
    <definedName name="repo_volatility" localSheetId="28">#REF!</definedName>
    <definedName name="repo_volatility">#REF!</definedName>
    <definedName name="ReportingMonth">[27]Data!$C$2</definedName>
    <definedName name="ReportingYear">[27]Data!$G$5</definedName>
    <definedName name="rert" localSheetId="24" hidden="1">{"'Attachment'!$A$1:$L$49"}</definedName>
    <definedName name="rert" hidden="1">{"'Attachment'!$A$1:$L$49"}</definedName>
    <definedName name="RES_MTR">1.8</definedName>
    <definedName name="Residual_Credit_Enhancement_LOC_Amount">[15]Debt!#REF!</definedName>
    <definedName name="Residual_Credit_Enhancement_LOC_Arrangement_Fee">[15]Debt!#REF!</definedName>
    <definedName name="Residual_Credit_Enhancement_LOC_Arrangement_Fee_Rate">[15]Inputs!#REF!</definedName>
    <definedName name="Residual_Credit_Enhancement_LOC_Commitment_Fee_Rate">[15]Inputs!#REF!</definedName>
    <definedName name="Residual_Credit_Enhancement_LOC_Fee">[15]Debt!#REF!</definedName>
    <definedName name="Residual_Credit_Enhancement_LOC_Fee_Operation">[15]Debt!#REF!</definedName>
    <definedName name="Residual_Credit_Enhancement_LOC_Fee_Rate">[15]Inputs!#REF!</definedName>
    <definedName name="Residual_Credit_Enhancement_LOC_Percentage">[15]Inputs!#REF!</definedName>
    <definedName name="Residual_Credit_Enhancement_LOC_Upfront_Fee">[15]Debt!#REF!</definedName>
    <definedName name="Residual_Credit_Enhancement_LOC_Upfront_Fee_Rate">[15]Inputs!#REF!</definedName>
    <definedName name="Restricted_Construction_Contingency_Amount">[15]Inputs!#REF!</definedName>
    <definedName name="RETADD" localSheetId="24">#REF!</definedName>
    <definedName name="RETADD">#REF!</definedName>
    <definedName name="retro_table" localSheetId="24">#REF!</definedName>
    <definedName name="retro_table">#REF!</definedName>
    <definedName name="RevenueDataTable">[27]Data!$G$5:$R$31</definedName>
    <definedName name="Revolver_Related_Costs___Closing" localSheetId="24">[15]Inputs!#REF!</definedName>
    <definedName name="Revolver_Related_Costs___Closing">[15]Inputs!#REF!</definedName>
    <definedName name="Right_of_Way_Base_Year" localSheetId="24">[15]Inputs!#REF!</definedName>
    <definedName name="Right_of_Way_Base_Year">[15]Inputs!#REF!</definedName>
    <definedName name="Right_of_Way_Escalation_Factor" localSheetId="24">[15]Inputs!#REF!</definedName>
    <definedName name="Right_of_Way_Escalation_Factor">[15]Inputs!#REF!</definedName>
    <definedName name="Right_of_Way_Inputs_per_Year" localSheetId="24">[15]Inputs!#REF!</definedName>
    <definedName name="Right_of_Way_Inputs_per_Year">[15]Inputs!#REF!</definedName>
    <definedName name="Right_of_Way_Payments">'[15]Other Operating Expenses'!#REF!</definedName>
    <definedName name="Right_of_Way_Payments_in_1999">'[15]Other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b">#REF!</definedName>
    <definedName name="ROE_Annual_Calculation_20_Years" localSheetId="28">#REF!</definedName>
    <definedName name="ROE_Annual_Calculation_20_Years">#REF!</definedName>
    <definedName name="ROE_Quarterly_Calculation_15_Years" localSheetId="28">#REF!</definedName>
    <definedName name="ROE_Quarterly_Calculation_15_Years">#REF!</definedName>
    <definedName name="ROE_Quarterly_Calculation_20_Years" localSheetId="28">#REF!</definedName>
    <definedName name="ROE_Quarterly_Calculation_20_Years">#REF!</definedName>
    <definedName name="rough" localSheetId="24">IF('ESA Table 12 '!Values_Entered,Header_Row+'ESA Table 12 '!Number_of_Payments,Header_Row)</definedName>
    <definedName name="rough">IF(Values_Entered,Header_Row+Number_of_Payments,Header_Row)</definedName>
    <definedName name="rrrrr" localSheetId="24" hidden="1">{"SourcesUses",#N/A,TRUE,#N/A;"TransOverview",#N/A,TRUE,"CFMODEL"}</definedName>
    <definedName name="rrrrr" hidden="1">{"SourcesUses",#N/A,TRUE,#N/A;"TransOverview",#N/A,TRUE,"CFMODEL"}</definedName>
    <definedName name="rrrrrr" localSheetId="24" hidden="1">{"SourcesUses",#N/A,TRUE,"FundsFlow";"TransOverview",#N/A,TRUE,"FundsFlow"}</definedName>
    <definedName name="rrrrrr" hidden="1">{"SourcesUses",#N/A,TRUE,"FundsFlow";"TransOverview",#N/A,TRUE,"FundsFlow"}</definedName>
    <definedName name="rrrrrr2" localSheetId="24" hidden="1">{"SourcesUses",#N/A,TRUE,"FundsFlow";"TransOverview",#N/A,TRUE,"FundsFlow"}</definedName>
    <definedName name="rrrrrr2" hidden="1">{"SourcesUses",#N/A,TRUE,"FundsFlow";"TransOverview",#N/A,TRUE,"FundsFlow"}</definedName>
    <definedName name="Run_Mkt_Shares">'[38]Mkt Share Calculator'!$K$6:$N$13</definedName>
    <definedName name="Run_Year">'[38]Mkt Share Calculator'!$B$6</definedName>
    <definedName name="Salary_Escalation_1996">'[63]FED G&amp;A Assumption Rates'!$B$8</definedName>
    <definedName name="Salary_Escalation_1997">'[63]FED G&amp;A Assumption Rates'!$C$8</definedName>
    <definedName name="Salary_Escalation_1998">'[63]FED G&amp;A Assumption Rates'!$D$8</definedName>
    <definedName name="Salary_Escalation_1999">'[63]FED G&amp;A Assumption Rates'!$E$8</definedName>
    <definedName name="Salary_Escalation_2000">'[63]FED G&amp;A Assumption Rates'!$F$8</definedName>
    <definedName name="Sale_of_Assets_Year">[15]Inputs!#REF!</definedName>
    <definedName name="Sale_Price_of_Assets_Input">[15]Inputs!#REF!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'[38]Mkt Share Calculator'!$C$3</definedName>
    <definedName name="Scenario_Title">[61]SCENARIOS!$C$34</definedName>
    <definedName name="SCG_Table_D4">'[45]Table 19.1'!#REF!</definedName>
    <definedName name="scgbs" localSheetId="24">#REF!</definedName>
    <definedName name="scgbs">#REF!</definedName>
    <definedName name="scgpl" localSheetId="24">#REF!</definedName>
    <definedName name="scgpl">#REF!</definedName>
    <definedName name="sdafsadf" localSheetId="24" hidden="1">{#N/A,#N/A,FALSE,"Aging Summary";#N/A,#N/A,FALSE,"Ratio Analysis";#N/A,#N/A,FALSE,"Test 120 Day Accts";#N/A,#N/A,FALSE,"Tickmarks"}</definedName>
    <definedName name="sdafsadf" hidden="1">{#N/A,#N/A,FALSE,"Aging Summary";#N/A,#N/A,FALSE,"Ratio Analysis";#N/A,#N/A,FALSE,"Test 120 Day Accts";#N/A,#N/A,FALSE,"Tickmarks"}</definedName>
    <definedName name="sdf">[89]lookup!$C$4:$F$29</definedName>
    <definedName name="SDFFD">#REF!</definedName>
    <definedName name="sdge" hidden="1">12</definedName>
    <definedName name="SDHRS" localSheetId="28">[40]Mstr!#REF!</definedName>
    <definedName name="SDHRS">[40]Mstr!#REF!</definedName>
    <definedName name="Sempra" localSheetId="24">#REF!</definedName>
    <definedName name="Sempra">#REF!</definedName>
    <definedName name="sencount" hidden="1">1</definedName>
    <definedName name="Sensitivity_Switch" localSheetId="28">[15]Inputs!#REF!</definedName>
    <definedName name="Sensitivity_Switch">[15]Inputs!#REF!</definedName>
    <definedName name="Sensor" localSheetId="24">#REF!</definedName>
    <definedName name="Sensor">#REF!</definedName>
    <definedName name="Servicios_DGN_prorrateo" localSheetId="24">#REF!</definedName>
    <definedName name="Servicios_DGN_prorrateo">#REF!</definedName>
    <definedName name="setbackthermostat" localSheetId="24">'[24]Unit Input'!$D$55</definedName>
    <definedName name="setbackthermostat">'[25]Unit Input'!$D$55</definedName>
    <definedName name="sheet"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FAROFF_01">[90]SCENARIOS!$C$133</definedName>
    <definedName name="SIFAROFF_02">[90]SCENARIOS!$C$136</definedName>
    <definedName name="SIFAROFF_03">[90]SCENARIOS!$C$139</definedName>
    <definedName name="SIFAROFF_05">[90]SCENARIOS!$C$146</definedName>
    <definedName name="Site_Info" localSheetId="28">#REF!</definedName>
    <definedName name="Site_Info">#REF!</definedName>
    <definedName name="skfskfksk" localSheetId="28" hidden="1">'[91]09-98'!#REF!</definedName>
    <definedName name="skfskfksk" hidden="1">'[91]09-98'!#REF!</definedName>
    <definedName name="SL_Conversion_Date" localSheetId="28">[92]Debt_Annual!#REF!</definedName>
    <definedName name="SL_Conversion_Date">[92]Debt_Annual!#REF!</definedName>
    <definedName name="SL_Conversion_Month">[92]Debt_Annual!#REF!</definedName>
    <definedName name="SL_Conversion_Year">[92]Debt_Annual!#REF!</definedName>
    <definedName name="SL_Maturity_Date">[92]Debt_Annual!#REF!</definedName>
    <definedName name="SL_Maturity_Year">[92]Debt_Annual!#REF!</definedName>
    <definedName name="SL_Tranche_A_Interest_Expense_Construction">[15]Debt!#REF!</definedName>
    <definedName name="SL_Tranche_A_Notes_Interest_Expense">[15]Debt!#REF!</definedName>
    <definedName name="SL_Tranche_A_Notes_Principal_Payments">[92]Debt_Annual!#REF!</definedName>
    <definedName name="SL_Tranche_C_Certificates_Principal_Payments">[92]Debt_Annual!#REF!</definedName>
    <definedName name="Sleepy_Hollow_Payment">[15]Inputs!#REF!</definedName>
    <definedName name="smll_mtr">1.85</definedName>
    <definedName name="SpotDates">'[64]Spot&amp;Imbalance'!$L$1:$BU$2</definedName>
    <definedName name="SpotMTM">'[64]Spot&amp;Imbalance'!$B$62:$BU$105</definedName>
    <definedName name="SpotVol">'[64]Spot&amp;Imbalance'!$B$7:$BU$50</definedName>
    <definedName name="Spread" localSheetId="24">#REF!</definedName>
    <definedName name="Spread">#REF!</definedName>
    <definedName name="spread_meanreversion" localSheetId="24">#REF!</definedName>
    <definedName name="spread_meanreversion">#REF!</definedName>
    <definedName name="spread_meanreversion2" localSheetId="24">#REF!</definedName>
    <definedName name="spread_meanreversion2">#REF!</definedName>
    <definedName name="spread_meshpoints" localSheetId="28">#REF!</definedName>
    <definedName name="spread_meshpoints">#REF!</definedName>
    <definedName name="spread_model" localSheetId="28">#REF!</definedName>
    <definedName name="spread_model">#REF!</definedName>
    <definedName name="spread_volatility" localSheetId="28">#REF!</definedName>
    <definedName name="spread_volatility">#REF!</definedName>
    <definedName name="spread_volatility2" localSheetId="28">#REF!</definedName>
    <definedName name="spread_volatility2">#REF!</definedName>
    <definedName name="SPWS_WBID">"2FFB1B3F-8871-4190-9222-8139C9167BAF"</definedName>
    <definedName name="ssnra">#REF!</definedName>
    <definedName name="sss" localSheetId="24" hidden="1">{"SourcesUses",#N/A,TRUE,#N/A;"TransOverview",#N/A,TRUE,"CFMODEL"}</definedName>
    <definedName name="sss" hidden="1">{"SourcesUses",#N/A,TRUE,#N/A;"TransOverview",#N/A,TRUE,"CFMODEL"}</definedName>
    <definedName name="sssssssssssssssss" localSheetId="24" hidden="1">{"Income Statement",#N/A,FALSE,"CFMODEL";"Balance Sheet",#N/A,FALSE,"CFMODEL"}</definedName>
    <definedName name="sssssssssssssssss" hidden="1">{"Income Statement",#N/A,FALSE,"CFMODEL";"Balance Sheet",#N/A,FALSE,"CFMODEL"}</definedName>
    <definedName name="sssssssssssssssssss" localSheetId="24" hidden="1">{"Income Statement",#N/A,FALSE,"CFMODEL";"Balance Sheet",#N/A,FALSE,"CFMODEL"}</definedName>
    <definedName name="sssssssssssssssssss" hidden="1">{"Income Statement",#N/A,FALSE,"CFMODEL";"Balance Sheet",#N/A,FALSE,"CFMODEL"}</definedName>
    <definedName name="Staged_Online_Incremental_Net_Cash_Flow_in_Year_1">[10]Inputs!#REF!</definedName>
    <definedName name="STATEGAS" localSheetId="24">#REF!</definedName>
    <definedName name="STATEGAS">#REF!</definedName>
    <definedName name="STATELEC" localSheetId="24">#REF!</definedName>
    <definedName name="STATELEC">#REF!</definedName>
    <definedName name="STORGCOSTS99">#REF!</definedName>
    <definedName name="STORGPLAN99">#REF!</definedName>
    <definedName name="SUMM_1" localSheetId="33">#REF!</definedName>
    <definedName name="SUMM_1" localSheetId="41">#REF!</definedName>
    <definedName name="SUMM_1" localSheetId="42">#REF!</definedName>
    <definedName name="SUMM_1" localSheetId="43">#REF!</definedName>
    <definedName name="SUMM_1" localSheetId="32">#REF!</definedName>
    <definedName name="SUMM_1" localSheetId="34">#REF!</definedName>
    <definedName name="SUMM_1" localSheetId="35">#REF!</definedName>
    <definedName name="SUMM_1" localSheetId="36">#REF!</definedName>
    <definedName name="SUMM_1" localSheetId="38">#REF!</definedName>
    <definedName name="SUMM_1" localSheetId="24">#REF!</definedName>
    <definedName name="SUMM_1" localSheetId="28">#REF!</definedName>
    <definedName name="SUMM_1" localSheetId="0">#REF!</definedName>
    <definedName name="SUMM_1">#REF!</definedName>
    <definedName name="summary" localSheetId="28">#REF!</definedName>
    <definedName name="summary">#REF!</definedName>
    <definedName name="swap_meanreversion" localSheetId="28">#REF!</definedName>
    <definedName name="swap_meanreversion">#REF!</definedName>
    <definedName name="swap_model" localSheetId="28">#REF!</definedName>
    <definedName name="swap_model">#REF!</definedName>
    <definedName name="swap_volatility" localSheetId="28">#REF!</definedName>
    <definedName name="swap_volatility">#REF!</definedName>
    <definedName name="SwapBasisDates">[64]BasisSwap!$J$1:$BT$2</definedName>
    <definedName name="SwapBasisMTM">[64]BasisSwap!$B$34:$BT$50</definedName>
    <definedName name="SwapBasisVol">[64]BasisSwap!$B$7:$BT$25</definedName>
    <definedName name="SwapFFDates">[64]FFSwap!$J$1:$BT$2</definedName>
    <definedName name="SwapFFMTM">[64]FFSwap!$B$34:$BT$50</definedName>
    <definedName name="SwapFFVol">[64]FFSwap!$B$7:$BT$25</definedName>
    <definedName name="swaption_meanreversion" localSheetId="24">#REF!</definedName>
    <definedName name="swaption_meanreversion">#REF!</definedName>
    <definedName name="swaption_model" localSheetId="24">#REF!</definedName>
    <definedName name="swaption_model">#REF!</definedName>
    <definedName name="swaption_volatility" localSheetId="24">#REF!</definedName>
    <definedName name="swaption_volatility">#REF!</definedName>
    <definedName name="SWPC_Mgmt_Fee_Base_year">[15]Inputs!$B$162</definedName>
    <definedName name="Synthetic_Lease_Financial_Partial_Year_Factor">'[10]Debt Service'!#REF!</definedName>
    <definedName name="Synthetic_Lease_Tranche_A_Interest_Expense">[92]Debt_Annual!#REF!</definedName>
    <definedName name="Synthetic_Lease_Tranche_C_Interest_Expense">[92]Debt_Annual!#REF!</definedName>
    <definedName name="SYS_ADJ2" localSheetId="33">#REF!</definedName>
    <definedName name="SYS_ADJ2" localSheetId="41">#REF!</definedName>
    <definedName name="SYS_ADJ2" localSheetId="42">#REF!</definedName>
    <definedName name="SYS_ADJ2" localSheetId="43">#REF!</definedName>
    <definedName name="SYS_ADJ2" localSheetId="32">#REF!</definedName>
    <definedName name="SYS_ADJ2" localSheetId="34">#REF!</definedName>
    <definedName name="SYS_ADJ2" localSheetId="35">#REF!</definedName>
    <definedName name="SYS_ADJ2" localSheetId="36">#REF!</definedName>
    <definedName name="SYS_ADJ2" localSheetId="38">#REF!</definedName>
    <definedName name="SYS_ADJ2" localSheetId="24">#REF!</definedName>
    <definedName name="SYS_ADJ2" localSheetId="28">#REF!</definedName>
    <definedName name="SYS_ADJ2" localSheetId="0">#REF!</definedName>
    <definedName name="SYS_ADJ2">#REF!</definedName>
    <definedName name="t" localSheetId="24">'[24]Unit Input'!$D$21</definedName>
    <definedName name="t">'[25]Unit Input'!$D$21</definedName>
    <definedName name="T_CREDIT">0.00017</definedName>
    <definedName name="table" localSheetId="24">'[24]Unit Input'!$D$48</definedName>
    <definedName name="table">'[25]Unit Input'!$D$48</definedName>
    <definedName name="TABLE_C7">'[45]Table 19.1'!#REF!</definedName>
    <definedName name="Table_PPP1">'[93]SCG Current'!#REF!</definedName>
    <definedName name="Table_PPP2">#REF!</definedName>
    <definedName name="Table_PPP3">#REF!</definedName>
    <definedName name="Table_SCG02">'[94]COS PII'!#REF!</definedName>
    <definedName name="Table_SCG03">'[94]COS PII'!#REF!</definedName>
    <definedName name="Table_SCG04">'[94]COS PII'!#REF!</definedName>
    <definedName name="Table_SCG05">'[94]COS PII'!#REF!</definedName>
    <definedName name="Table_SCG06">'[94]COS PII'!#REF!</definedName>
    <definedName name="Table_SCG07">'[94]COS PII'!#REF!</definedName>
    <definedName name="Table1" localSheetId="24">#REF!</definedName>
    <definedName name="Table1">#REF!</definedName>
    <definedName name="Table1_list" localSheetId="24">#REF!</definedName>
    <definedName name="Table1_list">#REF!</definedName>
    <definedName name="table29">'[95]Unit Input'!$D$29</definedName>
    <definedName name="table29a">'[24]Unit Input'!$D$29</definedName>
    <definedName name="TableName">"Dummy"</definedName>
    <definedName name="Tax_Rate">[38]Assumptions!$C$20</definedName>
    <definedName name="TaxReturn1992" localSheetId="24">#REF!</definedName>
    <definedName name="TaxReturn1992">#REF!</definedName>
    <definedName name="TaxReturn1993" localSheetId="24">#REF!</definedName>
    <definedName name="TaxReturn1993">#REF!</definedName>
    <definedName name="TBal" localSheetId="24">#REF!</definedName>
    <definedName name="TBal">#REF!</definedName>
    <definedName name="tbale" localSheetId="24">'[24]Unit Input'!$D$40</definedName>
    <definedName name="tbale">'[25]Unit Input'!$D$40</definedName>
    <definedName name="tblChgCodes" localSheetId="24">#REF!</definedName>
    <definedName name="tblChgCodes">#REF!</definedName>
    <definedName name="TblConsTypes" localSheetId="24">#REF!</definedName>
    <definedName name="TblConsTypes">#REF!</definedName>
    <definedName name="tblRates" localSheetId="24">#REF!</definedName>
    <definedName name="tblRates">#REF!</definedName>
    <definedName name="tblrptrate" localSheetId="28">#REF!</definedName>
    <definedName name="tblrptrate">#REF!</definedName>
    <definedName name="TC_1" localSheetId="33">#REF!</definedName>
    <definedName name="TC_1" localSheetId="41">#REF!</definedName>
    <definedName name="TC_1" localSheetId="42">#REF!</definedName>
    <definedName name="TC_1" localSheetId="43">#REF!</definedName>
    <definedName name="TC_1" localSheetId="32">#REF!</definedName>
    <definedName name="TC_1" localSheetId="34">#REF!</definedName>
    <definedName name="TC_1" localSheetId="35">#REF!</definedName>
    <definedName name="TC_1" localSheetId="36">#REF!</definedName>
    <definedName name="TC_1" localSheetId="38">#REF!</definedName>
    <definedName name="TC_1" localSheetId="28">#REF!</definedName>
    <definedName name="TC_1" localSheetId="0">#REF!</definedName>
    <definedName name="TC_1">#REF!</definedName>
    <definedName name="TDM" localSheetId="24" hidden="1">{#N/A,#N/A,FALSE,"Aging Summary";#N/A,#N/A,FALSE,"Ratio Analysis";#N/A,#N/A,FALSE,"Test 120 Day Accts";#N/A,#N/A,FALSE,"Tickmarks"}</definedName>
    <definedName name="TDM" hidden="1">{#N/A,#N/A,FALSE,"Aging Summary";#N/A,#N/A,FALSE,"Ratio Analysis";#N/A,#N/A,FALSE,"Test 120 Day Accts";#N/A,#N/A,FALSE,"Tickmarks"}</definedName>
    <definedName name="TEMP">#REF!</definedName>
    <definedName name="template2" localSheetId="24"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24"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24"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24" hidden="1">{"Control_DataContact",#N/A,FALSE,"Control"}</definedName>
    <definedName name="test_1" hidden="1">{"Control_DataContact",#N/A,FALSE,"Control"}</definedName>
    <definedName name="TEST0">#REF!</definedName>
    <definedName name="TEST1" localSheetId="28">#REF!</definedName>
    <definedName name="TEST1">#REF!</definedName>
    <definedName name="test1_1" localSheetId="24" hidden="1">{"Sch.D_P_1Gas",#N/A,FALSE,"Sch.D";"Sch.D_P_2Elec",#N/A,FALSE,"Sch.D"}</definedName>
    <definedName name="test1_1" hidden="1">{"Sch.D_P_1Gas",#N/A,FALSE,"Sch.D";"Sch.D_P_2Elec",#N/A,FALSE,"Sch.D"}</definedName>
    <definedName name="TEST2">#REF!</definedName>
    <definedName name="test2006" localSheetId="24" hidden="1">{"SourcesUses",#N/A,TRUE,#N/A;"TransOverview",#N/A,TRUE,"CFMODEL"}</definedName>
    <definedName name="test2006" hidden="1">{"SourcesUses",#N/A,TRUE,#N/A;"TransOverview",#N/A,TRUE,"CFMODEL"}</definedName>
    <definedName name="TEST3" localSheetId="28">#REF!</definedName>
    <definedName name="TEST3">#REF!</definedName>
    <definedName name="test3_1" localSheetId="24"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#REF!</definedName>
    <definedName name="TEST5">#REF!</definedName>
    <definedName name="TEST6">#REF!</definedName>
    <definedName name="TEST7">#REF!</definedName>
    <definedName name="TESTHKEY" localSheetId="28">#REF!</definedName>
    <definedName name="TESTHKEY">#REF!</definedName>
    <definedName name="TESTKEYS" localSheetId="28">#REF!</definedName>
    <definedName name="TESTKEYS">#REF!</definedName>
    <definedName name="TESTVKEY" localSheetId="28">#REF!</definedName>
    <definedName name="TESTVKEY">#REF!</definedName>
    <definedName name="TextRefCopyRangeCount" hidden="1">39</definedName>
    <definedName name="Therm" localSheetId="24">'[24]Key to Tables'!$B$18</definedName>
    <definedName name="Therm">'[25]Key to Tables'!$B$18</definedName>
    <definedName name="Thrput1">'[18]Alloc factors'!$D$89:$H$98</definedName>
    <definedName name="Ticker">"EFTC"</definedName>
    <definedName name="Total_Ancillary_Service_Revenues">#REF!</definedName>
    <definedName name="Total_Annual_Capacity_Revenues" localSheetId="28">#REF!</definedName>
    <definedName name="Total_Annual_Capacity_Revenues">#REF!</definedName>
    <definedName name="Total_Base_Plant_Delivered_MWh" localSheetId="28">'[10]Technical &amp; Timing'!#REF!</definedName>
    <definedName name="Total_Base_Plant_Delivered_MWh">'[10]Technical &amp; Timing'!#REF!</definedName>
    <definedName name="Total_Draws" localSheetId="28">'[15]Construction Draw Schedule'!#REF!</definedName>
    <definedName name="Total_Draws">'[15]Construction Draw Schedule'!#REF!</definedName>
    <definedName name="Total_Gas_Cost" localSheetId="24">#REF!</definedName>
    <definedName name="Total_Gas_Cost">#REF!</definedName>
    <definedName name="Total_Market_Delivered_MWh" localSheetId="28">'[10]Technical &amp; Timing'!#REF!</definedName>
    <definedName name="Total_Market_Delivered_MWh">'[10]Technical &amp; Timing'!#REF!</definedName>
    <definedName name="total_offsets_summer" localSheetId="33">#REF!</definedName>
    <definedName name="total_offsets_summer" localSheetId="41">#REF!</definedName>
    <definedName name="total_offsets_summer" localSheetId="42">#REF!</definedName>
    <definedName name="total_offsets_summer" localSheetId="43">#REF!</definedName>
    <definedName name="total_offsets_summer" localSheetId="32">#REF!</definedName>
    <definedName name="total_offsets_summer" localSheetId="34">#REF!</definedName>
    <definedName name="total_offsets_summer" localSheetId="35">#REF!</definedName>
    <definedName name="total_offsets_summer" localSheetId="36">#REF!</definedName>
    <definedName name="total_offsets_summer" localSheetId="38">#REF!</definedName>
    <definedName name="total_offsets_summer" localSheetId="24">#REF!</definedName>
    <definedName name="total_offsets_summer" localSheetId="28">#REF!</definedName>
    <definedName name="total_offsets_summer" localSheetId="0">#REF!</definedName>
    <definedName name="total_offsets_summer">#REF!</definedName>
    <definedName name="Total_offsets_winter" localSheetId="33">#REF!</definedName>
    <definedName name="Total_offsets_winter" localSheetId="41">#REF!</definedName>
    <definedName name="Total_offsets_winter" localSheetId="42">#REF!</definedName>
    <definedName name="Total_offsets_winter" localSheetId="43">#REF!</definedName>
    <definedName name="Total_offsets_winter" localSheetId="32">#REF!</definedName>
    <definedName name="Total_offsets_winter" localSheetId="34">#REF!</definedName>
    <definedName name="Total_offsets_winter" localSheetId="35">#REF!</definedName>
    <definedName name="Total_offsets_winter" localSheetId="36">#REF!</definedName>
    <definedName name="Total_offsets_winter" localSheetId="38">#REF!</definedName>
    <definedName name="Total_offsets_winter" localSheetId="24">'[53]Effective-Rates'!#REF!</definedName>
    <definedName name="Total_offsets_winter" localSheetId="28">#REF!</definedName>
    <definedName name="Total_offsets_winter" localSheetId="0">#REF!</definedName>
    <definedName name="Total_offsets_winter">#REF!</definedName>
    <definedName name="Total_Project_Cost" localSheetId="24">'[15]Construction Draw Schedule'!#REF!</definedName>
    <definedName name="Total_Project_Cost">'[15]Construction Draw Schedule'!#REF!</definedName>
    <definedName name="Total_PSA_Delivered_MWh" localSheetId="24">'[10]Technical &amp; Timing'!#REF!</definedName>
    <definedName name="Total_PSA_Delivered_MWh">'[10]Technical &amp; Timing'!#REF!</definedName>
    <definedName name="total_rates_summer" localSheetId="33">#REF!</definedName>
    <definedName name="total_rates_summer" localSheetId="41">#REF!</definedName>
    <definedName name="total_rates_summer" localSheetId="42">#REF!</definedName>
    <definedName name="total_rates_summer" localSheetId="43">#REF!</definedName>
    <definedName name="total_rates_summer" localSheetId="32">#REF!</definedName>
    <definedName name="total_rates_summer" localSheetId="34">#REF!</definedName>
    <definedName name="total_rates_summer" localSheetId="35">#REF!</definedName>
    <definedName name="total_rates_summer" localSheetId="36">#REF!</definedName>
    <definedName name="total_rates_summer" localSheetId="38">#REF!</definedName>
    <definedName name="total_rates_summer" localSheetId="24">'[53]Effective-Rates'!#REF!</definedName>
    <definedName name="total_rates_summer" localSheetId="28">#REF!</definedName>
    <definedName name="total_rates_summer" localSheetId="0">#REF!</definedName>
    <definedName name="total_rates_summer">#REF!</definedName>
    <definedName name="total_rates_winter" localSheetId="33">#REF!</definedName>
    <definedName name="total_rates_winter" localSheetId="41">#REF!</definedName>
    <definedName name="total_rates_winter" localSheetId="42">#REF!</definedName>
    <definedName name="total_rates_winter" localSheetId="43">#REF!</definedName>
    <definedName name="total_rates_winter" localSheetId="32">#REF!</definedName>
    <definedName name="total_rates_winter" localSheetId="34">#REF!</definedName>
    <definedName name="total_rates_winter" localSheetId="35">#REF!</definedName>
    <definedName name="total_rates_winter" localSheetId="36">#REF!</definedName>
    <definedName name="total_rates_winter" localSheetId="38">#REF!</definedName>
    <definedName name="total_rates_winter" localSheetId="24">'[53]Effective-Rates'!#REF!</definedName>
    <definedName name="total_rates_winter" localSheetId="28">#REF!</definedName>
    <definedName name="total_rates_winter" localSheetId="0">#REF!</definedName>
    <definedName name="total_rates_winter">#REF!</definedName>
    <definedName name="Total_Variable_Energy_Revenues" localSheetId="24">#REF!</definedName>
    <definedName name="Total_Variable_Energy_Revenues">#REF!</definedName>
    <definedName name="TOU_HEADER" localSheetId="33">#REF!</definedName>
    <definedName name="TOU_HEADER" localSheetId="41">#REF!</definedName>
    <definedName name="TOU_HEADER" localSheetId="42">#REF!</definedName>
    <definedName name="TOU_HEADER" localSheetId="43">#REF!</definedName>
    <definedName name="TOU_HEADER" localSheetId="32">#REF!</definedName>
    <definedName name="TOU_HEADER" localSheetId="34">#REF!</definedName>
    <definedName name="TOU_HEADER" localSheetId="35">#REF!</definedName>
    <definedName name="TOU_HEADER" localSheetId="36">#REF!</definedName>
    <definedName name="TOU_HEADER" localSheetId="38">#REF!</definedName>
    <definedName name="TOU_HEADER" localSheetId="24">#REF!</definedName>
    <definedName name="TOU_HEADER" localSheetId="28">#REF!</definedName>
    <definedName name="TOU_HEADER" localSheetId="0">#REF!</definedName>
    <definedName name="TOU_HEADER">#REF!</definedName>
    <definedName name="TOU_PA_5_1" localSheetId="33">#REF!</definedName>
    <definedName name="TOU_PA_5_1" localSheetId="41">#REF!</definedName>
    <definedName name="TOU_PA_5_1" localSheetId="42">#REF!</definedName>
    <definedName name="TOU_PA_5_1" localSheetId="43">#REF!</definedName>
    <definedName name="TOU_PA_5_1" localSheetId="32">#REF!</definedName>
    <definedName name="TOU_PA_5_1" localSheetId="34">#REF!</definedName>
    <definedName name="TOU_PA_5_1" localSheetId="35">#REF!</definedName>
    <definedName name="TOU_PA_5_1" localSheetId="36">#REF!</definedName>
    <definedName name="TOU_PA_5_1" localSheetId="38">#REF!</definedName>
    <definedName name="TOU_PA_5_1" localSheetId="24">#REF!</definedName>
    <definedName name="TOU_PA_5_1" localSheetId="28">#REF!</definedName>
    <definedName name="TOU_PA_5_1" localSheetId="0">#REF!</definedName>
    <definedName name="TOU_PA_5_1">#REF!</definedName>
    <definedName name="TOU_PA_5_2" localSheetId="33">#REF!</definedName>
    <definedName name="TOU_PA_5_2" localSheetId="41">#REF!</definedName>
    <definedName name="TOU_PA_5_2" localSheetId="42">#REF!</definedName>
    <definedName name="TOU_PA_5_2" localSheetId="43">#REF!</definedName>
    <definedName name="TOU_PA_5_2" localSheetId="32">#REF!</definedName>
    <definedName name="TOU_PA_5_2" localSheetId="34">#REF!</definedName>
    <definedName name="TOU_PA_5_2" localSheetId="35">#REF!</definedName>
    <definedName name="TOU_PA_5_2" localSheetId="36">#REF!</definedName>
    <definedName name="TOU_PA_5_2" localSheetId="38">#REF!</definedName>
    <definedName name="TOU_PA_5_2" localSheetId="24">'[96]RevReq-Detail'!#REF!</definedName>
    <definedName name="TOU_PA_5_2" localSheetId="28">#REF!</definedName>
    <definedName name="TOU_PA_5_2" localSheetId="0">#REF!</definedName>
    <definedName name="TOU_PA_5_2">#REF!</definedName>
    <definedName name="TownCode" localSheetId="24">#REF!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[10]Inputs!$B$450</definedName>
    <definedName name="Tranche_B_Notes_Pct_Construction">[10]Inputs!$B$451</definedName>
    <definedName name="TUCU" localSheetId="24" hidden="1">[97]Input!#REF!</definedName>
    <definedName name="TUCU" hidden="1">[97]Input!#REF!</definedName>
    <definedName name="turnover" localSheetId="24">#REF!</definedName>
    <definedName name="turnover">#REF!</definedName>
    <definedName name="TW">[33]SCENARIOS!#REF!</definedName>
    <definedName name="tytyt" localSheetId="24">[15]Inputs!#REF!</definedName>
    <definedName name="tytyt">[15]Inputs!#REF!</definedName>
    <definedName name="uguuu" localSheetId="24">#REF!</definedName>
    <definedName name="uguuu" localSheetId="28">#REF!</definedName>
    <definedName name="uguuu">#REF!</definedName>
    <definedName name="UMC_PAGE1" localSheetId="33">#REF!</definedName>
    <definedName name="UMC_PAGE1" localSheetId="41">#REF!</definedName>
    <definedName name="UMC_PAGE1" localSheetId="42">#REF!</definedName>
    <definedName name="UMC_PAGE1" localSheetId="43">#REF!</definedName>
    <definedName name="UMC_PAGE1" localSheetId="32">#REF!</definedName>
    <definedName name="UMC_PAGE1" localSheetId="34">#REF!</definedName>
    <definedName name="UMC_PAGE1" localSheetId="35">#REF!</definedName>
    <definedName name="UMC_PAGE1" localSheetId="36">#REF!</definedName>
    <definedName name="UMC_PAGE1" localSheetId="38">#REF!</definedName>
    <definedName name="UMC_PAGE1" localSheetId="24">#REF!</definedName>
    <definedName name="UMC_PAGE1" localSheetId="28">#REF!</definedName>
    <definedName name="UMC_PAGE1" localSheetId="0">#REF!</definedName>
    <definedName name="UMC_PAGE1">#REF!</definedName>
    <definedName name="UMC_PAGE2" localSheetId="33">#REF!</definedName>
    <definedName name="UMC_PAGE2" localSheetId="41">#REF!</definedName>
    <definedName name="UMC_PAGE2" localSheetId="42">#REF!</definedName>
    <definedName name="UMC_PAGE2" localSheetId="43">#REF!</definedName>
    <definedName name="UMC_PAGE2" localSheetId="32">#REF!</definedName>
    <definedName name="UMC_PAGE2" localSheetId="34">#REF!</definedName>
    <definedName name="UMC_PAGE2" localSheetId="35">#REF!</definedName>
    <definedName name="UMC_PAGE2" localSheetId="36">#REF!</definedName>
    <definedName name="UMC_PAGE2" localSheetId="38">#REF!</definedName>
    <definedName name="UMC_PAGE2" localSheetId="24">#REF!</definedName>
    <definedName name="UMC_PAGE2" localSheetId="28">#REF!</definedName>
    <definedName name="UMC_PAGE2" localSheetId="0">#REF!</definedName>
    <definedName name="UMC_PAGE2">#REF!</definedName>
    <definedName name="UMC_PAGE3" localSheetId="33">#REF!</definedName>
    <definedName name="UMC_PAGE3" localSheetId="41">#REF!</definedName>
    <definedName name="UMC_PAGE3" localSheetId="42">#REF!</definedName>
    <definedName name="UMC_PAGE3" localSheetId="43">#REF!</definedName>
    <definedName name="UMC_PAGE3" localSheetId="32">#REF!</definedName>
    <definedName name="UMC_PAGE3" localSheetId="34">#REF!</definedName>
    <definedName name="UMC_PAGE3" localSheetId="35">#REF!</definedName>
    <definedName name="UMC_PAGE3" localSheetId="36">#REF!</definedName>
    <definedName name="UMC_PAGE3" localSheetId="38">#REF!</definedName>
    <definedName name="UMC_PAGE3" localSheetId="28">#REF!</definedName>
    <definedName name="UMC_PAGE3" localSheetId="0">#REF!</definedName>
    <definedName name="UMC_PAGE3">#REF!</definedName>
    <definedName name="UMC_PAGE4" localSheetId="33">#REF!</definedName>
    <definedName name="UMC_PAGE4" localSheetId="41">#REF!</definedName>
    <definedName name="UMC_PAGE4" localSheetId="42">#REF!</definedName>
    <definedName name="UMC_PAGE4" localSheetId="43">#REF!</definedName>
    <definedName name="UMC_PAGE4" localSheetId="32">#REF!</definedName>
    <definedName name="UMC_PAGE4" localSheetId="34">#REF!</definedName>
    <definedName name="UMC_PAGE4" localSheetId="35">#REF!</definedName>
    <definedName name="UMC_PAGE4" localSheetId="36">#REF!</definedName>
    <definedName name="UMC_PAGE4" localSheetId="38">#REF!</definedName>
    <definedName name="UMC_PAGE4" localSheetId="28">#REF!</definedName>
    <definedName name="UMC_PAGE4" localSheetId="0">#REF!</definedName>
    <definedName name="UMC_PAGE4">#REF!</definedName>
    <definedName name="UMC_PAGE4.1" localSheetId="33">#REF!</definedName>
    <definedName name="UMC_PAGE4.1" localSheetId="41">#REF!</definedName>
    <definedName name="UMC_PAGE4.1" localSheetId="42">#REF!</definedName>
    <definedName name="UMC_PAGE4.1" localSheetId="43">#REF!</definedName>
    <definedName name="UMC_PAGE4.1" localSheetId="32">#REF!</definedName>
    <definedName name="UMC_PAGE4.1" localSheetId="34">#REF!</definedName>
    <definedName name="UMC_PAGE4.1" localSheetId="35">#REF!</definedName>
    <definedName name="UMC_PAGE4.1" localSheetId="36">#REF!</definedName>
    <definedName name="UMC_PAGE4.1" localSheetId="38">#REF!</definedName>
    <definedName name="UMC_PAGE4.1" localSheetId="28">#REF!</definedName>
    <definedName name="UMC_PAGE4.1" localSheetId="0">#REF!</definedName>
    <definedName name="UMC_PAGE4.1">#REF!</definedName>
    <definedName name="UMC_PAGE5" localSheetId="33">#REF!</definedName>
    <definedName name="UMC_PAGE5" localSheetId="41">#REF!</definedName>
    <definedName name="UMC_PAGE5" localSheetId="42">#REF!</definedName>
    <definedName name="UMC_PAGE5" localSheetId="43">#REF!</definedName>
    <definedName name="UMC_PAGE5" localSheetId="32">#REF!</definedName>
    <definedName name="UMC_PAGE5" localSheetId="34">#REF!</definedName>
    <definedName name="UMC_PAGE5" localSheetId="35">#REF!</definedName>
    <definedName name="UMC_PAGE5" localSheetId="36">#REF!</definedName>
    <definedName name="UMC_PAGE5" localSheetId="38">#REF!</definedName>
    <definedName name="UMC_PAGE5" localSheetId="28">#REF!</definedName>
    <definedName name="UMC_PAGE5" localSheetId="0">#REF!</definedName>
    <definedName name="UMC_PAGE5">#REF!</definedName>
    <definedName name="UMC_PAGE6" localSheetId="33">#REF!</definedName>
    <definedName name="UMC_PAGE6" localSheetId="41">#REF!</definedName>
    <definedName name="UMC_PAGE6" localSheetId="42">#REF!</definedName>
    <definedName name="UMC_PAGE6" localSheetId="43">#REF!</definedName>
    <definedName name="UMC_PAGE6" localSheetId="32">#REF!</definedName>
    <definedName name="UMC_PAGE6" localSheetId="34">#REF!</definedName>
    <definedName name="UMC_PAGE6" localSheetId="35">#REF!</definedName>
    <definedName name="UMC_PAGE6" localSheetId="36">#REF!</definedName>
    <definedName name="UMC_PAGE6" localSheetId="38">#REF!</definedName>
    <definedName name="UMC_PAGE6" localSheetId="28">#REF!</definedName>
    <definedName name="UMC_PAGE6" localSheetId="0">#REF!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 localSheetId="28">#REF!</definedName>
    <definedName name="Unlevered_Monthly_Cash_Flows">#REF!</definedName>
    <definedName name="Unused_Commitment" localSheetId="28">'[15]Construction Draw Schedule'!#REF!</definedName>
    <definedName name="Unused_Commitment">'[15]Construction Draw Schedule'!#REF!</definedName>
    <definedName name="USGenLLC_Taxes" localSheetId="28">'[15]Income Taxes'!#REF!</definedName>
    <definedName name="USGenLLC_Taxes">'[15]Income Taxes'!#REF!</definedName>
    <definedName name="Utility" localSheetId="28">'[34]misc tables'!$B$16:$B$17</definedName>
    <definedName name="Utility">'[34]misc tables'!$B$16:$B$17</definedName>
    <definedName name="v">[19]Parameters!$D$18</definedName>
    <definedName name="val">[19]Parameters!$D$6</definedName>
    <definedName name="Validation" localSheetId="24">#REF!</definedName>
    <definedName name="Validation">#REF!</definedName>
    <definedName name="Values_Entered" localSheetId="24">IF(Loan_Amount*Interest_Rate*Loan_Years*Loan_Start&gt;0,1,0)</definedName>
    <definedName name="Values_Entered">IF(Loan_Amount*Interest_Rate*Loan_Years*Loan_Start&gt;0,1,0)</definedName>
    <definedName name="Values_Entered_Pref" localSheetId="24">IF(Loan_Amount_Pref*Interest_Rate_Pref*Loan_Years_Pref*Loan_Start_Pref&gt;0,1,0)</definedName>
    <definedName name="Values_Entered_Pref">IF(Loan_Amount_Pref*Interest_Rate_Pref*Loan_Years_Pref*Loan_Start_Pref&gt;0,1,0)</definedName>
    <definedName name="vol_data">[22]Inputs!$H$3</definedName>
    <definedName name="w" localSheetId="24" hidden="1">{"SourcesUses",#N/A,TRUE,"CFMODEL";"TransOverview",#N/A,TRUE,"CFMODEL"}</definedName>
    <definedName name="w" hidden="1">{"SourcesUses",#N/A,TRUE,"CFMODEL";"TransOverview",#N/A,TRUE,"CFMODEL"}</definedName>
    <definedName name="W_NWC_NCashAP">#REF!</definedName>
    <definedName name="W_NWC_NCashAR" localSheetId="28">#REF!</definedName>
    <definedName name="W_NWC_NCashAR">#REF!</definedName>
    <definedName name="W_NWC_NCashComNPurch" localSheetId="28">#REF!</definedName>
    <definedName name="W_NWC_NCashComNPurch">#REF!</definedName>
    <definedName name="W_NWC_NCashCustDep" localSheetId="28">#REF!</definedName>
    <definedName name="W_NWC_NCashCustDep">#REF!</definedName>
    <definedName name="W_NWC_NCashDivPay" localSheetId="28">#REF!</definedName>
    <definedName name="W_NWC_NCashDivPay">#REF!</definedName>
    <definedName name="W_NWC_NCashEnergyAssets" localSheetId="28">#REF!</definedName>
    <definedName name="W_NWC_NCashEnergyAssets">#REF!</definedName>
    <definedName name="W_NWC_NCashEnergyLiabilities" localSheetId="28">#REF!</definedName>
    <definedName name="W_NWC_NCashEnergyLiabilities">#REF!</definedName>
    <definedName name="W_NWC_NCashIntPay" localSheetId="28">#REF!</definedName>
    <definedName name="W_NWC_NCashIntPay">#REF!</definedName>
    <definedName name="W_NWC_NCashInventory" localSheetId="28">#REF!</definedName>
    <definedName name="W_NWC_NCashInventory">#REF!</definedName>
    <definedName name="W_NWC_NCashNP" localSheetId="28">#REF!</definedName>
    <definedName name="W_NWC_NCashNP">#REF!</definedName>
    <definedName name="W_NWC_NCashNR" localSheetId="28">#REF!</definedName>
    <definedName name="W_NWC_NCashNR">#REF!</definedName>
    <definedName name="W_NWC_NCashOthAssets" localSheetId="28">#REF!</definedName>
    <definedName name="W_NWC_NCashOthAssets">#REF!</definedName>
    <definedName name="W_NWC_NCashOthLiabilities" localSheetId="28">#REF!</definedName>
    <definedName name="W_NWC_NCashOthLiabilities">#REF!</definedName>
    <definedName name="W_NWC_NCashRegAssets" localSheetId="28">#REF!</definedName>
    <definedName name="W_NWC_NCashRegAssets">#REF!</definedName>
    <definedName name="W_NWC_NCashRegLiabilities" localSheetId="28">#REF!</definedName>
    <definedName name="W_NWC_NCashRegLiabilities">#REF!</definedName>
    <definedName name="W_NWC_NCashRepurchaseObligations" localSheetId="28">#REF!</definedName>
    <definedName name="W_NWC_NCashRepurchaseObligations">#REF!</definedName>
    <definedName name="W_NWC_NCashResaleAgreements" localSheetId="28">#REF!</definedName>
    <definedName name="W_NWC_NCashResaleAgreements">#REF!</definedName>
    <definedName name="W_NWC_NCashTAX" localSheetId="28">#REF!</definedName>
    <definedName name="W_NWC_NCashTAX">#REF!</definedName>
    <definedName name="Wage_Escalation_Rate">[38]Assumptions!$C$22</definedName>
    <definedName name="waterheaterblanket" localSheetId="24">'[24]Unit Input'!$D$34:$D$36</definedName>
    <definedName name="waterheaterblanket">'[25]Unit Input'!$D$34:$D$36</definedName>
    <definedName name="waterheaterpipewrap" localSheetId="24">'[24]Unit Input'!$D$37</definedName>
    <definedName name="waterheaterpipewrap">'[25]Unit Input'!$D$37</definedName>
    <definedName name="what?" localSheetId="24" hidden="1">{"phase 1 ecm table",#N/A,FALSE,"ECM Matrix";"total ecm table",#N/A,FALSE,"ECM Matrix"}</definedName>
    <definedName name="what?" hidden="1">{"phase 1 ecm table",#N/A,FALSE,"ECM Matrix";"total ecm table",#N/A,FALSE,"ECM Matrix"}</definedName>
    <definedName name="what??" localSheetId="24"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24"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24"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24"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24" hidden="1">{"phase 1 ecm table",#N/A,FALSE,"ECM Matrix";"total ecm table",#N/A,FALSE,"ECM Matrix"}</definedName>
    <definedName name="what1" hidden="1">{"phase 1 ecm table",#N/A,FALSE,"ECM Matrix";"total ecm table",#N/A,FALSE,"ECM Matrix"}</definedName>
    <definedName name="whatth" localSheetId="24"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24" hidden="1">{"phase 1 ecm table",#N/A,FALSE,"ECM Matrix";"total ecm table",#N/A,FALSE,"ECM Matrix"}</definedName>
    <definedName name="who" hidden="1">{"phase 1 ecm table",#N/A,FALSE,"ECM Matrix";"total ecm table",#N/A,FALSE,"ECM Matrix"}</definedName>
    <definedName name="whoa" localSheetId="24"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 localSheetId="24">'[24]Unit Input'!$D$52</definedName>
    <definedName name="wholehousefan">'[25]Unit Input'!$D$52</definedName>
    <definedName name="windowAC" localSheetId="24">'[24]Unit Input'!$D$47</definedName>
    <definedName name="windowAC">'[25]Unit Input'!$D$47</definedName>
    <definedName name="Working_Capital_Facility_Commitment_Fee_Rate_year_6_plus">[15]Inputs!#REF!</definedName>
    <definedName name="Working_Capital_Facility_Spread_year_6_plus">[15]Inputs!#REF!</definedName>
    <definedName name="working_capital_factor">[68]Loaders!$D$20</definedName>
    <definedName name="wrn.1995._.BUDGET._.PACKAGE." localSheetId="2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2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4"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2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24" hidden="1">{#N/A,#N/A,FALSE,"trates"}</definedName>
    <definedName name="wrn.BL." hidden="1">{#N/A,#N/A,FALSE,"trates"}</definedName>
    <definedName name="wrn.BS._.Elements." localSheetId="24"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24"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24" hidden="1">{#N/A,#N/A,TRUE,"SDGE";#N/A,#N/A,TRUE,"GBU";#N/A,#N/A,TRUE,"TBU";#N/A,#N/A,TRUE,"EDBU";#N/A,#N/A,TRUE,"ExclCC"}</definedName>
    <definedName name="wrn.busum." hidden="1">{#N/A,#N/A,TRUE,"SDGE";#N/A,#N/A,TRUE,"GBU";#N/A,#N/A,TRUE,"TBU";#N/A,#N/A,TRUE,"EDBU";#N/A,#N/A,TRUE,"ExclCC"}</definedName>
    <definedName name="wrn.Complete._.Schedules." localSheetId="2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24"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24"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24" hidden="1">{#N/A,#N/A,FALSE,"RECAP";#N/A,#N/A,FALSE,"MATBYCLS";#N/A,#N/A,FALSE,"STATUS";#N/A,#N/A,FALSE,"OP-ACT";#N/A,#N/A,FALSE,"W_O"}</definedName>
    <definedName name="wrn.COSTOS." hidden="1">{#N/A,#N/A,FALSE,"RECAP";#N/A,#N/A,FALSE,"MATBYCLS";#N/A,#N/A,FALSE,"STATUS";#N/A,#N/A,FALSE,"OP-ACT";#N/A,#N/A,FALSE,"W_O"}</definedName>
    <definedName name="wrn.Data." localSheetId="24" hidden="1">{#N/A,#N/A,FALSE,"3 Year Plan"}</definedName>
    <definedName name="wrn.Data." hidden="1">{#N/A,#N/A,FALSE,"3 Year Plan"}</definedName>
    <definedName name="wrn.Data_Contact." localSheetId="24" hidden="1">{"Control_DataContact",#N/A,FALSE,"Control"}</definedName>
    <definedName name="wrn.Data_Contact." hidden="1">{"Control_DataContact",#N/A,FALSE,"Control"}</definedName>
    <definedName name="wrn.Data_Contact._1" localSheetId="24" hidden="1">{"Control_DataContact",#N/A,FALSE,"Control"}</definedName>
    <definedName name="wrn.Data_Contact._1" hidden="1">{"Control_DataContact",#N/A,FALSE,"Control"}</definedName>
    <definedName name="wrn.Est_2003." localSheetId="24"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24"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24"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24" hidden="1">{"b1",#N/A,TRUE,"B-1";"b2",#N/A,TRUE,"B-2";"b3",#N/A,TRUE,"B-3";"b4",#N/A,TRUE,"B-4";"b5",#N/A,TRUE,"B-5"}</definedName>
    <definedName name="wrn.fermie." hidden="1">{"b1",#N/A,TRUE,"B-1";"b2",#N/A,TRUE,"B-2";"b3",#N/A,TRUE,"B-3";"b4",#N/A,TRUE,"B-4";"b5",#N/A,TRUE,"B-5"}</definedName>
    <definedName name="wrn.FTEs." localSheetId="24" hidden="1">{#N/A,#N/A,FALSE,"94 FTE";#N/A,#N/A,FALSE,"95 FTE";#N/A,#N/A,FALSE,"96 FTE"}</definedName>
    <definedName name="wrn.FTEs." hidden="1">{#N/A,#N/A,FALSE,"94 FTE";#N/A,#N/A,FALSE,"95 FTE";#N/A,#N/A,FALSE,"96 FTE"}</definedName>
    <definedName name="wrn.Ilijan._.Print." localSheetId="2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24" hidden="1">{#N/A,#N/A,FALSE,"A"}</definedName>
    <definedName name="wrn.input." hidden="1">{#N/A,#N/A,FALSE,"A"}</definedName>
    <definedName name="wrn.Inputs." localSheetId="24" hidden="1">{"[Cost of Service] COS Inputs Sch 1",#N/A,FALSE,"Cost of Service Model"}</definedName>
    <definedName name="wrn.Inputs." hidden="1">{"[Cost of Service] COS Inputs Sch 1",#N/A,FALSE,"Cost of Service Model"}</definedName>
    <definedName name="wrn.June2002." localSheetId="24" hidden="1">{"2002Frcst","06Month",FALSE,"Frcst Format 2002"}</definedName>
    <definedName name="wrn.June2002." hidden="1">{"2002Frcst","06Month",FALSE,"Frcst Format 2002"}</definedName>
    <definedName name="wrn.JVREPORT." localSheetId="24" hidden="1">{#N/A,#N/A,FALSE,"202";#N/A,#N/A,FALSE,"203";#N/A,#N/A,FALSE,"204";#N/A,#N/A,FALSE,"205";#N/A,#N/A,FALSE,"205A"}</definedName>
    <definedName name="wrn.JVREPORT." hidden="1">{#N/A,#N/A,FALSE,"202";#N/A,#N/A,FALSE,"203";#N/A,#N/A,FALSE,"204";#N/A,#N/A,FALSE,"205";#N/A,#N/A,FALSE,"205A"}</definedName>
    <definedName name="wrn.May2002." localSheetId="24" hidden="1">{"2002Frcst","05Month",FALSE,"Frcst Format 2002"}</definedName>
    <definedName name="wrn.May2002." hidden="1">{"2002Frcst","05Month",FALSE,"Frcst Format 2002"}</definedName>
    <definedName name="wrn.moblue." localSheetId="24"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24" hidden="1">{"Equipment",#N/A,FALSE,"A";"Summary",#N/A,FALSE,"B"}</definedName>
    <definedName name="wrn.My._.estimate._.report." hidden="1">{"Equipment",#N/A,FALSE,"A";"Summary",#N/A,FALSE,"B"}</definedName>
    <definedName name="wrn.MyTestReport." localSheetId="24" hidden="1">{"Alberta",#N/A,FALSE,"Pivot Data";#N/A,#N/A,FALSE,"Pivot Data";"HiddenColumns",#N/A,FALSE,"Pivot Data"}</definedName>
    <definedName name="wrn.MyTestReport." hidden="1">{"Alberta",#N/A,FALSE,"Pivot Data";#N/A,#N/A,FALSE,"Pivot Data";"HiddenColumns",#N/A,FALSE,"Pivot Data"}</definedName>
    <definedName name="wrn.Overhauls." localSheetId="24" hidden="1">{"Overhauls Calculations",#N/A,FALSE,"PROFORMA"}</definedName>
    <definedName name="wrn.Overhauls." hidden="1">{"Overhauls Calculations",#N/A,FALSE,"PROFORMA"}</definedName>
    <definedName name="wrn.Overhaulsb." localSheetId="24" hidden="1">{"Overhauls Calculations",#N/A,FALSE,"PROFORMA"}</definedName>
    <definedName name="wrn.Overhaulsb." hidden="1">{"Overhauls Calculations",#N/A,FALSE,"PROFORMA"}</definedName>
    <definedName name="wrn.Package." localSheetId="24"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24"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24"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24"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24"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24" hidden="1">{"Var_page",#N/A,FALSE,"template"}</definedName>
    <definedName name="wrn.Print_Var_Page." hidden="1">{"Var_page",#N/A,FALSE,"template"}</definedName>
    <definedName name="wrn.Print_Variance." localSheetId="24" hidden="1">{"month_variance",#N/A,FALSE,"template"}</definedName>
    <definedName name="wrn.Print_Variance." hidden="1">{"month_variance",#N/A,FALSE,"template"}</definedName>
    <definedName name="wrn.Print_Variance_Page." localSheetId="24" hidden="1">{"variance_page",#N/A,FALSE,"template"}</definedName>
    <definedName name="wrn.Print_Variance_Page." hidden="1">{"variance_page",#N/A,FALSE,"template"}</definedName>
    <definedName name="wrn.PRNREP." localSheetId="24"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2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24"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24"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24"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24"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24"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24" hidden="1">{#N/A,#N/A,FALSE,"3 Year Plan";#N/A,#N/A,FALSE,"3 Year Plan"}</definedName>
    <definedName name="wrn.Revenue." hidden="1">{#N/A,#N/A,FALSE,"3 Year Plan";#N/A,#N/A,FALSE,"3 Year Plan"}</definedName>
    <definedName name="wrn.ROTable." localSheetId="24"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24" hidden="1">{"RPT1",#N/A,FALSE,"OIC650A"}</definedName>
    <definedName name="wrn.RPT1." hidden="1">{"RPT1",#N/A,FALSE,"OIC650A"}</definedName>
    <definedName name="wrn.RPT610." localSheetId="24" hidden="1">{"RPT610",#N/A,FALSE,"Sheet1"}</definedName>
    <definedName name="wrn.RPT610." hidden="1">{"RPT610",#N/A,FALSE,"Sheet1"}</definedName>
    <definedName name="wrn.rwc." localSheetId="24"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24" hidden="1">{"Sch.A_CWC_Summary",#N/A,FALSE,"Sch.A,B";"Sch.B_LLSummary",#N/A,FALSE,"Sch.A,B"}</definedName>
    <definedName name="wrn.Sch.A._.B." hidden="1">{"Sch.A_CWC_Summary",#N/A,FALSE,"Sch.A,B";"Sch.B_LLSummary",#N/A,FALSE,"Sch.A,B"}</definedName>
    <definedName name="wrn.Sch.A._.B._1" localSheetId="24" hidden="1">{"Sch.A_CWC_Summary",#N/A,FALSE,"Sch.A,B";"Sch.B_LLSummary",#N/A,FALSE,"Sch.A,B"}</definedName>
    <definedName name="wrn.Sch.A._.B._1" hidden="1">{"Sch.A_CWC_Summary",#N/A,FALSE,"Sch.A,B";"Sch.B_LLSummary",#N/A,FALSE,"Sch.A,B"}</definedName>
    <definedName name="wrn.Sch.C." localSheetId="24" hidden="1">{"Sch.C_Rev_lag",#N/A,FALSE,"Sch.C"}</definedName>
    <definedName name="wrn.Sch.C." hidden="1">{"Sch.C_Rev_lag",#N/A,FALSE,"Sch.C"}</definedName>
    <definedName name="wrn.Sch.C._1" localSheetId="24" hidden="1">{"Sch.C_Rev_lag",#N/A,FALSE,"Sch.C"}</definedName>
    <definedName name="wrn.Sch.C._1" hidden="1">{"Sch.C_Rev_lag",#N/A,FALSE,"Sch.C"}</definedName>
    <definedName name="wrn.Sch.D." localSheetId="24" hidden="1">{"Sch.D1_GasPurch",#N/A,FALSE,"Sch.D";"Sch.D2_ElecPurch",#N/A,FALSE,"Sch.D"}</definedName>
    <definedName name="wrn.Sch.D." hidden="1">{"Sch.D1_GasPurch",#N/A,FALSE,"Sch.D";"Sch.D2_ElecPurch",#N/A,FALSE,"Sch.D"}</definedName>
    <definedName name="wrn.Sch.D._1" localSheetId="24" hidden="1">{"Sch.D1_GasPurch",#N/A,FALSE,"Sch.D";"Sch.D2_ElecPurch",#N/A,FALSE,"Sch.D"}</definedName>
    <definedName name="wrn.Sch.D._1" hidden="1">{"Sch.D1_GasPurch",#N/A,FALSE,"Sch.D";"Sch.D2_ElecPurch",#N/A,FALSE,"Sch.D"}</definedName>
    <definedName name="wrn.Sch.E._.F." localSheetId="24" hidden="1">{"Sch.E_PayrollExp",#N/A,TRUE,"Sch.E,F";"Sch.F_FICA",#N/A,TRUE,"Sch.E,F"}</definedName>
    <definedName name="wrn.Sch.E._.F." hidden="1">{"Sch.E_PayrollExp",#N/A,TRUE,"Sch.E,F";"Sch.F_FICA",#N/A,TRUE,"Sch.E,F"}</definedName>
    <definedName name="wrn.Sch.E._.F._1" localSheetId="24" hidden="1">{"Sch.E_PayrollExp",#N/A,TRUE,"Sch.E,F";"Sch.F_FICA",#N/A,TRUE,"Sch.E,F"}</definedName>
    <definedName name="wrn.Sch.E._.F._1" hidden="1">{"Sch.E_PayrollExp",#N/A,TRUE,"Sch.E,F";"Sch.F_FICA",#N/A,TRUE,"Sch.E,F"}</definedName>
    <definedName name="wrn.Sch.G." localSheetId="24" hidden="1">{"Sch.G_ICP",#N/A,FALSE,"Sch.G"}</definedName>
    <definedName name="wrn.Sch.G." hidden="1">{"Sch.G_ICP",#N/A,FALSE,"Sch.G"}</definedName>
    <definedName name="wrn.Sch.G._1" localSheetId="24" hidden="1">{"Sch.G_ICP",#N/A,FALSE,"Sch.G"}</definedName>
    <definedName name="wrn.Sch.G._1" hidden="1">{"Sch.G_ICP",#N/A,FALSE,"Sch.G"}</definedName>
    <definedName name="wrn.Sch.H." localSheetId="2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2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24" hidden="1">{"Sch.I_Goods&amp;Svcs",#N/A,FALSE,"Sch.I"}</definedName>
    <definedName name="wrn.Sch.I." hidden="1">{"Sch.I_Goods&amp;Svcs",#N/A,FALSE,"Sch.I"}</definedName>
    <definedName name="wrn.Sch.I._1" localSheetId="24" hidden="1">{"Sch.I_Goods&amp;Svcs",#N/A,FALSE,"Sch.I"}</definedName>
    <definedName name="wrn.Sch.I._1" hidden="1">{"Sch.I_Goods&amp;Svcs",#N/A,FALSE,"Sch.I"}</definedName>
    <definedName name="wrn.Sch.J." localSheetId="24" hidden="1">{"Sch.J_CorpChgs",#N/A,FALSE,"Sch.J"}</definedName>
    <definedName name="wrn.Sch.J." hidden="1">{"Sch.J_CorpChgs",#N/A,FALSE,"Sch.J"}</definedName>
    <definedName name="wrn.Sch.J._1" localSheetId="24" hidden="1">{"Sch.J_CorpChgs",#N/A,FALSE,"Sch.J"}</definedName>
    <definedName name="wrn.Sch.J._1" hidden="1">{"Sch.J_CorpChgs",#N/A,FALSE,"Sch.J"}</definedName>
    <definedName name="wrn.Sch.K." localSheetId="24" hidden="1">{"Sch.K_P1_PropLease",#N/A,FALSE,"Sch.K";"Sch.K_P2_PropLease",#N/A,FALSE,"Sch.K"}</definedName>
    <definedName name="wrn.Sch.K." hidden="1">{"Sch.K_P1_PropLease",#N/A,FALSE,"Sch.K";"Sch.K_P2_PropLease",#N/A,FALSE,"Sch.K"}</definedName>
    <definedName name="wrn.Sch.K._1" localSheetId="24" hidden="1">{"Sch.K_P1_PropLease",#N/A,FALSE,"Sch.K";"Sch.K_P2_PropLease",#N/A,FALSE,"Sch.K"}</definedName>
    <definedName name="wrn.Sch.K._1" hidden="1">{"Sch.K_P1_PropLease",#N/A,FALSE,"Sch.K";"Sch.K_P2_PropLease",#N/A,FALSE,"Sch.K"}</definedName>
    <definedName name="wrn.Sch.L." localSheetId="24" hidden="1">{"Sch.L_MaterialIssue",#N/A,FALSE,"Sch.L"}</definedName>
    <definedName name="wrn.Sch.L." hidden="1">{"Sch.L_MaterialIssue",#N/A,FALSE,"Sch.L"}</definedName>
    <definedName name="wrn.Sch.L._1" localSheetId="24" hidden="1">{"Sch.L_MaterialIssue",#N/A,FALSE,"Sch.L"}</definedName>
    <definedName name="wrn.Sch.L._1" hidden="1">{"Sch.L_MaterialIssue",#N/A,FALSE,"Sch.L"}</definedName>
    <definedName name="wrn.Sch.M." localSheetId="24" hidden="1">{"Sch.M_Prop&amp;FFTaxes",#N/A,FALSE,"Sch.M"}</definedName>
    <definedName name="wrn.Sch.M." hidden="1">{"Sch.M_Prop&amp;FFTaxes",#N/A,FALSE,"Sch.M"}</definedName>
    <definedName name="wrn.Sch.M._1" localSheetId="24" hidden="1">{"Sch.M_Prop&amp;FFTaxes",#N/A,FALSE,"Sch.M"}</definedName>
    <definedName name="wrn.Sch.M._1" hidden="1">{"Sch.M_Prop&amp;FFTaxes",#N/A,FALSE,"Sch.M"}</definedName>
    <definedName name="wrn.Sch.N." localSheetId="24" hidden="1">{"Sch.N_IncTaxes",#N/A,FALSE,"Sch. N, O"}</definedName>
    <definedName name="wrn.Sch.N." hidden="1">{"Sch.N_IncTaxes",#N/A,FALSE,"Sch. N, O"}</definedName>
    <definedName name="wrn.Sch.N._1" localSheetId="24" hidden="1">{"Sch.N_IncTaxes",#N/A,FALSE,"Sch. N, O"}</definedName>
    <definedName name="wrn.Sch.N._1" hidden="1">{"Sch.N_IncTaxes",#N/A,FALSE,"Sch. N, O"}</definedName>
    <definedName name="wrn.Sch.O." localSheetId="24"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24"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24" hidden="1">{"Sch.P_BS_Bal",#N/A,FALSE,"WP-BS Elem"}</definedName>
    <definedName name="wrn.Sch.P." hidden="1">{"Sch.P_BS_Bal",#N/A,FALSE,"WP-BS Elem"}</definedName>
    <definedName name="wrn.Sch.P._.Accts." localSheetId="24" hidden="1">{"Sch.P_BS_Accts",#N/A,FALSE,"WP-BS Elem"}</definedName>
    <definedName name="wrn.Sch.P._.Accts." hidden="1">{"Sch.P_BS_Accts",#N/A,FALSE,"WP-BS Elem"}</definedName>
    <definedName name="wrn.Sch.P._.Accts._1" localSheetId="24" hidden="1">{"Sch.P_BS_Accts",#N/A,FALSE,"WP-BS Elem"}</definedName>
    <definedName name="wrn.Sch.P._.Accts._1" hidden="1">{"Sch.P_BS_Accts",#N/A,FALSE,"WP-BS Elem"}</definedName>
    <definedName name="wrn.Sch.P._1" localSheetId="24" hidden="1">{"Sch.P_BS_Bal",#N/A,FALSE,"WP-BS Elem"}</definedName>
    <definedName name="wrn.Sch.P._1" hidden="1">{"Sch.P_BS_Bal",#N/A,FALSE,"WP-BS Elem"}</definedName>
    <definedName name="wrn.Statement._.AD." localSheetId="24" hidden="1">{#N/A,#N/A,FALSE,"AD PG 1 OF 2";#N/A,#N/A,FALSE,"AD PG 2 OF 2"}</definedName>
    <definedName name="wrn.Statement._.AD." hidden="1">{#N/A,#N/A,FALSE,"AD PG 1 OF 2";#N/A,#N/A,FALSE,"AD PG 2 OF 2"}</definedName>
    <definedName name="wrn.Support." localSheetId="24"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24" hidden="1">{"page1",#N/A,TRUE,"2";"page2",#N/A,TRUE,"2"}</definedName>
    <definedName name="wrn.test." hidden="1">{"page1",#N/A,TRUE,"2";"page2",#N/A,TRUE,"2"}</definedName>
    <definedName name="wrn.test.1" localSheetId="24" hidden="1">{"page1",#N/A,TRUE,"2";"page2",#N/A,TRUE,"2"}</definedName>
    <definedName name="wrn.test.1" hidden="1">{"page1",#N/A,TRUE,"2";"page2",#N/A,TRUE,"2"}</definedName>
    <definedName name="wrn.test1." localSheetId="24" hidden="1">{"Income Statement",#N/A,FALSE,"CFMODEL";"Balance Sheet",#N/A,FALSE,"CFMODEL"}</definedName>
    <definedName name="wrn.test1." hidden="1">{"Income Statement",#N/A,FALSE,"CFMODEL";"Balance Sheet",#N/A,FALSE,"CFMODEL"}</definedName>
    <definedName name="wrn.test2." localSheetId="24" hidden="1">{"SourcesUses",#N/A,TRUE,"CFMODEL";"TransOverview",#N/A,TRUE,"CFMODEL"}</definedName>
    <definedName name="wrn.test2." hidden="1">{"SourcesUses",#N/A,TRUE,"CFMODEL";"TransOverview",#N/A,TRUE,"CFMODEL"}</definedName>
    <definedName name="wrn.test3." localSheetId="24" hidden="1">{"SourcesUses",#N/A,TRUE,#N/A;"TransOverview",#N/A,TRUE,"CFMODEL"}</definedName>
    <definedName name="wrn.test3." hidden="1">{"SourcesUses",#N/A,TRUE,#N/A;"TransOverview",#N/A,TRUE,"CFMODEL"}</definedName>
    <definedName name="wrn.test3.2" localSheetId="24" hidden="1">{"SourcesUses",#N/A,TRUE,#N/A;"TransOverview",#N/A,TRUE,"CFMODEL"}</definedName>
    <definedName name="wrn.test3.2" hidden="1">{"SourcesUses",#N/A,TRUE,#N/A;"TransOverview",#N/A,TRUE,"CFMODEL"}</definedName>
    <definedName name="wrn.test4." localSheetId="24" hidden="1">{"SourcesUses",#N/A,TRUE,"FundsFlow";"TransOverview",#N/A,TRUE,"FundsFlow"}</definedName>
    <definedName name="wrn.test4." hidden="1">{"SourcesUses",#N/A,TRUE,"FundsFlow";"TransOverview",#N/A,TRUE,"FundsFlow"}</definedName>
    <definedName name="wrn.test42." localSheetId="24" hidden="1">{"SourcesUses",#N/A,TRUE,"FundsFlow";"TransOverview",#N/A,TRUE,"FundsFlow"}</definedName>
    <definedName name="wrn.test42." hidden="1">{"SourcesUses",#N/A,TRUE,"FundsFlow";"TransOverview",#N/A,TRUE,"FundsFlow"}</definedName>
    <definedName name="wrn.TEST610." localSheetId="24" hidden="1">{"TEST610",#N/A,FALSE,"Sheet1"}</definedName>
    <definedName name="wrn.TEST610." hidden="1">{"TEST610",#N/A,FALSE,"Sheet1"}</definedName>
    <definedName name="wrn.TEST611." localSheetId="24" hidden="1">{"TEST611",#N/A,FALSE,"Sheet1"}</definedName>
    <definedName name="wrn.TEST611." hidden="1">{"TEST611",#N/A,FALSE,"Sheet1"}</definedName>
    <definedName name="wrn.Total." localSheetId="24" hidden="1">{"schedh3a",#N/A,TRUE,"H-3";"schedh3b",#N/A,TRUE,"H-3"}</definedName>
    <definedName name="wrn.Total." hidden="1">{"schedh3a",#N/A,TRUE,"H-3";"schedh3b",#N/A,TRUE,"H-3"}</definedName>
    <definedName name="wrn.XX." localSheetId="24" hidden="1">{#N/A,#N/A,FALSE,"337"}</definedName>
    <definedName name="wrn.XX." hidden="1">{#N/A,#N/A,FALSE,"337"}</definedName>
    <definedName name="wtf" hidden="1">'[8]09-98'!#REF!</definedName>
    <definedName name="wvu.buyout." localSheetId="24"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24"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24"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2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2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24"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2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24"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2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24" hidden="1">{"2002Frcst","05Month",FALSE,"Frcst Format 2002"}</definedName>
    <definedName name="wwwwwwww" hidden="1">{"2002Frcst","05Month",FALSE,"Frcst Format 2002"}</definedName>
    <definedName name="x" localSheetId="24"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24">#REF!,#REF!,#REF!,#REF!,#REF!,#REF!</definedName>
    <definedName name="X_Amortization">#REF!,#REF!,#REF!,#REF!,#REF!,#REF!</definedName>
    <definedName name="X_Vld_Amort" localSheetId="28">#REF!</definedName>
    <definedName name="X_Vld_Amort">#REF!</definedName>
    <definedName name="X_Vld_APIC" localSheetId="28">#REF!</definedName>
    <definedName name="X_Vld_APIC">#REF!</definedName>
    <definedName name="X_Vld_ChgCash">'[42]CF Report'!$C$65</definedName>
    <definedName name="X_Vld_CStk" localSheetId="24">#REF!</definedName>
    <definedName name="X_Vld_CStk">#REF!</definedName>
    <definedName name="X_Vld_DefCr" localSheetId="24">#REF!</definedName>
    <definedName name="X_Vld_DefCr">#REF!</definedName>
    <definedName name="X_Vld_Depr" localSheetId="24">#REF!</definedName>
    <definedName name="X_Vld_Depr">#REF!</definedName>
    <definedName name="X_Vld_ESOP" localSheetId="28">#REF!</definedName>
    <definedName name="X_Vld_ESOP">#REF!</definedName>
    <definedName name="X_Vld_GdWl" localSheetId="28">#REF!</definedName>
    <definedName name="X_Vld_GdWl">#REF!</definedName>
    <definedName name="X_Vld_Inv" localSheetId="28">#REF!</definedName>
    <definedName name="X_Vld_Inv">#REF!</definedName>
    <definedName name="X_Vld_LTAst" localSheetId="28">#REF!</definedName>
    <definedName name="X_Vld_LTAst">#REF!</definedName>
    <definedName name="X_Vld_LTDebt" localSheetId="28">#REF!</definedName>
    <definedName name="X_Vld_LTDebt">#REF!</definedName>
    <definedName name="X_Vld_MinInt" localSheetId="28">#REF!</definedName>
    <definedName name="X_Vld_MinInt">#REF!</definedName>
    <definedName name="X_Vld_NetWrkCap" localSheetId="28">#REF!</definedName>
    <definedName name="X_Vld_NetWrkCap">#REF!</definedName>
    <definedName name="X_Vld_NucTrst" localSheetId="28">#REF!</definedName>
    <definedName name="X_Vld_NucTrst">#REF!</definedName>
    <definedName name="X_Vld_OthInc" localSheetId="28">#REF!</definedName>
    <definedName name="X_Vld_OthInc">#REF!</definedName>
    <definedName name="X_Vld_PfStk" localSheetId="28">#REF!</definedName>
    <definedName name="X_Vld_PfStk">#REF!</definedName>
    <definedName name="X_Vld_PPE" localSheetId="28">#REF!</definedName>
    <definedName name="X_Vld_PPE">#REF!</definedName>
    <definedName name="X_Vld_RE" localSheetId="28">#REF!</definedName>
    <definedName name="X_Vld_RE">#REF!</definedName>
    <definedName name="X_Vld_RegAst" localSheetId="28">#REF!</definedName>
    <definedName name="X_Vld_RegAst">#REF!</definedName>
    <definedName name="X_Vld_Tax" localSheetId="28">#REF!</definedName>
    <definedName name="X_Vld_Tax">#REF!</definedName>
    <definedName name="X_Vld_TrstPfSec" localSheetId="28">#REF!</definedName>
    <definedName name="X_Vld_TrstPfSec">#REF!</definedName>
    <definedName name="xa" localSheetId="24">OFFSET(Yaxis,0,-1)</definedName>
    <definedName name="xa">OFFSET(Yaxis,0,-1)</definedName>
    <definedName name="xaxIS" localSheetId="24">OFFSET(Yaxis,0,-1)</definedName>
    <definedName name="xaxIS">OFFSET(Yaxis,0,-1)</definedName>
    <definedName name="xes" localSheetId="24" hidden="1">{#N/A,#N/A,FALSE,"Aging Summary";#N/A,#N/A,FALSE,"Ratio Analysis";#N/A,#N/A,FALSE,"Test 120 Day Accts";#N/A,#N/A,FALSE,"Tickmarks"}</definedName>
    <definedName name="xes" hidden="1">{#N/A,#N/A,FALSE,"Aging Summary";#N/A,#N/A,FALSE,"Ratio Analysis";#N/A,#N/A,FALSE,"Test 120 Day Accts";#N/A,#N/A,FALSE,"Tickmarks"}</definedName>
    <definedName name="XmnRefRange">#REF!</definedName>
    <definedName name="XREF_COLUMN_1" localSheetId="24" hidden="1">#REF!</definedName>
    <definedName name="XREF_COLUMN_1" hidden="1">#REF!</definedName>
    <definedName name="XREF_COLUMN_10" localSheetId="24" hidden="1">#REF!</definedName>
    <definedName name="XREF_COLUMN_10" hidden="1">#REF!</definedName>
    <definedName name="XREF_COLUMN_2" localSheetId="24" hidden="1">[98]Lead!#REF!</definedName>
    <definedName name="XREF_COLUMN_2" hidden="1">[98]Lead!#REF!</definedName>
    <definedName name="XREF_COLUMN_3" localSheetId="24" hidden="1">#REF!</definedName>
    <definedName name="XREF_COLUMN_3" hidden="1">#REF!</definedName>
    <definedName name="XREF_COLUMN_4" localSheetId="24" hidden="1">#REF!</definedName>
    <definedName name="XREF_COLUMN_4" hidden="1">#REF!</definedName>
    <definedName name="XREF_COLUMN_5" localSheetId="24" hidden="1">#REF!</definedName>
    <definedName name="XREF_COLUMN_5" hidden="1">#REF!</definedName>
    <definedName name="XREF_COLUMN_6" localSheetId="28" hidden="1">#REF!</definedName>
    <definedName name="XREF_COLUMN_6" hidden="1">#REF!</definedName>
    <definedName name="XREF_COLUMN_7" localSheetId="28" hidden="1">#REF!</definedName>
    <definedName name="XREF_COLUMN_7" hidden="1">#REF!</definedName>
    <definedName name="XREF_COLUMN_8" localSheetId="28" hidden="1">#REF!</definedName>
    <definedName name="XREF_COLUMN_8" hidden="1">#REF!</definedName>
    <definedName name="XREF_COLUMN_9" localSheetId="28" hidden="1">#REF!</definedName>
    <definedName name="XREF_COLUMN_9" hidden="1">#REF!</definedName>
    <definedName name="XRefActiveRow" localSheetId="28" hidden="1">#REF!</definedName>
    <definedName name="XRefActiveRow" hidden="1">#REF!</definedName>
    <definedName name="XRefColumnsCount" hidden="1">1</definedName>
    <definedName name="XRefCopy1" localSheetId="24" hidden="1">#REF!</definedName>
    <definedName name="XRefCopy1" hidden="1">#REF!</definedName>
    <definedName name="XRefCopy10" localSheetId="24" hidden="1">#REF!</definedName>
    <definedName name="XRefCopy10" hidden="1">#REF!</definedName>
    <definedName name="XRefCopy10Row" localSheetId="24" hidden="1">#REF!</definedName>
    <definedName name="XRefCopy10Row" hidden="1">#REF!</definedName>
    <definedName name="XRefCopy11" localSheetId="28" hidden="1">#REF!</definedName>
    <definedName name="XRefCopy11" hidden="1">#REF!</definedName>
    <definedName name="XRefCopy11Row" localSheetId="28" hidden="1">#REF!</definedName>
    <definedName name="XRefCopy11Row" hidden="1">#REF!</definedName>
    <definedName name="XRefCopy12" localSheetId="28" hidden="1">#REF!</definedName>
    <definedName name="XRefCopy12" hidden="1">#REF!</definedName>
    <definedName name="XRefCopy12Row" localSheetId="28" hidden="1">#REF!</definedName>
    <definedName name="XRefCopy12Row" hidden="1">#REF!</definedName>
    <definedName name="XRefCopy13" localSheetId="28" hidden="1">#REF!</definedName>
    <definedName name="XRefCopy13" hidden="1">#REF!</definedName>
    <definedName name="XRefCopy13Row" localSheetId="28" hidden="1">#REF!</definedName>
    <definedName name="XRefCopy13Row" hidden="1">#REF!</definedName>
    <definedName name="XRefCopy14" localSheetId="28" hidden="1">#REF!</definedName>
    <definedName name="XRefCopy14" hidden="1">#REF!</definedName>
    <definedName name="XRefCopy14Row" localSheetId="28" hidden="1">#REF!</definedName>
    <definedName name="XRefCopy14Row" hidden="1">#REF!</definedName>
    <definedName name="XRefCopy15" localSheetId="28" hidden="1">#REF!</definedName>
    <definedName name="XRefCopy15" hidden="1">#REF!</definedName>
    <definedName name="XRefCopy15Row" localSheetId="28" hidden="1">#REF!</definedName>
    <definedName name="XRefCopy15Row" hidden="1">#REF!</definedName>
    <definedName name="XRefCopy16" localSheetId="28" hidden="1">#REF!</definedName>
    <definedName name="XRefCopy16" hidden="1">#REF!</definedName>
    <definedName name="XRefCopy16Row" localSheetId="28" hidden="1">#REF!</definedName>
    <definedName name="XRefCopy16Row" hidden="1">#REF!</definedName>
    <definedName name="XRefCopy17" localSheetId="28" hidden="1">#REF!</definedName>
    <definedName name="XRefCopy17" hidden="1">#REF!</definedName>
    <definedName name="XRefCopy17Row" localSheetId="28" hidden="1">#REF!</definedName>
    <definedName name="XRefCopy17Row" hidden="1">#REF!</definedName>
    <definedName name="XRefCopy18" localSheetId="28" hidden="1">#REF!</definedName>
    <definedName name="XRefCopy18" hidden="1">#REF!</definedName>
    <definedName name="XRefCopy18Row" localSheetId="28" hidden="1">#REF!</definedName>
    <definedName name="XRefCopy18Row" hidden="1">#REF!</definedName>
    <definedName name="XRefCopy19" localSheetId="28" hidden="1">#REF!</definedName>
    <definedName name="XRefCopy19" hidden="1">#REF!</definedName>
    <definedName name="XRefCopy19Row" localSheetId="28" hidden="1">#REF!</definedName>
    <definedName name="XRefCopy19Row" hidden="1">#REF!</definedName>
    <definedName name="XRefCopy1Row" localSheetId="28" hidden="1">#REF!</definedName>
    <definedName name="XRefCopy1Row" hidden="1">#REF!</definedName>
    <definedName name="XRefCopy2" localSheetId="28" hidden="1">#REF!</definedName>
    <definedName name="XRefCopy2" hidden="1">#REF!</definedName>
    <definedName name="XRefCopy20" localSheetId="28" hidden="1">#REF!</definedName>
    <definedName name="XRefCopy20" hidden="1">#REF!</definedName>
    <definedName name="XRefCopy20Row" localSheetId="28" hidden="1">#REF!</definedName>
    <definedName name="XRefCopy20Row" hidden="1">#REF!</definedName>
    <definedName name="XRefCopy21" localSheetId="28" hidden="1">#REF!</definedName>
    <definedName name="XRefCopy21" hidden="1">#REF!</definedName>
    <definedName name="XRefCopy21Row" localSheetId="28" hidden="1">#REF!</definedName>
    <definedName name="XRefCopy21Row" hidden="1">#REF!</definedName>
    <definedName name="XRefCopy22" localSheetId="28" hidden="1">#REF!</definedName>
    <definedName name="XRefCopy22" hidden="1">#REF!</definedName>
    <definedName name="XRefCopy22Row" localSheetId="28" hidden="1">#REF!</definedName>
    <definedName name="XRefCopy22Row" hidden="1">#REF!</definedName>
    <definedName name="XRefCopy2Row" localSheetId="28" hidden="1">[99]XREF!#REF!</definedName>
    <definedName name="XRefCopy2Row" hidden="1">[99]XREF!#REF!</definedName>
    <definedName name="XRefCopy3" localSheetId="24" hidden="1">#REF!</definedName>
    <definedName name="XRefCopy3" hidden="1">#REF!</definedName>
    <definedName name="XRefCopy3Row" localSheetId="24" hidden="1">#REF!</definedName>
    <definedName name="XRefCopy3Row" hidden="1">#REF!</definedName>
    <definedName name="XRefCopy4" localSheetId="24" hidden="1">'[100]Cédula de Movimientos'!#REF!</definedName>
    <definedName name="XRefCopy4" hidden="1">'[100]Cédula de Movimientos'!#REF!</definedName>
    <definedName name="XRefCopy4Row" localSheetId="24" hidden="1">#REF!</definedName>
    <definedName name="XRefCopy4Row" hidden="1">#REF!</definedName>
    <definedName name="XRefCopy5" localSheetId="24" hidden="1">#REF!</definedName>
    <definedName name="XRefCopy5" hidden="1">#REF!</definedName>
    <definedName name="XRefCopy5Row" localSheetId="24" hidden="1">#REF!</definedName>
    <definedName name="XRefCopy5Row" hidden="1">#REF!</definedName>
    <definedName name="XRefCopy6" localSheetId="28" hidden="1">#REF!</definedName>
    <definedName name="XRefCopy6" hidden="1">#REF!</definedName>
    <definedName name="XRefCopy6Row" localSheetId="28" hidden="1">#REF!</definedName>
    <definedName name="XRefCopy6Row" hidden="1">#REF!</definedName>
    <definedName name="XRefCopy7" localSheetId="28" hidden="1">#REF!</definedName>
    <definedName name="XRefCopy7" hidden="1">#REF!</definedName>
    <definedName name="XRefCopy7Row" localSheetId="28" hidden="1">#REF!</definedName>
    <definedName name="XRefCopy7Row" hidden="1">#REF!</definedName>
    <definedName name="XRefCopy8" localSheetId="28" hidden="1">#REF!</definedName>
    <definedName name="XRefCopy8" hidden="1">#REF!</definedName>
    <definedName name="XRefCopy8Row" localSheetId="28" hidden="1">#REF!</definedName>
    <definedName name="XRefCopy8Row" hidden="1">#REF!</definedName>
    <definedName name="XRefCopy9" localSheetId="28" hidden="1">#REF!</definedName>
    <definedName name="XRefCopy9" hidden="1">#REF!</definedName>
    <definedName name="XRefCopy9Row" localSheetId="28" hidden="1">#REF!</definedName>
    <definedName name="XRefCopy9Row" hidden="1">#REF!</definedName>
    <definedName name="XRefCopyRangeCount" hidden="1">1</definedName>
    <definedName name="XRefPaste1" localSheetId="24" hidden="1">#REF!</definedName>
    <definedName name="XRefPaste1" hidden="1">#REF!</definedName>
    <definedName name="XRefPaste1Row" localSheetId="24" hidden="1">#REF!</definedName>
    <definedName name="XRefPaste1Row" hidden="1">#REF!</definedName>
    <definedName name="XRefPaste2" localSheetId="24" hidden="1">#REF!</definedName>
    <definedName name="XRefPaste2" hidden="1">#REF!</definedName>
    <definedName name="XRefPaste2Row" localSheetId="28" hidden="1">#REF!</definedName>
    <definedName name="XRefPaste2Row" hidden="1">#REF!</definedName>
    <definedName name="XRefPaste3" localSheetId="28" hidden="1">#REF!</definedName>
    <definedName name="XRefPaste3" hidden="1">#REF!</definedName>
    <definedName name="XRefPaste3Row" localSheetId="28" hidden="1">#REF!</definedName>
    <definedName name="XRefPaste3Row" hidden="1">#REF!</definedName>
    <definedName name="XRefPaste4" localSheetId="28" hidden="1">[100]Depreciación!#REF!</definedName>
    <definedName name="XRefPaste4" hidden="1">[100]Depreciación!#REF!</definedName>
    <definedName name="XRefPaste4Row" localSheetId="24" hidden="1">#REF!</definedName>
    <definedName name="XRefPaste4Row" hidden="1">#REF!</definedName>
    <definedName name="XRefPaste5Row" localSheetId="24" hidden="1">#REF!</definedName>
    <definedName name="XRefPaste5Row" hidden="1">#REF!</definedName>
    <definedName name="XRefPaste6" localSheetId="24" hidden="1">[100]Depreciación!#REF!</definedName>
    <definedName name="XRefPaste6" hidden="1">[100]Depreciación!#REF!</definedName>
    <definedName name="XRefPaste6Row" localSheetId="24" hidden="1">[101]XREF!#REF!</definedName>
    <definedName name="XRefPaste6Row" hidden="1">[101]XREF!#REF!</definedName>
    <definedName name="XRefPasteRangeCount" hidden="1">3</definedName>
    <definedName name="xsTYPE">"tbl"</definedName>
    <definedName name="xx" localSheetId="33">#REF!</definedName>
    <definedName name="xx" localSheetId="41">#REF!</definedName>
    <definedName name="xx" localSheetId="42">#REF!</definedName>
    <definedName name="xx" localSheetId="43">#REF!</definedName>
    <definedName name="xx" localSheetId="32">#REF!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24">#REF!</definedName>
    <definedName name="xx" localSheetId="28">#REF!</definedName>
    <definedName name="xx" localSheetId="0">#REF!</definedName>
    <definedName name="xx">#REF!</definedName>
    <definedName name="xxx"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 hidden="1">{"'Attachment'!$A$1:$L$49"}</definedName>
    <definedName name="Year" localSheetId="24">'[102]Key to Tables'!$B$16</definedName>
    <definedName name="Year">'[103]Key to Tables'!$B$16</definedName>
    <definedName name="YEClose1992" localSheetId="24">#REF!</definedName>
    <definedName name="YEClose1992">#REF!</definedName>
    <definedName name="yeperiod" localSheetId="24">#REF!</definedName>
    <definedName name="yeperiod">#REF!</definedName>
    <definedName name="yes" localSheetId="2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28">'[34]misc tables'!$B$20:$B$21</definedName>
    <definedName name="Yes_No">'[34]misc tables'!$B$20:$B$21</definedName>
    <definedName name="yield_curves">[22]Inputs!$B$28</definedName>
    <definedName name="YrAvg" localSheetId="24">#REF!</definedName>
    <definedName name="YrAvg">#REF!</definedName>
    <definedName name="YTDInc" localSheetId="24">#REF!</definedName>
    <definedName name="YTDInc">#REF!</definedName>
    <definedName name="ytytyt" localSheetId="24">[15]Inputs!#REF!</definedName>
    <definedName name="ytytyt">[15]Inputs!#REF!</definedName>
    <definedName name="yyyy" localSheetId="2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[104]Inputs!$A$6:$IV$7,[104]Inputs!$A$9:$IV$15,[104]Inputs!$A$22:$IV$23</definedName>
    <definedName name="Z_BA465841_5925_11D2_BE45_080009FCDD9A_.wvu.PrintTitles" hidden="1">[105]Buyout!$A$1:$A$65536,[105]Buyout!$A$2:$IV$2</definedName>
    <definedName name="Z_BA465842_5925_11D2_BE45_080009FCDD9A_.wvu.PrintTitles" hidden="1">'[105]CES Inputs'!$K$1:$K$65536,'[105]CES Inputs'!$A$19:$IV$25</definedName>
    <definedName name="Z_BA465843_5925_11D2_BE45_080009FCDD9A_.wvu.PrintTitles" hidden="1">'[105]CES Inputs'!$K$1:$K$65536,'[105]CES Inputs'!$A$19:$IV$25</definedName>
    <definedName name="Z_BA465844_5925_11D2_BE45_080009FCDD9A_.wvu.PrintTitles" hidden="1">'[105]CES Inputs'!$K$1:$K$65536,'[105]CES Inputs'!$A$19:$IV$25</definedName>
    <definedName name="Z_BA465845_5925_11D2_BE45_080009FCDD9A_.wvu.PrintTitles" hidden="1">'[105]CES Inputs'!$K$1:$K$65536,'[105]CES Inputs'!$A$19:$IV$25</definedName>
    <definedName name="Z_BA465846_5925_11D2_BE45_080009FCDD9A_.wvu.PrintTitles" hidden="1">'[105]CES Inputs'!$K$1:$K$65536,'[105]CES Inputs'!$A$19:$IV$25</definedName>
    <definedName name="Z_D5124360_59F1_11D2_BE45_080009FCDD9A_.wvu.PrintTitles" hidden="1">[105]Buyout!$A$1:$A$65536,[105]Buyout!$A$2:$IV$2</definedName>
    <definedName name="Z_D5124361_59F1_11D2_BE45_080009FCDD9A_.wvu.PrintTitles" hidden="1">'[105]CES Inputs'!$K$1:$K$65536,'[105]CES Inputs'!$A$19:$IV$25</definedName>
    <definedName name="Z_D5124362_59F1_11D2_BE45_080009FCDD9A_.wvu.PrintTitles" hidden="1">'[105]CES Inputs'!$K$1:$K$65536,'[105]CES Inputs'!$A$19:$IV$25</definedName>
    <definedName name="Z_D5124363_59F1_11D2_BE45_080009FCDD9A_.wvu.PrintTitles" hidden="1">'[105]CES Inputs'!$K$1:$K$65536,'[105]CES Inputs'!$A$19:$IV$25</definedName>
    <definedName name="Z_D5124364_59F1_11D2_BE45_080009FCDD9A_.wvu.PrintTitles" hidden="1">'[105]CES Inputs'!$K$1:$K$65536,'[105]CES Inputs'!$A$19:$IV$25</definedName>
    <definedName name="Z_D5124365_59F1_11D2_BE45_080009FCDD9A_.wvu.PrintTitles" hidden="1">'[105]CES Inputs'!$K$1:$K$65536,'[105]CES Inputs'!$A$19:$IV$25</definedName>
    <definedName name="Z_D57DC6C0_593E_11D2_BE45_080009FCDD9A_.wvu.PrintTitles" hidden="1">[105]Buyout!$A$1:$A$65536,[105]Buyout!$A$2:$IV$2</definedName>
    <definedName name="Z_D57DC6C1_593E_11D2_BE45_080009FCDD9A_.wvu.PrintTitles" hidden="1">'[105]CES Inputs'!$K$1:$K$65536,'[105]CES Inputs'!$A$19:$IV$25</definedName>
    <definedName name="Z_D57DC6C2_593E_11D2_BE45_080009FCDD9A_.wvu.PrintTitles" hidden="1">'[105]CES Inputs'!$K$1:$K$65536,'[105]CES Inputs'!$A$19:$IV$25</definedName>
    <definedName name="Z_D57DC6C3_593E_11D2_BE45_080009FCDD9A_.wvu.PrintTitles" hidden="1">'[105]CES Inputs'!$K$1:$K$65536,'[105]CES Inputs'!$A$19:$IV$25</definedName>
    <definedName name="Z_D57DC6C4_593E_11D2_BE45_080009FCDD9A_.wvu.PrintTitles" hidden="1">'[105]CES Inputs'!$K$1:$K$65536,'[105]CES Inputs'!$A$19:$IV$25</definedName>
    <definedName name="Z_D57DC6C5_593E_11D2_BE45_080009FCDD9A_.wvu.PrintTitles" hidden="1">'[105]CES Inputs'!$K$1:$K$65536,'[105]CES Inputs'!$A$19:$IV$25</definedName>
    <definedName name="Z_F8F6599B_2A1F_4529_A350_AEBC686D896D_.wvu.Cols" localSheetId="16" hidden="1">'ESA Table 7'!$F:$G</definedName>
    <definedName name="Z_F8F6599B_2A1F_4529_A350_AEBC686D896D_.wvu.PrintArea" localSheetId="31" hidden="1">'CARE- Table 1'!$A$1:$H$29</definedName>
    <definedName name="Z_F8F6599B_2A1F_4529_A350_AEBC686D896D_.wvu.PrintArea" localSheetId="33" hidden="1">'CARE -Table 3'!$A$1:$I$44</definedName>
    <definedName name="Z_F8F6599B_2A1F_4529_A350_AEBC686D896D_.wvu.PrintArea" localSheetId="40" hidden="1">'CARE-Table 10'!$A$1:$F$28</definedName>
    <definedName name="Z_F8F6599B_2A1F_4529_A350_AEBC686D896D_.wvu.PrintArea" localSheetId="41" hidden="1">'CARE-Table 11'!$A$1:$F$33</definedName>
    <definedName name="Z_F8F6599B_2A1F_4529_A350_AEBC686D896D_.wvu.PrintArea" localSheetId="42" hidden="1">'CARE-Table 12 '!$A$1:$G$36</definedName>
    <definedName name="Z_F8F6599B_2A1F_4529_A350_AEBC686D896D_.wvu.PrintArea" localSheetId="43" hidden="1">'CARE-Table 13'!$A$1:$J$14</definedName>
    <definedName name="Z_F8F6599B_2A1F_4529_A350_AEBC686D896D_.wvu.PrintArea" localSheetId="44" hidden="1">'CARE-Table 13A'!$A$1:$I$20</definedName>
    <definedName name="Z_F8F6599B_2A1F_4529_A350_AEBC686D896D_.wvu.PrintArea" localSheetId="45" hidden="1">'CARE-Table 14'!$A$1:$B$21</definedName>
    <definedName name="Z_F8F6599B_2A1F_4529_A350_AEBC686D896D_.wvu.PrintArea" localSheetId="32" hidden="1">'CARE-Table 2'!$A$1:$AB$26</definedName>
    <definedName name="Z_F8F6599B_2A1F_4529_A350_AEBC686D896D_.wvu.PrintArea" localSheetId="34" hidden="1">'CARE-Table 4'!$A$1:$G$9</definedName>
    <definedName name="Z_F8F6599B_2A1F_4529_A350_AEBC686D896D_.wvu.PrintArea" localSheetId="35" hidden="1">'CARE-Table 5'!$A$1:$J$12</definedName>
    <definedName name="Z_F8F6599B_2A1F_4529_A350_AEBC686D896D_.wvu.PrintArea" localSheetId="36" hidden="1">'CARE-Table 6'!$A$1:$H$24</definedName>
    <definedName name="Z_F8F6599B_2A1F_4529_A350_AEBC686D896D_.wvu.PrintArea" localSheetId="37" hidden="1">'CARE-Table 7'!$A$1:$I$32</definedName>
    <definedName name="Z_F8F6599B_2A1F_4529_A350_AEBC686D896D_.wvu.PrintArea" localSheetId="38" hidden="1">'CARE-Table 8 '!$A$1:$H$19</definedName>
    <definedName name="Z_F8F6599B_2A1F_4529_A350_AEBC686D896D_.wvu.PrintArea" localSheetId="39" hidden="1">'CARE-Table 9'!$A$1:$D$27</definedName>
    <definedName name="Z_F8F6599B_2A1F_4529_A350_AEBC686D896D_.wvu.PrintArea" localSheetId="3" hidden="1">'ESA Table 1'!$A$1:$J$40</definedName>
    <definedName name="Z_F8F6599B_2A1F_4529_A350_AEBC686D896D_.wvu.PrintArea" localSheetId="22" hidden="1">'ESA Table 10'!$A$1:$C$32</definedName>
    <definedName name="Z_F8F6599B_2A1F_4529_A350_AEBC686D896D_.wvu.PrintArea" localSheetId="23" hidden="1">'ESA Table 11'!$A$1:$E$17</definedName>
    <definedName name="Z_F8F6599B_2A1F_4529_A350_AEBC686D896D_.wvu.PrintArea" localSheetId="25" hidden="1">'ESA Table 13'!$A$1:$B$51</definedName>
    <definedName name="Z_F8F6599B_2A1F_4529_A350_AEBC686D896D_.wvu.PrintArea" localSheetId="26" hidden="1">'ESA Table 14'!$A$1:$K$50</definedName>
    <definedName name="Z_F8F6599B_2A1F_4529_A350_AEBC686D896D_.wvu.PrintArea" localSheetId="28" hidden="1">'ESA Table 15'!$A$1:$J$26</definedName>
    <definedName name="Z_F8F6599B_2A1F_4529_A350_AEBC686D896D_.wvu.PrintArea" localSheetId="4" hidden="1">'ESA Table 1A'!$A$1:$G$22</definedName>
    <definedName name="Z_F8F6599B_2A1F_4529_A350_AEBC686D896D_.wvu.PrintArea" localSheetId="5" hidden="1">'ESA Table 2 Main'!$A$1:$J$91</definedName>
    <definedName name="Z_F8F6599B_2A1F_4529_A350_AEBC686D896D_.wvu.PrintArea" localSheetId="11" hidden="1">'ESA Table 2F CSD'!$A$1:$H$72</definedName>
    <definedName name="Z_F8F6599B_2A1F_4529_A350_AEBC686D896D_.wvu.PrintArea" localSheetId="12" hidden="1">'ESA Table 3'!$A$1:$G$20</definedName>
    <definedName name="Z_F8F6599B_2A1F_4529_A350_AEBC686D896D_.wvu.PrintArea" localSheetId="13" hidden="1">'ESA Table 4'!$A$1:$G$52</definedName>
    <definedName name="Z_F8F6599B_2A1F_4529_A350_AEBC686D896D_.wvu.PrintArea" localSheetId="14" hidden="1">'ESA Table 5'!$A$1:$G$19</definedName>
    <definedName name="Z_F8F6599B_2A1F_4529_A350_AEBC686D896D_.wvu.PrintArea" localSheetId="15" hidden="1">'ESA Table 6'!$A$1:$S$77</definedName>
    <definedName name="Z_F8F6599B_2A1F_4529_A350_AEBC686D896D_.wvu.PrintArea" localSheetId="16" hidden="1">'ESA Table 7'!$A$1:$E$85</definedName>
    <definedName name="Z_F8F6599B_2A1F_4529_A350_AEBC686D896D_.wvu.PrintArea" localSheetId="17" hidden="1">'ESA Table 8'!$A$1:$H$21</definedName>
    <definedName name="Z_F8F6599B_2A1F_4529_A350_AEBC686D896D_.wvu.PrintArea" localSheetId="18" hidden="1">'ESA Table 9'!$A$1:$G$59</definedName>
    <definedName name="Z_F8F6599B_2A1F_4529_A350_AEBC686D896D_.wvu.PrintArea" localSheetId="0" hidden="1">'SUMMARY - Highlights '!$A$1:$D$54</definedName>
    <definedName name="Z_NWC_CashAP" localSheetId="24">#REF!</definedName>
    <definedName name="Z_NWC_CashAP">#REF!</definedName>
    <definedName name="Z_NWC_CashAR" localSheetId="24">#REF!</definedName>
    <definedName name="Z_NWC_CashAR">#REF!</definedName>
    <definedName name="Z_NWC_CashComNPurch" localSheetId="24">#REF!</definedName>
    <definedName name="Z_NWC_CashComNPurch">#REF!</definedName>
    <definedName name="Z_NWC_CashCustDep" localSheetId="28">#REF!</definedName>
    <definedName name="Z_NWC_CashCustDep">#REF!</definedName>
    <definedName name="Z_NWC_CashDivPay" localSheetId="28">#REF!</definedName>
    <definedName name="Z_NWC_CashDivPay">#REF!</definedName>
    <definedName name="Z_NWC_CashEnergyLiabilities" localSheetId="28">#REF!</definedName>
    <definedName name="Z_NWC_CashEnergyLiabilities">#REF!</definedName>
    <definedName name="Z_NWC_CashEnergyTradingAssets" localSheetId="28">#REF!</definedName>
    <definedName name="Z_NWC_CashEnergyTradingAssets">#REF!</definedName>
    <definedName name="Z_NWC_CashIntPay" localSheetId="28">#REF!</definedName>
    <definedName name="Z_NWC_CashIntPay">#REF!</definedName>
    <definedName name="Z_NWC_CashInventory" localSheetId="28">#REF!</definedName>
    <definedName name="Z_NWC_CashInventory">#REF!</definedName>
    <definedName name="Z_NWC_CashNP" localSheetId="28">#REF!</definedName>
    <definedName name="Z_NWC_CashNP">#REF!</definedName>
    <definedName name="Z_NWC_CashNR" localSheetId="28">#REF!</definedName>
    <definedName name="Z_NWC_CashNR">#REF!</definedName>
    <definedName name="Z_NWC_CashOthAssets" localSheetId="28">#REF!</definedName>
    <definedName name="Z_NWC_CashOthAssets">#REF!</definedName>
    <definedName name="Z_NWC_CashOthLiabilities" localSheetId="28">#REF!</definedName>
    <definedName name="Z_NWC_CashOthLiabilities">#REF!</definedName>
    <definedName name="Z_NWC_CashRegAssets" localSheetId="28">#REF!</definedName>
    <definedName name="Z_NWC_CashRegAssets">#REF!</definedName>
    <definedName name="Z_NWC_CashRegLiabilities" localSheetId="28">#REF!</definedName>
    <definedName name="Z_NWC_CashRegLiabilities">#REF!</definedName>
    <definedName name="Z_NWC_CashRepurchaseObligations" localSheetId="28">#REF!</definedName>
    <definedName name="Z_NWC_CashRepurchaseObligations">#REF!</definedName>
    <definedName name="Z_NWC_CashResaleAgreements" localSheetId="28">#REF!</definedName>
    <definedName name="Z_NWC_CashResaleAgreements">#REF!</definedName>
    <definedName name="Z_NWC_CashTAX" localSheetId="28">#REF!</definedName>
    <definedName name="Z_NWC_CashTAX">#REF!</definedName>
    <definedName name="zz" hidden="1">{#N/A,#N/A,FALSE,"Workpaper Tables 4-1 &amp; 4-2";#N/A,#N/A,FALSE,"Revenue Allocation Results";#N/A,#N/A,FALSE,"FERC Rev @ PR";#N/A,#N/A,FALSE,"Distribution Revenue Allocation";#N/A,#N/A,FALSE,"Nonallocated Revenues ";#N/A,#N/A,FALSE,"2000mixuse";#N/A,#N/A,FALSE,"MC Revenues- 00 sales, 96 MC's"}</definedName>
    <definedName name="zzzzzzzzzz" localSheetId="24" hidden="1">{"SourcesUses",#N/A,TRUE,"CFMODEL";"TransOverview",#N/A,TRUE,"CFMODEL"}</definedName>
    <definedName name="zzzzzzzzzz" hidden="1">{"SourcesUses",#N/A,TRUE,"CFMODEL";"TransOverview",#N/A,TRUE,"CFMODEL"}</definedName>
    <definedName name="zzzzzzzzzzzzzzzzz" localSheetId="24" hidden="1">{"SourcesUses",#N/A,TRUE,"CFMODEL";"TransOverview",#N/A,TRUE,"CFMODEL"}</definedName>
    <definedName name="zzzzzzzzzzzzzzzzz" hidden="1">{"SourcesUses",#N/A,TRUE,"CFMODEL";"TransOverview",#N/A,TRUE,"CFMODEL"}</definedName>
    <definedName name="zzzzzzzzzzzzzzzzzzzzzzzzz" localSheetId="24" hidden="1">{"Income Statement",#N/A,FALSE,"CFMODEL";"Balance Sheet",#N/A,FALSE,"CFMODEL"}</definedName>
    <definedName name="zzzzzzzzzzzzzzzzzzzzzzzzz" hidden="1">{"Income Statement",#N/A,FALSE,"CFMODEL";"Balance Sheet",#N/A,FALSE,"CFMODEL"}</definedName>
    <definedName name="zzzzzzzzzzzzzzzzzzzzzzzzzzz" localSheetId="24" hidden="1">{"SourcesUses",#N/A,TRUE,"FundsFlow";"TransOverview",#N/A,TRUE,"FundsFlow"}</definedName>
    <definedName name="zzzzzzzzzzzzzzzzzzzzzzzzzzz" hidden="1">{"SourcesUses",#N/A,TRUE,"FundsFlow";"TransOverview",#N/A,TRUE,"FundsFlow"}</definedName>
    <definedName name="zzzzzzzzzzzzzzzzzzzzzzzzzzzzz" localSheetId="24" hidden="1">{"SourcesUses",#N/A,TRUE,"CFMODEL";"TransOverview",#N/A,TRUE,"CFMODEL"}</definedName>
    <definedName name="zzzzzzzzzzzzzzzzzzzzzzzzzzzzz" hidden="1">{"SourcesUses",#N/A,TRUE,"CFMODEL";"TransOverview",#N/A,TRUE,"CFMODEL"}</definedName>
  </definedNames>
  <calcPr calcId="191028"/>
  <customWorkbookViews>
    <customWorkbookView name="Ramos, Ronnie - Personal View" guid="{F8F6599B-2A1F-4529-A350-AEBC686D896D}" mergeInterval="0" personalView="1" maximized="1" xWindow="-1928" yWindow="-142" windowWidth="1936" windowHeight="1056" tabRatio="893"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15" l="1"/>
  <c r="D35" i="15"/>
  <c r="C35" i="15"/>
  <c r="B35" i="15"/>
  <c r="E16" i="15"/>
  <c r="D16" i="15"/>
  <c r="C16" i="15"/>
  <c r="B16" i="15"/>
  <c r="B34" i="63" l="1"/>
  <c r="B54" i="13" l="1"/>
  <c r="C38" i="8" l="1"/>
  <c r="E39" i="41"/>
  <c r="I63" i="4" l="1"/>
  <c r="G45" i="45"/>
  <c r="P68" i="10" l="1"/>
  <c r="P71" i="10"/>
  <c r="H41" i="42" l="1"/>
  <c r="D46" i="1" l="1"/>
  <c r="D45" i="1"/>
  <c r="D29" i="1"/>
  <c r="D16" i="47"/>
  <c r="C13" i="1"/>
  <c r="B13" i="1"/>
  <c r="B8" i="45"/>
  <c r="C8" i="45"/>
  <c r="E8" i="45"/>
  <c r="G8" i="45" s="1"/>
  <c r="F8" i="45"/>
  <c r="B15" i="45"/>
  <c r="D15" i="45" s="1"/>
  <c r="C15" i="45"/>
  <c r="E15" i="45"/>
  <c r="F15" i="45"/>
  <c r="D21" i="42"/>
  <c r="D42" i="42" s="1"/>
  <c r="C21" i="42"/>
  <c r="C42" i="42" s="1"/>
  <c r="D8" i="45" l="1"/>
  <c r="J8" i="45" s="1"/>
  <c r="D13" i="1"/>
  <c r="G15" i="45"/>
  <c r="J15" i="45"/>
  <c r="G21" i="76"/>
  <c r="G18" i="76"/>
  <c r="J18" i="76" s="1"/>
  <c r="G17" i="76"/>
  <c r="J17" i="76" s="1"/>
  <c r="G16" i="76"/>
  <c r="J16" i="76" s="1"/>
  <c r="I11" i="76"/>
  <c r="H11" i="76"/>
  <c r="C11" i="76"/>
  <c r="B11" i="76"/>
  <c r="C23" i="76"/>
  <c r="B23" i="76"/>
  <c r="I6" i="3"/>
  <c r="H6" i="3"/>
  <c r="D6" i="3"/>
  <c r="J27" i="42"/>
  <c r="I27" i="42"/>
  <c r="K27" i="42" s="1"/>
  <c r="J26" i="42"/>
  <c r="I26" i="42"/>
  <c r="J25" i="42"/>
  <c r="I25" i="42"/>
  <c r="J24" i="42"/>
  <c r="I24" i="42"/>
  <c r="J22" i="42"/>
  <c r="I22" i="42"/>
  <c r="K22" i="42" s="1"/>
  <c r="J20" i="42"/>
  <c r="I20" i="42"/>
  <c r="J19" i="42"/>
  <c r="I19" i="42"/>
  <c r="H20" i="3"/>
  <c r="I20" i="3"/>
  <c r="E12" i="47"/>
  <c r="E7" i="47"/>
  <c r="E6" i="47"/>
  <c r="I6" i="2"/>
  <c r="H6" i="2"/>
  <c r="K20" i="42" l="1"/>
  <c r="K26" i="42"/>
  <c r="K19" i="42"/>
  <c r="K24" i="42"/>
  <c r="K25" i="42"/>
  <c r="D10" i="72" l="1"/>
  <c r="D11" i="72"/>
  <c r="D12" i="72"/>
  <c r="D9" i="72"/>
  <c r="H57" i="42"/>
  <c r="H58" i="42"/>
  <c r="F59" i="42"/>
  <c r="F61" i="42" s="1"/>
  <c r="F63" i="42" s="1"/>
  <c r="F65" i="42" s="1"/>
  <c r="F67" i="42" s="1"/>
  <c r="G59" i="42"/>
  <c r="G61" i="42" s="1"/>
  <c r="G63" i="42" s="1"/>
  <c r="G65" i="42" s="1"/>
  <c r="G67" i="42" s="1"/>
  <c r="H60" i="42"/>
  <c r="H62" i="42"/>
  <c r="H64" i="42"/>
  <c r="H66" i="42"/>
  <c r="H70" i="42"/>
  <c r="D7" i="3"/>
  <c r="F11" i="23"/>
  <c r="G17" i="23"/>
  <c r="B16" i="47"/>
  <c r="C30" i="33"/>
  <c r="I6" i="48"/>
  <c r="I6" i="29"/>
  <c r="I26" i="29"/>
  <c r="I22" i="29"/>
  <c r="I21" i="29"/>
  <c r="I17" i="29"/>
  <c r="I18" i="29"/>
  <c r="I19" i="29"/>
  <c r="I16" i="29"/>
  <c r="I13" i="29"/>
  <c r="I7" i="29"/>
  <c r="I8" i="29"/>
  <c r="I9" i="29"/>
  <c r="I10" i="29"/>
  <c r="H7" i="30"/>
  <c r="H8" i="30"/>
  <c r="H9" i="30"/>
  <c r="H10" i="30"/>
  <c r="H11" i="30"/>
  <c r="H12" i="30"/>
  <c r="H13" i="30"/>
  <c r="H14" i="30"/>
  <c r="H15" i="30"/>
  <c r="H16" i="30"/>
  <c r="H6" i="30"/>
  <c r="G42" i="42"/>
  <c r="J42" i="42" s="1"/>
  <c r="F42" i="42"/>
  <c r="I42" i="42" s="1"/>
  <c r="F21" i="42"/>
  <c r="I21" i="42" s="1"/>
  <c r="F38" i="42"/>
  <c r="G38" i="42"/>
  <c r="F30" i="42"/>
  <c r="G30" i="42"/>
  <c r="F31" i="42"/>
  <c r="G31" i="42"/>
  <c r="F32" i="42"/>
  <c r="G32" i="42"/>
  <c r="F33" i="42"/>
  <c r="G33" i="42"/>
  <c r="F34" i="42"/>
  <c r="G34" i="42"/>
  <c r="F35" i="42"/>
  <c r="G35" i="42"/>
  <c r="F36" i="42"/>
  <c r="G36" i="42"/>
  <c r="F37" i="42"/>
  <c r="G37" i="42"/>
  <c r="F23" i="42"/>
  <c r="G23" i="42"/>
  <c r="G21" i="42"/>
  <c r="J21" i="42" s="1"/>
  <c r="F11" i="42"/>
  <c r="G11" i="42"/>
  <c r="F12" i="42"/>
  <c r="G12" i="42"/>
  <c r="F13" i="42"/>
  <c r="G13" i="42"/>
  <c r="F14" i="42"/>
  <c r="G14" i="42"/>
  <c r="F15" i="42"/>
  <c r="G15" i="42"/>
  <c r="F16" i="42"/>
  <c r="G16" i="42"/>
  <c r="F17" i="42"/>
  <c r="G17" i="42"/>
  <c r="F18" i="42"/>
  <c r="G18" i="42"/>
  <c r="F10" i="42"/>
  <c r="G10" i="42"/>
  <c r="C33" i="42"/>
  <c r="I33" i="42" s="1"/>
  <c r="D33" i="42"/>
  <c r="J33" i="42" s="1"/>
  <c r="D23" i="42"/>
  <c r="J23" i="42" s="1"/>
  <c r="C23" i="42"/>
  <c r="I23" i="42" s="1"/>
  <c r="C11" i="42"/>
  <c r="D11" i="42"/>
  <c r="C12" i="42"/>
  <c r="D12" i="42"/>
  <c r="J12" i="42" s="1"/>
  <c r="C13" i="42"/>
  <c r="I13" i="42" s="1"/>
  <c r="D13" i="42"/>
  <c r="J13" i="42" s="1"/>
  <c r="C14" i="42"/>
  <c r="I14" i="42" s="1"/>
  <c r="D14" i="42"/>
  <c r="C15" i="42"/>
  <c r="D15" i="42"/>
  <c r="C16" i="42"/>
  <c r="D16" i="42"/>
  <c r="J16" i="42" s="1"/>
  <c r="C17" i="42"/>
  <c r="I17" i="42" s="1"/>
  <c r="D17" i="42"/>
  <c r="J17" i="42" s="1"/>
  <c r="C18" i="42"/>
  <c r="I18" i="42" s="1"/>
  <c r="D18" i="42"/>
  <c r="D10" i="42"/>
  <c r="C10" i="42"/>
  <c r="E5" i="10"/>
  <c r="H68" i="42" l="1"/>
  <c r="K33" i="42"/>
  <c r="H59" i="42"/>
  <c r="H61" i="42" s="1"/>
  <c r="H63" i="42" s="1"/>
  <c r="H65" i="42" s="1"/>
  <c r="H67" i="42" s="1"/>
  <c r="K21" i="42"/>
  <c r="K13" i="42"/>
  <c r="J11" i="42"/>
  <c r="F28" i="42"/>
  <c r="J15" i="42"/>
  <c r="D41" i="42"/>
  <c r="G69" i="42"/>
  <c r="G71" i="42" s="1"/>
  <c r="C41" i="42"/>
  <c r="F69" i="42"/>
  <c r="F71" i="42" s="1"/>
  <c r="K17" i="42"/>
  <c r="G28" i="42"/>
  <c r="I16" i="42"/>
  <c r="K16" i="42" s="1"/>
  <c r="I12" i="42"/>
  <c r="K12" i="42" s="1"/>
  <c r="C28" i="42"/>
  <c r="D28" i="42"/>
  <c r="I15" i="42"/>
  <c r="I11" i="42"/>
  <c r="J18" i="42"/>
  <c r="K18" i="42" s="1"/>
  <c r="J14" i="42"/>
  <c r="K14" i="42" s="1"/>
  <c r="K23" i="42"/>
  <c r="E30" i="2"/>
  <c r="D30" i="2"/>
  <c r="D31" i="2" s="1"/>
  <c r="H7" i="2"/>
  <c r="I7" i="2"/>
  <c r="H8" i="2"/>
  <c r="I8" i="2"/>
  <c r="H9" i="2"/>
  <c r="I9" i="2"/>
  <c r="H11" i="2"/>
  <c r="H12" i="2"/>
  <c r="H13" i="2"/>
  <c r="I13" i="2"/>
  <c r="H14" i="2"/>
  <c r="I14" i="2"/>
  <c r="C78" i="60"/>
  <c r="B78" i="60"/>
  <c r="E17" i="23"/>
  <c r="E22" i="23" s="1"/>
  <c r="G20" i="76"/>
  <c r="G19" i="76"/>
  <c r="J19" i="76" s="1"/>
  <c r="E23" i="76"/>
  <c r="D23" i="76"/>
  <c r="J11" i="76"/>
  <c r="F11" i="76"/>
  <c r="E11" i="76"/>
  <c r="G9" i="76"/>
  <c r="G11" i="76" s="1"/>
  <c r="D9" i="76"/>
  <c r="D11" i="76" s="1"/>
  <c r="H69" i="42" l="1"/>
  <c r="H71" i="42" s="1"/>
  <c r="K11" i="42"/>
  <c r="J41" i="42"/>
  <c r="K15" i="42"/>
  <c r="I41" i="42"/>
  <c r="J21" i="76"/>
  <c r="F23" i="76"/>
  <c r="G23" i="76" l="1"/>
  <c r="J23" i="76" s="1"/>
  <c r="C17" i="23" l="1"/>
  <c r="B17" i="23"/>
  <c r="D79" i="4" l="1"/>
  <c r="F30" i="2"/>
  <c r="D22" i="32"/>
  <c r="D23" i="32"/>
  <c r="D24" i="32"/>
  <c r="D21" i="32"/>
  <c r="D10" i="32"/>
  <c r="D11" i="32"/>
  <c r="D12" i="32"/>
  <c r="D9" i="32"/>
  <c r="D4" i="51"/>
  <c r="D5" i="51"/>
  <c r="D6" i="51"/>
  <c r="D7" i="51"/>
  <c r="D8" i="51"/>
  <c r="D9" i="51"/>
  <c r="D10" i="51"/>
  <c r="D11" i="51"/>
  <c r="D12" i="51"/>
  <c r="D13" i="51"/>
  <c r="D14" i="51"/>
  <c r="C24" i="2"/>
  <c r="B24" i="2"/>
  <c r="C28" i="2"/>
  <c r="B28" i="2"/>
  <c r="C27" i="2"/>
  <c r="B27" i="2"/>
  <c r="C26" i="2"/>
  <c r="B26" i="2"/>
  <c r="C25" i="2"/>
  <c r="B25" i="2"/>
  <c r="C22" i="2"/>
  <c r="B22" i="2"/>
  <c r="C21" i="2"/>
  <c r="B21" i="2"/>
  <c r="C20" i="2"/>
  <c r="B20" i="2"/>
  <c r="F29" i="44"/>
  <c r="F17" i="44"/>
  <c r="F52" i="44"/>
  <c r="F51" i="44"/>
  <c r="D45" i="44"/>
  <c r="D46" i="44"/>
  <c r="F32" i="44"/>
  <c r="F30" i="44"/>
  <c r="F18" i="44"/>
  <c r="D17" i="44"/>
  <c r="D18" i="44"/>
  <c r="D29" i="44"/>
  <c r="D30" i="44"/>
  <c r="D31" i="44"/>
  <c r="F31" i="44"/>
  <c r="D51" i="44"/>
  <c r="D52" i="44"/>
  <c r="D53" i="44"/>
  <c r="F53" i="44"/>
  <c r="D44" i="44"/>
  <c r="F44" i="44"/>
  <c r="Q8" i="10"/>
  <c r="H8" i="10" s="1"/>
  <c r="Q9" i="10"/>
  <c r="H9" i="10" s="1"/>
  <c r="Q10" i="10"/>
  <c r="H10" i="10" s="1"/>
  <c r="Q7" i="10"/>
  <c r="H7" i="10" s="1"/>
  <c r="P8" i="10"/>
  <c r="F8" i="10" s="1"/>
  <c r="P9" i="10"/>
  <c r="L9" i="10" s="1"/>
  <c r="P10" i="10"/>
  <c r="L10" i="10" s="1"/>
  <c r="P7" i="10"/>
  <c r="L7" i="10" s="1"/>
  <c r="F10" i="10"/>
  <c r="G28" i="2"/>
  <c r="J28" i="2" s="1"/>
  <c r="D11" i="23"/>
  <c r="F9" i="10" l="1"/>
  <c r="N8" i="10"/>
  <c r="F7" i="10"/>
  <c r="H24" i="2"/>
  <c r="C34" i="42"/>
  <c r="I34" i="42" s="1"/>
  <c r="I25" i="2"/>
  <c r="D35" i="42"/>
  <c r="J35" i="42" s="1"/>
  <c r="I24" i="2"/>
  <c r="D34" i="42"/>
  <c r="J34" i="42" s="1"/>
  <c r="H20" i="2"/>
  <c r="C30" i="42"/>
  <c r="I30" i="42" s="1"/>
  <c r="K30" i="42" s="1"/>
  <c r="H26" i="2"/>
  <c r="C36" i="42"/>
  <c r="I36" i="42" s="1"/>
  <c r="I20" i="2"/>
  <c r="D30" i="42"/>
  <c r="J30" i="42" s="1"/>
  <c r="I26" i="2"/>
  <c r="D36" i="42"/>
  <c r="J36" i="42" s="1"/>
  <c r="K36" i="42" s="1"/>
  <c r="H21" i="2"/>
  <c r="C31" i="42"/>
  <c r="I31" i="42" s="1"/>
  <c r="K31" i="42" s="1"/>
  <c r="H27" i="2"/>
  <c r="C37" i="42"/>
  <c r="I37" i="42" s="1"/>
  <c r="I21" i="2"/>
  <c r="D31" i="42"/>
  <c r="J31" i="42" s="1"/>
  <c r="I27" i="2"/>
  <c r="D37" i="42"/>
  <c r="J37" i="42" s="1"/>
  <c r="H22" i="2"/>
  <c r="C32" i="42"/>
  <c r="I32" i="42" s="1"/>
  <c r="H28" i="2"/>
  <c r="C38" i="42"/>
  <c r="I38" i="42" s="1"/>
  <c r="H25" i="2"/>
  <c r="C35" i="42"/>
  <c r="I35" i="42" s="1"/>
  <c r="K35" i="42" s="1"/>
  <c r="I22" i="2"/>
  <c r="D32" i="42"/>
  <c r="J32" i="42" s="1"/>
  <c r="M32" i="42" s="1"/>
  <c r="M36" i="42" s="1"/>
  <c r="I28" i="2"/>
  <c r="D38" i="42"/>
  <c r="J38" i="42" s="1"/>
  <c r="B30" i="2"/>
  <c r="H30" i="2" s="1"/>
  <c r="C30" i="2"/>
  <c r="I30" i="2" s="1"/>
  <c r="E79" i="4"/>
  <c r="O10" i="10"/>
  <c r="R10" i="10" s="1"/>
  <c r="O7" i="10"/>
  <c r="R7" i="10" s="1"/>
  <c r="O8" i="10"/>
  <c r="O9" i="10"/>
  <c r="Q21" i="10"/>
  <c r="N21" i="10" s="1"/>
  <c r="Q13" i="10"/>
  <c r="H13" i="10" s="1"/>
  <c r="Q14" i="10"/>
  <c r="H14" i="10" s="1"/>
  <c r="Q16" i="10"/>
  <c r="N16" i="10" s="1"/>
  <c r="Q17" i="10"/>
  <c r="N17" i="10" s="1"/>
  <c r="Q18" i="10"/>
  <c r="Q12" i="10"/>
  <c r="H12" i="10" s="1"/>
  <c r="Q15" i="10"/>
  <c r="N15" i="10" s="1"/>
  <c r="Q19" i="10"/>
  <c r="H19" i="10" s="1"/>
  <c r="Q20" i="10"/>
  <c r="N20" i="10" s="1"/>
  <c r="P13" i="10"/>
  <c r="L13" i="10" s="1"/>
  <c r="P17" i="10"/>
  <c r="L17" i="10" s="1"/>
  <c r="P14" i="10"/>
  <c r="F14" i="10" s="1"/>
  <c r="P15" i="10"/>
  <c r="F15" i="10" s="1"/>
  <c r="P18" i="10"/>
  <c r="L18" i="10" s="1"/>
  <c r="P19" i="10"/>
  <c r="F19" i="10" s="1"/>
  <c r="P20" i="10"/>
  <c r="F20" i="10" s="1"/>
  <c r="P12" i="10"/>
  <c r="L12" i="10" s="1"/>
  <c r="P16" i="10"/>
  <c r="L16" i="10" s="1"/>
  <c r="P21" i="10"/>
  <c r="F21" i="10" s="1"/>
  <c r="O21" i="10"/>
  <c r="R21" i="10" s="1"/>
  <c r="O13" i="10"/>
  <c r="D13" i="10" s="1"/>
  <c r="O17" i="10"/>
  <c r="R17" i="10" s="1"/>
  <c r="O18" i="10"/>
  <c r="J18" i="10" s="1"/>
  <c r="O15" i="10"/>
  <c r="R15" i="10" s="1"/>
  <c r="O19" i="10"/>
  <c r="J19" i="10" s="1"/>
  <c r="O12" i="10"/>
  <c r="J12" i="10" s="1"/>
  <c r="O14" i="10"/>
  <c r="J14" i="10" s="1"/>
  <c r="O16" i="10"/>
  <c r="J16" i="10" s="1"/>
  <c r="O20" i="10"/>
  <c r="S20" i="10" s="1"/>
  <c r="G14" i="9"/>
  <c r="H39" i="41"/>
  <c r="C39" i="41"/>
  <c r="F38" i="44"/>
  <c r="D38" i="44"/>
  <c r="F45" i="44"/>
  <c r="F46" i="44"/>
  <c r="D32" i="44"/>
  <c r="Q73" i="10"/>
  <c r="H73" i="10" s="1"/>
  <c r="Q74" i="10"/>
  <c r="H74" i="10" s="1"/>
  <c r="P73" i="10"/>
  <c r="L73" i="10" s="1"/>
  <c r="P74" i="10"/>
  <c r="O73" i="10"/>
  <c r="J73" i="10" s="1"/>
  <c r="O74" i="10"/>
  <c r="D74" i="10" s="1"/>
  <c r="Q71" i="10"/>
  <c r="H71" i="10" s="1"/>
  <c r="Q70" i="10"/>
  <c r="N70" i="10" s="1"/>
  <c r="P70" i="10"/>
  <c r="F70" i="10" s="1"/>
  <c r="L71" i="10"/>
  <c r="O70" i="10"/>
  <c r="S70" i="10" s="1"/>
  <c r="O71" i="10"/>
  <c r="Q64" i="10"/>
  <c r="Q65" i="10"/>
  <c r="Q66" i="10"/>
  <c r="H66" i="10" s="1"/>
  <c r="Q67" i="10"/>
  <c r="N67" i="10" s="1"/>
  <c r="Q68" i="10"/>
  <c r="P64" i="10"/>
  <c r="F64" i="10" s="1"/>
  <c r="P65" i="10"/>
  <c r="F65" i="10" s="1"/>
  <c r="P66" i="10"/>
  <c r="F66" i="10" s="1"/>
  <c r="P67" i="10"/>
  <c r="F67" i="10" s="1"/>
  <c r="F68" i="10"/>
  <c r="O66" i="10"/>
  <c r="J66" i="10" s="1"/>
  <c r="D10" i="10"/>
  <c r="N10" i="10"/>
  <c r="N9" i="10"/>
  <c r="J9" i="10"/>
  <c r="N7" i="10"/>
  <c r="S9" i="10"/>
  <c r="S8" i="10"/>
  <c r="L8" i="10"/>
  <c r="J8" i="10"/>
  <c r="O64" i="10"/>
  <c r="O65" i="10"/>
  <c r="D65" i="10" s="1"/>
  <c r="O67" i="10"/>
  <c r="J67" i="10" s="1"/>
  <c r="O68" i="10"/>
  <c r="Q48" i="10"/>
  <c r="Q49" i="10"/>
  <c r="Q50" i="10"/>
  <c r="H50" i="10" s="1"/>
  <c r="Q51" i="10"/>
  <c r="Q52" i="10"/>
  <c r="Q53" i="10"/>
  <c r="Q54" i="10"/>
  <c r="Q55" i="10"/>
  <c r="Q56" i="10"/>
  <c r="H56" i="10" s="1"/>
  <c r="Q57" i="10"/>
  <c r="N57" i="10" s="1"/>
  <c r="Q58" i="10"/>
  <c r="N58" i="10" s="1"/>
  <c r="Q59" i="10"/>
  <c r="H59" i="10" s="1"/>
  <c r="Q60" i="10"/>
  <c r="N60" i="10" s="1"/>
  <c r="Q61" i="10"/>
  <c r="Q62" i="10"/>
  <c r="P48" i="10"/>
  <c r="P49" i="10"/>
  <c r="P50" i="10"/>
  <c r="P51" i="10"/>
  <c r="L51" i="10" s="1"/>
  <c r="P52" i="10"/>
  <c r="P54" i="10"/>
  <c r="F54" i="10" s="1"/>
  <c r="P55" i="10"/>
  <c r="P53" i="10"/>
  <c r="F53" i="10" s="1"/>
  <c r="P56" i="10"/>
  <c r="L56" i="10" s="1"/>
  <c r="P57" i="10"/>
  <c r="P58" i="10"/>
  <c r="P59" i="10"/>
  <c r="F59" i="10" s="1"/>
  <c r="P61" i="10"/>
  <c r="P60" i="10"/>
  <c r="F60" i="10" s="1"/>
  <c r="P62" i="10"/>
  <c r="O48" i="10"/>
  <c r="J48" i="10" s="1"/>
  <c r="O49" i="10"/>
  <c r="D49" i="10" s="1"/>
  <c r="O50" i="10"/>
  <c r="J50" i="10" s="1"/>
  <c r="O51" i="10"/>
  <c r="D51" i="10" s="1"/>
  <c r="O52" i="10"/>
  <c r="J52" i="10" s="1"/>
  <c r="O53" i="10"/>
  <c r="O54" i="10"/>
  <c r="O55" i="10"/>
  <c r="O56" i="10"/>
  <c r="J56" i="10" s="1"/>
  <c r="O57" i="10"/>
  <c r="J57" i="10" s="1"/>
  <c r="O58" i="10"/>
  <c r="O59" i="10"/>
  <c r="O60" i="10"/>
  <c r="O61" i="10"/>
  <c r="O62" i="10"/>
  <c r="Q44" i="10"/>
  <c r="Q45" i="10"/>
  <c r="Q46" i="10"/>
  <c r="P45" i="10"/>
  <c r="P44" i="10"/>
  <c r="L44" i="10" s="1"/>
  <c r="P46" i="10"/>
  <c r="O46" i="10"/>
  <c r="O44" i="10"/>
  <c r="J44" i="10" s="1"/>
  <c r="O45" i="10"/>
  <c r="Q42" i="10"/>
  <c r="Q27" i="10"/>
  <c r="H27" i="10" s="1"/>
  <c r="Q26" i="10"/>
  <c r="Q28" i="10"/>
  <c r="Q29" i="10"/>
  <c r="Q30" i="10"/>
  <c r="Q31" i="10"/>
  <c r="H31" i="10" s="1"/>
  <c r="Q32" i="10"/>
  <c r="Q33" i="10"/>
  <c r="Q34" i="10"/>
  <c r="Q35" i="10"/>
  <c r="Q36" i="10"/>
  <c r="Q37" i="10"/>
  <c r="N37" i="10" s="1"/>
  <c r="Q38" i="10"/>
  <c r="N38" i="10" s="1"/>
  <c r="Q39" i="10"/>
  <c r="N39" i="10" s="1"/>
  <c r="Q40" i="10"/>
  <c r="H40" i="10" s="1"/>
  <c r="Q41" i="10"/>
  <c r="N41" i="10" s="1"/>
  <c r="P27" i="10"/>
  <c r="F27" i="10" s="1"/>
  <c r="P28" i="10"/>
  <c r="L28" i="10" s="1"/>
  <c r="P29" i="10"/>
  <c r="P30" i="10"/>
  <c r="P31" i="10"/>
  <c r="L31" i="10" s="1"/>
  <c r="P32" i="10"/>
  <c r="P34" i="10"/>
  <c r="F34" i="10" s="1"/>
  <c r="P33" i="10"/>
  <c r="P35" i="10"/>
  <c r="P36" i="10"/>
  <c r="P37" i="10"/>
  <c r="F37" i="10" s="1"/>
  <c r="P38" i="10"/>
  <c r="F38" i="10" s="1"/>
  <c r="P39" i="10"/>
  <c r="F39" i="10" s="1"/>
  <c r="P40" i="10"/>
  <c r="L40" i="10" s="1"/>
  <c r="P41" i="10"/>
  <c r="F41" i="10" s="1"/>
  <c r="P26" i="10"/>
  <c r="P42" i="10"/>
  <c r="O29" i="10"/>
  <c r="O30" i="10"/>
  <c r="O31" i="10"/>
  <c r="D31" i="10" s="1"/>
  <c r="O32" i="10"/>
  <c r="S32" i="10" s="1"/>
  <c r="O33" i="10"/>
  <c r="J33" i="10" s="1"/>
  <c r="O34" i="10"/>
  <c r="J34" i="10" s="1"/>
  <c r="O35" i="10"/>
  <c r="R35" i="10" s="1"/>
  <c r="O36" i="10"/>
  <c r="D36" i="10" s="1"/>
  <c r="O37" i="10"/>
  <c r="O38" i="10"/>
  <c r="O28" i="10"/>
  <c r="O39" i="10"/>
  <c r="O40" i="10"/>
  <c r="O41" i="10"/>
  <c r="O27" i="10"/>
  <c r="O26" i="10"/>
  <c r="O42" i="10"/>
  <c r="Q23" i="10"/>
  <c r="H23" i="10" s="1"/>
  <c r="Q24" i="10"/>
  <c r="H24" i="10" s="1"/>
  <c r="P23" i="10"/>
  <c r="F23" i="10" s="1"/>
  <c r="P24" i="10"/>
  <c r="F24" i="10" s="1"/>
  <c r="O24" i="10"/>
  <c r="D24" i="10" s="1"/>
  <c r="O23" i="10"/>
  <c r="D23" i="10" s="1"/>
  <c r="H6" i="12"/>
  <c r="C6" i="12"/>
  <c r="D6" i="12"/>
  <c r="E6" i="12"/>
  <c r="F6" i="12"/>
  <c r="G6" i="12"/>
  <c r="B6" i="12"/>
  <c r="E71" i="4"/>
  <c r="E73" i="4" s="1"/>
  <c r="S71" i="10" l="1"/>
  <c r="I22" i="41"/>
  <c r="I31" i="41"/>
  <c r="I23" i="41"/>
  <c r="I32" i="41"/>
  <c r="I34" i="41"/>
  <c r="I16" i="41"/>
  <c r="I19" i="41"/>
  <c r="I12" i="41"/>
  <c r="I29" i="41"/>
  <c r="I13" i="41"/>
  <c r="I25" i="41"/>
  <c r="I26" i="41"/>
  <c r="I27" i="41"/>
  <c r="I37" i="41"/>
  <c r="I28" i="41"/>
  <c r="I20" i="41"/>
  <c r="I21" i="41"/>
  <c r="I14" i="41"/>
  <c r="I35" i="41"/>
  <c r="I30" i="41"/>
  <c r="I17" i="41"/>
  <c r="K32" i="42"/>
  <c r="L32" i="42"/>
  <c r="L36" i="42" s="1"/>
  <c r="K38" i="42"/>
  <c r="K37" i="42"/>
  <c r="K34" i="42"/>
  <c r="H16" i="10"/>
  <c r="N13" i="10"/>
  <c r="H21" i="10"/>
  <c r="R13" i="10"/>
  <c r="S7" i="10"/>
  <c r="D9" i="10"/>
  <c r="R9" i="10"/>
  <c r="D8" i="10"/>
  <c r="R8" i="10"/>
  <c r="D7" i="10"/>
  <c r="J7" i="10"/>
  <c r="J10" i="10"/>
  <c r="S10" i="10"/>
  <c r="F71" i="10"/>
  <c r="L67" i="10"/>
  <c r="N59" i="10"/>
  <c r="N50" i="10"/>
  <c r="L59" i="10"/>
  <c r="F31" i="10"/>
  <c r="S57" i="10"/>
  <c r="H17" i="10"/>
  <c r="N14" i="10"/>
  <c r="F18" i="10"/>
  <c r="F13" i="10"/>
  <c r="S13" i="10"/>
  <c r="D16" i="10"/>
  <c r="J13" i="10"/>
  <c r="S19" i="10"/>
  <c r="D17" i="10"/>
  <c r="J17" i="10"/>
  <c r="S17" i="10"/>
  <c r="S15" i="10"/>
  <c r="D21" i="10"/>
  <c r="J21" i="10"/>
  <c r="N12" i="10"/>
  <c r="N19" i="10"/>
  <c r="H15" i="10"/>
  <c r="H18" i="10"/>
  <c r="N18" i="10"/>
  <c r="H20" i="10"/>
  <c r="F17" i="10"/>
  <c r="F12" i="10"/>
  <c r="L20" i="10"/>
  <c r="F16" i="10"/>
  <c r="L19" i="10"/>
  <c r="L15" i="10"/>
  <c r="L21" i="10"/>
  <c r="L14" i="10"/>
  <c r="S21" i="10"/>
  <c r="D14" i="10"/>
  <c r="J20" i="10"/>
  <c r="R20" i="10"/>
  <c r="J15" i="10"/>
  <c r="D19" i="10"/>
  <c r="D20" i="10"/>
  <c r="S14" i="10"/>
  <c r="S16" i="10"/>
  <c r="R19" i="10"/>
  <c r="D15" i="10"/>
  <c r="S18" i="10"/>
  <c r="D18" i="10"/>
  <c r="R18" i="10"/>
  <c r="S12" i="10"/>
  <c r="D12" i="10"/>
  <c r="R14" i="10"/>
  <c r="R16" i="10"/>
  <c r="R12" i="10"/>
  <c r="J31" i="10"/>
  <c r="D34" i="10"/>
  <c r="R64" i="10"/>
  <c r="N74" i="10"/>
  <c r="F73" i="10"/>
  <c r="N73" i="10"/>
  <c r="R74" i="10"/>
  <c r="F74" i="10"/>
  <c r="L74" i="10"/>
  <c r="J74" i="10"/>
  <c r="S74" i="10"/>
  <c r="S73" i="10"/>
  <c r="R73" i="10"/>
  <c r="D73" i="10"/>
  <c r="R71" i="10"/>
  <c r="D71" i="10"/>
  <c r="H70" i="10"/>
  <c r="N71" i="10"/>
  <c r="L70" i="10"/>
  <c r="J71" i="10"/>
  <c r="D70" i="10"/>
  <c r="J70" i="10"/>
  <c r="R70" i="10"/>
  <c r="R68" i="10"/>
  <c r="L65" i="10"/>
  <c r="L64" i="10"/>
  <c r="N66" i="10"/>
  <c r="H68" i="10"/>
  <c r="N68" i="10"/>
  <c r="H65" i="10"/>
  <c r="N65" i="10"/>
  <c r="H67" i="10"/>
  <c r="N64" i="10"/>
  <c r="H64" i="10"/>
  <c r="L68" i="10"/>
  <c r="L66" i="10"/>
  <c r="D64" i="10"/>
  <c r="S65" i="10"/>
  <c r="D68" i="10"/>
  <c r="D66" i="10"/>
  <c r="S66" i="10"/>
  <c r="R66" i="10"/>
  <c r="S68" i="10"/>
  <c r="L54" i="10"/>
  <c r="F56" i="10"/>
  <c r="L34" i="10"/>
  <c r="J65" i="10"/>
  <c r="J68" i="10"/>
  <c r="R65" i="10"/>
  <c r="L27" i="10"/>
  <c r="D67" i="10"/>
  <c r="S67" i="10"/>
  <c r="R67" i="10"/>
  <c r="S64" i="10"/>
  <c r="J64" i="10"/>
  <c r="S52" i="10"/>
  <c r="H58" i="10"/>
  <c r="S54" i="10"/>
  <c r="R52" i="10"/>
  <c r="L53" i="10"/>
  <c r="F51" i="10"/>
  <c r="D50" i="10"/>
  <c r="R49" i="10"/>
  <c r="S49" i="10"/>
  <c r="S51" i="10"/>
  <c r="R57" i="10"/>
  <c r="J49" i="10"/>
  <c r="J51" i="10"/>
  <c r="N62" i="10"/>
  <c r="H62" i="10"/>
  <c r="H61" i="10"/>
  <c r="N61" i="10"/>
  <c r="H60" i="10"/>
  <c r="H55" i="10"/>
  <c r="N55" i="10"/>
  <c r="H48" i="10"/>
  <c r="N48" i="10"/>
  <c r="H57" i="10"/>
  <c r="N54" i="10"/>
  <c r="H54" i="10"/>
  <c r="H53" i="10"/>
  <c r="N53" i="10"/>
  <c r="N52" i="10"/>
  <c r="H52" i="10"/>
  <c r="N56" i="10"/>
  <c r="H51" i="10"/>
  <c r="N51" i="10"/>
  <c r="S48" i="10"/>
  <c r="R51" i="10"/>
  <c r="H49" i="10"/>
  <c r="N49" i="10"/>
  <c r="L60" i="10"/>
  <c r="L62" i="10"/>
  <c r="F62" i="10"/>
  <c r="L58" i="10"/>
  <c r="F58" i="10"/>
  <c r="L57" i="10"/>
  <c r="F57" i="10"/>
  <c r="L55" i="10"/>
  <c r="F55" i="10"/>
  <c r="L52" i="10"/>
  <c r="F52" i="10"/>
  <c r="L61" i="10"/>
  <c r="F61" i="10"/>
  <c r="L50" i="10"/>
  <c r="F50" i="10"/>
  <c r="F49" i="10"/>
  <c r="L49" i="10"/>
  <c r="F48" i="10"/>
  <c r="L48" i="10"/>
  <c r="D54" i="10"/>
  <c r="S62" i="10"/>
  <c r="R62" i="10"/>
  <c r="J62" i="10"/>
  <c r="D62" i="10"/>
  <c r="J58" i="10"/>
  <c r="R58" i="10"/>
  <c r="S58" i="10"/>
  <c r="D58" i="10"/>
  <c r="S56" i="10"/>
  <c r="D56" i="10"/>
  <c r="R56" i="10"/>
  <c r="S55" i="10"/>
  <c r="J55" i="10"/>
  <c r="D55" i="10"/>
  <c r="R55" i="10"/>
  <c r="R61" i="10"/>
  <c r="D61" i="10"/>
  <c r="S61" i="10"/>
  <c r="J61" i="10"/>
  <c r="J59" i="10"/>
  <c r="D59" i="10"/>
  <c r="R59" i="10"/>
  <c r="S59" i="10"/>
  <c r="R54" i="10"/>
  <c r="J54" i="10"/>
  <c r="J60" i="10"/>
  <c r="R60" i="10"/>
  <c r="S60" i="10"/>
  <c r="D60" i="10"/>
  <c r="R53" i="10"/>
  <c r="S53" i="10"/>
  <c r="J53" i="10"/>
  <c r="D53" i="10"/>
  <c r="R50" i="10"/>
  <c r="S50" i="10"/>
  <c r="D52" i="10"/>
  <c r="D57" i="10"/>
  <c r="R48" i="10"/>
  <c r="D48" i="10"/>
  <c r="H46" i="10"/>
  <c r="N46" i="10"/>
  <c r="N45" i="10"/>
  <c r="H45" i="10"/>
  <c r="N44" i="10"/>
  <c r="H44" i="10"/>
  <c r="F44" i="10"/>
  <c r="L46" i="10"/>
  <c r="F46" i="10"/>
  <c r="F45" i="10"/>
  <c r="L45" i="10"/>
  <c r="D46" i="10"/>
  <c r="S46" i="10"/>
  <c r="J46" i="10"/>
  <c r="R46" i="10"/>
  <c r="D45" i="10"/>
  <c r="S45" i="10"/>
  <c r="R45" i="10"/>
  <c r="J45" i="10"/>
  <c r="D44" i="10"/>
  <c r="R44" i="10"/>
  <c r="S44" i="10"/>
  <c r="H37" i="10"/>
  <c r="L39" i="10"/>
  <c r="S33" i="10"/>
  <c r="J32" i="10"/>
  <c r="S35" i="10"/>
  <c r="R33" i="10"/>
  <c r="N27" i="10"/>
  <c r="N31" i="10"/>
  <c r="H42" i="10"/>
  <c r="N42" i="10"/>
  <c r="N34" i="10"/>
  <c r="H34" i="10"/>
  <c r="N33" i="10"/>
  <c r="H33" i="10"/>
  <c r="H39" i="10"/>
  <c r="H41" i="10"/>
  <c r="H32" i="10"/>
  <c r="N32" i="10"/>
  <c r="H30" i="10"/>
  <c r="N30" i="10"/>
  <c r="N35" i="10"/>
  <c r="H35" i="10"/>
  <c r="H29" i="10"/>
  <c r="N29" i="10"/>
  <c r="H28" i="10"/>
  <c r="N28" i="10"/>
  <c r="H36" i="10"/>
  <c r="N36" i="10"/>
  <c r="N26" i="10"/>
  <c r="H26" i="10"/>
  <c r="H38" i="10"/>
  <c r="N40" i="10"/>
  <c r="L38" i="10"/>
  <c r="L41" i="10"/>
  <c r="L26" i="10"/>
  <c r="F26" i="10"/>
  <c r="L36" i="10"/>
  <c r="F36" i="10"/>
  <c r="S36" i="10"/>
  <c r="L35" i="10"/>
  <c r="F35" i="10"/>
  <c r="F33" i="10"/>
  <c r="L33" i="10"/>
  <c r="F32" i="10"/>
  <c r="L32" i="10"/>
  <c r="F40" i="10"/>
  <c r="F30" i="10"/>
  <c r="L30" i="10"/>
  <c r="L29" i="10"/>
  <c r="F29" i="10"/>
  <c r="L37" i="10"/>
  <c r="F28" i="10"/>
  <c r="L42" i="10"/>
  <c r="F42" i="10"/>
  <c r="D35" i="10"/>
  <c r="J35" i="10"/>
  <c r="D41" i="10"/>
  <c r="J41" i="10"/>
  <c r="S39" i="10"/>
  <c r="J39" i="10"/>
  <c r="D39" i="10"/>
  <c r="R39" i="10"/>
  <c r="D28" i="10"/>
  <c r="S28" i="10"/>
  <c r="J28" i="10"/>
  <c r="R28" i="10"/>
  <c r="R38" i="10"/>
  <c r="D38" i="10"/>
  <c r="S38" i="10"/>
  <c r="J38" i="10"/>
  <c r="R26" i="10"/>
  <c r="S26" i="10"/>
  <c r="J26" i="10"/>
  <c r="D26" i="10"/>
  <c r="S37" i="10"/>
  <c r="R37" i="10"/>
  <c r="D37" i="10"/>
  <c r="J37" i="10"/>
  <c r="S40" i="10"/>
  <c r="D40" i="10"/>
  <c r="R40" i="10"/>
  <c r="S41" i="10"/>
  <c r="R36" i="10"/>
  <c r="J36" i="10"/>
  <c r="S34" i="10"/>
  <c r="R34" i="10"/>
  <c r="J40" i="10"/>
  <c r="R41" i="10"/>
  <c r="D33" i="10"/>
  <c r="R31" i="10"/>
  <c r="S31" i="10"/>
  <c r="R30" i="10"/>
  <c r="S30" i="10"/>
  <c r="D30" i="10"/>
  <c r="J30" i="10"/>
  <c r="J27" i="10"/>
  <c r="R27" i="10"/>
  <c r="S27" i="10"/>
  <c r="D27" i="10"/>
  <c r="R32" i="10"/>
  <c r="D32" i="10"/>
  <c r="J42" i="10"/>
  <c r="D42" i="10"/>
  <c r="R42" i="10"/>
  <c r="S42" i="10"/>
  <c r="R29" i="10"/>
  <c r="S29" i="10"/>
  <c r="J29" i="10"/>
  <c r="D29" i="10"/>
  <c r="N23" i="10"/>
  <c r="S23" i="10"/>
  <c r="N24" i="10"/>
  <c r="L24" i="10"/>
  <c r="L23" i="10"/>
  <c r="R24" i="10"/>
  <c r="S24" i="10"/>
  <c r="J24" i="10"/>
  <c r="R23" i="10"/>
  <c r="J23" i="10"/>
  <c r="J8" i="24"/>
  <c r="J12" i="24"/>
  <c r="J16" i="24"/>
  <c r="J9" i="24"/>
  <c r="J13" i="24"/>
  <c r="J17" i="24"/>
  <c r="J7" i="24"/>
  <c r="J11" i="24"/>
  <c r="J15" i="24"/>
  <c r="J10" i="24"/>
  <c r="J14" i="24"/>
  <c r="J18" i="24"/>
  <c r="F63" i="4"/>
  <c r="G63" i="4"/>
  <c r="H63" i="4"/>
  <c r="E8" i="53"/>
  <c r="F8" i="53"/>
  <c r="C8" i="53"/>
  <c r="B8" i="53"/>
  <c r="D7" i="53"/>
  <c r="D6" i="53"/>
  <c r="D8" i="53" s="1"/>
  <c r="X19" i="50"/>
  <c r="Y19" i="50"/>
  <c r="W19" i="50"/>
  <c r="B31" i="34" l="1"/>
  <c r="C32" i="34" s="1"/>
  <c r="B6" i="33"/>
  <c r="B7" i="33"/>
  <c r="B8" i="33"/>
  <c r="B9" i="33"/>
  <c r="B10" i="33"/>
  <c r="B11" i="33"/>
  <c r="B12" i="33"/>
  <c r="B13" i="33"/>
  <c r="B14" i="33"/>
  <c r="B15" i="33"/>
  <c r="B16" i="33"/>
  <c r="B17" i="33"/>
  <c r="B18" i="33"/>
  <c r="B19" i="33"/>
  <c r="B20" i="33"/>
  <c r="B21" i="33"/>
  <c r="B22" i="33"/>
  <c r="B23" i="33"/>
  <c r="B24" i="33"/>
  <c r="B25" i="33"/>
  <c r="B26" i="33"/>
  <c r="B27" i="33"/>
  <c r="B28" i="33"/>
  <c r="B29" i="33"/>
  <c r="B5" i="33"/>
  <c r="G7" i="27"/>
  <c r="G6" i="27"/>
  <c r="D7" i="27"/>
  <c r="D6" i="27"/>
  <c r="X19" i="24"/>
  <c r="Y19" i="24"/>
  <c r="W19" i="24"/>
  <c r="G52" i="61"/>
  <c r="B55" i="61" s="1"/>
  <c r="G52" i="62"/>
  <c r="B55" i="62" s="1"/>
  <c r="C54" i="41"/>
  <c r="B54" i="41"/>
  <c r="D52" i="41"/>
  <c r="D51" i="41"/>
  <c r="D50" i="41"/>
  <c r="G39" i="41"/>
  <c r="F39" i="41"/>
  <c r="D39" i="41"/>
  <c r="E42" i="17"/>
  <c r="E22" i="17"/>
  <c r="F95" i="44"/>
  <c r="D95" i="44"/>
  <c r="F94" i="44"/>
  <c r="D94" i="44"/>
  <c r="F93" i="44"/>
  <c r="D93" i="44"/>
  <c r="F91" i="44"/>
  <c r="D91" i="44"/>
  <c r="F90" i="44"/>
  <c r="D90" i="44"/>
  <c r="F89" i="44"/>
  <c r="D89" i="44"/>
  <c r="F88" i="44"/>
  <c r="D88" i="44"/>
  <c r="F87" i="44"/>
  <c r="D87" i="44"/>
  <c r="F86" i="44"/>
  <c r="D86" i="44"/>
  <c r="F85" i="44"/>
  <c r="D85" i="44"/>
  <c r="F83" i="44"/>
  <c r="D83" i="44"/>
  <c r="F82" i="44"/>
  <c r="D82" i="44"/>
  <c r="F81" i="44"/>
  <c r="D81" i="44"/>
  <c r="F80" i="44"/>
  <c r="D80" i="44"/>
  <c r="F79" i="44"/>
  <c r="D79" i="44"/>
  <c r="F78" i="44"/>
  <c r="D78" i="44"/>
  <c r="F77" i="44"/>
  <c r="D77" i="44"/>
  <c r="F76" i="44"/>
  <c r="D76" i="44"/>
  <c r="F75" i="44"/>
  <c r="D75" i="44"/>
  <c r="F74" i="44"/>
  <c r="D74" i="44"/>
  <c r="F72" i="44"/>
  <c r="D72" i="44"/>
  <c r="F71" i="44"/>
  <c r="D71" i="44"/>
  <c r="F70" i="44"/>
  <c r="D70" i="44"/>
  <c r="F69" i="44"/>
  <c r="D69" i="44"/>
  <c r="F68" i="44"/>
  <c r="D68" i="44"/>
  <c r="F67" i="44"/>
  <c r="D67" i="44"/>
  <c r="F66" i="44"/>
  <c r="D66" i="44"/>
  <c r="F65" i="44"/>
  <c r="D65" i="44"/>
  <c r="F64" i="44"/>
  <c r="D64" i="44"/>
  <c r="F63" i="44"/>
  <c r="D63" i="44"/>
  <c r="F62" i="44"/>
  <c r="D62" i="44"/>
  <c r="F61" i="44"/>
  <c r="D61" i="44"/>
  <c r="E56" i="11"/>
  <c r="E44" i="11"/>
  <c r="E43" i="11"/>
  <c r="E42" i="11"/>
  <c r="E41" i="11"/>
  <c r="E40" i="11"/>
  <c r="E39" i="11"/>
  <c r="E38" i="11"/>
  <c r="E37" i="11"/>
  <c r="E36" i="11"/>
  <c r="J7" i="53"/>
  <c r="J6" i="53"/>
  <c r="I7" i="53"/>
  <c r="H7" i="53"/>
  <c r="H6" i="53"/>
  <c r="F176" i="44"/>
  <c r="D176" i="44"/>
  <c r="F175" i="44"/>
  <c r="D175" i="44"/>
  <c r="F174" i="44"/>
  <c r="D174" i="44"/>
  <c r="F172" i="44"/>
  <c r="D172" i="44"/>
  <c r="F171" i="44"/>
  <c r="D171" i="44"/>
  <c r="F170" i="44"/>
  <c r="D170" i="44"/>
  <c r="F169" i="44"/>
  <c r="D169" i="44"/>
  <c r="F168" i="44"/>
  <c r="D168" i="44"/>
  <c r="F167" i="44"/>
  <c r="D167" i="44"/>
  <c r="F166" i="44"/>
  <c r="D166" i="44"/>
  <c r="F164" i="44"/>
  <c r="D164" i="44"/>
  <c r="F163" i="44"/>
  <c r="D163" i="44"/>
  <c r="F162" i="44"/>
  <c r="D162" i="44"/>
  <c r="F161" i="44"/>
  <c r="D161" i="44"/>
  <c r="F160" i="44"/>
  <c r="D160" i="44"/>
  <c r="F159" i="44"/>
  <c r="D159" i="44"/>
  <c r="F158" i="44"/>
  <c r="D158" i="44"/>
  <c r="F157" i="44"/>
  <c r="D157" i="44"/>
  <c r="F156" i="44"/>
  <c r="D156" i="44"/>
  <c r="F155" i="44"/>
  <c r="D155" i="44"/>
  <c r="F153" i="44"/>
  <c r="D153" i="44"/>
  <c r="F152" i="44"/>
  <c r="D152" i="44"/>
  <c r="F151" i="44"/>
  <c r="D151" i="44"/>
  <c r="F150" i="44"/>
  <c r="D150" i="44"/>
  <c r="F149" i="44"/>
  <c r="D149" i="44"/>
  <c r="F148" i="44"/>
  <c r="D148" i="44"/>
  <c r="F147" i="44"/>
  <c r="D147" i="44"/>
  <c r="F146" i="44"/>
  <c r="D146" i="44"/>
  <c r="F145" i="44"/>
  <c r="D145" i="44"/>
  <c r="F144" i="44"/>
  <c r="D144" i="44"/>
  <c r="F143" i="44"/>
  <c r="D143" i="44"/>
  <c r="F142" i="44"/>
  <c r="D142" i="44"/>
  <c r="C46" i="58"/>
  <c r="B46" i="58"/>
  <c r="D44" i="58"/>
  <c r="D43" i="58"/>
  <c r="D42" i="58"/>
  <c r="D46" i="58" s="1"/>
  <c r="C46" i="59"/>
  <c r="B46" i="59"/>
  <c r="D44" i="59"/>
  <c r="D43" i="59"/>
  <c r="D42" i="59"/>
  <c r="C54" i="74"/>
  <c r="B54" i="74"/>
  <c r="D52" i="74"/>
  <c r="D51" i="74"/>
  <c r="D50" i="74"/>
  <c r="D54" i="74" s="1"/>
  <c r="H39" i="74"/>
  <c r="G39" i="74"/>
  <c r="F39" i="74"/>
  <c r="E39" i="74"/>
  <c r="D39" i="74"/>
  <c r="C39" i="74"/>
  <c r="C82" i="60"/>
  <c r="B82" i="60"/>
  <c r="D80" i="60"/>
  <c r="D79" i="60"/>
  <c r="D78" i="60"/>
  <c r="D82" i="60" s="1"/>
  <c r="E81" i="5"/>
  <c r="D81" i="5"/>
  <c r="F79" i="5"/>
  <c r="F78" i="5"/>
  <c r="F77" i="5"/>
  <c r="F81" i="5" s="1"/>
  <c r="F80" i="4"/>
  <c r="F79" i="4"/>
  <c r="Q26" i="42"/>
  <c r="Q25" i="42"/>
  <c r="Q24" i="42"/>
  <c r="Q23" i="42"/>
  <c r="Q22" i="42"/>
  <c r="N26" i="42"/>
  <c r="N25" i="42"/>
  <c r="N24" i="42"/>
  <c r="N23" i="42"/>
  <c r="N22" i="42"/>
  <c r="H26" i="42"/>
  <c r="H25" i="42"/>
  <c r="H24" i="42"/>
  <c r="H23" i="42"/>
  <c r="H22" i="42"/>
  <c r="E26" i="42"/>
  <c r="E25" i="42"/>
  <c r="E24" i="42"/>
  <c r="E23" i="42"/>
  <c r="E22" i="42"/>
  <c r="D46" i="59" l="1"/>
  <c r="D54" i="41"/>
  <c r="F27" i="29"/>
  <c r="G27" i="29"/>
  <c r="F12" i="72" l="1"/>
  <c r="F11" i="72"/>
  <c r="F10" i="72"/>
  <c r="F9" i="72"/>
  <c r="D10" i="73"/>
  <c r="D9" i="73"/>
  <c r="B42" i="17" l="1"/>
  <c r="G32" i="63"/>
  <c r="B35" i="63" s="1"/>
  <c r="E66" i="11"/>
  <c r="E65" i="11"/>
  <c r="E64" i="11"/>
  <c r="E63" i="11"/>
  <c r="E62" i="11"/>
  <c r="E61" i="11"/>
  <c r="E60" i="11"/>
  <c r="E59" i="11"/>
  <c r="E58" i="11"/>
  <c r="E54" i="11"/>
  <c r="E53" i="11"/>
  <c r="E52" i="11"/>
  <c r="E51" i="11"/>
  <c r="E50" i="11"/>
  <c r="E49" i="11"/>
  <c r="E48" i="11"/>
  <c r="E47" i="11"/>
  <c r="E46" i="11"/>
  <c r="E34" i="11"/>
  <c r="E33" i="11"/>
  <c r="E32" i="11"/>
  <c r="E31" i="11"/>
  <c r="E30" i="11"/>
  <c r="E29" i="11"/>
  <c r="E28" i="11"/>
  <c r="E27" i="11"/>
  <c r="E26" i="11"/>
  <c r="E24" i="11"/>
  <c r="E23" i="11"/>
  <c r="E22" i="11"/>
  <c r="E21" i="11"/>
  <c r="E20" i="11"/>
  <c r="E19" i="11"/>
  <c r="E18" i="11"/>
  <c r="E17" i="11"/>
  <c r="D45" i="45" l="1"/>
  <c r="B17" i="1" s="1"/>
  <c r="C45" i="45"/>
  <c r="B45" i="45"/>
  <c r="F10" i="45"/>
  <c r="F9" i="45"/>
  <c r="I9" i="45" s="1"/>
  <c r="E10" i="45"/>
  <c r="E9" i="45"/>
  <c r="H9" i="45" s="1"/>
  <c r="C10" i="45"/>
  <c r="B10" i="45"/>
  <c r="C9" i="45"/>
  <c r="B9" i="45"/>
  <c r="D9" i="45" s="1"/>
  <c r="C47" i="1"/>
  <c r="B47" i="1"/>
  <c r="B46" i="1"/>
  <c r="B16" i="1"/>
  <c r="B15" i="1"/>
  <c r="I26" i="48"/>
  <c r="H26" i="48"/>
  <c r="G26" i="48"/>
  <c r="F26" i="48"/>
  <c r="F17" i="54"/>
  <c r="E17" i="54"/>
  <c r="C17" i="54"/>
  <c r="B17" i="54"/>
  <c r="H16" i="54"/>
  <c r="G16" i="54"/>
  <c r="D16" i="54"/>
  <c r="H15" i="54"/>
  <c r="G15" i="54"/>
  <c r="D15" i="54"/>
  <c r="H14" i="54"/>
  <c r="G14" i="54"/>
  <c r="D14" i="54"/>
  <c r="H13" i="54"/>
  <c r="G13" i="54"/>
  <c r="D13" i="54"/>
  <c r="H12" i="54"/>
  <c r="G12" i="54"/>
  <c r="D12" i="54"/>
  <c r="H11" i="54"/>
  <c r="G11" i="54"/>
  <c r="D11" i="54"/>
  <c r="H10" i="54"/>
  <c r="G10" i="54"/>
  <c r="D10" i="54"/>
  <c r="H9" i="54"/>
  <c r="G9" i="54"/>
  <c r="D9" i="54"/>
  <c r="H8" i="54"/>
  <c r="G8" i="54"/>
  <c r="D8" i="54"/>
  <c r="H7" i="54"/>
  <c r="G7" i="54"/>
  <c r="D7" i="54"/>
  <c r="H6" i="54"/>
  <c r="G6" i="54"/>
  <c r="D6" i="54"/>
  <c r="H5" i="54"/>
  <c r="G5" i="54"/>
  <c r="D5" i="54"/>
  <c r="I8" i="53"/>
  <c r="G6" i="52"/>
  <c r="F6" i="52"/>
  <c r="E6" i="52"/>
  <c r="D6" i="52"/>
  <c r="F30" i="58"/>
  <c r="E30" i="58"/>
  <c r="D30" i="58"/>
  <c r="F28" i="58"/>
  <c r="F27" i="58"/>
  <c r="F25" i="58"/>
  <c r="F24" i="58"/>
  <c r="F21" i="58"/>
  <c r="F20" i="58"/>
  <c r="F19" i="58"/>
  <c r="F18" i="58"/>
  <c r="F16" i="58"/>
  <c r="F14" i="58"/>
  <c r="F13" i="58"/>
  <c r="F11" i="58"/>
  <c r="F10" i="58"/>
  <c r="E79" i="11"/>
  <c r="E71" i="11"/>
  <c r="D10" i="45" l="1"/>
  <c r="G9" i="45"/>
  <c r="J9" i="45" s="1"/>
  <c r="D17" i="54"/>
  <c r="G17" i="54"/>
  <c r="H17" i="54"/>
  <c r="H8" i="53"/>
  <c r="G8" i="53"/>
  <c r="J8" i="53" s="1"/>
  <c r="H33" i="59"/>
  <c r="G33" i="59"/>
  <c r="F33" i="59"/>
  <c r="E33" i="59"/>
  <c r="D33" i="59"/>
  <c r="H31" i="59"/>
  <c r="H29" i="59"/>
  <c r="H28" i="59"/>
  <c r="H27" i="59"/>
  <c r="H26" i="59"/>
  <c r="H25" i="59"/>
  <c r="H24" i="59"/>
  <c r="H22" i="59"/>
  <c r="H21" i="59"/>
  <c r="H20" i="59"/>
  <c r="H18" i="59"/>
  <c r="H16" i="59"/>
  <c r="H14" i="59"/>
  <c r="H13" i="59"/>
  <c r="H12" i="59"/>
  <c r="H11" i="59"/>
  <c r="K72" i="60" l="1"/>
  <c r="K64" i="60"/>
  <c r="O60" i="60"/>
  <c r="N60" i="60"/>
  <c r="G60" i="60" s="1"/>
  <c r="M60" i="60"/>
  <c r="F60" i="60" s="1"/>
  <c r="L60" i="60"/>
  <c r="E60" i="60" s="1"/>
  <c r="K60" i="60"/>
  <c r="D60" i="60" s="1"/>
  <c r="O59" i="60"/>
  <c r="N59" i="60"/>
  <c r="G59" i="60" s="1"/>
  <c r="M59" i="60"/>
  <c r="F59" i="60" s="1"/>
  <c r="L59" i="60"/>
  <c r="E59" i="60" s="1"/>
  <c r="K59" i="60"/>
  <c r="D59" i="60" s="1"/>
  <c r="O47" i="60"/>
  <c r="N47" i="60"/>
  <c r="G47" i="60" s="1"/>
  <c r="M47" i="60"/>
  <c r="F47" i="60" s="1"/>
  <c r="L47" i="60"/>
  <c r="E47" i="60" s="1"/>
  <c r="K47" i="60"/>
  <c r="O46" i="60"/>
  <c r="N46" i="60"/>
  <c r="G46" i="60" s="1"/>
  <c r="M46" i="60"/>
  <c r="F46" i="60" s="1"/>
  <c r="L46" i="60"/>
  <c r="K46" i="60"/>
  <c r="O45" i="60"/>
  <c r="N45" i="60"/>
  <c r="G45" i="60" s="1"/>
  <c r="M45" i="60"/>
  <c r="F45" i="60" s="1"/>
  <c r="L45" i="60"/>
  <c r="E45" i="60" s="1"/>
  <c r="K45" i="60"/>
  <c r="D45" i="60" s="1"/>
  <c r="O36" i="60"/>
  <c r="N36" i="60"/>
  <c r="G36" i="60" s="1"/>
  <c r="M36" i="60"/>
  <c r="F36" i="60" s="1"/>
  <c r="L36" i="60"/>
  <c r="E36" i="60" s="1"/>
  <c r="K36" i="60"/>
  <c r="D36" i="60" s="1"/>
  <c r="O35" i="60"/>
  <c r="N35" i="60"/>
  <c r="G35" i="60" s="1"/>
  <c r="M35" i="60"/>
  <c r="F35" i="60" s="1"/>
  <c r="L35" i="60"/>
  <c r="E35" i="60" s="1"/>
  <c r="K35" i="60"/>
  <c r="D35" i="60" s="1"/>
  <c r="O34" i="60"/>
  <c r="N34" i="60"/>
  <c r="G34" i="60" s="1"/>
  <c r="M34" i="60"/>
  <c r="F34" i="60" s="1"/>
  <c r="L34" i="60"/>
  <c r="K34" i="60"/>
  <c r="O33" i="60"/>
  <c r="N33" i="60"/>
  <c r="G33" i="60" s="1"/>
  <c r="M33" i="60"/>
  <c r="F33" i="60" s="1"/>
  <c r="L33" i="60"/>
  <c r="E33" i="60" s="1"/>
  <c r="K33" i="60"/>
  <c r="D33" i="60" s="1"/>
  <c r="O32" i="60"/>
  <c r="N32" i="60"/>
  <c r="G32" i="60" s="1"/>
  <c r="M32" i="60"/>
  <c r="F32" i="60" s="1"/>
  <c r="L32" i="60"/>
  <c r="E32" i="60" s="1"/>
  <c r="K32" i="60"/>
  <c r="D32" i="60" s="1"/>
  <c r="O31" i="60"/>
  <c r="N31" i="60"/>
  <c r="G31" i="60" s="1"/>
  <c r="M31" i="60"/>
  <c r="F31" i="60" s="1"/>
  <c r="L31" i="60"/>
  <c r="E31" i="60" s="1"/>
  <c r="K31" i="60"/>
  <c r="D31" i="60" s="1"/>
  <c r="O25" i="60"/>
  <c r="N25" i="60"/>
  <c r="G25" i="60" s="1"/>
  <c r="M25" i="60"/>
  <c r="F25" i="60" s="1"/>
  <c r="L25" i="60"/>
  <c r="K25" i="60"/>
  <c r="D25" i="60" s="1"/>
  <c r="O22" i="60"/>
  <c r="N22" i="60"/>
  <c r="G22" i="60" s="1"/>
  <c r="M22" i="60"/>
  <c r="F22" i="60" s="1"/>
  <c r="L22" i="60"/>
  <c r="E22" i="60" s="1"/>
  <c r="K22" i="60"/>
  <c r="D22" i="60" s="1"/>
  <c r="O21" i="60"/>
  <c r="N21" i="60"/>
  <c r="G21" i="60" s="1"/>
  <c r="M21" i="60"/>
  <c r="F21" i="60" s="1"/>
  <c r="L21" i="60"/>
  <c r="K21" i="60"/>
  <c r="D21" i="60" s="1"/>
  <c r="O20" i="60"/>
  <c r="N20" i="60"/>
  <c r="G20" i="60" s="1"/>
  <c r="M20" i="60"/>
  <c r="L20" i="60"/>
  <c r="K20" i="60"/>
  <c r="D20" i="60" s="1"/>
  <c r="C72" i="60"/>
  <c r="C64" i="60"/>
  <c r="D47" i="60"/>
  <c r="E46" i="60"/>
  <c r="D46" i="60"/>
  <c r="E34" i="60"/>
  <c r="D34" i="60"/>
  <c r="E25" i="60"/>
  <c r="E21" i="60"/>
  <c r="F52" i="3"/>
  <c r="F14" i="45" s="1"/>
  <c r="E52" i="3"/>
  <c r="E14" i="45" s="1"/>
  <c r="C52" i="3"/>
  <c r="C14" i="45" s="1"/>
  <c r="B52" i="3"/>
  <c r="B14" i="45" s="1"/>
  <c r="G50" i="3"/>
  <c r="G52" i="3" s="1"/>
  <c r="J52" i="3" s="1"/>
  <c r="D50" i="3"/>
  <c r="F42" i="3"/>
  <c r="E42" i="3"/>
  <c r="E13" i="45" s="1"/>
  <c r="G13" i="45" s="1"/>
  <c r="C42" i="3"/>
  <c r="B42" i="3"/>
  <c r="G40" i="3"/>
  <c r="D40" i="3"/>
  <c r="F32" i="3"/>
  <c r="E32" i="3"/>
  <c r="E12" i="45" s="1"/>
  <c r="G12" i="45" s="1"/>
  <c r="C32" i="3"/>
  <c r="B32" i="3"/>
  <c r="B12" i="45" s="1"/>
  <c r="D12" i="45" s="1"/>
  <c r="G30" i="3"/>
  <c r="D30" i="3"/>
  <c r="F22" i="3"/>
  <c r="E22" i="3"/>
  <c r="C22" i="3"/>
  <c r="C11" i="45" s="1"/>
  <c r="B22" i="3"/>
  <c r="B11" i="45" s="1"/>
  <c r="D11" i="45" s="1"/>
  <c r="D22" i="3"/>
  <c r="G20" i="3"/>
  <c r="G22" i="3" s="1"/>
  <c r="F9" i="3"/>
  <c r="E9" i="3"/>
  <c r="H9" i="3" s="1"/>
  <c r="C9" i="3"/>
  <c r="B9" i="3"/>
  <c r="G8" i="3"/>
  <c r="D8" i="3"/>
  <c r="G7" i="3"/>
  <c r="G6" i="3"/>
  <c r="G5" i="3"/>
  <c r="D5" i="3"/>
  <c r="F39" i="51"/>
  <c r="E39" i="51"/>
  <c r="C39" i="51"/>
  <c r="B39" i="51"/>
  <c r="G38" i="51"/>
  <c r="I38" i="51" s="1"/>
  <c r="D38" i="51"/>
  <c r="G37" i="51"/>
  <c r="I37" i="51" s="1"/>
  <c r="D37" i="51"/>
  <c r="G36" i="51"/>
  <c r="I36" i="51" s="1"/>
  <c r="D36" i="51"/>
  <c r="G35" i="51"/>
  <c r="I35" i="51" s="1"/>
  <c r="D35" i="51"/>
  <c r="G34" i="51"/>
  <c r="I34" i="51" s="1"/>
  <c r="D34" i="51"/>
  <c r="G33" i="51"/>
  <c r="I33" i="51" s="1"/>
  <c r="D33" i="51"/>
  <c r="G32" i="51"/>
  <c r="I32" i="51" s="1"/>
  <c r="D32" i="51"/>
  <c r="H31" i="51"/>
  <c r="G31" i="51"/>
  <c r="I31" i="51" s="1"/>
  <c r="D31" i="51"/>
  <c r="G30" i="51"/>
  <c r="I30" i="51" s="1"/>
  <c r="D30" i="51"/>
  <c r="G29" i="51"/>
  <c r="I29" i="51" s="1"/>
  <c r="D29" i="51"/>
  <c r="G28" i="51"/>
  <c r="I28" i="51" s="1"/>
  <c r="D28" i="51"/>
  <c r="G27" i="51"/>
  <c r="I27" i="51" s="1"/>
  <c r="D27" i="51"/>
  <c r="F16" i="51"/>
  <c r="E16" i="51"/>
  <c r="C16" i="51"/>
  <c r="B16" i="51"/>
  <c r="G15" i="51"/>
  <c r="I15" i="51" s="1"/>
  <c r="D15" i="51"/>
  <c r="G14" i="51"/>
  <c r="I14" i="51" s="1"/>
  <c r="G13" i="51"/>
  <c r="I13" i="51" s="1"/>
  <c r="G12" i="51"/>
  <c r="I12" i="51" s="1"/>
  <c r="G11" i="51"/>
  <c r="I11" i="51" s="1"/>
  <c r="G10" i="51"/>
  <c r="I10" i="51" s="1"/>
  <c r="G9" i="51"/>
  <c r="I9" i="51" s="1"/>
  <c r="H8" i="51"/>
  <c r="G8" i="51"/>
  <c r="I8" i="51" s="1"/>
  <c r="H7" i="51"/>
  <c r="G7" i="51"/>
  <c r="I7" i="51" s="1"/>
  <c r="H6" i="51"/>
  <c r="G6" i="51"/>
  <c r="I6" i="51" s="1"/>
  <c r="G5" i="51"/>
  <c r="I5" i="51" s="1"/>
  <c r="H4" i="51"/>
  <c r="G4" i="51"/>
  <c r="I4" i="51" s="1"/>
  <c r="AA19" i="50"/>
  <c r="B52" i="1" s="1"/>
  <c r="Z19" i="50"/>
  <c r="S19" i="50"/>
  <c r="R19" i="50"/>
  <c r="Q19" i="50"/>
  <c r="P19" i="50"/>
  <c r="N19" i="50"/>
  <c r="M19" i="50"/>
  <c r="L19" i="50"/>
  <c r="I19" i="50"/>
  <c r="H19" i="50"/>
  <c r="G19" i="50"/>
  <c r="F19" i="50"/>
  <c r="D19" i="50"/>
  <c r="C19" i="50"/>
  <c r="B19" i="50"/>
  <c r="AB18" i="50"/>
  <c r="T18" i="50"/>
  <c r="O18" i="50"/>
  <c r="J18" i="50"/>
  <c r="E18" i="50"/>
  <c r="AB17" i="50"/>
  <c r="T17" i="50"/>
  <c r="O17" i="50"/>
  <c r="J17" i="50"/>
  <c r="E17" i="50"/>
  <c r="AB16" i="50"/>
  <c r="T16" i="50"/>
  <c r="O16" i="50"/>
  <c r="J16" i="50"/>
  <c r="E16" i="50"/>
  <c r="AB15" i="50"/>
  <c r="T15" i="50"/>
  <c r="O15" i="50"/>
  <c r="J15" i="50"/>
  <c r="E15" i="50"/>
  <c r="AB14" i="50"/>
  <c r="T14" i="50"/>
  <c r="O14" i="50"/>
  <c r="J14" i="50"/>
  <c r="E14" i="50"/>
  <c r="AB13" i="50"/>
  <c r="T13" i="50"/>
  <c r="O13" i="50"/>
  <c r="J13" i="50"/>
  <c r="E13" i="50"/>
  <c r="AB12" i="50"/>
  <c r="T12" i="50"/>
  <c r="O12" i="50"/>
  <c r="J12" i="50"/>
  <c r="E12" i="50"/>
  <c r="AB11" i="50"/>
  <c r="T11" i="50"/>
  <c r="O11" i="50"/>
  <c r="J11" i="50"/>
  <c r="E11" i="50"/>
  <c r="AB10" i="50"/>
  <c r="T10" i="50"/>
  <c r="O10" i="50"/>
  <c r="J10" i="50"/>
  <c r="E10" i="50"/>
  <c r="AB9" i="50"/>
  <c r="T9" i="50"/>
  <c r="O9" i="50"/>
  <c r="J9" i="50"/>
  <c r="E9" i="50"/>
  <c r="AB8" i="50"/>
  <c r="T8" i="50"/>
  <c r="O8" i="50"/>
  <c r="J8" i="50"/>
  <c r="E8" i="50"/>
  <c r="AB7" i="50"/>
  <c r="T7" i="50"/>
  <c r="O7" i="50"/>
  <c r="J7" i="50"/>
  <c r="E7" i="50"/>
  <c r="G21" i="47"/>
  <c r="D19" i="47"/>
  <c r="D18" i="47"/>
  <c r="G16" i="47"/>
  <c r="E16" i="47"/>
  <c r="C16" i="47"/>
  <c r="C21" i="47" s="1"/>
  <c r="B21" i="47"/>
  <c r="D14" i="47"/>
  <c r="F14" i="47" s="1"/>
  <c r="D13" i="47"/>
  <c r="F13" i="47" s="1"/>
  <c r="D12" i="47"/>
  <c r="F12" i="47" s="1"/>
  <c r="D11" i="47"/>
  <c r="D10" i="47"/>
  <c r="D9" i="47"/>
  <c r="F9" i="47" s="1"/>
  <c r="D8" i="47"/>
  <c r="F8" i="47" s="1"/>
  <c r="D7" i="47"/>
  <c r="F7" i="47" s="1"/>
  <c r="D6" i="47"/>
  <c r="C45" i="1" s="1"/>
  <c r="G10" i="45"/>
  <c r="I9" i="3" l="1"/>
  <c r="F11" i="45"/>
  <c r="I11" i="45" s="1"/>
  <c r="I22" i="3"/>
  <c r="E11" i="45"/>
  <c r="H11" i="45" s="1"/>
  <c r="H22" i="3"/>
  <c r="D14" i="45"/>
  <c r="G9" i="3"/>
  <c r="G14" i="45"/>
  <c r="J14" i="45" s="1"/>
  <c r="D39" i="51"/>
  <c r="D16" i="51"/>
  <c r="E21" i="47"/>
  <c r="B45" i="1"/>
  <c r="F18" i="47"/>
  <c r="C46" i="1"/>
  <c r="C48" i="1" s="1"/>
  <c r="H30" i="51"/>
  <c r="H27" i="51"/>
  <c r="H29" i="51"/>
  <c r="H5" i="51"/>
  <c r="H12" i="51"/>
  <c r="H13" i="51"/>
  <c r="H14" i="51"/>
  <c r="H9" i="51"/>
  <c r="H15" i="51"/>
  <c r="H11" i="51"/>
  <c r="H10" i="51"/>
  <c r="K15" i="50"/>
  <c r="V15" i="50" s="1"/>
  <c r="K13" i="50"/>
  <c r="V13" i="50" s="1"/>
  <c r="K10" i="50"/>
  <c r="H28" i="51"/>
  <c r="H35" i="51"/>
  <c r="H36" i="51"/>
  <c r="H34" i="51"/>
  <c r="H37" i="51"/>
  <c r="H32" i="51"/>
  <c r="H38" i="51"/>
  <c r="H33" i="51"/>
  <c r="AB19" i="50"/>
  <c r="C52" i="1"/>
  <c r="D52" i="1" s="1"/>
  <c r="T19" i="50"/>
  <c r="O19" i="50"/>
  <c r="D50" i="1" s="1"/>
  <c r="K14" i="50"/>
  <c r="V14" i="50" s="1"/>
  <c r="J19" i="50"/>
  <c r="C50" i="1" s="1"/>
  <c r="K12" i="50"/>
  <c r="U12" i="50" s="1"/>
  <c r="K16" i="50"/>
  <c r="V16" i="50" s="1"/>
  <c r="K17" i="50"/>
  <c r="V17" i="50" s="1"/>
  <c r="K11" i="50"/>
  <c r="V11" i="50" s="1"/>
  <c r="K8" i="50"/>
  <c r="V8" i="50" s="1"/>
  <c r="K18" i="50"/>
  <c r="U18" i="50" s="1"/>
  <c r="K9" i="50"/>
  <c r="V9" i="50" s="1"/>
  <c r="E19" i="50"/>
  <c r="B50" i="1" s="1"/>
  <c r="D9" i="3"/>
  <c r="H42" i="3"/>
  <c r="B13" i="45"/>
  <c r="L62" i="60"/>
  <c r="M62" i="60"/>
  <c r="N62" i="60"/>
  <c r="O62" i="60"/>
  <c r="E20" i="60"/>
  <c r="E62" i="60" s="1"/>
  <c r="F20" i="60"/>
  <c r="F62" i="60"/>
  <c r="D62" i="60"/>
  <c r="G62" i="60"/>
  <c r="J20" i="3"/>
  <c r="G32" i="3"/>
  <c r="J32" i="3" s="1"/>
  <c r="I32" i="3"/>
  <c r="G42" i="3"/>
  <c r="J42" i="3" s="1"/>
  <c r="I42" i="3"/>
  <c r="H32" i="3"/>
  <c r="H52" i="3"/>
  <c r="J6" i="3"/>
  <c r="I52" i="3"/>
  <c r="J22" i="3"/>
  <c r="G16" i="51"/>
  <c r="G39" i="51"/>
  <c r="U10" i="50"/>
  <c r="V10" i="50"/>
  <c r="K7" i="50"/>
  <c r="D21" i="47"/>
  <c r="F16" i="47"/>
  <c r="F6" i="47"/>
  <c r="J10" i="45"/>
  <c r="J12" i="45"/>
  <c r="P55" i="60" l="1"/>
  <c r="P54" i="60"/>
  <c r="P53" i="60"/>
  <c r="P51" i="60"/>
  <c r="P50" i="60"/>
  <c r="P49" i="60"/>
  <c r="P48" i="60"/>
  <c r="P43" i="60"/>
  <c r="P42" i="60"/>
  <c r="P40" i="60"/>
  <c r="P39" i="60"/>
  <c r="P38" i="60"/>
  <c r="P37" i="60"/>
  <c r="P30" i="60"/>
  <c r="P29" i="60"/>
  <c r="P28" i="60"/>
  <c r="P26" i="60"/>
  <c r="P24" i="60"/>
  <c r="P19" i="60"/>
  <c r="P18" i="60"/>
  <c r="P17" i="60"/>
  <c r="P16" i="60"/>
  <c r="P14" i="60"/>
  <c r="P13" i="60"/>
  <c r="P12" i="60"/>
  <c r="P11" i="60"/>
  <c r="P20" i="60"/>
  <c r="P21" i="60"/>
  <c r="P22" i="60"/>
  <c r="P25" i="60"/>
  <c r="P31" i="60"/>
  <c r="P32" i="60"/>
  <c r="P33" i="60"/>
  <c r="P34" i="60"/>
  <c r="P35" i="60"/>
  <c r="P36" i="60"/>
  <c r="P45" i="60"/>
  <c r="P46" i="60"/>
  <c r="P47" i="60"/>
  <c r="P59" i="60"/>
  <c r="P60" i="60"/>
  <c r="P62" i="60"/>
  <c r="G11" i="45"/>
  <c r="J11" i="45" s="1"/>
  <c r="J9" i="3"/>
  <c r="F21" i="47"/>
  <c r="B48" i="1"/>
  <c r="D48" i="1" s="1"/>
  <c r="V18" i="50"/>
  <c r="U15" i="50"/>
  <c r="U17" i="50"/>
  <c r="U13" i="50"/>
  <c r="U14" i="50"/>
  <c r="V12" i="50"/>
  <c r="U11" i="50"/>
  <c r="U16" i="50"/>
  <c r="U8" i="50"/>
  <c r="U9" i="50"/>
  <c r="H62" i="60"/>
  <c r="H54" i="60"/>
  <c r="H49" i="60"/>
  <c r="H24" i="60"/>
  <c r="H51" i="60"/>
  <c r="H55" i="60"/>
  <c r="H53" i="60"/>
  <c r="H48" i="60"/>
  <c r="H43" i="60"/>
  <c r="H42" i="60"/>
  <c r="H50" i="60"/>
  <c r="H37" i="60"/>
  <c r="H45" i="60"/>
  <c r="H47" i="60"/>
  <c r="H46" i="60"/>
  <c r="H59" i="60"/>
  <c r="H60" i="60"/>
  <c r="H40" i="60"/>
  <c r="H35" i="60"/>
  <c r="H31" i="60"/>
  <c r="H22" i="60"/>
  <c r="H17" i="60"/>
  <c r="H12" i="60"/>
  <c r="H39" i="60"/>
  <c r="H34" i="60"/>
  <c r="H30" i="60"/>
  <c r="H26" i="60"/>
  <c r="H21" i="60"/>
  <c r="H16" i="60"/>
  <c r="H11" i="60"/>
  <c r="H38" i="60"/>
  <c r="H33" i="60"/>
  <c r="H29" i="60"/>
  <c r="H25" i="60"/>
  <c r="H19" i="60"/>
  <c r="H14" i="60"/>
  <c r="H20" i="60"/>
  <c r="H36" i="60"/>
  <c r="H32" i="60"/>
  <c r="H28" i="60"/>
  <c r="H18" i="60"/>
  <c r="H13" i="60"/>
  <c r="D13" i="45"/>
  <c r="J13" i="45" s="1"/>
  <c r="I39" i="51"/>
  <c r="I16" i="51"/>
  <c r="H16" i="51"/>
  <c r="V7" i="50"/>
  <c r="V19" i="50" s="1"/>
  <c r="K19" i="50"/>
  <c r="U7" i="50"/>
  <c r="U19" i="50" l="1"/>
  <c r="F136" i="44"/>
  <c r="D136" i="44"/>
  <c r="F135" i="44"/>
  <c r="D135" i="44"/>
  <c r="F134" i="44"/>
  <c r="D134" i="44"/>
  <c r="F132" i="44"/>
  <c r="D132" i="44"/>
  <c r="F131" i="44"/>
  <c r="D131" i="44"/>
  <c r="F130" i="44"/>
  <c r="D130" i="44"/>
  <c r="F129" i="44"/>
  <c r="D129" i="44"/>
  <c r="F128" i="44"/>
  <c r="D128" i="44"/>
  <c r="F127" i="44"/>
  <c r="D127" i="44"/>
  <c r="F126" i="44"/>
  <c r="D126" i="44"/>
  <c r="F124" i="44"/>
  <c r="D124" i="44"/>
  <c r="F123" i="44"/>
  <c r="D123" i="44"/>
  <c r="F122" i="44"/>
  <c r="D122" i="44"/>
  <c r="F121" i="44"/>
  <c r="D121" i="44"/>
  <c r="F120" i="44"/>
  <c r="D120" i="44"/>
  <c r="F119" i="44"/>
  <c r="D119" i="44"/>
  <c r="F118" i="44"/>
  <c r="D118" i="44"/>
  <c r="F117" i="44"/>
  <c r="D117" i="44"/>
  <c r="F116" i="44"/>
  <c r="D116" i="44"/>
  <c r="F115" i="44"/>
  <c r="D115" i="44"/>
  <c r="F113" i="44"/>
  <c r="D113" i="44"/>
  <c r="F112" i="44"/>
  <c r="D112" i="44"/>
  <c r="F111" i="44"/>
  <c r="D111" i="44"/>
  <c r="F110" i="44"/>
  <c r="D110" i="44"/>
  <c r="F109" i="44"/>
  <c r="D109" i="44"/>
  <c r="F108" i="44"/>
  <c r="D108" i="44"/>
  <c r="F107" i="44"/>
  <c r="D107" i="44"/>
  <c r="F106" i="44"/>
  <c r="D106" i="44"/>
  <c r="F105" i="44"/>
  <c r="D105" i="44"/>
  <c r="F104" i="44"/>
  <c r="D104" i="44"/>
  <c r="F103" i="44"/>
  <c r="D103" i="44"/>
  <c r="F102" i="44"/>
  <c r="D102" i="44"/>
  <c r="F54" i="44"/>
  <c r="D54" i="44"/>
  <c r="F49" i="44"/>
  <c r="D49" i="44"/>
  <c r="F47" i="44"/>
  <c r="D47" i="44"/>
  <c r="F42" i="44"/>
  <c r="D42" i="44"/>
  <c r="F41" i="44"/>
  <c r="D41" i="44"/>
  <c r="F40" i="44"/>
  <c r="D40" i="44"/>
  <c r="F39" i="44"/>
  <c r="D39" i="44"/>
  <c r="F37" i="44"/>
  <c r="D37" i="44"/>
  <c r="F35" i="44"/>
  <c r="D35" i="44"/>
  <c r="F34" i="44"/>
  <c r="D34" i="44"/>
  <c r="F33" i="44"/>
  <c r="D33" i="44"/>
  <c r="F28" i="44"/>
  <c r="D28" i="44"/>
  <c r="F27" i="44"/>
  <c r="D27" i="44"/>
  <c r="F26" i="44"/>
  <c r="D26" i="44"/>
  <c r="F25" i="44"/>
  <c r="D25" i="44"/>
  <c r="F24" i="44"/>
  <c r="D24" i="44"/>
  <c r="F22" i="44"/>
  <c r="D22" i="44"/>
  <c r="F21" i="44"/>
  <c r="D21" i="44"/>
  <c r="F20" i="44"/>
  <c r="D20" i="44"/>
  <c r="F19" i="44"/>
  <c r="D19" i="44"/>
  <c r="F15" i="44"/>
  <c r="D15" i="44"/>
  <c r="F14" i="44"/>
  <c r="D14" i="44"/>
  <c r="F13" i="44"/>
  <c r="D13" i="44"/>
  <c r="F12" i="44"/>
  <c r="D12" i="44"/>
  <c r="F11" i="44"/>
  <c r="D11" i="44"/>
  <c r="F10" i="44"/>
  <c r="D10" i="44"/>
  <c r="E7" i="11" l="1"/>
  <c r="E8" i="11"/>
  <c r="E9" i="11"/>
  <c r="E10" i="11"/>
  <c r="E11" i="11"/>
  <c r="E12" i="11"/>
  <c r="E13" i="11"/>
  <c r="E14" i="11"/>
  <c r="E16" i="11"/>
  <c r="P42" i="42" l="1"/>
  <c r="O42" i="42"/>
  <c r="H42" i="42"/>
  <c r="E42" i="42"/>
  <c r="T38" i="42"/>
  <c r="Q38" i="42"/>
  <c r="N38" i="42"/>
  <c r="H38" i="42"/>
  <c r="E38" i="42"/>
  <c r="T37" i="42"/>
  <c r="Q37" i="42"/>
  <c r="N37" i="42"/>
  <c r="H37" i="42"/>
  <c r="E37" i="42"/>
  <c r="T36" i="42"/>
  <c r="Q36" i="42"/>
  <c r="N36" i="42"/>
  <c r="H36" i="42"/>
  <c r="E36" i="42"/>
  <c r="T35" i="42"/>
  <c r="Q35" i="42"/>
  <c r="N35" i="42"/>
  <c r="H35" i="42"/>
  <c r="E35" i="42"/>
  <c r="T34" i="42"/>
  <c r="Q34" i="42"/>
  <c r="N34" i="42"/>
  <c r="H34" i="42"/>
  <c r="E34" i="42"/>
  <c r="T33" i="42"/>
  <c r="Q33" i="42"/>
  <c r="N33" i="42"/>
  <c r="H33" i="42"/>
  <c r="E33" i="42"/>
  <c r="T32" i="42"/>
  <c r="Q32" i="42"/>
  <c r="N32" i="42"/>
  <c r="H32" i="42"/>
  <c r="E32" i="42"/>
  <c r="T31" i="42"/>
  <c r="Q31" i="42"/>
  <c r="N31" i="42"/>
  <c r="H31" i="42"/>
  <c r="E31" i="42"/>
  <c r="T30" i="42"/>
  <c r="Q30" i="42"/>
  <c r="N30" i="42"/>
  <c r="H30" i="42"/>
  <c r="E30" i="42"/>
  <c r="S28" i="42"/>
  <c r="S40" i="42" s="1"/>
  <c r="R28" i="42"/>
  <c r="R40" i="42" s="1"/>
  <c r="P28" i="42"/>
  <c r="P40" i="42" s="1"/>
  <c r="O28" i="42"/>
  <c r="O40" i="42" s="1"/>
  <c r="M28" i="42"/>
  <c r="M40" i="42" s="1"/>
  <c r="G40" i="42"/>
  <c r="G43" i="42" s="1"/>
  <c r="F40" i="42"/>
  <c r="F43" i="42" s="1"/>
  <c r="D40" i="42"/>
  <c r="D43" i="42" s="1"/>
  <c r="C40" i="42"/>
  <c r="C43" i="42" s="1"/>
  <c r="T27" i="42"/>
  <c r="Q27" i="42"/>
  <c r="N27" i="42"/>
  <c r="H27" i="42"/>
  <c r="E27" i="42"/>
  <c r="T21" i="42"/>
  <c r="Q21" i="42"/>
  <c r="N21" i="42"/>
  <c r="H21" i="42"/>
  <c r="E21" i="42"/>
  <c r="T20" i="42"/>
  <c r="Q20" i="42"/>
  <c r="N20" i="42"/>
  <c r="H20" i="42"/>
  <c r="E20" i="42"/>
  <c r="T19" i="42"/>
  <c r="Q19" i="42"/>
  <c r="N19" i="42"/>
  <c r="H19" i="42"/>
  <c r="E19" i="42"/>
  <c r="T18" i="42"/>
  <c r="Q18" i="42"/>
  <c r="N18" i="42"/>
  <c r="H18" i="42"/>
  <c r="E18" i="42"/>
  <c r="T17" i="42"/>
  <c r="Q17" i="42"/>
  <c r="N17" i="42"/>
  <c r="H17" i="42"/>
  <c r="E17" i="42"/>
  <c r="T16" i="42"/>
  <c r="Q16" i="42"/>
  <c r="L16" i="42"/>
  <c r="N16" i="42" s="1"/>
  <c r="H16" i="42"/>
  <c r="E16" i="42"/>
  <c r="T15" i="42"/>
  <c r="Q15" i="42"/>
  <c r="N15" i="42"/>
  <c r="H15" i="42"/>
  <c r="E15" i="42"/>
  <c r="T14" i="42"/>
  <c r="Q14" i="42"/>
  <c r="N14" i="42"/>
  <c r="H14" i="42"/>
  <c r="E14" i="42"/>
  <c r="T13" i="42"/>
  <c r="Q13" i="42"/>
  <c r="N13" i="42"/>
  <c r="H13" i="42"/>
  <c r="E13" i="42"/>
  <c r="T12" i="42"/>
  <c r="Q12" i="42"/>
  <c r="N12" i="42"/>
  <c r="H12" i="42"/>
  <c r="E12" i="42"/>
  <c r="T11" i="42"/>
  <c r="Q11" i="42"/>
  <c r="N11" i="42"/>
  <c r="H11" i="42"/>
  <c r="E11" i="42"/>
  <c r="T10" i="42"/>
  <c r="Q10" i="42"/>
  <c r="N10" i="42"/>
  <c r="J10" i="42"/>
  <c r="J28" i="42" s="1"/>
  <c r="I10" i="42"/>
  <c r="H10" i="42"/>
  <c r="E10" i="42"/>
  <c r="H28" i="42" l="1"/>
  <c r="K10" i="42"/>
  <c r="K28" i="42" s="1"/>
  <c r="I28" i="42"/>
  <c r="I40" i="42" s="1"/>
  <c r="I43" i="42" s="1"/>
  <c r="E28" i="42"/>
  <c r="E40" i="42"/>
  <c r="P41" i="42"/>
  <c r="P43" i="42" s="1"/>
  <c r="Q42" i="42"/>
  <c r="H40" i="42"/>
  <c r="H43" i="42" s="1"/>
  <c r="U38" i="42"/>
  <c r="U34" i="42"/>
  <c r="U18" i="42"/>
  <c r="U33" i="42"/>
  <c r="U37" i="42"/>
  <c r="U15" i="42"/>
  <c r="U17" i="42"/>
  <c r="T40" i="42"/>
  <c r="U11" i="42"/>
  <c r="Q40" i="42"/>
  <c r="U32" i="42"/>
  <c r="V32" i="42" s="1"/>
  <c r="U35" i="42"/>
  <c r="U31" i="42"/>
  <c r="U16" i="42"/>
  <c r="L28" i="42"/>
  <c r="L40" i="42" s="1"/>
  <c r="N40" i="42" s="1"/>
  <c r="U14" i="42"/>
  <c r="Q28" i="42"/>
  <c r="U27" i="42"/>
  <c r="K42" i="42"/>
  <c r="T28" i="42"/>
  <c r="J40" i="42"/>
  <c r="J43" i="42" s="1"/>
  <c r="U13" i="42"/>
  <c r="U20" i="42"/>
  <c r="U21" i="42"/>
  <c r="U30" i="42"/>
  <c r="U36" i="42"/>
  <c r="V36" i="42" s="1"/>
  <c r="N28" i="42"/>
  <c r="U12" i="42"/>
  <c r="U19" i="42"/>
  <c r="O41" i="42"/>
  <c r="O43" i="42" s="1"/>
  <c r="U10" i="42"/>
  <c r="E41" i="42"/>
  <c r="E43" i="42" l="1"/>
  <c r="K41" i="42"/>
  <c r="Q41" i="42"/>
  <c r="Q43" i="42" s="1"/>
  <c r="U28" i="42"/>
  <c r="K40" i="42"/>
  <c r="K43" i="42" s="1"/>
  <c r="V10" i="42" l="1"/>
  <c r="V15" i="42"/>
  <c r="V18" i="42"/>
  <c r="V19" i="42"/>
  <c r="V16" i="42"/>
  <c r="U40" i="42"/>
  <c r="V40" i="42" s="1"/>
  <c r="V28" i="42"/>
  <c r="V17" i="42" l="1"/>
  <c r="G15" i="2" l="1"/>
  <c r="D15" i="2"/>
  <c r="G16" i="28" l="1"/>
  <c r="G15" i="28"/>
  <c r="G14" i="28"/>
  <c r="G13" i="28"/>
  <c r="G12" i="28"/>
  <c r="G11" i="28"/>
  <c r="G10" i="28"/>
  <c r="G9" i="28"/>
  <c r="G8" i="28"/>
  <c r="G7" i="28"/>
  <c r="G6" i="28"/>
  <c r="H27" i="29"/>
  <c r="G5" i="28"/>
  <c r="G8" i="34" l="1"/>
  <c r="D10" i="8" l="1"/>
  <c r="E10" i="8"/>
  <c r="F10" i="8"/>
  <c r="G10" i="8"/>
  <c r="C10" i="8"/>
  <c r="D19" i="8"/>
  <c r="E19" i="8"/>
  <c r="F19" i="8"/>
  <c r="G19" i="8"/>
  <c r="C19" i="8"/>
  <c r="D15" i="8"/>
  <c r="E15" i="8"/>
  <c r="F15" i="8"/>
  <c r="G15" i="8"/>
  <c r="C15" i="8"/>
  <c r="D6" i="8"/>
  <c r="E6" i="8"/>
  <c r="F6" i="8"/>
  <c r="G6" i="8"/>
  <c r="C6" i="8"/>
  <c r="E38" i="8" l="1"/>
  <c r="G38" i="8"/>
  <c r="F38" i="8"/>
  <c r="D38" i="8"/>
  <c r="F24" i="32"/>
  <c r="F23" i="32"/>
  <c r="F22" i="32"/>
  <c r="F21" i="32"/>
  <c r="F12" i="32"/>
  <c r="F11" i="32"/>
  <c r="F10" i="32"/>
  <c r="F9" i="32"/>
  <c r="K5" i="10" l="1"/>
  <c r="P5" i="10" s="1"/>
  <c r="I5" i="10"/>
  <c r="C5" i="10"/>
  <c r="Q5" i="10" l="1"/>
  <c r="D68" i="11" l="1"/>
  <c r="D81" i="11" s="1"/>
  <c r="C68" i="11"/>
  <c r="C81" i="11" s="1"/>
  <c r="B68" i="11"/>
  <c r="B81" i="11" s="1"/>
  <c r="G22" i="23"/>
  <c r="C22" i="23"/>
  <c r="B22" i="23"/>
  <c r="B14" i="1" l="1"/>
  <c r="F32" i="34" l="1"/>
  <c r="E32" i="34"/>
  <c r="D32" i="34"/>
  <c r="G19" i="34"/>
  <c r="D19" i="34"/>
  <c r="G18" i="34"/>
  <c r="D18" i="34"/>
  <c r="G17" i="34"/>
  <c r="D17" i="34"/>
  <c r="G16" i="34"/>
  <c r="D16" i="34"/>
  <c r="G15" i="34"/>
  <c r="D15" i="34"/>
  <c r="G14" i="34"/>
  <c r="D14" i="34"/>
  <c r="G13" i="34"/>
  <c r="D13" i="34"/>
  <c r="G12" i="34"/>
  <c r="D12" i="34"/>
  <c r="G11" i="34"/>
  <c r="D11" i="34"/>
  <c r="G10" i="34"/>
  <c r="D10" i="34"/>
  <c r="G9" i="34"/>
  <c r="D9" i="34"/>
  <c r="D8" i="34"/>
  <c r="F30" i="33"/>
  <c r="E30" i="33"/>
  <c r="D30" i="33"/>
  <c r="B30" i="33"/>
  <c r="D14" i="31"/>
  <c r="D13" i="31"/>
  <c r="D10" i="31"/>
  <c r="D9" i="31"/>
  <c r="E16" i="30"/>
  <c r="G16" i="30" s="1"/>
  <c r="E15" i="30"/>
  <c r="G15" i="30" s="1"/>
  <c r="E14" i="30"/>
  <c r="G14" i="30" s="1"/>
  <c r="E13" i="30"/>
  <c r="G13" i="30" s="1"/>
  <c r="E12" i="30"/>
  <c r="G12" i="30" s="1"/>
  <c r="E11" i="30"/>
  <c r="G11" i="30" s="1"/>
  <c r="E10" i="30"/>
  <c r="G10" i="30" s="1"/>
  <c r="E9" i="30"/>
  <c r="G9" i="30" s="1"/>
  <c r="E8" i="30"/>
  <c r="G8" i="30" s="1"/>
  <c r="E7" i="30"/>
  <c r="G7" i="30" s="1"/>
  <c r="E6" i="30"/>
  <c r="G6" i="30" s="1"/>
  <c r="E5" i="30"/>
  <c r="G5" i="30" s="1"/>
  <c r="I27" i="29"/>
  <c r="F17" i="28"/>
  <c r="E17" i="28"/>
  <c r="C17" i="28"/>
  <c r="B17" i="28"/>
  <c r="H16" i="28"/>
  <c r="D16" i="28"/>
  <c r="H15" i="28"/>
  <c r="D15" i="28"/>
  <c r="H14" i="28"/>
  <c r="D14" i="28"/>
  <c r="H13" i="28"/>
  <c r="D13" i="28"/>
  <c r="H12" i="28"/>
  <c r="D12" i="28"/>
  <c r="H11" i="28"/>
  <c r="D11" i="28"/>
  <c r="H10" i="28"/>
  <c r="D10" i="28"/>
  <c r="H9" i="28"/>
  <c r="D9" i="28"/>
  <c r="H8" i="28"/>
  <c r="D8" i="28"/>
  <c r="H7" i="28"/>
  <c r="D7" i="28"/>
  <c r="H6" i="28"/>
  <c r="D6" i="28"/>
  <c r="H5" i="28"/>
  <c r="D5" i="28"/>
  <c r="F8" i="27"/>
  <c r="E8" i="27"/>
  <c r="C8" i="27"/>
  <c r="B8" i="27"/>
  <c r="I7" i="27"/>
  <c r="H7" i="27"/>
  <c r="J7" i="27"/>
  <c r="H6" i="27"/>
  <c r="J6" i="27"/>
  <c r="G6" i="26"/>
  <c r="F6" i="26"/>
  <c r="E6" i="26"/>
  <c r="D6" i="26"/>
  <c r="F39" i="25"/>
  <c r="E39" i="25"/>
  <c r="C39" i="25"/>
  <c r="B39" i="25"/>
  <c r="G38" i="25"/>
  <c r="H38" i="25" s="1"/>
  <c r="D38" i="25"/>
  <c r="G37" i="25"/>
  <c r="H37" i="25" s="1"/>
  <c r="D37" i="25"/>
  <c r="G36" i="25"/>
  <c r="H36" i="25" s="1"/>
  <c r="D36" i="25"/>
  <c r="G35" i="25"/>
  <c r="H35" i="25" s="1"/>
  <c r="D35" i="25"/>
  <c r="G34" i="25"/>
  <c r="H34" i="25" s="1"/>
  <c r="D34" i="25"/>
  <c r="G33" i="25"/>
  <c r="H33" i="25" s="1"/>
  <c r="D33" i="25"/>
  <c r="G32" i="25"/>
  <c r="H32" i="25" s="1"/>
  <c r="D32" i="25"/>
  <c r="G31" i="25"/>
  <c r="H31" i="25" s="1"/>
  <c r="D31" i="25"/>
  <c r="G30" i="25"/>
  <c r="H30" i="25" s="1"/>
  <c r="D30" i="25"/>
  <c r="G29" i="25"/>
  <c r="H29" i="25" s="1"/>
  <c r="D29" i="25"/>
  <c r="G28" i="25"/>
  <c r="H28" i="25" s="1"/>
  <c r="D28" i="25"/>
  <c r="G27" i="25"/>
  <c r="H27" i="25" s="1"/>
  <c r="D27" i="25"/>
  <c r="F16" i="25"/>
  <c r="E16" i="25"/>
  <c r="C16" i="25"/>
  <c r="B16" i="25"/>
  <c r="G15" i="25"/>
  <c r="H15" i="25" s="1"/>
  <c r="D15" i="25"/>
  <c r="G14" i="25"/>
  <c r="H14" i="25" s="1"/>
  <c r="D14" i="25"/>
  <c r="G13" i="25"/>
  <c r="H13" i="25" s="1"/>
  <c r="D13" i="25"/>
  <c r="G12" i="25"/>
  <c r="H12" i="25" s="1"/>
  <c r="D12" i="25"/>
  <c r="G11" i="25"/>
  <c r="H11" i="25" s="1"/>
  <c r="D11" i="25"/>
  <c r="G10" i="25"/>
  <c r="H10" i="25" s="1"/>
  <c r="D10" i="25"/>
  <c r="G9" i="25"/>
  <c r="H9" i="25" s="1"/>
  <c r="D9" i="25"/>
  <c r="G8" i="25"/>
  <c r="H8" i="25" s="1"/>
  <c r="D8" i="25"/>
  <c r="G7" i="25"/>
  <c r="H7" i="25" s="1"/>
  <c r="D7" i="25"/>
  <c r="G6" i="25"/>
  <c r="D6" i="25"/>
  <c r="G5" i="25"/>
  <c r="D5" i="25"/>
  <c r="G4" i="25"/>
  <c r="H4" i="25" s="1"/>
  <c r="D4" i="25"/>
  <c r="AA19" i="24"/>
  <c r="B35" i="1" s="1"/>
  <c r="Z19" i="24"/>
  <c r="C35" i="1" s="1"/>
  <c r="S19" i="24"/>
  <c r="R19" i="24"/>
  <c r="Q19" i="24"/>
  <c r="P19" i="24"/>
  <c r="N19" i="24"/>
  <c r="M19" i="24"/>
  <c r="L19" i="24"/>
  <c r="I19" i="24"/>
  <c r="H19" i="24"/>
  <c r="G19" i="24"/>
  <c r="F19" i="24"/>
  <c r="D19" i="24"/>
  <c r="C19" i="24"/>
  <c r="B19" i="24"/>
  <c r="AB18" i="24"/>
  <c r="T18" i="24"/>
  <c r="O18" i="24"/>
  <c r="E18" i="24"/>
  <c r="AB17" i="24"/>
  <c r="T17" i="24"/>
  <c r="O17" i="24"/>
  <c r="E17" i="24"/>
  <c r="AB16" i="24"/>
  <c r="T16" i="24"/>
  <c r="O16" i="24"/>
  <c r="E16" i="24"/>
  <c r="AB15" i="24"/>
  <c r="T15" i="24"/>
  <c r="O15" i="24"/>
  <c r="E15" i="24"/>
  <c r="AB14" i="24"/>
  <c r="T14" i="24"/>
  <c r="O14" i="24"/>
  <c r="E14" i="24"/>
  <c r="AB13" i="24"/>
  <c r="T13" i="24"/>
  <c r="O13" i="24"/>
  <c r="E13" i="24"/>
  <c r="AB12" i="24"/>
  <c r="T12" i="24"/>
  <c r="O12" i="24"/>
  <c r="E12" i="24"/>
  <c r="AB11" i="24"/>
  <c r="T11" i="24"/>
  <c r="O11" i="24"/>
  <c r="E11" i="24"/>
  <c r="AB10" i="24"/>
  <c r="T10" i="24"/>
  <c r="O10" i="24"/>
  <c r="E10" i="24"/>
  <c r="AB9" i="24"/>
  <c r="T9" i="24"/>
  <c r="O9" i="24"/>
  <c r="E9" i="24"/>
  <c r="AB8" i="24"/>
  <c r="T8" i="24"/>
  <c r="O8" i="24"/>
  <c r="E8" i="24"/>
  <c r="AB7" i="24"/>
  <c r="T7" i="24"/>
  <c r="O7" i="24"/>
  <c r="E7" i="24"/>
  <c r="D20" i="23"/>
  <c r="D19" i="23"/>
  <c r="F19" i="23" s="1"/>
  <c r="D15" i="23"/>
  <c r="F15" i="23" s="1"/>
  <c r="D14" i="23"/>
  <c r="D13" i="23"/>
  <c r="F13" i="23" s="1"/>
  <c r="D12" i="23"/>
  <c r="F12" i="23" s="1"/>
  <c r="D10" i="23"/>
  <c r="D9" i="23"/>
  <c r="F9" i="23" s="1"/>
  <c r="D8" i="23"/>
  <c r="F8" i="23" s="1"/>
  <c r="D7" i="23"/>
  <c r="D6" i="23"/>
  <c r="B22" i="17"/>
  <c r="G52" i="13"/>
  <c r="F17" i="12"/>
  <c r="E17" i="12"/>
  <c r="D17" i="12"/>
  <c r="C17" i="12"/>
  <c r="B17" i="12"/>
  <c r="E78" i="11"/>
  <c r="E77" i="11"/>
  <c r="E76" i="11"/>
  <c r="E75" i="11"/>
  <c r="E74" i="11"/>
  <c r="E73" i="11"/>
  <c r="E72" i="11"/>
  <c r="E70" i="11"/>
  <c r="E6" i="11"/>
  <c r="M5" i="10"/>
  <c r="G5" i="10"/>
  <c r="G65" i="5"/>
  <c r="H65" i="5" s="1"/>
  <c r="F65" i="5"/>
  <c r="E65" i="5"/>
  <c r="D65" i="5"/>
  <c r="I34" i="2"/>
  <c r="G34" i="2"/>
  <c r="D34" i="2"/>
  <c r="G33" i="2"/>
  <c r="G27" i="2"/>
  <c r="G26" i="2"/>
  <c r="G25" i="2"/>
  <c r="G24" i="2"/>
  <c r="G23" i="2"/>
  <c r="G22" i="2"/>
  <c r="J22" i="2" s="1"/>
  <c r="G21" i="2"/>
  <c r="G20" i="2"/>
  <c r="J20" i="2" s="1"/>
  <c r="F18" i="2"/>
  <c r="E81" i="4" s="1"/>
  <c r="E83" i="4" s="1"/>
  <c r="E18" i="2"/>
  <c r="D81" i="4" s="1"/>
  <c r="C18" i="2"/>
  <c r="B18" i="2"/>
  <c r="B31" i="2" s="1"/>
  <c r="G14" i="2"/>
  <c r="D14" i="2"/>
  <c r="G13" i="2"/>
  <c r="D13" i="2"/>
  <c r="G12" i="2"/>
  <c r="D12" i="2"/>
  <c r="G11" i="2"/>
  <c r="D11" i="2"/>
  <c r="G10" i="2"/>
  <c r="D10" i="2"/>
  <c r="G9" i="2"/>
  <c r="D9" i="2"/>
  <c r="G8" i="2"/>
  <c r="D8" i="2"/>
  <c r="G7" i="2"/>
  <c r="D7" i="2"/>
  <c r="G6" i="2"/>
  <c r="D6" i="2"/>
  <c r="B29" i="1"/>
  <c r="C14" i="1"/>
  <c r="D14" i="1" s="1"/>
  <c r="D83" i="4" l="1"/>
  <c r="F81" i="4"/>
  <c r="F83" i="4" s="1"/>
  <c r="D17" i="23"/>
  <c r="F17" i="23" s="1"/>
  <c r="J6" i="2"/>
  <c r="J7" i="2"/>
  <c r="J8" i="2"/>
  <c r="J9" i="2"/>
  <c r="J11" i="2"/>
  <c r="J12" i="2"/>
  <c r="J13" i="2"/>
  <c r="J14" i="2"/>
  <c r="C31" i="2"/>
  <c r="C7" i="45" s="1"/>
  <c r="C17" i="45" s="1"/>
  <c r="E31" i="2"/>
  <c r="H31" i="2" s="1"/>
  <c r="F31" i="2"/>
  <c r="I31" i="2" s="1"/>
  <c r="G30" i="2"/>
  <c r="J30" i="2" s="1"/>
  <c r="I5" i="25"/>
  <c r="H5" i="25"/>
  <c r="I6" i="25"/>
  <c r="H6" i="25"/>
  <c r="B7" i="45"/>
  <c r="D7" i="45" s="1"/>
  <c r="B12" i="1" s="1"/>
  <c r="K14" i="24"/>
  <c r="U14" i="24" s="1"/>
  <c r="H49" i="5"/>
  <c r="H18" i="5"/>
  <c r="H36" i="5"/>
  <c r="H63" i="5"/>
  <c r="H19" i="5"/>
  <c r="H45" i="5"/>
  <c r="H11" i="5"/>
  <c r="H23" i="5"/>
  <c r="H14" i="5"/>
  <c r="H32" i="5"/>
  <c r="H56" i="5"/>
  <c r="O19" i="24"/>
  <c r="D33" i="1" s="1"/>
  <c r="K18" i="24"/>
  <c r="U18" i="24" s="1"/>
  <c r="H26" i="5"/>
  <c r="H37" i="5"/>
  <c r="H50" i="5"/>
  <c r="K9" i="24"/>
  <c r="U9" i="24" s="1"/>
  <c r="K13" i="24"/>
  <c r="V13" i="24" s="1"/>
  <c r="K17" i="24"/>
  <c r="U17" i="24" s="1"/>
  <c r="H31" i="5"/>
  <c r="H42" i="5"/>
  <c r="H54" i="5"/>
  <c r="K10" i="24"/>
  <c r="U10" i="24" s="1"/>
  <c r="J21" i="2"/>
  <c r="H15" i="5"/>
  <c r="H21" i="5"/>
  <c r="H27" i="5"/>
  <c r="H33" i="5"/>
  <c r="H39" i="5"/>
  <c r="H46" i="5"/>
  <c r="H51" i="5"/>
  <c r="H58" i="5"/>
  <c r="H9" i="5"/>
  <c r="H17" i="5"/>
  <c r="H22" i="5"/>
  <c r="H29" i="5"/>
  <c r="H35" i="5"/>
  <c r="H40" i="5"/>
  <c r="H47" i="5"/>
  <c r="H53" i="5"/>
  <c r="H62" i="5"/>
  <c r="K11" i="24"/>
  <c r="U11" i="24" s="1"/>
  <c r="E68" i="11"/>
  <c r="E81" i="11" s="1"/>
  <c r="F14" i="23"/>
  <c r="K15" i="24"/>
  <c r="U15" i="24" s="1"/>
  <c r="C29" i="1"/>
  <c r="T19" i="24"/>
  <c r="F5" i="10"/>
  <c r="J24" i="2"/>
  <c r="H10" i="5"/>
  <c r="H16" i="5"/>
  <c r="H20" i="5"/>
  <c r="H25" i="5"/>
  <c r="H30" i="5"/>
  <c r="H34" i="5"/>
  <c r="H38" i="5"/>
  <c r="H43" i="5"/>
  <c r="H48" i="5"/>
  <c r="H52" i="5"/>
  <c r="H57" i="5"/>
  <c r="J19" i="24"/>
  <c r="C33" i="1" s="1"/>
  <c r="K8" i="24"/>
  <c r="U8" i="24" s="1"/>
  <c r="K12" i="24"/>
  <c r="U12" i="24" s="1"/>
  <c r="K16" i="24"/>
  <c r="V16" i="24" s="1"/>
  <c r="F6" i="23"/>
  <c r="D35" i="1"/>
  <c r="I18" i="2"/>
  <c r="J25" i="2"/>
  <c r="J26" i="2"/>
  <c r="J27" i="2"/>
  <c r="J34" i="2"/>
  <c r="O5" i="10"/>
  <c r="D5" i="10" s="1"/>
  <c r="E19" i="24"/>
  <c r="B33" i="1" s="1"/>
  <c r="K7" i="24"/>
  <c r="V7" i="24" s="1"/>
  <c r="V12" i="24"/>
  <c r="AB19" i="24"/>
  <c r="I4" i="25"/>
  <c r="D8" i="27"/>
  <c r="H8" i="27"/>
  <c r="G8" i="27"/>
  <c r="D17" i="28"/>
  <c r="G17" i="28"/>
  <c r="H17" i="28"/>
  <c r="H5" i="10"/>
  <c r="B55" i="13"/>
  <c r="F7" i="23"/>
  <c r="D16" i="25"/>
  <c r="D39" i="25"/>
  <c r="G18" i="2"/>
  <c r="H18" i="2"/>
  <c r="I8" i="27"/>
  <c r="I7" i="25"/>
  <c r="I8" i="25"/>
  <c r="I9" i="25"/>
  <c r="I10" i="25"/>
  <c r="I11" i="25"/>
  <c r="I12" i="25"/>
  <c r="I13" i="25"/>
  <c r="I14" i="25"/>
  <c r="I15" i="25"/>
  <c r="I27" i="25"/>
  <c r="I28" i="25"/>
  <c r="I29" i="25"/>
  <c r="I30" i="25"/>
  <c r="I31" i="25"/>
  <c r="I32" i="25"/>
  <c r="I33" i="25"/>
  <c r="I34" i="25"/>
  <c r="I35" i="25"/>
  <c r="I36" i="25"/>
  <c r="I37" i="25"/>
  <c r="I38" i="25"/>
  <c r="G16" i="25"/>
  <c r="G39" i="25"/>
  <c r="G31" i="2" l="1"/>
  <c r="J31" i="2" s="1"/>
  <c r="F7" i="45"/>
  <c r="I7" i="45" s="1"/>
  <c r="E7" i="45"/>
  <c r="H7" i="45" s="1"/>
  <c r="V10" i="24"/>
  <c r="D17" i="45"/>
  <c r="B17" i="45"/>
  <c r="J13" i="4"/>
  <c r="J15" i="4"/>
  <c r="E45" i="45"/>
  <c r="V18" i="24"/>
  <c r="V9" i="24"/>
  <c r="V14" i="24"/>
  <c r="U13" i="24"/>
  <c r="V8" i="24"/>
  <c r="J14" i="4"/>
  <c r="J20" i="4"/>
  <c r="J25" i="4"/>
  <c r="J30" i="4"/>
  <c r="J34" i="4"/>
  <c r="J38" i="4"/>
  <c r="J43" i="4"/>
  <c r="J48" i="4"/>
  <c r="J52" i="4"/>
  <c r="J60" i="4"/>
  <c r="J22" i="4"/>
  <c r="J36" i="4"/>
  <c r="J46" i="4"/>
  <c r="J55" i="4"/>
  <c r="J51" i="4"/>
  <c r="J17" i="4"/>
  <c r="J21" i="4"/>
  <c r="J26" i="4"/>
  <c r="J31" i="4"/>
  <c r="J35" i="4"/>
  <c r="J39" i="4"/>
  <c r="J44" i="4"/>
  <c r="J49" i="4"/>
  <c r="J54" i="4"/>
  <c r="J61" i="4"/>
  <c r="J18" i="4"/>
  <c r="J27" i="4"/>
  <c r="J32" i="4"/>
  <c r="J40" i="4"/>
  <c r="J50" i="4"/>
  <c r="J56" i="4"/>
  <c r="J19" i="4"/>
  <c r="J23" i="4"/>
  <c r="J29" i="4"/>
  <c r="J33" i="4"/>
  <c r="J37" i="4"/>
  <c r="J41" i="4"/>
  <c r="J47" i="4"/>
  <c r="J12" i="4"/>
  <c r="V17" i="24"/>
  <c r="V15" i="24"/>
  <c r="V11" i="24"/>
  <c r="C28" i="1"/>
  <c r="D22" i="23"/>
  <c r="B28" i="1"/>
  <c r="B31" i="1" s="1"/>
  <c r="J8" i="27"/>
  <c r="J5" i="10"/>
  <c r="L5" i="10"/>
  <c r="K19" i="24"/>
  <c r="S5" i="10"/>
  <c r="U16" i="24"/>
  <c r="J18" i="2"/>
  <c r="N5" i="10"/>
  <c r="R5" i="10"/>
  <c r="U7" i="24"/>
  <c r="H39" i="25"/>
  <c r="I39" i="25"/>
  <c r="H16" i="25"/>
  <c r="I16" i="25"/>
  <c r="C31" i="1" l="1"/>
  <c r="D28" i="1"/>
  <c r="F17" i="45"/>
  <c r="I17" i="45" s="1"/>
  <c r="G7" i="45"/>
  <c r="E17" i="45"/>
  <c r="H17" i="45" s="1"/>
  <c r="F45" i="45"/>
  <c r="C15" i="1"/>
  <c r="D15" i="1" s="1"/>
  <c r="H45" i="45"/>
  <c r="J45" i="45"/>
  <c r="U19" i="24"/>
  <c r="V19" i="24"/>
  <c r="F22" i="23"/>
  <c r="D31" i="1"/>
  <c r="J7" i="45" l="1"/>
  <c r="C12" i="1"/>
  <c r="D12" i="1" s="1"/>
  <c r="G17" i="45"/>
  <c r="J17" i="45" s="1"/>
  <c r="C17" i="1"/>
  <c r="D17" i="1" s="1"/>
  <c r="C16" i="1"/>
  <c r="D16" i="1" s="1"/>
  <c r="I45" i="45"/>
</calcChain>
</file>

<file path=xl/sharedStrings.xml><?xml version="1.0" encoding="utf-8"?>
<sst xmlns="http://schemas.openxmlformats.org/spreadsheetml/2006/main" count="3515" uniqueCount="1260">
  <si>
    <t>San Diego Gas &amp; Electric</t>
  </si>
  <si>
    <t xml:space="preserve">Energy Savings Assistance Program </t>
  </si>
  <si>
    <t>California Alternate Rates for Energy Program</t>
  </si>
  <si>
    <t>And</t>
  </si>
  <si>
    <t>Family Electric Rate Assistance Program</t>
  </si>
  <si>
    <t>2022 Summary Highlights</t>
  </si>
  <si>
    <t>ESA Program</t>
  </si>
  <si>
    <r>
      <t xml:space="preserve">2022 Energy Savings Assistance Program Summary </t>
    </r>
    <r>
      <rPr>
        <b/>
        <vertAlign val="superscript"/>
        <sz val="12"/>
        <rFont val="Times New Roman"/>
        <family val="1"/>
      </rPr>
      <t>1</t>
    </r>
  </si>
  <si>
    <t>Authorized / Forecasted 
Planning Assumptions</t>
  </si>
  <si>
    <t>Actual</t>
  </si>
  <si>
    <t>%</t>
  </si>
  <si>
    <r>
      <t xml:space="preserve">Budget </t>
    </r>
    <r>
      <rPr>
        <vertAlign val="superscript"/>
        <sz val="12"/>
        <rFont val="Times New Roman"/>
        <family val="1"/>
      </rPr>
      <t>2</t>
    </r>
  </si>
  <si>
    <r>
      <t xml:space="preserve">Funded from 2009-2022 Unspent Funds </t>
    </r>
    <r>
      <rPr>
        <vertAlign val="superscript"/>
        <sz val="12"/>
        <rFont val="Times New Roman"/>
        <family val="1"/>
      </rPr>
      <t>3</t>
    </r>
  </si>
  <si>
    <t>Summary Homes Treated</t>
  </si>
  <si>
    <t>Summary kWh Saved</t>
  </si>
  <si>
    <t>Summary kW Demand Reduced</t>
  </si>
  <si>
    <t>Summary Therms Saved</t>
  </si>
  <si>
    <r>
      <rPr>
        <vertAlign val="superscript"/>
        <sz val="11"/>
        <rFont val="Times New Roman"/>
        <family val="1"/>
      </rPr>
      <t>1</t>
    </r>
    <r>
      <rPr>
        <sz val="11"/>
        <rFont val="Times New Roman"/>
        <family val="1"/>
      </rPr>
      <t xml:space="preserve"> This includes all programs for the reporting period Main ESA, MF In-Unit, MF CAM, MFWB, Pilot Plus and Pilot Deep, Building Electrification, Clean Energy Homes, CSD Leveraging.</t>
    </r>
  </si>
  <si>
    <r>
      <rPr>
        <vertAlign val="superscript"/>
        <sz val="11"/>
        <rFont val="Times New Roman"/>
        <family val="1"/>
      </rPr>
      <t>2</t>
    </r>
    <r>
      <rPr>
        <sz val="11"/>
        <rFont val="Times New Roman"/>
        <family val="1"/>
      </rPr>
      <t xml:space="preserve"> Total budget as authorized in D.21-06-015, Attachment 1.  </t>
    </r>
  </si>
  <si>
    <r>
      <rPr>
        <vertAlign val="superscript"/>
        <sz val="11"/>
        <rFont val="Times New Roman"/>
        <family val="1"/>
      </rPr>
      <t>3</t>
    </r>
    <r>
      <rPr>
        <sz val="11"/>
        <rFont val="Times New Roman"/>
        <family val="1"/>
      </rPr>
      <t xml:space="preserve"> Decision 21-06-015 directs the IOUs to use unspent and uncommitted MF CAM funds for program years 2022 and 2023 until transition to the Multifamily Whole Building program is implemented.</t>
    </r>
  </si>
  <si>
    <t>CARE Program</t>
  </si>
  <si>
    <t>2022 CARE Program Summary </t>
  </si>
  <si>
    <t>Authorized Budget</t>
  </si>
  <si>
    <r>
      <t xml:space="preserve">Administrative Expenses </t>
    </r>
    <r>
      <rPr>
        <vertAlign val="superscript"/>
        <sz val="12"/>
        <rFont val="Times New Roman"/>
        <family val="1"/>
      </rPr>
      <t>1</t>
    </r>
  </si>
  <si>
    <r>
      <t xml:space="preserve">Subsidies </t>
    </r>
    <r>
      <rPr>
        <vertAlign val="superscript"/>
        <sz val="12"/>
        <rFont val="Times New Roman"/>
        <family val="1"/>
      </rPr>
      <t>2</t>
    </r>
  </si>
  <si>
    <t>Service Establishment Charge</t>
  </si>
  <si>
    <t>n/a</t>
  </si>
  <si>
    <t xml:space="preserve">Total Program Costs and Discounts </t>
  </si>
  <si>
    <t xml:space="preserve">2022 CARE New Enrollments </t>
  </si>
  <si>
    <t xml:space="preserve">Automatically Enrolled via Data Sharing, ESA Participation, etc </t>
  </si>
  <si>
    <t xml:space="preserve">Self Certified as Income or Categorically Eligible </t>
  </si>
  <si>
    <t>Self Certified as Recertification</t>
  </si>
  <si>
    <t>Method</t>
  </si>
  <si>
    <r>
      <t>2022 CARE</t>
    </r>
    <r>
      <rPr>
        <b/>
        <strike/>
        <sz val="12"/>
        <rFont val="Times New Roman"/>
        <family val="1"/>
      </rPr>
      <t xml:space="preserve"> </t>
    </r>
    <r>
      <rPr>
        <b/>
        <sz val="12"/>
        <rFont val="Times New Roman"/>
        <family val="1"/>
      </rPr>
      <t>Enrollment Rate</t>
    </r>
  </si>
  <si>
    <t>Estimated Eligible Participants</t>
  </si>
  <si>
    <t>Participants</t>
  </si>
  <si>
    <t>Enrollment Rate</t>
  </si>
  <si>
    <t>Total Enrolled</t>
  </si>
  <si>
    <r>
      <rPr>
        <vertAlign val="superscript"/>
        <sz val="11"/>
        <rFont val="Times New Roman"/>
        <family val="1"/>
      </rPr>
      <t>1</t>
    </r>
    <r>
      <rPr>
        <sz val="11"/>
        <rFont val="Times New Roman"/>
        <family val="1"/>
      </rPr>
      <t xml:space="preserve"> Total budget as authorized in D.21-06-015, Attachment 1, Table 2.</t>
    </r>
  </si>
  <si>
    <r>
      <rPr>
        <vertAlign val="superscript"/>
        <sz val="11"/>
        <rFont val="Times New Roman"/>
        <family val="1"/>
      </rPr>
      <t>2</t>
    </r>
    <r>
      <rPr>
        <sz val="11"/>
        <rFont val="Times New Roman"/>
        <family val="1"/>
      </rPr>
      <t xml:space="preserve"> CARE Rate Discount (Subsidies) budget amount reflected in Advice Letters 3928-E &amp; 3849-E and 3027-G-A, effective January 1, 2022.</t>
    </r>
  </si>
  <si>
    <t>FERA Program</t>
  </si>
  <si>
    <t>2022 FERA Program Summary </t>
  </si>
  <si>
    <t xml:space="preserve">2022 FERA New Enrollments </t>
  </si>
  <si>
    <r>
      <t>2022 FERA</t>
    </r>
    <r>
      <rPr>
        <b/>
        <strike/>
        <sz val="12"/>
        <rFont val="Times New Roman"/>
        <family val="1"/>
      </rPr>
      <t xml:space="preserve"> </t>
    </r>
    <r>
      <rPr>
        <b/>
        <sz val="12"/>
        <rFont val="Times New Roman"/>
        <family val="1"/>
      </rPr>
      <t>Enrollment Rate</t>
    </r>
  </si>
  <si>
    <r>
      <rPr>
        <vertAlign val="superscript"/>
        <sz val="11"/>
        <rFont val="Times New Roman"/>
        <family val="1"/>
      </rPr>
      <t>1</t>
    </r>
    <r>
      <rPr>
        <sz val="11"/>
        <rFont val="Times New Roman"/>
        <family val="1"/>
      </rPr>
      <t xml:space="preserve"> Total budget as authorized in D.21-06-015, Attachment 1, Table 4.</t>
    </r>
  </si>
  <si>
    <r>
      <rPr>
        <vertAlign val="superscript"/>
        <sz val="11"/>
        <rFont val="Times New Roman"/>
        <family val="1"/>
      </rPr>
      <t>2</t>
    </r>
    <r>
      <rPr>
        <sz val="11"/>
        <rFont val="Times New Roman"/>
        <family val="1"/>
      </rPr>
      <t xml:space="preserve"> FERA Discount (Subsidies) budget amount reflected in Advice Letters 3928-E and 3849-E, effective January 1, 2022.</t>
    </r>
  </si>
  <si>
    <t>San Diego Gas &amp; Electric PY 2022 Energy Savings Assistance Program Annual Report</t>
  </si>
  <si>
    <t xml:space="preserve">Summary Table 1 Expenses </t>
  </si>
  <si>
    <t>Year to Date Expenses</t>
  </si>
  <si>
    <t>% of Budget Spent YTD</t>
  </si>
  <si>
    <t>ESA Program:</t>
  </si>
  <si>
    <t>Electric</t>
  </si>
  <si>
    <t>Gas</t>
  </si>
  <si>
    <t>Total</t>
  </si>
  <si>
    <r>
      <t xml:space="preserve">ESA Main Program (SF and MH) </t>
    </r>
    <r>
      <rPr>
        <vertAlign val="superscript"/>
        <sz val="10"/>
        <rFont val="Times New Roman"/>
        <family val="1"/>
      </rPr>
      <t>1</t>
    </r>
  </si>
  <si>
    <r>
      <t xml:space="preserve">ESA Multifamily In-Unit </t>
    </r>
    <r>
      <rPr>
        <vertAlign val="superscript"/>
        <sz val="10"/>
        <rFont val="Times New Roman"/>
        <family val="1"/>
      </rPr>
      <t>2</t>
    </r>
  </si>
  <si>
    <r>
      <t xml:space="preserve">ESA Multifamily Common Area Measures </t>
    </r>
    <r>
      <rPr>
        <vertAlign val="superscript"/>
        <sz val="10"/>
        <rFont val="Times New Roman"/>
        <family val="1"/>
      </rPr>
      <t>3</t>
    </r>
  </si>
  <si>
    <r>
      <t xml:space="preserve">ESA Multifamily Whole Building </t>
    </r>
    <r>
      <rPr>
        <vertAlign val="superscript"/>
        <sz val="10"/>
        <rFont val="Times New Roman"/>
        <family val="1"/>
      </rPr>
      <t>4</t>
    </r>
  </si>
  <si>
    <r>
      <t xml:space="preserve">ESA Pilot Plus and Pilot Deep </t>
    </r>
    <r>
      <rPr>
        <vertAlign val="superscript"/>
        <sz val="10"/>
        <rFont val="Times New Roman"/>
        <family val="1"/>
      </rPr>
      <t>5</t>
    </r>
  </si>
  <si>
    <r>
      <t xml:space="preserve">Building Electrification Retrofit Pilot </t>
    </r>
    <r>
      <rPr>
        <vertAlign val="superscript"/>
        <sz val="10"/>
        <rFont val="Times New Roman"/>
        <family val="1"/>
      </rPr>
      <t>6</t>
    </r>
  </si>
  <si>
    <r>
      <t xml:space="preserve">Clean Energy Homes New Construction Pilot </t>
    </r>
    <r>
      <rPr>
        <vertAlign val="superscript"/>
        <sz val="10"/>
        <rFont val="Times New Roman"/>
        <family val="1"/>
      </rPr>
      <t>6</t>
    </r>
  </si>
  <si>
    <t>CSD Leveraging</t>
  </si>
  <si>
    <r>
      <t>SASH and MASH Unspent Funds</t>
    </r>
    <r>
      <rPr>
        <vertAlign val="superscript"/>
        <sz val="10"/>
        <rFont val="Times New Roman"/>
        <family val="1"/>
      </rPr>
      <t xml:space="preserve"> 7</t>
    </r>
  </si>
  <si>
    <t>ESA Program TOTAL</t>
  </si>
  <si>
    <r>
      <rPr>
        <vertAlign val="superscript"/>
        <sz val="10"/>
        <rFont val="Times New Roman"/>
        <family val="1"/>
      </rPr>
      <t xml:space="preserve">1 </t>
    </r>
    <r>
      <rPr>
        <sz val="10"/>
        <rFont val="Times New Roman"/>
        <family val="1"/>
      </rPr>
      <t>Budget for PY 2022 for entire portfolio, including ESA Main and MF in-unit. Total budget as authorized in D.21-06-015, Attachment 1.</t>
    </r>
  </si>
  <si>
    <r>
      <rPr>
        <vertAlign val="superscript"/>
        <sz val="10"/>
        <rFont val="Times New Roman"/>
        <family val="1"/>
      </rPr>
      <t>2</t>
    </r>
    <r>
      <rPr>
        <sz val="10"/>
        <rFont val="Times New Roman"/>
        <family val="1"/>
      </rPr>
      <t xml:space="preserve"> SDG&amp;E does not account for the ESA Main Program and ESA Multifamily In-Unit costs separately and cannot provide a breakout at this level of detail. As a result, the ESA Multifamily In-Unit authorized and actual costs are included in the ESA Main Program category.</t>
    </r>
  </si>
  <si>
    <r>
      <rPr>
        <vertAlign val="superscript"/>
        <sz val="10"/>
        <rFont val="Times New Roman"/>
        <family val="1"/>
      </rPr>
      <t>3</t>
    </r>
    <r>
      <rPr>
        <sz val="10"/>
        <rFont val="Times New Roman"/>
        <family val="1"/>
      </rPr>
      <t xml:space="preserve"> Budget for Multifamily Common Area Measures authorized through SDG&amp;E Advice Letter 3820-E/3004-G.</t>
    </r>
  </si>
  <si>
    <r>
      <rPr>
        <vertAlign val="superscript"/>
        <sz val="10"/>
        <rFont val="Times New Roman"/>
        <family val="1"/>
      </rPr>
      <t>4</t>
    </r>
    <r>
      <rPr>
        <sz val="10"/>
        <rFont val="Times New Roman"/>
        <family val="1"/>
      </rPr>
      <t xml:space="preserve"> ESA Multifamily Whole Building implementation to occur no earlier than January 2023.</t>
    </r>
  </si>
  <si>
    <r>
      <rPr>
        <vertAlign val="superscript"/>
        <sz val="10"/>
        <rFont val="Times New Roman"/>
        <family val="1"/>
      </rPr>
      <t xml:space="preserve">5  </t>
    </r>
    <r>
      <rPr>
        <sz val="10"/>
        <rFont val="Times New Roman"/>
        <family val="1"/>
      </rPr>
      <t xml:space="preserve">Total budget as authorized in D.21-06-015, Attachment 1. SDG&amp;E Pilot Plus Pilot Deep expenses are for administrative cost incurred to facilitate the implementation of the pilot. </t>
    </r>
  </si>
  <si>
    <r>
      <rPr>
        <vertAlign val="superscript"/>
        <sz val="10"/>
        <rFont val="Times New Roman"/>
        <family val="1"/>
      </rPr>
      <t>6</t>
    </r>
    <r>
      <rPr>
        <sz val="10"/>
        <rFont val="Times New Roman"/>
        <family val="1"/>
      </rPr>
      <t xml:space="preserve"> Pilots are applicable to SCE only.</t>
    </r>
  </si>
  <si>
    <t xml:space="preserve"> </t>
  </si>
  <si>
    <r>
      <rPr>
        <vertAlign val="superscript"/>
        <sz val="10"/>
        <rFont val="Times New Roman"/>
        <family val="1"/>
      </rPr>
      <t xml:space="preserve">7 </t>
    </r>
    <r>
      <rPr>
        <sz val="10"/>
        <rFont val="Times New Roman"/>
        <family val="1"/>
      </rPr>
      <t>OP 12 of D.15-01-027 states "The Program Administrators shall ensure that program expenditures in each utility’s service territory do not exceed the total authorized budget amounts over the duration of the programs.  The program incentive budgets will be available until all funds are exhausted or until December 31, 2021, whichever occurs first.  Any money unspent and unencumbered on January 1, 2022, shall be used for “cost-effective energy efficiency measures in low-income residential housing that benefit ratepayers,” as set forth in Public Utilities Code  Section 2852(c)(3)." The electric IOUs plan to file a Joint Advice Letter for disposal of unspent funds from the SASH and MASH programs to the ESA Program.  Joint IOUs plan to file Advice Letter in Quarter 2 of 2023.  After the Advice Letter is filed, budget authorization will be pending per Energy Division disposition of Advice Letter.</t>
    </r>
  </si>
  <si>
    <t xml:space="preserve">Summary Energy and Demand Savings </t>
  </si>
  <si>
    <t>Authorized / Forecasted Planning Assumptions</t>
  </si>
  <si>
    <t>kWh</t>
  </si>
  <si>
    <t>kW</t>
  </si>
  <si>
    <t>Therms</t>
  </si>
  <si>
    <r>
      <t>ESA Main Program (SF and MH)</t>
    </r>
    <r>
      <rPr>
        <vertAlign val="superscript"/>
        <sz val="10"/>
        <rFont val="Times New Roman"/>
        <family val="1"/>
      </rPr>
      <t>1</t>
    </r>
  </si>
  <si>
    <t>ESA Multifamily Common Area Measures</t>
  </si>
  <si>
    <r>
      <t xml:space="preserve">ESA Multifamily Whole Building </t>
    </r>
    <r>
      <rPr>
        <vertAlign val="superscript"/>
        <sz val="10"/>
        <rFont val="Times New Roman"/>
        <family val="1"/>
      </rPr>
      <t>3</t>
    </r>
  </si>
  <si>
    <t>ESA Pilot Plus and Pilot Deep</t>
  </si>
  <si>
    <r>
      <t xml:space="preserve">Building Electrification Retrofit Pilot </t>
    </r>
    <r>
      <rPr>
        <vertAlign val="superscript"/>
        <sz val="10"/>
        <rFont val="Times New Roman"/>
        <family val="1"/>
      </rPr>
      <t>4</t>
    </r>
  </si>
  <si>
    <r>
      <t xml:space="preserve">Clean Energy Homes New Construction Pilot </t>
    </r>
    <r>
      <rPr>
        <vertAlign val="superscript"/>
        <sz val="10"/>
        <rFont val="Times New Roman"/>
        <family val="1"/>
      </rPr>
      <t>4</t>
    </r>
  </si>
  <si>
    <t>1. Energy and demand savings for PY 2022 includes ESA Main and MF in-unit.</t>
  </si>
  <si>
    <t>2. The ESA Multifamily In-Unit energy and demand savings are included in the ESA Main Program category.</t>
  </si>
  <si>
    <t>3. Implementation to occur no earlier than January 2023.</t>
  </si>
  <si>
    <t>4. Pilots are applicable to SCE only.</t>
  </si>
  <si>
    <t xml:space="preserve">San Diego Gas &amp; Electric PY 2022 Energy Savings Assistance Program Annual Report  - Main (SF, MH, MF In-Unit)
ESAP Table 1   
ESAP Overall Program Expenses                                                                                                                                                                                                                            </t>
  </si>
  <si>
    <r>
      <t xml:space="preserve">2022 Authorized / Forecasted Budget </t>
    </r>
    <r>
      <rPr>
        <b/>
        <vertAlign val="superscript"/>
        <sz val="10"/>
        <rFont val="Times New Roman"/>
        <family val="1"/>
      </rPr>
      <t>1, 2</t>
    </r>
  </si>
  <si>
    <t>2022 Annual Expenses</t>
  </si>
  <si>
    <t xml:space="preserve">% of Budget Spent </t>
  </si>
  <si>
    <t>Energy Efficiency</t>
  </si>
  <si>
    <r>
      <t xml:space="preserve">Appliances </t>
    </r>
    <r>
      <rPr>
        <vertAlign val="superscript"/>
        <sz val="10"/>
        <rFont val="Times New Roman"/>
        <family val="1"/>
      </rPr>
      <t>3</t>
    </r>
  </si>
  <si>
    <r>
      <t>Domestic Hot Water</t>
    </r>
    <r>
      <rPr>
        <vertAlign val="superscript"/>
        <sz val="10"/>
        <rFont val="Times New Roman"/>
        <family val="1"/>
      </rPr>
      <t xml:space="preserve"> 3</t>
    </r>
  </si>
  <si>
    <t>Enclosure</t>
  </si>
  <si>
    <t>HVAC</t>
  </si>
  <si>
    <t>Maintenance</t>
  </si>
  <si>
    <t>Lighting</t>
  </si>
  <si>
    <t xml:space="preserve">Miscellaneous </t>
  </si>
  <si>
    <t>Customer Enrollment</t>
  </si>
  <si>
    <t>In Home Education</t>
  </si>
  <si>
    <t>Pilot</t>
  </si>
  <si>
    <t>Energy Efficiency TOTAL</t>
  </si>
  <si>
    <t>Training Center</t>
  </si>
  <si>
    <t>Inspections</t>
  </si>
  <si>
    <t>Marketing and Outreach</t>
  </si>
  <si>
    <t>Statewide Marketing Education and Outreach</t>
  </si>
  <si>
    <t>Measurement and Evaluation Studies</t>
  </si>
  <si>
    <t>Regulatory Compliance</t>
  </si>
  <si>
    <t>General Administration</t>
  </si>
  <si>
    <t>CPUC Energy Division</t>
  </si>
  <si>
    <t>SPOC</t>
  </si>
  <si>
    <t>Administration Subtotal</t>
  </si>
  <si>
    <t>TOTAL PROGRAM COSTS</t>
  </si>
  <si>
    <t>Funded Outside of ESA Program Budget</t>
  </si>
  <si>
    <t>Indirect Costs</t>
  </si>
  <si>
    <t>NGAT Costs</t>
  </si>
  <si>
    <r>
      <rPr>
        <vertAlign val="superscript"/>
        <sz val="10"/>
        <rFont val="Times New Roman"/>
        <family val="1"/>
      </rPr>
      <t>1</t>
    </r>
    <r>
      <rPr>
        <sz val="10"/>
        <rFont val="Times New Roman"/>
        <family val="1"/>
      </rPr>
      <t xml:space="preserve"> Total budget as authorized in D.21-06-015, Attachment 1.  </t>
    </r>
  </si>
  <si>
    <r>
      <rPr>
        <vertAlign val="superscript"/>
        <sz val="10"/>
        <rFont val="Times New Roman"/>
        <family val="1"/>
      </rPr>
      <t>2</t>
    </r>
    <r>
      <rPr>
        <sz val="10"/>
        <rFont val="Times New Roman"/>
        <family val="1"/>
      </rPr>
      <t xml:space="preserve"> The authorized budget do not include unspent funds from previous year or previous program cycles.  Any fund shifts are reflected in ESA Table 12.</t>
    </r>
  </si>
  <si>
    <r>
      <rPr>
        <vertAlign val="superscript"/>
        <sz val="10"/>
        <rFont val="Times New Roman"/>
        <family val="1"/>
      </rPr>
      <t>3</t>
    </r>
    <r>
      <rPr>
        <sz val="10"/>
        <rFont val="Times New Roman"/>
        <family val="1"/>
      </rPr>
      <t xml:space="preserve"> Subcategory includes the reimbursement of $85,714 from San Diego County Water Authority (SDCWA). This reimbursement is not included in ESA Table 2.</t>
    </r>
  </si>
  <si>
    <t>NOTE: Due to timing for the preparation of the 2022 Annual Report, the financial table above excludes expenditures recorded in March 2023 for services related to the 2022 program year.
D.20-08-033 and D.21-06-015 directs the ESA program to use the EE administrative costs categories.  For program year 2022, the Commission establishes SDG&amp;E's ESA administrative cap at 18 percent, accordingly for 2022 SDG&amp;E's administrative percent results is approximately 18 percent.</t>
  </si>
  <si>
    <t xml:space="preserve">San Diego Gas &amp; Electric PY 2022 Energy Savings Assistance Program Annual Report
ESAP Table 1A   
Summary Program Expenses
                                                                                                                                                                                                                                 </t>
  </si>
  <si>
    <t xml:space="preserve"> ESA Table 1A - Multifamily Whole Building  Expenses</t>
  </si>
  <si>
    <t>ESA Program (MFWB):</t>
  </si>
  <si>
    <t xml:space="preserve">2022 Authorized / Forecasted Budget </t>
  </si>
  <si>
    <r>
      <t xml:space="preserve">ESA Multifamily In-Unit </t>
    </r>
    <r>
      <rPr>
        <vertAlign val="superscript"/>
        <sz val="10"/>
        <rFont val="Cambria"/>
        <family val="1"/>
      </rPr>
      <t>1</t>
    </r>
  </si>
  <si>
    <r>
      <t xml:space="preserve">ESA Multifamily Common Area Measures </t>
    </r>
    <r>
      <rPr>
        <vertAlign val="superscript"/>
        <sz val="10"/>
        <rFont val="Cambria"/>
        <family val="1"/>
      </rPr>
      <t>2</t>
    </r>
  </si>
  <si>
    <r>
      <t xml:space="preserve">ESA Multifamily Whole Building </t>
    </r>
    <r>
      <rPr>
        <vertAlign val="superscript"/>
        <sz val="10"/>
        <rFont val="Cambria"/>
        <family val="1"/>
      </rPr>
      <t>3</t>
    </r>
  </si>
  <si>
    <t>TOTAL</t>
  </si>
  <si>
    <r>
      <rPr>
        <vertAlign val="superscript"/>
        <sz val="10"/>
        <rFont val="Cambria"/>
        <family val="1"/>
      </rPr>
      <t xml:space="preserve">1 </t>
    </r>
    <r>
      <rPr>
        <sz val="10"/>
        <rFont val="Cambria"/>
        <family val="1"/>
      </rPr>
      <t>Budget is included in ESA Main Program.</t>
    </r>
  </si>
  <si>
    <r>
      <rPr>
        <vertAlign val="superscript"/>
        <sz val="10"/>
        <color rgb="FF000000"/>
        <rFont val="Times New Roman"/>
        <family val="1"/>
      </rPr>
      <t>2</t>
    </r>
    <r>
      <rPr>
        <sz val="10"/>
        <color rgb="FF000000"/>
        <rFont val="Times New Roman"/>
        <family val="1"/>
      </rPr>
      <t xml:space="preserve"> D.21-06-015 directs the IOUs to carry-forward all unspent and uncommitted ESA Common Area Measures funding as of June 30, 2021 into the remainder of program year 2021 and 2022. The unspent funds remaining at the end of December 31, 2021 was $4,261,527 to be used for 2022.  </t>
    </r>
  </si>
  <si>
    <r>
      <rPr>
        <vertAlign val="superscript"/>
        <sz val="10"/>
        <rFont val="Cambria"/>
        <family val="1"/>
      </rPr>
      <t xml:space="preserve">3 </t>
    </r>
    <r>
      <rPr>
        <sz val="10"/>
        <rFont val="Cambria"/>
        <family val="1"/>
      </rPr>
      <t xml:space="preserve">D.21-06-015, OP 123 direct that the Southern MFWB Program must begin implementation no sooner than January 1, 2023. </t>
    </r>
  </si>
  <si>
    <t xml:space="preserve"> ESA Table 1A-1 - Pilot Plus and Pilot Deep Expenses</t>
  </si>
  <si>
    <r>
      <t xml:space="preserve">2022 Authorized / Forecasted Budget </t>
    </r>
    <r>
      <rPr>
        <b/>
        <vertAlign val="superscript"/>
        <sz val="10"/>
        <rFont val="Cambria"/>
        <family val="1"/>
      </rPr>
      <t>4</t>
    </r>
  </si>
  <si>
    <t>ESA Pilot Plus and Pilot Deep Program</t>
  </si>
  <si>
    <r>
      <rPr>
        <vertAlign val="superscript"/>
        <sz val="10"/>
        <rFont val="Cambria"/>
        <family val="1"/>
      </rPr>
      <t xml:space="preserve">4 </t>
    </r>
    <r>
      <rPr>
        <sz val="10"/>
        <rFont val="Cambria"/>
        <family val="1"/>
      </rPr>
      <t>Budget authorized in D.21-06-015, Attachment 1</t>
    </r>
  </si>
  <si>
    <r>
      <t xml:space="preserve">ESA Table 1A-2 - Building Electrification Expenses </t>
    </r>
    <r>
      <rPr>
        <b/>
        <vertAlign val="superscript"/>
        <sz val="12"/>
        <rFont val="Cambria"/>
        <family val="1"/>
      </rPr>
      <t>5</t>
    </r>
  </si>
  <si>
    <t>ESA Building Electrification Program</t>
  </si>
  <si>
    <r>
      <rPr>
        <vertAlign val="superscript"/>
        <sz val="10"/>
        <rFont val="Cambria"/>
        <family val="1"/>
      </rPr>
      <t>5</t>
    </r>
    <r>
      <rPr>
        <sz val="10"/>
        <rFont val="Cambria"/>
        <family val="1"/>
      </rPr>
      <t xml:space="preserve"> Pilots is applicable to SCE only.</t>
    </r>
  </si>
  <si>
    <r>
      <t xml:space="preserve">ESA Table 1A-3 - Clean Energy Homes Expenses </t>
    </r>
    <r>
      <rPr>
        <b/>
        <vertAlign val="superscript"/>
        <sz val="12"/>
        <rFont val="Cambria"/>
        <family val="1"/>
      </rPr>
      <t>6</t>
    </r>
  </si>
  <si>
    <t>ESA Clean Energy Homes Program</t>
  </si>
  <si>
    <r>
      <rPr>
        <vertAlign val="superscript"/>
        <sz val="10"/>
        <rFont val="Cambria"/>
        <family val="1"/>
      </rPr>
      <t>6</t>
    </r>
    <r>
      <rPr>
        <sz val="10"/>
        <rFont val="Cambria"/>
        <family val="1"/>
      </rPr>
      <t xml:space="preserve"> Pilots is applicable to SCE only.</t>
    </r>
  </si>
  <si>
    <t>ESA Table 1A-4 - Leveraging - CSD Expenses</t>
  </si>
  <si>
    <t>ESA Program Leveraging - CSD</t>
  </si>
  <si>
    <t xml:space="preserve">ESAP Table 2    </t>
  </si>
  <si>
    <t>ESAP Main Expenses and Energy Savings by Measures Installed (SF, MH, MF In-Unit)</t>
  </si>
  <si>
    <t>ESA Program Main Total</t>
  </si>
  <si>
    <t>2022 Completed &amp; Expensed Installation</t>
  </si>
  <si>
    <t>Measures</t>
  </si>
  <si>
    <t>Basic</t>
  </si>
  <si>
    <t>Plus</t>
  </si>
  <si>
    <t>Units</t>
  </si>
  <si>
    <t>Quantity Installed</t>
  </si>
  <si>
    <r>
      <t xml:space="preserve">kWh </t>
    </r>
    <r>
      <rPr>
        <b/>
        <vertAlign val="superscript"/>
        <sz val="10"/>
        <rFont val="Arial"/>
        <family val="2"/>
      </rPr>
      <t>4</t>
    </r>
    <r>
      <rPr>
        <b/>
        <sz val="10"/>
        <rFont val="Arial"/>
        <family val="2"/>
      </rPr>
      <t xml:space="preserve"> (Annual)</t>
    </r>
  </si>
  <si>
    <r>
      <t xml:space="preserve">kW </t>
    </r>
    <r>
      <rPr>
        <b/>
        <vertAlign val="superscript"/>
        <sz val="10"/>
        <rFont val="Arial"/>
        <family val="2"/>
      </rPr>
      <t>4</t>
    </r>
    <r>
      <rPr>
        <b/>
        <sz val="10"/>
        <rFont val="Arial"/>
        <family val="2"/>
      </rPr>
      <t xml:space="preserve"> (Annual)</t>
    </r>
  </si>
  <si>
    <r>
      <t xml:space="preserve">Therms </t>
    </r>
    <r>
      <rPr>
        <b/>
        <vertAlign val="superscript"/>
        <sz val="10"/>
        <rFont val="Arial"/>
        <family val="2"/>
      </rPr>
      <t>4</t>
    </r>
    <r>
      <rPr>
        <b/>
        <sz val="10"/>
        <rFont val="Arial"/>
        <family val="2"/>
      </rPr>
      <t xml:space="preserve"> (Annual)</t>
    </r>
  </si>
  <si>
    <t>Expenses ($)</t>
  </si>
  <si>
    <t>% of Expenditures</t>
  </si>
  <si>
    <t xml:space="preserve">Appliances </t>
  </si>
  <si>
    <t>High Efficiency Clothes Washer</t>
  </si>
  <si>
    <t>Each</t>
  </si>
  <si>
    <t>Refrigerator</t>
  </si>
  <si>
    <t>Microwave</t>
  </si>
  <si>
    <t>New - Freezer</t>
  </si>
  <si>
    <t>Domestic Hot Water</t>
  </si>
  <si>
    <r>
      <t xml:space="preserve">Other Domestic Hot Water </t>
    </r>
    <r>
      <rPr>
        <vertAlign val="superscript"/>
        <sz val="10"/>
        <rFont val="Arial"/>
        <family val="2"/>
      </rPr>
      <t>5</t>
    </r>
  </si>
  <si>
    <t>Home</t>
  </si>
  <si>
    <t>Water Heater Tank and Pipe Insulation</t>
  </si>
  <si>
    <t>Water Heater Repair/Replacement</t>
  </si>
  <si>
    <t>Combined Showerhead/TSV</t>
  </si>
  <si>
    <t>New - Heat Pump Water Heater</t>
  </si>
  <si>
    <t>New - Tub Diverter/ Tub Spout</t>
  </si>
  <si>
    <t>New - Thermostat-controlled Shower Valve</t>
  </si>
  <si>
    <r>
      <t xml:space="preserve">Air Sealing </t>
    </r>
    <r>
      <rPr>
        <vertAlign val="superscript"/>
        <sz val="10"/>
        <rFont val="Arial"/>
        <family val="2"/>
      </rPr>
      <t>1</t>
    </r>
  </si>
  <si>
    <t>Caulking</t>
  </si>
  <si>
    <t>Attic Insulation</t>
  </si>
  <si>
    <t>FAU Standing Pilot Conversion</t>
  </si>
  <si>
    <t>Furnace Repair/Replacement</t>
  </si>
  <si>
    <t>Room A/C Replacement</t>
  </si>
  <si>
    <t>Central A/C replacement</t>
  </si>
  <si>
    <t>Heat Pump Replacement</t>
  </si>
  <si>
    <t>Evaporative Cooler (Replacement)</t>
  </si>
  <si>
    <t>Evaporative Cooler (Installation)</t>
  </si>
  <si>
    <t>Duct Test and Seal</t>
  </si>
  <si>
    <t>Energy Efficient Fan Control</t>
  </si>
  <si>
    <t>Prescriptive Duct Sealing</t>
  </si>
  <si>
    <t>High Efficiency Forced Air Unit (HE FAU)</t>
  </si>
  <si>
    <t>A/C Time Delay</t>
  </si>
  <si>
    <t>Smart Thermostat</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</si>
  <si>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</si>
  <si>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</si>
  <si>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</si>
  <si>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</si>
  <si>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</si>
  <si>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</si>
  <si>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</si>
  <si>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</si>
  <si>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</si>
  <si>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</si>
  <si>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Miscellaneous</t>
  </si>
  <si>
    <t>Pool Pumps</t>
  </si>
  <si>
    <t>Smart Strip</t>
  </si>
  <si>
    <t>Smart Strip Tier II</t>
  </si>
  <si>
    <t>Pilots</t>
  </si>
  <si>
    <t xml:space="preserve">Customer Enrollment </t>
  </si>
  <si>
    <t>ESA Outreach &amp; Assessment</t>
  </si>
  <si>
    <t>ESA In-Home Energy Education</t>
  </si>
  <si>
    <t xml:space="preserve">Total Savings/Expenditures </t>
  </si>
  <si>
    <r>
      <t xml:space="preserve">Total Households Weatherized </t>
    </r>
    <r>
      <rPr>
        <vertAlign val="superscript"/>
        <sz val="10"/>
        <rFont val="Arial"/>
        <family val="2"/>
      </rPr>
      <t>2</t>
    </r>
  </si>
  <si>
    <t xml:space="preserve">Households Treated </t>
  </si>
  <si>
    <t xml:space="preserve"> - Single Family Households Treated</t>
  </si>
  <si>
    <t xml:space="preserve"> - Multi-family Households Treated</t>
  </si>
  <si>
    <t xml:space="preserve"> - Mobile Homes Treated</t>
  </si>
  <si>
    <t>Total Number of Households Treated</t>
  </si>
  <si>
    <r>
      <t xml:space="preserve"># Eligible Households to be Treated for PY </t>
    </r>
    <r>
      <rPr>
        <b/>
        <vertAlign val="superscript"/>
        <sz val="10"/>
        <rFont val="Arial"/>
        <family val="2"/>
      </rPr>
      <t>3</t>
    </r>
  </si>
  <si>
    <t>% of Households Treated</t>
  </si>
  <si>
    <t xml:space="preserve"> - Master-Meter Households Treated</t>
  </si>
  <si>
    <t>ESA Program - Main</t>
  </si>
  <si>
    <t>Administration</t>
  </si>
  <si>
    <t>Direct Implementation (Non-Incentive)</t>
  </si>
  <si>
    <r>
      <t xml:space="preserve">Direct Implementation </t>
    </r>
    <r>
      <rPr>
        <b/>
        <vertAlign val="superscript"/>
        <sz val="10"/>
        <rFont val="Arial"/>
        <family val="2"/>
      </rPr>
      <t>6</t>
    </r>
  </si>
  <si>
    <t>&lt;&lt;Includes measures costs</t>
  </si>
  <si>
    <t>TOTAL ESA Main COSTS</t>
  </si>
  <si>
    <r>
      <rPr>
        <vertAlign val="superscript"/>
        <sz val="11"/>
        <rFont val="Times New Roman"/>
        <family val="1"/>
      </rPr>
      <t>1</t>
    </r>
    <r>
      <rPr>
        <sz val="11"/>
        <rFont val="Times New Roman"/>
        <family val="1"/>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</si>
  <si>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11"/>
        <rFont val="Times New Roman"/>
        <family val="1"/>
      </rPr>
      <t>2</t>
    </r>
    <r>
      <rPr>
        <sz val="11"/>
        <rFont val="Times New Roman"/>
        <family val="1"/>
      </rPr>
      <t xml:space="preserve">  Weatherization may consist of attic insulation, attic access weatherization, weatherstripping - door, caulking, &amp; minor home repairs.</t>
    </r>
  </si>
  <si>
    <r>
      <rPr>
        <vertAlign val="superscript"/>
        <sz val="11"/>
        <rFont val="Times New Roman"/>
        <family val="1"/>
      </rPr>
      <t xml:space="preserve">3 </t>
    </r>
    <r>
      <rPr>
        <sz val="11"/>
        <rFont val="Times New Roman"/>
        <family val="1"/>
      </rPr>
      <t xml:space="preserve"> Based on D.21-06-015 Attachment 1, Table 6 targets.</t>
    </r>
  </si>
  <si>
    <r>
      <rPr>
        <vertAlign val="superscript"/>
        <sz val="11"/>
        <color rgb="FF000000"/>
        <rFont val="Times New Roman"/>
        <family val="1"/>
      </rPr>
      <t xml:space="preserve">4 </t>
    </r>
    <r>
      <rPr>
        <sz val="11"/>
        <color rgb="FF000000"/>
        <rFont val="Times New Roman"/>
        <family val="1"/>
      </rPr>
      <t xml:space="preserve"> Savings estimates are sourced from the PY 2015 to 2017 ESA Impact Evaluation; Energy Division instructed the IOUs to use these results for 2019 and 2020 savings estimates.</t>
    </r>
  </si>
  <si>
    <r>
      <rPr>
        <vertAlign val="superscript"/>
        <sz val="11"/>
        <rFont val="Times New Roman"/>
        <family val="1"/>
      </rPr>
      <t>5</t>
    </r>
    <r>
      <rPr>
        <sz val="11"/>
        <rFont val="Times New Roman"/>
        <family val="1"/>
      </rPr>
      <t xml:space="preserve"> Other Domestic Hot Water includes the following parts: Faucet Aerator, Low Flow Showerhead, and Thermostatic shower valve.</t>
    </r>
  </si>
  <si>
    <r>
      <rPr>
        <vertAlign val="superscript"/>
        <sz val="11"/>
        <rFont val="Times New Roman"/>
        <family val="1"/>
      </rPr>
      <t>6</t>
    </r>
    <r>
      <rPr>
        <sz val="11"/>
        <rFont val="Times New Roman"/>
        <family val="1"/>
      </rPr>
      <t xml:space="preserve"> Direct Implementation year to date expenses include the reimbursement of $85,714 from San Diego County Water Authority (SDCWA).</t>
    </r>
  </si>
  <si>
    <t>San Diego Gas &amp; Electric 2022 Energy Savings Assistance Program Annual Report</t>
  </si>
  <si>
    <t>ESAP Table 2A</t>
  </si>
  <si>
    <t>Multifamily Common Area Measures Initiative Expenses and Energy Savings by Measures Installed</t>
  </si>
  <si>
    <t>ESA Program - Multifamily Common Area Measures</t>
  </si>
  <si>
    <r>
      <t xml:space="preserve">ESA MF CAM Measures </t>
    </r>
    <r>
      <rPr>
        <b/>
        <vertAlign val="superscript"/>
        <sz val="10"/>
        <rFont val="Arial"/>
        <family val="2"/>
      </rPr>
      <t>1</t>
    </r>
  </si>
  <si>
    <t>Units (of Measure such as "each")</t>
  </si>
  <si>
    <t>Number of Units for Cap-kBTUh and Cap-Tons</t>
  </si>
  <si>
    <t>kWh (Annual)</t>
  </si>
  <si>
    <t>kW (Annual)</t>
  </si>
  <si>
    <t>Therms (Annual)</t>
  </si>
  <si>
    <t>% of Expenditure</t>
  </si>
  <si>
    <t>Appliances</t>
  </si>
  <si>
    <r>
      <t xml:space="preserve">Central Boiler </t>
    </r>
    <r>
      <rPr>
        <vertAlign val="superscript"/>
        <sz val="10"/>
        <rFont val="Arial"/>
        <family val="2"/>
      </rPr>
      <t>2</t>
    </r>
  </si>
  <si>
    <t>Cap-kBTUh</t>
  </si>
  <si>
    <t>Y</t>
  </si>
  <si>
    <t>Faucet Aerator</t>
  </si>
  <si>
    <t>Pipe Insulation</t>
  </si>
  <si>
    <t>Envelope</t>
  </si>
  <si>
    <r>
      <t>AC Tune-up</t>
    </r>
    <r>
      <rPr>
        <vertAlign val="superscript"/>
        <sz val="10"/>
        <rFont val="Arial"/>
        <family val="2"/>
      </rPr>
      <t>2</t>
    </r>
  </si>
  <si>
    <t>Cap-Tons</t>
  </si>
  <si>
    <r>
      <t>Furnace Replacement</t>
    </r>
    <r>
      <rPr>
        <vertAlign val="superscript"/>
        <sz val="10"/>
        <rFont val="Arial"/>
        <family val="2"/>
      </rPr>
      <t>2</t>
    </r>
  </si>
  <si>
    <r>
      <t>HEAT Pump Split System</t>
    </r>
    <r>
      <rPr>
        <vertAlign val="superscript"/>
        <sz val="10"/>
        <rFont val="Arial"/>
        <family val="2"/>
      </rPr>
      <t>2</t>
    </r>
  </si>
  <si>
    <t>HEAT Pump Split System</t>
  </si>
  <si>
    <t>Programmable Thermostat</t>
  </si>
  <si>
    <r>
      <t>Exterior LED Lighting</t>
    </r>
    <r>
      <rPr>
        <vertAlign val="superscript"/>
        <sz val="10"/>
        <rFont val="Arial"/>
        <family val="2"/>
      </rPr>
      <t xml:space="preserve"> </t>
    </r>
  </si>
  <si>
    <t>Fixture</t>
  </si>
  <si>
    <t>Exterior LED Lighting - Pool</t>
  </si>
  <si>
    <t>Lamp</t>
  </si>
  <si>
    <t>Interior LED Exit Sign</t>
  </si>
  <si>
    <t>Interior LED Fixture</t>
  </si>
  <si>
    <t>Interior LED Lighting</t>
  </si>
  <si>
    <t>KiloLumen</t>
  </si>
  <si>
    <t>Interior LED Screw-in</t>
  </si>
  <si>
    <t>Interior TLED Type A Lamps</t>
  </si>
  <si>
    <t>Interior TLED Type C Lamps</t>
  </si>
  <si>
    <t>Tier-2 Smart Power Strip</t>
  </si>
  <si>
    <t>Variable Speed Pool Pump</t>
  </si>
  <si>
    <r>
      <t>Ancillary Services</t>
    </r>
    <r>
      <rPr>
        <b/>
        <vertAlign val="superscript"/>
        <sz val="10"/>
        <rFont val="Arial"/>
        <family val="2"/>
      </rPr>
      <t xml:space="preserve"> </t>
    </r>
  </si>
  <si>
    <t>Audit</t>
  </si>
  <si>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</si>
  <si>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</si>
  <si>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</si>
  <si>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</si>
  <si>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</si>
  <si>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</si>
  <si>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Total Number of buildings w/in Properties Treated</t>
  </si>
  <si>
    <t>ESA Program - MF CAM</t>
  </si>
  <si>
    <t>Direct Implementation</t>
  </si>
  <si>
    <t>&lt;&lt;Includes measures costs. Excludes audit ancillary services expenses.</t>
  </si>
  <si>
    <t>TOTAL MF CAM COSTS</t>
  </si>
  <si>
    <r>
      <rPr>
        <vertAlign val="superscript"/>
        <sz val="10"/>
        <rFont val="Arial"/>
        <family val="2"/>
      </rPr>
      <t xml:space="preserve">1 </t>
    </r>
    <r>
      <rPr>
        <sz val="10"/>
        <rFont val="Arial"/>
        <family val="2"/>
      </rPr>
      <t>Savings estimates are sourced from approved workpapers.</t>
    </r>
  </si>
  <si>
    <r>
      <rPr>
        <vertAlign val="superscript"/>
        <sz val="10"/>
        <rFont val="Arial"/>
        <family val="2"/>
      </rPr>
      <t>2</t>
    </r>
    <r>
      <rPr>
        <sz val="10"/>
        <rFont val="Arial"/>
        <family val="2"/>
      </rPr>
      <t xml:space="preserve"> This represents the unit of measure such as KiloLumen, Cap Tons and Cap kBTUh. It is not a count of each measure installed or each home the measure was intalled in. </t>
    </r>
  </si>
  <si>
    <t>* Note:  Applicable to Deed-Restricted, government and non-profit owned multi-family buildings described in D.16-11-022 where 65% of tenants are income eligible based on CPUC  income requirements of at or below 200% of the Federal Poverty Guidelines.</t>
  </si>
  <si>
    <t>**Note: Implementation of the MF CAM Initiative AL 3196-E-A_2654-G-A was approved effective 5/30/2018.</t>
  </si>
  <si>
    <t>San Diego Gas &amp; Electric  2022 Energy Savings Assistance Program Annual Report</t>
  </si>
  <si>
    <t>ESAP Table 2B</t>
  </si>
  <si>
    <t>Multifamily Whole Building Expenses and Energy Savings by Measures Installed</t>
  </si>
  <si>
    <t>ESA Program - Multifamily Whole Building</t>
  </si>
  <si>
    <t>Year-To-Date Completed &amp; Expensed Installation</t>
  </si>
  <si>
    <r>
      <t xml:space="preserve">ESA MFWB Measures </t>
    </r>
    <r>
      <rPr>
        <b/>
        <vertAlign val="superscript"/>
        <sz val="10"/>
        <rFont val="Arial"/>
        <family val="2"/>
      </rPr>
      <t>1</t>
    </r>
  </si>
  <si>
    <t>ESA Program - MFWB</t>
  </si>
  <si>
    <t>TOTAL MFWB COSTS</t>
  </si>
  <si>
    <t>Note: MFWB implementation to occur no earlier than January 2023.</t>
  </si>
  <si>
    <t xml:space="preserve">ESAP Table 2C  </t>
  </si>
  <si>
    <t>ESAP Expenses and Energy Savings by Measures Installed - Pilot Plus and Pilot Deep</t>
  </si>
  <si>
    <t>ESA Program - Pilot Plus</t>
  </si>
  <si>
    <t>ESA Program - Pilot Deep</t>
  </si>
  <si>
    <t>Units (Each or Home)</t>
  </si>
  <si>
    <t>New - Energy Efficient Fan Control</t>
  </si>
  <si>
    <t>New - Prescriptive Duct Sealing</t>
  </si>
  <si>
    <t>New - High Efficiency Forced Air Unit (HE FAU)</t>
  </si>
  <si>
    <t>New - A/C Time Delay</t>
  </si>
  <si>
    <t>New - Smart Thermostat</t>
  </si>
  <si>
    <t>ESA Program - Pilot Plus and Pilot Deep</t>
  </si>
  <si>
    <t>TOTAL Pilot Plus and Pilot Deep COSTS</t>
  </si>
  <si>
    <r>
      <rPr>
        <vertAlign val="superscript"/>
        <sz val="11"/>
        <rFont val="Times New Roman"/>
        <family val="1"/>
      </rPr>
      <t xml:space="preserve">4 </t>
    </r>
    <r>
      <rPr>
        <sz val="11"/>
        <rFont val="Times New Roman"/>
        <family val="1"/>
      </rPr>
      <t xml:space="preserve"> Savings estimates are sourced from the PY 2015 to 2017 ESA Impact Evaluation; Energy Division instructed the IOUs to use these results for 2019 and 2020 savings estimates.</t>
    </r>
  </si>
  <si>
    <t xml:space="preserve">ESAP Table 2D    </t>
  </si>
  <si>
    <t>ESAP Expenses and Energy Savings by Measures Installed - Building Electrification (SCE only)</t>
  </si>
  <si>
    <r>
      <t xml:space="preserve">ESA Program - Building Electrification Retrofit Pilot </t>
    </r>
    <r>
      <rPr>
        <b/>
        <vertAlign val="superscript"/>
        <sz val="12"/>
        <rFont val="Arial"/>
        <family val="2"/>
      </rPr>
      <t>1</t>
    </r>
  </si>
  <si>
    <t>Electric Dryer</t>
  </si>
  <si>
    <t>Heat Pump Dryer</t>
  </si>
  <si>
    <t>Induction Cooktop</t>
  </si>
  <si>
    <t>Induction Range</t>
  </si>
  <si>
    <t>Heat Pump Water Heater</t>
  </si>
  <si>
    <t>Heat Pump HVAC</t>
  </si>
  <si>
    <t>Duct Seal</t>
  </si>
  <si>
    <r>
      <t xml:space="preserve">Miscellaneous </t>
    </r>
    <r>
      <rPr>
        <b/>
        <vertAlign val="superscript"/>
        <sz val="10"/>
        <rFont val="Arial"/>
        <family val="2"/>
      </rPr>
      <t>2</t>
    </r>
  </si>
  <si>
    <t>Minor Home Repair</t>
  </si>
  <si>
    <t>Carbon Monoxide/Smoke Alarm</t>
  </si>
  <si>
    <t>Electric Panel</t>
  </si>
  <si>
    <t>Electric Sub-Panel</t>
  </si>
  <si>
    <t>Electrical Circuit Run</t>
  </si>
  <si>
    <t>Induction Cookware</t>
  </si>
  <si>
    <t>Energy Assessment</t>
  </si>
  <si>
    <t>Total Savings/Expenditures</t>
  </si>
  <si>
    <t>Single Family Households Treated</t>
  </si>
  <si>
    <r>
      <t xml:space="preserve">Estimated Avg. Annual Bill SavingsTreated </t>
    </r>
    <r>
      <rPr>
        <vertAlign val="superscript"/>
        <sz val="10"/>
        <rFont val="Arial"/>
        <family val="2"/>
      </rPr>
      <t>3</t>
    </r>
  </si>
  <si>
    <t>ESA Program - Building Electrification</t>
  </si>
  <si>
    <t>TOTAL Building Electrification COSTS</t>
  </si>
  <si>
    <t xml:space="preserve">ESAP Table 2E    </t>
  </si>
  <si>
    <t>ESAP Expenses and Energy Savings by Measures Installed - Clean Energy Homes (SCE only)</t>
  </si>
  <si>
    <t>ESA Program - Clean Energy Homes New Construction Pilot [1]</t>
  </si>
  <si>
    <t>Quantity</t>
  </si>
  <si>
    <t>Avoided
(CO₂e) emissions</t>
  </si>
  <si>
    <t>Incentives Paid ($)</t>
  </si>
  <si>
    <t>Education and Outreach</t>
  </si>
  <si>
    <t>Direct Outreach (Developers and Owners)</t>
  </si>
  <si>
    <t>N/A</t>
  </si>
  <si>
    <t>Educational Webinars</t>
  </si>
  <si>
    <t>Technical Design Assistance (Reserved)</t>
  </si>
  <si>
    <t>Single-Family Homes</t>
  </si>
  <si>
    <t>Multifamily Properties</t>
  </si>
  <si>
    <t>• Buildings</t>
  </si>
  <si>
    <t>• No. of Dwelling Units</t>
  </si>
  <si>
    <t>Technical Design Assistance (In Process)</t>
  </si>
  <si>
    <t>Technical Design Assistance (Completed)</t>
  </si>
  <si>
    <t xml:space="preserve"> - Multifamily Dwelling Units Treated</t>
  </si>
  <si>
    <t>ESA Program - Clean Energy Homes</t>
  </si>
  <si>
    <t>TOTAL Clean Energy Homes COSTS</t>
  </si>
  <si>
    <t>ESAP Table 2F</t>
  </si>
  <si>
    <t>ESAP Expenses and Energy Savings by Measures Installed - CSD Leveraging</t>
  </si>
  <si>
    <t>ESA Program - CSD Leveraging</t>
  </si>
  <si>
    <t xml:space="preserve">Refrigerators </t>
  </si>
  <si>
    <t>Microwaves</t>
  </si>
  <si>
    <t>Water Heater Blanket</t>
  </si>
  <si>
    <t>Low Flow Shower Head</t>
  </si>
  <si>
    <t>Water Heater Pipe Insulation</t>
  </si>
  <si>
    <t>Thermostatic Shower Valve</t>
  </si>
  <si>
    <t>New - Combined Showerhead/TSV</t>
  </si>
  <si>
    <t>Air Sealing / Envelope</t>
  </si>
  <si>
    <t xml:space="preserve">Attic Insulation </t>
  </si>
  <si>
    <t>Duct Testing and Sealing</t>
  </si>
  <si>
    <t>Compact Fluorescent Lights (CFL)</t>
  </si>
  <si>
    <t>Interior Hard wired CFL fixtures</t>
  </si>
  <si>
    <t>Exterior Hard wired CFL fixtures</t>
  </si>
  <si>
    <t>Torchiere</t>
  </si>
  <si>
    <t>LED Night Lights</t>
  </si>
  <si>
    <t>New - LED Diffuse Bulb (60W Replacement)</t>
  </si>
  <si>
    <t>New - LED Reflector Bulb</t>
  </si>
  <si>
    <t>New - LED Reflector Downlight Retrofit Kits</t>
  </si>
  <si>
    <t>Smart Power Strips - Tier 1</t>
  </si>
  <si>
    <t>New - Smart Power Strips - Tier 2</t>
  </si>
  <si>
    <t>Outreach &amp; Assessment</t>
  </si>
  <si>
    <t>In-Home Education</t>
  </si>
  <si>
    <t>`</t>
  </si>
  <si>
    <t>Total Households Weatherized</t>
  </si>
  <si>
    <t>CSD MF Buildings Treated</t>
  </si>
  <si>
    <t xml:space="preserve"> - Multifamily</t>
  </si>
  <si>
    <t>TOTAL CSD Leveraging COSTS</t>
  </si>
  <si>
    <t xml:space="preserve">San Diego Gas &amp; Electric PY 2022  Energy Savings Assistance Program Annual Report
ESAP Table 3 
Program Cost Effectiveness                                                                                                                                                                                                            </t>
  </si>
  <si>
    <t>Program</t>
  </si>
  <si>
    <t>Ratio of Benefits Over Costs</t>
  </si>
  <si>
    <t>Net Benefits  $</t>
  </si>
  <si>
    <t>ESACET</t>
  </si>
  <si>
    <t>Resource 
Test</t>
  </si>
  <si>
    <t>TRC</t>
  </si>
  <si>
    <t>PAC</t>
  </si>
  <si>
    <t>RIM</t>
  </si>
  <si>
    <t>ESA In-Unit 
(SF, MH, MF-In-Unit)</t>
  </si>
  <si>
    <t>ESA MF CAM</t>
  </si>
  <si>
    <t>ESA MFWB 
(MF In-Unit, MF CAM, MFWB)</t>
  </si>
  <si>
    <t>Building Electrification</t>
  </si>
  <si>
    <t>Clean Energy Homes</t>
  </si>
  <si>
    <t>Notes:</t>
  </si>
  <si>
    <t>All program measures, including energy saving and health comfort &amp; safety (HCS) measures, are included in the ESACET.  Only energy saving measures are included in the Resource Test.  Energy Saving and HCS measures are defined in Decision 21-06-015, page 254:  "We decline requiring the IOUs to define which ESA measures are classified as energy saving (formerly “resource”) or HCS (formerly “non-resource”) measures beyond the current ad-hoc definition used by IOUs to define HCS measures as those having less than one kWh or one therm of annual energy savings.”</t>
  </si>
  <si>
    <t xml:space="preserve">The ESACET includes energy and non-energy benefits and all program costs including measure, installation, and administrative costs.  </t>
  </si>
  <si>
    <t>The Resource Test includes energy benefits and program measure and installation costs.</t>
  </si>
  <si>
    <t>For ESA Main, energy savings are sourced from 1) the PY2015 to PY2017 ESA Impact Evaluation and 2) energy efficiency workpapers.  For ESA CAM, energy savings are sourced from energy efficiency workpapers.</t>
  </si>
  <si>
    <t>Ordering Paragraph 43 of D.14-08-030 directs the application of the two new cost effectiveness tests, ESACET and Resource TRC (renamed the Resource Test).</t>
  </si>
  <si>
    <t>MFWB and ESA Pilot Plus and Deep were not implemented in program year 2022.</t>
  </si>
  <si>
    <t>Building Electrification and Clean Energy Homes pilots are not implemented by SDG&amp;E.</t>
  </si>
  <si>
    <r>
      <t>San Diego Gas &amp; Electric PY 2022  Energy Savings Assistance Program Annual Report
ESAP Table 4 
Detail by Housing Type and Source</t>
    </r>
    <r>
      <rPr>
        <b/>
        <vertAlign val="superscript"/>
        <sz val="12"/>
        <rFont val="Times New Roman"/>
        <family val="1"/>
      </rPr>
      <t xml:space="preserve">1 </t>
    </r>
    <r>
      <rPr>
        <b/>
        <sz val="12"/>
        <rFont val="Times New Roman"/>
        <family val="1"/>
      </rPr>
      <t xml:space="preserve">                                                                                                                                                                                                           </t>
    </r>
  </si>
  <si>
    <r>
      <t>2022 Energy Savings</t>
    </r>
    <r>
      <rPr>
        <b/>
        <vertAlign val="superscript"/>
        <sz val="11"/>
        <rFont val="Times New Roman"/>
        <family val="1"/>
      </rPr>
      <t>2</t>
    </r>
  </si>
  <si>
    <t>Customer</t>
  </si>
  <si>
    <t>Housing Type</t>
  </si>
  <si>
    <t># Homes /Properties Treated</t>
  </si>
  <si>
    <t>(mWh)</t>
  </si>
  <si>
    <t>MW</t>
  </si>
  <si>
    <t>(mTherm)</t>
  </si>
  <si>
    <t>2022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</si>
  <si>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</si>
  <si>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</si>
  <si>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</si>
  <si>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</si>
  <si>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</si>
  <si>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</si>
  <si>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</si>
  <si>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</si>
  <si>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</si>
  <si>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</si>
  <si>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 xml:space="preserve">Gas and Electric Total - ESA MFWB </t>
  </si>
  <si>
    <r>
      <t xml:space="preserve">ESA Multifamily In-Unit </t>
    </r>
    <r>
      <rPr>
        <vertAlign val="superscript"/>
        <sz val="10"/>
        <rFont val="Times New Roman"/>
        <family val="1"/>
      </rPr>
      <t>3</t>
    </r>
  </si>
  <si>
    <r>
      <t xml:space="preserve">ESA Multifamily Whole Building  </t>
    </r>
    <r>
      <rPr>
        <vertAlign val="superscript"/>
        <sz val="10"/>
        <rFont val="Times New Roman"/>
        <family val="1"/>
      </rPr>
      <t>4</t>
    </r>
  </si>
  <si>
    <t>Totals:</t>
  </si>
  <si>
    <r>
      <rPr>
        <vertAlign val="superscript"/>
        <sz val="11"/>
        <rFont val="Times New Roman"/>
        <family val="1"/>
      </rPr>
      <t xml:space="preserve">1  </t>
    </r>
    <r>
      <rPr>
        <sz val="11"/>
        <rFont val="Times New Roman"/>
        <family val="1"/>
      </rPr>
      <t>Summary data which includes ESA Main Program (SF, MH, MF-In-Unit), MF CAM, MFWB, Pilot Plus and Pilot Deep, CSD Leveraging, and Building Electrification.</t>
    </r>
  </si>
  <si>
    <r>
      <rPr>
        <vertAlign val="superscript"/>
        <sz val="11"/>
        <rFont val="Times New Roman"/>
        <family val="1"/>
      </rPr>
      <t>2</t>
    </r>
    <r>
      <rPr>
        <sz val="11"/>
        <rFont val="Times New Roman"/>
        <family val="1"/>
      </rPr>
      <t xml:space="preserve"> Savings estimates for ESA treated homes are sourced from the PY 2015 to 2017 ESA Impact Evaluation. Savings for common area measures are sourced from approved workpapers.</t>
    </r>
  </si>
  <si>
    <r>
      <rPr>
        <vertAlign val="superscript"/>
        <sz val="10"/>
        <rFont val="Cambria"/>
        <family val="1"/>
      </rPr>
      <t>3</t>
    </r>
    <r>
      <rPr>
        <sz val="10"/>
        <rFont val="Cambria"/>
        <family val="1"/>
      </rPr>
      <t xml:space="preserve"> Included in ESA Main Program.</t>
    </r>
  </si>
  <si>
    <r>
      <rPr>
        <vertAlign val="superscript"/>
        <sz val="10"/>
        <rFont val="Cambria"/>
        <family val="1"/>
      </rPr>
      <t xml:space="preserve">4 </t>
    </r>
    <r>
      <rPr>
        <sz val="10"/>
        <rFont val="Cambria"/>
        <family val="1"/>
      </rPr>
      <t>Implementation to occur no earlier than January 2023.</t>
    </r>
  </si>
  <si>
    <t>Year</t>
  </si>
  <si>
    <t>Utility in Shared Service Territory</t>
  </si>
  <si>
    <t>Eligible Households in Shared Service Territory</t>
  </si>
  <si>
    <t>Eligible Households Treated by Both Utilities in Shared Service Territory</t>
  </si>
  <si>
    <t>SoCalGas</t>
  </si>
  <si>
    <r>
      <t xml:space="preserve">San Diego Gas &amp; Electric PY 2022 Energy Savings Assistance Program Annual Report </t>
    </r>
    <r>
      <rPr>
        <b/>
        <vertAlign val="superscript"/>
        <sz val="12"/>
        <rFont val="Times New Roman"/>
        <family val="1"/>
      </rPr>
      <t>1</t>
    </r>
    <r>
      <rPr>
        <b/>
        <sz val="12"/>
        <rFont val="Times New Roman"/>
        <family val="1"/>
      </rPr>
      <t xml:space="preserve">
ESAP Table 5 
ESAP Direct Purchases &amp; Installation Contractors  </t>
    </r>
  </si>
  <si>
    <t>Contractor</t>
  </si>
  <si>
    <t>County</t>
  </si>
  <si>
    <t>Contractor Type
(Check one or more if applicable)</t>
  </si>
  <si>
    <t>2022 Annual
Expenditures</t>
  </si>
  <si>
    <t>Private</t>
  </si>
  <si>
    <t>CBO</t>
  </si>
  <si>
    <t>WMDVBE</t>
  </si>
  <si>
    <t>LIHEAP</t>
  </si>
  <si>
    <t xml:space="preserve">American Eco Services, Inc. </t>
  </si>
  <si>
    <t xml:space="preserve">San Diego </t>
  </si>
  <si>
    <t>X</t>
  </si>
  <si>
    <t>Campesinos Unidos Inc.</t>
  </si>
  <si>
    <t>Capital State Construction</t>
  </si>
  <si>
    <t>Eagle Systems International Inc.</t>
  </si>
  <si>
    <t>Jerry’s Heating &amp; Air Conditioning, Inc.</t>
  </si>
  <si>
    <t>MAAC Project</t>
  </si>
  <si>
    <t>R&amp;B Wholesale Distributor</t>
  </si>
  <si>
    <t>Richard Heath &amp; Associates</t>
  </si>
  <si>
    <t>THA Heating and Air Conditioning Inc.</t>
  </si>
  <si>
    <t xml:space="preserve">Wildan Engineers and Constructors </t>
  </si>
  <si>
    <t>Total Contractor Expenditures</t>
  </si>
  <si>
    <r>
      <rPr>
        <vertAlign val="superscript"/>
        <sz val="11"/>
        <rFont val="Times New Roman"/>
        <family val="1"/>
      </rPr>
      <t>1</t>
    </r>
    <r>
      <rPr>
        <sz val="11"/>
        <rFont val="Times New Roman"/>
        <family val="1"/>
      </rPr>
      <t xml:space="preserve">  Summary data which includes ESA Main Program (SF, MH, MF-In-Unit), MF CAM, MFWB, Pilot Plus and Pilot Deep, CSD Leveraging, Building Electrification, and Clean Energy Home. </t>
    </r>
  </si>
  <si>
    <r>
      <t xml:space="preserve">San Diego Gas &amp; Electric PY 2022 Energy Savings Assistance Program Annual Report
ESAP Table 6  
ESAP Installation Cost of Program Installation Contractors </t>
    </r>
    <r>
      <rPr>
        <b/>
        <vertAlign val="superscript"/>
        <sz val="12"/>
        <rFont val="Times New Roman"/>
        <family val="1"/>
      </rPr>
      <t>1, 2</t>
    </r>
  </si>
  <si>
    <t>Unit of Measure</t>
  </si>
  <si>
    <t xml:space="preserve">CBO/WMDVBE </t>
  </si>
  <si>
    <t xml:space="preserve">Non-CBO/WMDVBE </t>
  </si>
  <si>
    <t xml:space="preserve">2022 Program Total </t>
  </si>
  <si>
    <t>Installations</t>
  </si>
  <si>
    <t>Dwellings</t>
  </si>
  <si>
    <t xml:space="preserve">Costs </t>
  </si>
  <si>
    <t>Costs</t>
  </si>
  <si>
    <t>Units Installed</t>
  </si>
  <si>
    <t xml:space="preserve">Installations </t>
  </si>
  <si>
    <t>Cost/ Unit</t>
  </si>
  <si>
    <t>Cost/ 
Household</t>
  </si>
  <si>
    <t>$</t>
  </si>
  <si>
    <t>Other Domestic Hot Water</t>
  </si>
  <si>
    <t>CAM - Central Boiler</t>
  </si>
  <si>
    <t>CAM - Faucet Aerator</t>
  </si>
  <si>
    <t>CAM - Pipe Insulation</t>
  </si>
  <si>
    <t>Air Sealing</t>
  </si>
  <si>
    <t>Central A/C Replacement</t>
  </si>
  <si>
    <t>Evaporative Coolers (Replacement)</t>
  </si>
  <si>
    <t>Evaporative Coolers (Installation)</t>
  </si>
  <si>
    <t>CAM - HEAT Pump Split System</t>
  </si>
  <si>
    <t>CAM - AC Tune-up</t>
  </si>
  <si>
    <t>CAM - Furnace Replacement</t>
  </si>
  <si>
    <t>CAM - Programmable Thermostat</t>
  </si>
  <si>
    <t>Central A/C Tune-up</t>
  </si>
  <si>
    <t>Evaporative Cooler Maintenance</t>
  </si>
  <si>
    <t>CAM - Exterior LED Lighting</t>
  </si>
  <si>
    <t>CAM - Exterior LED Lighting - Pool</t>
  </si>
  <si>
    <t>Exterior LED Lighting - Spa</t>
  </si>
  <si>
    <t>CAM - Interior LED Fixture</t>
  </si>
  <si>
    <t>CAM - Interior LED Lighting</t>
  </si>
  <si>
    <t>CAM - Interior LED Screw-in</t>
  </si>
  <si>
    <t>CAM - Interior TLED Type A Lamps</t>
  </si>
  <si>
    <t>CAM - Interior TLED Type C Lamps</t>
  </si>
  <si>
    <t>CAM - Interior LED Exit Sign</t>
  </si>
  <si>
    <t>CAM - Tier-2 Smart Power Strip</t>
  </si>
  <si>
    <t>CAM - Variable Speed Pool Pump</t>
  </si>
  <si>
    <t>Ancillary Services</t>
  </si>
  <si>
    <t xml:space="preserve">Commissioning </t>
  </si>
  <si>
    <t>CAM - Audit</t>
  </si>
  <si>
    <r>
      <rPr>
        <vertAlign val="superscript"/>
        <sz val="11"/>
        <rFont val="Times New Roman"/>
        <family val="1"/>
      </rPr>
      <t>1</t>
    </r>
    <r>
      <rPr>
        <sz val="11"/>
        <rFont val="Times New Roman"/>
        <family val="1"/>
      </rPr>
      <t xml:space="preserve">  Summary data which includes ESA Main Program (SF, MH, MF-In-Unit), MF CAM, MFWB, Pilot Plus and Pilot Deep, CSD Leveraging, and Building Electrification. </t>
    </r>
  </si>
  <si>
    <r>
      <rPr>
        <vertAlign val="superscript"/>
        <sz val="11"/>
        <rFont val="Times New Roman"/>
        <family val="1"/>
      </rPr>
      <t>2</t>
    </r>
    <r>
      <rPr>
        <sz val="11"/>
        <rFont val="Times New Roman"/>
        <family val="1"/>
      </rPr>
      <t xml:space="preserve"> Direct Implementation year to date expenses include the reimbursement of $85,714 from San Diego County Water Authority (SDCWA).</t>
    </r>
  </si>
  <si>
    <r>
      <t xml:space="preserve">San Diego Gas &amp; Electric PY 2022 Energy Savings Assistance Program Annual Report
ESAP Table 7  
Expenditures Recorded by Cost Element </t>
    </r>
    <r>
      <rPr>
        <b/>
        <vertAlign val="superscript"/>
        <sz val="12"/>
        <rFont val="Times New Roman"/>
        <family val="1"/>
      </rPr>
      <t>1</t>
    </r>
  </si>
  <si>
    <t>Labor</t>
  </si>
  <si>
    <t>Non-Labor</t>
  </si>
  <si>
    <t xml:space="preserve">Total </t>
  </si>
  <si>
    <t>ESA Main Program (SF, MH, MF In-Unit)</t>
  </si>
  <si>
    <t xml:space="preserve">Domestic Hot Water </t>
  </si>
  <si>
    <t xml:space="preserve">Enclosure </t>
  </si>
  <si>
    <t xml:space="preserve">HVAC </t>
  </si>
  <si>
    <r>
      <t xml:space="preserve">Multi-Family Common Area Measures </t>
    </r>
    <r>
      <rPr>
        <vertAlign val="superscript"/>
        <sz val="12"/>
        <rFont val="Times New Roman"/>
        <family val="1"/>
      </rPr>
      <t>2</t>
    </r>
  </si>
  <si>
    <t xml:space="preserve">Multi-Family Whole Building </t>
  </si>
  <si>
    <r>
      <t xml:space="preserve">Pilot Plus and Pilot Deep </t>
    </r>
    <r>
      <rPr>
        <vertAlign val="superscript"/>
        <sz val="12"/>
        <rFont val="Times New Roman"/>
        <family val="1"/>
      </rPr>
      <t>3</t>
    </r>
  </si>
  <si>
    <t>Building Electrification (SCE Only)</t>
  </si>
  <si>
    <t>Clean Energy Homes (SCE Only)</t>
  </si>
  <si>
    <t>Workforce Education and Training</t>
  </si>
  <si>
    <t>Measurement and Evaluation  Studies</t>
  </si>
  <si>
    <r>
      <rPr>
        <vertAlign val="superscript"/>
        <sz val="11"/>
        <rFont val="Times New Roman"/>
        <family val="1"/>
      </rPr>
      <t>1</t>
    </r>
    <r>
      <rPr>
        <sz val="11"/>
        <rFont val="Times New Roman"/>
        <family val="1"/>
      </rPr>
      <t xml:space="preserve">  Note that "below the line" summary costs (rows 70-79) includes ESA Main Program (SF, MH, MF-In-Unit) and does not include administrative cost for ESA CAM, MFWB, or Pilot Plus/Pilot Deep.</t>
    </r>
  </si>
  <si>
    <r>
      <rPr>
        <vertAlign val="superscript"/>
        <sz val="11"/>
        <rFont val="Times New Roman"/>
        <family val="1"/>
      </rPr>
      <t>2</t>
    </r>
    <r>
      <rPr>
        <sz val="11"/>
        <rFont val="Times New Roman"/>
        <family val="1"/>
      </rPr>
      <t xml:space="preserve">  SDG&amp;E did not account for Multi-Family Common Area Measures (MF CAM) labor and non-labor expenses at this level of detail. MF CAM excludes non-contractor labor and non-labor expenditures of $82,256 and $608,513, respectively. </t>
    </r>
  </si>
  <si>
    <r>
      <rPr>
        <vertAlign val="superscript"/>
        <sz val="11"/>
        <rFont val="Times New Roman"/>
        <family val="1"/>
      </rPr>
      <t>3</t>
    </r>
    <r>
      <rPr>
        <sz val="11"/>
        <rFont val="Times New Roman"/>
        <family val="1"/>
      </rPr>
      <t xml:space="preserve">  SDG&amp;E did not account for Pilot Plus and Pilot Deep labor and non-labor expenses at this level of detail. Pilot Plus and Pilot Deep excludes non-contractor labor and non-labor expenditures of $4,490 and $123,190 respectively. </t>
    </r>
  </si>
  <si>
    <r>
      <rPr>
        <b/>
        <sz val="12"/>
        <color rgb="FF000000"/>
        <rFont val="Times New Roman"/>
        <family val="1"/>
      </rPr>
      <t xml:space="preserve">San Diego Gas &amp; Electric PY 2022 Energy Savings Assistance Program Annual Report
ESAP Table 8 
ESAP Homes Unwilling / Unable to Participate </t>
    </r>
    <r>
      <rPr>
        <b/>
        <vertAlign val="superscript"/>
        <sz val="12"/>
        <color rgb="FF000000"/>
        <rFont val="Times New Roman"/>
        <family val="1"/>
      </rPr>
      <t xml:space="preserve">1 </t>
    </r>
    <r>
      <rPr>
        <b/>
        <sz val="12"/>
        <color rgb="FF000000"/>
        <rFont val="Times New Roman"/>
        <family val="1"/>
      </rPr>
      <t xml:space="preserve">                                                                                                                                                                                                                           </t>
    </r>
  </si>
  <si>
    <t>Reason Provided</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</si>
  <si>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</si>
  <si>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</si>
  <si>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</si>
  <si>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</si>
  <si>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</si>
  <si>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</si>
  <si>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</si>
  <si>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SAN DIEGO</t>
  </si>
  <si>
    <t>ORANGE</t>
  </si>
  <si>
    <t>MFWB implementation to occur no earlier than January 2023.</t>
  </si>
  <si>
    <t xml:space="preserve">ESAP Coordinated Treatment (SCE and SCG only) </t>
  </si>
  <si>
    <r>
      <t xml:space="preserve">Reason Why Household did not Receive Additional Measures from one Utility or Partnering Agency </t>
    </r>
    <r>
      <rPr>
        <b/>
        <vertAlign val="superscript"/>
        <sz val="12"/>
        <rFont val="Times New Roman"/>
        <family val="1"/>
      </rPr>
      <t>1</t>
    </r>
  </si>
  <si>
    <t># of Households Received Measures from one Utility, but not other Utility or Partnering Agency</t>
  </si>
  <si>
    <t># of Customer Unwilling/Declined Program Measures</t>
  </si>
  <si>
    <t># of Customer Unavailable -Scheduling Conflicts</t>
  </si>
  <si>
    <t># of Hazardous Environment (unsafe/unclean)</t>
  </si>
  <si>
    <t># of Landlord Refused to Authorize Participation</t>
  </si>
  <si>
    <t># of Other Infeasible/ Ineligible</t>
  </si>
  <si>
    <t>San Diego Gas &amp; Electric PY 2022 Energy Savings Assistance Program Annual Report
ESAP Table 9   
Life Cycle Bill Savings by Measure - ESA Main Program (SF, MH, MF In-Unit)</t>
  </si>
  <si>
    <t>Measure Name</t>
  </si>
  <si>
    <t>Unit</t>
  </si>
  <si>
    <t>2022
Number 
Installed</t>
  </si>
  <si>
    <t>Per Measure 
Electric 
Impact  
(kWh)</t>
  </si>
  <si>
    <t>Per 
Measure 
Gas Impact 
(Therms)</t>
  </si>
  <si>
    <t>Effective 
Useful 
Life 
(years)</t>
  </si>
  <si>
    <t xml:space="preserve">2022
Total 
Measure 
Life Cycle 
Bill Savings </t>
  </si>
  <si>
    <t>Total Homes Served By the Program</t>
  </si>
  <si>
    <t>Life Cycle Bill Savings Per Home</t>
  </si>
  <si>
    <t>[1]  Summary data which includes ESA Main Program (SF, MH, MF-In-Unit).</t>
  </si>
  <si>
    <t xml:space="preserve">For ESA Main, energy savings are sourced from 1) the PY2015 to PY2017 ESA Impact Evaluation and 2) energy efficiency workpapers. </t>
  </si>
  <si>
    <t>Per measure kWh and therm impacts are presented as total kWh savings divided by total units and total therm savings divided by total units.</t>
  </si>
  <si>
    <t>Average rates for kWh and therms paid by ESA participants in 2022 was used to calculate lifecycle bill savings.</t>
  </si>
  <si>
    <t>San Diego Gas &amp; Electric PY 2022 Energy Savings Assistance Program Annual Report
ESAP Table 9 A
Life Cycle Bill Savings by Measure - ESA MF CAM</t>
  </si>
  <si>
    <t>Total Properties Served By the Program</t>
  </si>
  <si>
    <t>Life Cycle Bill Savings Per Property</t>
  </si>
  <si>
    <r>
      <rPr>
        <vertAlign val="superscript"/>
        <sz val="12"/>
        <rFont val="Times New Roman"/>
        <family val="1"/>
      </rPr>
      <t xml:space="preserve">1 </t>
    </r>
    <r>
      <rPr>
        <sz val="12"/>
        <rFont val="Times New Roman"/>
        <family val="1"/>
      </rPr>
      <t>Savings estimates are sourced from approved workpapers.</t>
    </r>
  </si>
  <si>
    <r>
      <rPr>
        <vertAlign val="superscript"/>
        <sz val="12"/>
        <rFont val="Times New Roman"/>
        <family val="1"/>
      </rPr>
      <t>2</t>
    </r>
    <r>
      <rPr>
        <sz val="12"/>
        <rFont val="Times New Roman"/>
        <family val="1"/>
      </rPr>
      <t xml:space="preserve"> This represents the unit of measure such as KiloLumen, Cap Tons and Cap kBTUh. It is not a count of each measure installed or each home the measure was intalled in. </t>
    </r>
  </si>
  <si>
    <t>Average rates for kWh and therms paid by participants in 2022 was used to calculate lifecycle bill savings.</t>
  </si>
  <si>
    <t>San Diego Gas &amp; Electric PY 2022 Energy Savings Assistance Program Annual Report
ESAP Table 9 B
Life Cycle Bill Savings by Measure - ESA Pilot Plus and Pilot Deep</t>
  </si>
  <si>
    <t>Savings estimates are sourced from the PY 2015 to 2017 ESA Impact Evaluation; Energy Division instructed the IOUs to use these results for 2019 and 2020 savings estimates.</t>
  </si>
  <si>
    <t>Per measure kWh and therm impacts are presented as total kWh savings divided by total participants and total therm savings divided by total participants.</t>
  </si>
  <si>
    <t>Average rates for kWh and therms paid by ESA participants in 2020 was used to calculate lifecycle bill savings.</t>
  </si>
  <si>
    <t>San Diego Gas &amp; Electric PY 2022 Energy Savings Assistance Program Annual Report
ESAP Table 9 C
Life Cycle Bill Savings by Measure - Building Electrification (SCE Only)</t>
  </si>
  <si>
    <r>
      <t xml:space="preserve">San Diego Gas &amp; Electric PY 2022 Energy Savings Assistance Program Annual Report
ESAP Table 10  </t>
    </r>
    <r>
      <rPr>
        <b/>
        <vertAlign val="superscript"/>
        <sz val="12"/>
        <rFont val="Times New Roman"/>
        <family val="1"/>
      </rPr>
      <t>1</t>
    </r>
    <r>
      <rPr>
        <b/>
        <sz val="12"/>
        <rFont val="Times New Roman"/>
        <family val="1"/>
      </rPr>
      <t xml:space="preserve">
</t>
    </r>
  </si>
  <si>
    <r>
      <t>Residential Energy Rate Used for Bill Savings Calculations</t>
    </r>
    <r>
      <rPr>
        <b/>
        <vertAlign val="superscript"/>
        <sz val="12"/>
        <rFont val="Times New Roman"/>
        <family val="1"/>
      </rPr>
      <t xml:space="preserve"> 2</t>
    </r>
    <r>
      <rPr>
        <b/>
        <sz val="12"/>
        <rFont val="Times New Roman"/>
        <family val="1"/>
      </rPr>
      <t xml:space="preserve">   </t>
    </r>
  </si>
  <si>
    <r>
      <t xml:space="preserve">Non-Residential Energy Rate Used for Bill Savings Calculations  (MF In-Unit, MF CAM, MFWB) </t>
    </r>
    <r>
      <rPr>
        <b/>
        <vertAlign val="superscript"/>
        <sz val="12"/>
        <rFont val="Times New Roman"/>
        <family val="1"/>
      </rPr>
      <t>3</t>
    </r>
  </si>
  <si>
    <t>$/kWh</t>
  </si>
  <si>
    <t>$/Therm</t>
  </si>
  <si>
    <r>
      <rPr>
        <vertAlign val="superscript"/>
        <sz val="12"/>
        <rFont val="Times New Roman"/>
        <family val="1"/>
      </rPr>
      <t>1</t>
    </r>
    <r>
      <rPr>
        <sz val="12"/>
        <rFont val="Times New Roman"/>
        <family val="1"/>
      </rPr>
      <t xml:space="preserve"> For 2022, the average cost per kWh and therm paid by ESA participants is shown.  Cost is escalated 3% annually for remaining years. These values do not include adjustments for TOU rates. Only the 2022 value is used to calculate lifecycle bill savings for this report.</t>
    </r>
  </si>
  <si>
    <r>
      <rPr>
        <vertAlign val="superscript"/>
        <sz val="11"/>
        <rFont val="Times New Roman"/>
        <family val="1"/>
      </rPr>
      <t>2</t>
    </r>
    <r>
      <rPr>
        <sz val="11"/>
        <rFont val="Times New Roman"/>
        <family val="1"/>
      </rPr>
      <t xml:space="preserve"> Summary includes ESA Main Program (SF, MH, MF-In-Unit) Pilot Plus and Pilot Deep, CSD Leveraging, and Building Electrification.  Clean Energy Homes is not applicable.</t>
    </r>
  </si>
  <si>
    <r>
      <rPr>
        <vertAlign val="superscript"/>
        <sz val="12"/>
        <rFont val="Times New Roman"/>
        <family val="1"/>
      </rPr>
      <t>3</t>
    </r>
    <r>
      <rPr>
        <sz val="12"/>
        <rFont val="Times New Roman"/>
        <family val="1"/>
      </rPr>
      <t xml:space="preserve">  Summary data includes ESA MF CAM and MFWB.  MF In-Unit is shown in residential rates.</t>
    </r>
  </si>
  <si>
    <t xml:space="preserve">San Diego Gas &amp; Electric PY 2022 Energy Savings Assistance Program Annual Report
Bill Savings Calculations
</t>
  </si>
  <si>
    <t>ESAP Table 11</t>
  </si>
  <si>
    <t>ESAP Table 11 A</t>
  </si>
  <si>
    <t>Bill Savings Calculations by Program Year (ESA Main - SF, MH, MF-In-Unit)</t>
  </si>
  <si>
    <t xml:space="preserve">Bill Savings Calculations by Program Year (Pilot Plus and Pilot Deep) </t>
  </si>
  <si>
    <t>Program Year</t>
  </si>
  <si>
    <t>Program Costs</t>
  </si>
  <si>
    <t>Program Lifecycle Bill Savings</t>
  </si>
  <si>
    <t>Program Bill Savings/ Cost Ratio</t>
  </si>
  <si>
    <t>Per Home Average Lifecycle Bill Savings</t>
  </si>
  <si>
    <t>Note: Data for program years prior to 2022 is not applicable as program not authorized until D.21-06-015.</t>
  </si>
  <si>
    <t>ESAP Table 11 B</t>
  </si>
  <si>
    <t>ESAP Table 11 C</t>
  </si>
  <si>
    <r>
      <t xml:space="preserve">Bill Savings Calculations by Program Year - MF CAM and MFWB </t>
    </r>
    <r>
      <rPr>
        <b/>
        <vertAlign val="superscript"/>
        <sz val="12"/>
        <rFont val="Times New Roman"/>
        <family val="1"/>
      </rPr>
      <t>1</t>
    </r>
  </si>
  <si>
    <t>Bill Savings Calculations by Program Year - Building Electrification</t>
  </si>
  <si>
    <r>
      <rPr>
        <vertAlign val="superscript"/>
        <sz val="12"/>
        <rFont val="Times New Roman"/>
        <family val="1"/>
      </rPr>
      <t>1</t>
    </r>
    <r>
      <rPr>
        <sz val="12"/>
        <rFont val="Times New Roman"/>
        <family val="1"/>
      </rPr>
      <t xml:space="preserve">  Summary data includes ESA MF CAM and MFWB.  MF In-Unit is shown in ESA Main.  MFWB implementation to occur no earlier than January 2023, therefore this data only reflects MF CAM.</t>
    </r>
  </si>
  <si>
    <t>Note: Clean Energy Homes is not applicable.</t>
  </si>
  <si>
    <t xml:space="preserve">San Diego Gas &amp; Electric PY 2022 Energy Savings Assistance Program Annual Report
ESAP Table 12 
Fund Shifting  </t>
  </si>
  <si>
    <t>FUND SHIFT AMOUNT</t>
  </si>
  <si>
    <r>
      <t>Budget</t>
    </r>
    <r>
      <rPr>
        <b/>
        <vertAlign val="superscript"/>
        <sz val="11"/>
        <rFont val="Arial"/>
        <family val="2"/>
      </rPr>
      <t xml:space="preserve"> </t>
    </r>
  </si>
  <si>
    <t>Expenditures</t>
  </si>
  <si>
    <t>(Shift) or Carried Forward
(Budget - Expenditures = Variance) (4)</t>
  </si>
  <si>
    <t>Among Categories within Program Year 1-3</t>
  </si>
  <si>
    <t>Carry Forward from 2021</t>
  </si>
  <si>
    <t>Carry Back from 2021</t>
  </si>
  <si>
    <t>_</t>
  </si>
  <si>
    <t>Program Year 2022</t>
  </si>
  <si>
    <t>Total Authorized</t>
  </si>
  <si>
    <t>Total Expenditures</t>
  </si>
  <si>
    <t>Variance</t>
  </si>
  <si>
    <t>Shift of Current Year Authorized (1)</t>
  </si>
  <si>
    <t xml:space="preserve">Shift of Carry Forward (2) </t>
  </si>
  <si>
    <t xml:space="preserve">Shift of Carry Back (3) </t>
  </si>
  <si>
    <r>
      <t>Total Shifted  Gas / Electric</t>
    </r>
    <r>
      <rPr>
        <b/>
        <vertAlign val="superscript"/>
        <sz val="10"/>
        <rFont val="Arial"/>
        <family val="2"/>
      </rPr>
      <t xml:space="preserve">  </t>
    </r>
  </si>
  <si>
    <t>% of Authorized Total</t>
  </si>
  <si>
    <t>Fund Shifting Source
1. Current Year Authorized
2. Carried Forward
3. Carried Back</t>
  </si>
  <si>
    <t>To/From Year</t>
  </si>
  <si>
    <t>Fund Shift Description</t>
  </si>
  <si>
    <t>Authorization</t>
  </si>
  <si>
    <t>ex. $x,xxx</t>
  </si>
  <si>
    <t>ex.  $x,xxx</t>
  </si>
  <si>
    <t>($x,xxx)</t>
  </si>
  <si>
    <t>x%</t>
  </si>
  <si>
    <t>G-xxxx, D.xx- xx-xxx</t>
  </si>
  <si>
    <t xml:space="preserve">     Appliance</t>
  </si>
  <si>
    <t>1.
2. 
3.</t>
  </si>
  <si>
    <t>1. 
2.
3.</t>
  </si>
  <si>
    <t>1.
2.
3.</t>
  </si>
  <si>
    <t xml:space="preserve">     Domestic Hot Water</t>
  </si>
  <si>
    <t xml:space="preserve">     Enclosure</t>
  </si>
  <si>
    <t xml:space="preserve">     HVAC </t>
  </si>
  <si>
    <t xml:space="preserve">     Maintenance</t>
  </si>
  <si>
    <t xml:space="preserve">     Lighting</t>
  </si>
  <si>
    <t>1. 
2. 
3.</t>
  </si>
  <si>
    <t>1.
2.  
3.</t>
  </si>
  <si>
    <t>Contractor Advanced Funds</t>
  </si>
  <si>
    <t>Multi-Family Common Area Measures</t>
  </si>
  <si>
    <t>Multi-Family Whole Building</t>
  </si>
  <si>
    <t>Pilot Plus and Pilot Deep</t>
  </si>
  <si>
    <t>SASH/MASH</t>
  </si>
  <si>
    <t>Leveraging</t>
  </si>
  <si>
    <t>1.
2. .
3.</t>
  </si>
  <si>
    <t>Marketing and Outreach (5)</t>
  </si>
  <si>
    <t>1. Current Year Authorized
2.
3.</t>
  </si>
  <si>
    <t>1. 2022
2.
3.</t>
  </si>
  <si>
    <t>1. From General Administration to Marketing and Outreach
2.
3.</t>
  </si>
  <si>
    <t>1.  D.21-06-015
2.
3.</t>
  </si>
  <si>
    <t>Statewide ME&amp;O</t>
  </si>
  <si>
    <t>M&amp;E Studies</t>
  </si>
  <si>
    <t>General Administration (5)</t>
  </si>
  <si>
    <t>1.To Marketing and Outreach from General Administration
2.
3.</t>
  </si>
  <si>
    <t>A</t>
  </si>
  <si>
    <t xml:space="preserve">TOTAL PROGRAM COSTS </t>
  </si>
  <si>
    <t>B</t>
  </si>
  <si>
    <t>Carryforward from 2021 and prior years (6), (7)</t>
  </si>
  <si>
    <t>C</t>
  </si>
  <si>
    <t>Approved Budget for Unspent Funds in 2022</t>
  </si>
  <si>
    <t>D=A+B-C</t>
  </si>
  <si>
    <t>TOTAL PROGRAM INCLUDING CARRY FORWARD / CARRY BACK</t>
  </si>
  <si>
    <t>[1] Energy Savings Assistance Program fund shifting activity that falls within rules laid out in Section 20.1 of D. 08-11-031 as modified by D.10-10-008, 16-11-022, D.17-12-009, and D.21-06-015.</t>
  </si>
  <si>
    <t xml:space="preserve">[2] Energy Division approved the 2021 authorized budget through SDG&amp;E Advice Letter 3612-E/2905-G for January through June 2021 and D.21-06-015 approved for July through December.  See Attachment 1 Table 11 of D.21-06-015. </t>
  </si>
  <si>
    <t>[3] D.19-06-022 directs the IOUs to use unspent and uncommitted ESA CAM for program year 2022. D.21-06-015 directs the IOUs to carry-forward all unspent and uncommitted ESA common area measures funding as of June 30, 2021 into the remainder of program year 2021 and 2022.  The unspent funds remaining at the end of December 31, 2021 is $4,261,527.</t>
  </si>
  <si>
    <t>[4] Total unspent funds are based on Authorized budgets less expenditures.  The unspent amount is not the same as the amounts (over/under collection) in the Balancing Accounts which are based on the annual collections minus the annual expenditures.</t>
  </si>
  <si>
    <t>[5] In D.21-06-015, the Commission revised the fund shift rules allowing flexibility to shift funds between the categories and fuel type.</t>
  </si>
  <si>
    <t>[6] Represents SDG&amp;E’s ESA Program electric and gas balancing accounts which is comprised of 2009-2021 unspent funds.  The unspent balance as of December 31, 2021, is an over-collection of $25,682,696.</t>
  </si>
  <si>
    <t>[7] 2021 expenditures represent amortization of prior years unspent over-collected funds. The Commission directs the Investor-Owned Utilities (IOUs) to use unspent ESA Program funds to achieve program and policy objectives and to offset future revenue collections.  Consistent with this directive, in 2022, SDG&amp;E partially offset its revenue collections by $13,600,000 using ESA Program unspent electric funds of $9,500,000 and gas funds of $4,100,000.</t>
  </si>
  <si>
    <t xml:space="preserve">[8] SDG&amp;E's unspent/over-collected funds at the end of 2016 totaled $23,322,672.  </t>
  </si>
  <si>
    <t>[9] SDG&amp;E will partially offset its gas revenue collections in 2023 by $2,000,000. See SDG&amp;E Advice Letter 3137-G, effective January 1, 2023 which requested the gas revenue requirement.</t>
  </si>
  <si>
    <t>Note: Supplemental Table below shows the cumulative unspent and over-collected funds available to offset future revenue collections.</t>
  </si>
  <si>
    <t>Total Unspent/Over-collected Funds available from 2016 and prior years (8)</t>
  </si>
  <si>
    <t>Net Activity for 2017 - over collection / (under collection)</t>
  </si>
  <si>
    <t>Total Unspent/Over-collected Funds Available 2017</t>
  </si>
  <si>
    <t>Net Activity for 2018 - over collection</t>
  </si>
  <si>
    <t>Total Unspent/Over-collected Funds Available 2018</t>
  </si>
  <si>
    <t>Net Activity for 2019 - (under collection)</t>
  </si>
  <si>
    <t>Total Unspent/Over-collected Funds Available 2019</t>
  </si>
  <si>
    <t>Net Activity for 2020 - over collection</t>
  </si>
  <si>
    <t>Total Unspent/Over-collected Funds Available 2020</t>
  </si>
  <si>
    <t>Net Activity for 2021 - (under collection)</t>
  </si>
  <si>
    <t>Total Unspent/Over-collected Funds Available 2021</t>
  </si>
  <si>
    <t>Net Activity for 2022 - (under collection)</t>
  </si>
  <si>
    <t>Total Unspent/Over-collected Funds Available 2022</t>
  </si>
  <si>
    <t xml:space="preserve">Less: Unspent Committed funds for Multi-Family Common Area Measures as of December 31, 2022 (ESA Table 1A) </t>
  </si>
  <si>
    <t>Total Unspent/Uncommitted/Over-collected Funds Available to Offset Future Revenue Collections as of December 31, 2022. (9)</t>
  </si>
  <si>
    <t xml:space="preserve">ESAP Table 13 </t>
  </si>
  <si>
    <t xml:space="preserve">Categorical and Other Enrollment </t>
  </si>
  <si>
    <r>
      <t xml:space="preserve">ESA Main (SF, MH, MF In-Unit) </t>
    </r>
    <r>
      <rPr>
        <b/>
        <vertAlign val="superscript"/>
        <sz val="12"/>
        <rFont val="Times New Roman"/>
        <family val="1"/>
      </rPr>
      <t>1</t>
    </r>
  </si>
  <si>
    <t>Type of Enrollment</t>
  </si>
  <si>
    <t>Number of  Homes Treated</t>
  </si>
  <si>
    <t>Women, Infants, and Children Program (WIC)</t>
  </si>
  <si>
    <t>Supplemental Security Income (SSI)</t>
  </si>
  <si>
    <t>CalFresh/Supplemental Nutrition Assistance Program - Food Stamps</t>
  </si>
  <si>
    <t>CalWORKs/Temporary Assistance for Needy Families (TANF)</t>
  </si>
  <si>
    <t>Tribal TANF</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</si>
  <si>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</si>
  <si>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</si>
  <si>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</si>
  <si>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</si>
  <si>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</si>
  <si>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</si>
  <si>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t>CARE Income Certified</t>
  </si>
  <si>
    <r>
      <t xml:space="preserve">80/20 Rule </t>
    </r>
    <r>
      <rPr>
        <vertAlign val="superscript"/>
        <sz val="12"/>
        <rFont val="Times New Roman"/>
        <family val="1"/>
      </rPr>
      <t>2</t>
    </r>
  </si>
  <si>
    <t xml:space="preserve">80/20 Rule </t>
  </si>
  <si>
    <t>Targeted Self Certification</t>
  </si>
  <si>
    <t>Standard Enrollment</t>
  </si>
  <si>
    <t>ESA Building Electrification (SCE Only)</t>
  </si>
  <si>
    <t>80/20 Rule</t>
  </si>
  <si>
    <r>
      <rPr>
        <vertAlign val="superscript"/>
        <sz val="11"/>
        <rFont val="Times New Roman"/>
        <family val="1"/>
      </rPr>
      <t>1</t>
    </r>
    <r>
      <rPr>
        <sz val="11"/>
        <rFont val="Times New Roman"/>
        <family val="1"/>
      </rPr>
      <t xml:space="preserve">  Summary data which includes ESA Main Program (SF, MH, MF-In-Unit).</t>
    </r>
  </si>
  <si>
    <r>
      <rPr>
        <vertAlign val="superscript"/>
        <sz val="11"/>
        <rFont val="Times New Roman"/>
        <family val="1"/>
      </rPr>
      <t>2</t>
    </r>
    <r>
      <rPr>
        <sz val="11"/>
        <rFont val="Times New Roman"/>
        <family val="1"/>
      </rPr>
      <t xml:space="preserve"> Pursuant to D.01-03-028 OP 3(a) which is applicable to master-metered as well as individual metered homes which allows treatment of property when 80% of tenants are income qualified for ESA Program.</t>
    </r>
  </si>
  <si>
    <t>Note: Categorical enrollment is not applicable to MFWB or Clean Energy Homes.</t>
  </si>
  <si>
    <r>
      <t xml:space="preserve">San Diego Gas &amp; Electric PY 2022 Energy Savings Assistance Program Annual Report
 ESAP Table 14   
Leveraging &amp; Integration </t>
    </r>
    <r>
      <rPr>
        <b/>
        <vertAlign val="superscript"/>
        <sz val="12"/>
        <rFont val="Times New Roman"/>
        <family val="1"/>
      </rPr>
      <t xml:space="preserve">1, 6 </t>
    </r>
    <r>
      <rPr>
        <b/>
        <sz val="12"/>
        <rFont val="Times New Roman"/>
        <family val="1"/>
      </rPr>
      <t xml:space="preserve">    </t>
    </r>
  </si>
  <si>
    <t>Partner</t>
  </si>
  <si>
    <t>Brief Description of Effort</t>
  </si>
  <si>
    <t>Relationship outside the IOU?</t>
  </si>
  <si>
    <t>MOU Present?</t>
  </si>
  <si>
    <r>
      <t xml:space="preserve">Amount of Dollars Saved </t>
    </r>
    <r>
      <rPr>
        <vertAlign val="superscript"/>
        <sz val="12"/>
        <rFont val="Times New Roman"/>
        <family val="1"/>
      </rPr>
      <t>2</t>
    </r>
  </si>
  <si>
    <r>
      <t xml:space="preserve">Amount of Energy Savings </t>
    </r>
    <r>
      <rPr>
        <vertAlign val="superscript"/>
        <sz val="12"/>
        <rFont val="Times New Roman"/>
        <family val="1"/>
      </rPr>
      <t>3</t>
    </r>
  </si>
  <si>
    <r>
      <t xml:space="preserve">Other Measurable Benefits </t>
    </r>
    <r>
      <rPr>
        <vertAlign val="superscript"/>
        <sz val="12"/>
        <rFont val="Times New Roman"/>
        <family val="1"/>
      </rPr>
      <t>3</t>
    </r>
  </si>
  <si>
    <r>
      <t xml:space="preserve">Enrollments Resulting from Leveraging Effort </t>
    </r>
    <r>
      <rPr>
        <vertAlign val="superscript"/>
        <sz val="12"/>
        <rFont val="Times New Roman"/>
        <family val="1"/>
      </rPr>
      <t>4</t>
    </r>
  </si>
  <si>
    <r>
      <t xml:space="preserve">Methodology </t>
    </r>
    <r>
      <rPr>
        <vertAlign val="superscript"/>
        <sz val="12"/>
        <rFont val="Times New Roman"/>
        <family val="1"/>
      </rPr>
      <t>5</t>
    </r>
  </si>
  <si>
    <t>Meets all Criteria</t>
  </si>
  <si>
    <t>If not,  Explain</t>
  </si>
  <si>
    <t>SDG&amp;E’s partners with local CSD agencies to enroll eligible LIHEAP bill assistance customers in the ESA Program. ESA expanded efforts which allowed LIHEAP agencies to preform outreach and assessment services.</t>
  </si>
  <si>
    <t>Yes</t>
  </si>
  <si>
    <t>No</t>
  </si>
  <si>
    <t>kWh: 233,825
kW: 5
Therms: 33</t>
  </si>
  <si>
    <t xml:space="preserve">Unknown </t>
  </si>
  <si>
    <t xml:space="preserve">Sum of savings per treated homes identified as having LIHEAP agency as the source of the enrollment. </t>
  </si>
  <si>
    <t xml:space="preserve">We are unable to accurately track dollars saved from this effort. </t>
  </si>
  <si>
    <t>DAC-SASH</t>
  </si>
  <si>
    <t xml:space="preserve">Leveraging partnership with GRID where SDG&amp;E received list of potential ESA Leads. Lead generated ESA Program enrollments. </t>
  </si>
  <si>
    <t xml:space="preserve">Yes </t>
  </si>
  <si>
    <t>kWh: 212
kW: 0
Therms: (0)</t>
  </si>
  <si>
    <t xml:space="preserve">Sum of savings per treated homes identified as having Grid Alternatives (SASH) as the source of the enrollment. </t>
  </si>
  <si>
    <t>SDCWA</t>
  </si>
  <si>
    <t xml:space="preserve">Partnership to leverage installation of customers receiving water saving measures in SDCWA service territory. SDCWA provides rebates to SDG&amp;E for measures. </t>
  </si>
  <si>
    <t>NA</t>
  </si>
  <si>
    <t xml:space="preserve">Total rebate amount received from SDCWA in 2022. </t>
  </si>
  <si>
    <t xml:space="preserve">We are unable to track the savings from this effort. </t>
  </si>
  <si>
    <t>CARE/Medical Baseline</t>
  </si>
  <si>
    <t>Marketing to customers enrolled in CARE and/or Medical Baseline</t>
  </si>
  <si>
    <t>kWh: 9,354
kW: 1
Therms: 21</t>
  </si>
  <si>
    <t>Sum of savings per treated homes identified as having CARE or Medical Baseline as lead source.</t>
  </si>
  <si>
    <t>CARE High Usage</t>
  </si>
  <si>
    <t>Automated Lead Generation for CARE High Usage Verification Process</t>
  </si>
  <si>
    <t xml:space="preserve">No </t>
  </si>
  <si>
    <t>kWh: 69,033
kW: 7
Therms: (407)</t>
  </si>
  <si>
    <t>Sum of savings per treated homes identified as having CARE High Usage as lead source</t>
  </si>
  <si>
    <t>MF CAM and MFWB</t>
  </si>
  <si>
    <t xml:space="preserve">SOMAH </t>
  </si>
  <si>
    <t xml:space="preserve">Leveraging partnership with CSE where SDG&amp;E received list of potential ESA Leads. Lead generated for ESA Main &amp; ESA CAM Program enrollments. </t>
  </si>
  <si>
    <r>
      <t xml:space="preserve">Enrollments Resulting from Leveraging Effort </t>
    </r>
    <r>
      <rPr>
        <vertAlign val="superscript"/>
        <sz val="12"/>
        <rFont val="Times New Roman"/>
        <family val="1"/>
      </rPr>
      <t>4,6</t>
    </r>
  </si>
  <si>
    <t>ESA Clean Energy Homes (SCE Only)</t>
  </si>
  <si>
    <t xml:space="preserve">Note: Summary data includes ESA Main Program (SF, MH, MF-In-Unit), Pilot Plus and Pilot Deep, MF CAM, Building Electrification, and Clean Energy Homes.  MFWB implementation to occur no earlier than January 2023.  </t>
  </si>
  <si>
    <r>
      <rPr>
        <vertAlign val="superscript"/>
        <sz val="12"/>
        <rFont val="Times New Roman"/>
        <family val="1"/>
      </rPr>
      <t xml:space="preserve">1 </t>
    </r>
    <r>
      <rPr>
        <sz val="12"/>
        <rFont val="Times New Roman"/>
        <family val="1"/>
      </rPr>
      <t>Leveraging, Interdepartmental integration, Program Coordination, Data Sharing, ME&amp;O, etc.</t>
    </r>
  </si>
  <si>
    <r>
      <rPr>
        <vertAlign val="superscript"/>
        <sz val="12"/>
        <rFont val="Times New Roman"/>
        <family val="1"/>
      </rPr>
      <t xml:space="preserve">2 </t>
    </r>
    <r>
      <rPr>
        <sz val="12"/>
        <rFont val="Times New Roman"/>
        <family val="1"/>
      </rPr>
      <t xml:space="preserve">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r>
  </si>
  <si>
    <r>
      <rPr>
        <vertAlign val="superscript"/>
        <sz val="12"/>
        <rFont val="Times New Roman"/>
        <family val="1"/>
      </rPr>
      <t>3</t>
    </r>
    <r>
      <rPr>
        <sz val="12"/>
        <rFont val="Times New Roman"/>
        <family val="1"/>
      </rPr>
      <t xml:space="preserve"> Annual Energy savings/benefits for measures installation in 2022.  Leveraging efforts are measurable and quantifiable in terms of home energy benefits/ savings to the eligible households.</t>
    </r>
  </si>
  <si>
    <r>
      <rPr>
        <vertAlign val="superscript"/>
        <sz val="12"/>
        <rFont val="Times New Roman"/>
        <family val="1"/>
      </rPr>
      <t xml:space="preserve">4 </t>
    </r>
    <r>
      <rPr>
        <sz val="12"/>
        <rFont val="Times New Roman"/>
        <family val="1"/>
      </rPr>
      <t xml:space="preserve"> Enrollment increases. Leveraging efforts are measurable and quantifiable in terms of program enrollment increases and/or customers served.</t>
    </r>
  </si>
  <si>
    <r>
      <rPr>
        <vertAlign val="superscript"/>
        <sz val="12"/>
        <rFont val="Times New Roman"/>
        <family val="1"/>
      </rPr>
      <t>5</t>
    </r>
    <r>
      <rPr>
        <sz val="12"/>
        <rFont val="Times New Roman"/>
        <family val="1"/>
      </rPr>
      <t xml:space="preserve"> In footnotes, provide information on methodology used to calculate cost and/or resource savings.</t>
    </r>
  </si>
  <si>
    <r>
      <rPr>
        <vertAlign val="superscript"/>
        <sz val="12"/>
        <rFont val="Times New Roman"/>
        <family val="1"/>
      </rPr>
      <t xml:space="preserve">6 </t>
    </r>
    <r>
      <rPr>
        <sz val="12"/>
        <rFont val="Times New Roman"/>
        <family val="1"/>
      </rPr>
      <t xml:space="preserve">Leveraging Effort includes Leads from prior program years that were enrolled in 2022. </t>
    </r>
  </si>
  <si>
    <t>Fields not applicable to specific efforts are marked "N/A".</t>
  </si>
  <si>
    <t>ESAP Table 14A</t>
  </si>
  <si>
    <t>Clean Energy Referral, Leveraging, and Coordination</t>
  </si>
  <si>
    <t># of Referral</t>
  </si>
  <si>
    <t># of Leveraging</t>
  </si>
  <si>
    <t># of Coordination Efforts</t>
  </si>
  <si>
    <r>
      <t xml:space="preserve"># of Leads </t>
    </r>
    <r>
      <rPr>
        <b/>
        <vertAlign val="superscript"/>
        <sz val="10"/>
        <rFont val="Arial"/>
        <family val="2"/>
      </rPr>
      <t>1</t>
    </r>
  </si>
  <si>
    <r>
      <t xml:space="preserve"># of Enrollments from Successful Leads </t>
    </r>
    <r>
      <rPr>
        <b/>
        <vertAlign val="superscript"/>
        <sz val="10"/>
        <rFont val="Arial"/>
        <family val="2"/>
      </rPr>
      <t>2</t>
    </r>
  </si>
  <si>
    <t xml:space="preserve">N/A </t>
  </si>
  <si>
    <t>Note to IOUs:</t>
  </si>
  <si>
    <t xml:space="preserve">Leveraging activities would include when programs share resources to jointly support program delivery or administration. </t>
  </si>
  <si>
    <t xml:space="preserve">While coordination refers more generally to program communication, collaboration, and alignment of activities to support individual program delivery. </t>
  </si>
  <si>
    <r>
      <rPr>
        <vertAlign val="superscript"/>
        <sz val="12"/>
        <rFont val="Times New Roman"/>
        <family val="1"/>
      </rPr>
      <t>1</t>
    </r>
    <r>
      <rPr>
        <sz val="11"/>
        <rFont val="Times New Roman"/>
        <family val="1"/>
      </rPr>
      <t>Leads created in program year 2022.</t>
    </r>
  </si>
  <si>
    <r>
      <rPr>
        <vertAlign val="superscript"/>
        <sz val="11"/>
        <rFont val="Arial"/>
        <family val="2"/>
      </rPr>
      <t xml:space="preserve">2 </t>
    </r>
    <r>
      <rPr>
        <sz val="11"/>
        <rFont val="Times New Roman"/>
        <family val="1"/>
      </rPr>
      <t>Includes leads created and enrolled in program year 2022.</t>
    </r>
  </si>
  <si>
    <t xml:space="preserve"> San Diego Gas &amp; Electric PY 2022 Energy Savings Assistance Program Annual Report</t>
  </si>
  <si>
    <t xml:space="preserve">ESAP Table 15  </t>
  </si>
  <si>
    <t>Expenditures for Pilots and Studies</t>
  </si>
  <si>
    <t>Authorized 2022 Funding</t>
  </si>
  <si>
    <t>2022 Expenses</t>
  </si>
  <si>
    <t>% of Budget Expensed</t>
  </si>
  <si>
    <t>Virtual Energy Coach (PG&amp;E only)</t>
  </si>
  <si>
    <t>Total Pilots</t>
  </si>
  <si>
    <t>Studies</t>
  </si>
  <si>
    <r>
      <t xml:space="preserve">Low Income Needs Assessment Study </t>
    </r>
    <r>
      <rPr>
        <vertAlign val="superscript"/>
        <sz val="12"/>
        <rFont val="Times New Roman"/>
        <family val="1"/>
      </rPr>
      <t>1</t>
    </r>
  </si>
  <si>
    <r>
      <t xml:space="preserve">Statewide Categorical Eligibility Study </t>
    </r>
    <r>
      <rPr>
        <vertAlign val="superscript"/>
        <sz val="12"/>
        <rFont val="Times New Roman"/>
        <family val="1"/>
      </rPr>
      <t>2, 3</t>
    </r>
  </si>
  <si>
    <r>
      <t xml:space="preserve">Load Impact Evaluation Study </t>
    </r>
    <r>
      <rPr>
        <vertAlign val="superscript"/>
        <sz val="12"/>
        <rFont val="Times New Roman"/>
        <family val="1"/>
      </rPr>
      <t>2</t>
    </r>
  </si>
  <si>
    <r>
      <t xml:space="preserve">Equity Criteria and Non Energy Benefits Evaluation (NEB's) </t>
    </r>
    <r>
      <rPr>
        <vertAlign val="superscript"/>
        <sz val="12"/>
        <rFont val="Times New Roman"/>
        <family val="1"/>
      </rPr>
      <t>2</t>
    </r>
  </si>
  <si>
    <r>
      <t xml:space="preserve">Process Evaluations </t>
    </r>
    <r>
      <rPr>
        <vertAlign val="superscript"/>
        <sz val="12"/>
        <rFont val="Times New Roman"/>
        <family val="1"/>
      </rPr>
      <t>2</t>
    </r>
  </si>
  <si>
    <r>
      <t xml:space="preserve">Evolving Study and Data Needs </t>
    </r>
    <r>
      <rPr>
        <vertAlign val="superscript"/>
        <sz val="12"/>
        <rFont val="Times New Roman"/>
        <family val="1"/>
      </rPr>
      <t>2</t>
    </r>
  </si>
  <si>
    <t xml:space="preserve">Total Studies </t>
  </si>
  <si>
    <r>
      <rPr>
        <vertAlign val="superscript"/>
        <sz val="12"/>
        <rFont val="Times New Roman"/>
        <family val="1"/>
      </rPr>
      <t>1</t>
    </r>
    <r>
      <rPr>
        <sz val="12"/>
        <rFont val="Times New Roman"/>
        <family val="1"/>
      </rPr>
      <t xml:space="preserve"> The Low Income Needs Assessment Study budget presented in this table is for the program cycle 2021-2026, as authorized in Advice Letter 3478-E and 2828-G.</t>
    </r>
  </si>
  <si>
    <t>2 The study budgets presented in this table are for the program cycle 2021-2026, as authorized in D.21.06.015.</t>
  </si>
  <si>
    <r>
      <rPr>
        <vertAlign val="superscript"/>
        <sz val="12"/>
        <rFont val="Times New Roman"/>
        <family val="1"/>
      </rPr>
      <t>3</t>
    </r>
    <r>
      <rPr>
        <sz val="12"/>
        <rFont val="Times New Roman"/>
        <family val="1"/>
      </rPr>
      <t xml:space="preserve"> SDG&amp;E is the lead IOU for the Statewide Categorical Eligibility Study. The overage is due to SDG&amp;E funding the study at 100% in advance of IOU reimbursements. The other participating IOU's will be reimbursing SDG&amp;E in 2023 for their portion of the expenses.</t>
    </r>
  </si>
  <si>
    <t>ESAP Table 16</t>
  </si>
  <si>
    <r>
      <t xml:space="preserve">ESAP Tribal Outreach </t>
    </r>
    <r>
      <rPr>
        <b/>
        <vertAlign val="superscript"/>
        <sz val="12"/>
        <rFont val="Times New Roman"/>
        <family val="1"/>
      </rPr>
      <t>1</t>
    </r>
  </si>
  <si>
    <t>OUTREACH STATUS</t>
  </si>
  <si>
    <t>Quantity (Includes CARE, FERA, and ESA)</t>
  </si>
  <si>
    <t xml:space="preserve">List of Participating Tribes </t>
  </si>
  <si>
    <t>Tribes completed ESA Meet &amp; Confer*</t>
  </si>
  <si>
    <t>Barona Band of Mission Indians, Jamul Indian Village of California of the Kumeyaay Indians, Pauma Band of Luiseno Indians, Rincon Band of Luiseno Indians, Ewiiaapaayap Band of Kumeyaay Indians, Sycuan Band of Kumeyaay Nation, Viejas Band of the Kumeyaay Nation, La Posta Band of Diegueno Mission Indians, Mesa Grande Band of Diegueno Mission Indians, Manzanita Band of Kumeyaay Nation, Campo Kumeyaay Nation, Iiapay Nation of Santa Ysabel, La Jolla Band of Luiseno Indians</t>
  </si>
  <si>
    <t>Tribes requested outreach materials or applications</t>
  </si>
  <si>
    <t xml:space="preserve">Pauma Band of Luiseno Indians, La Posta Band of Diegueno Mission Indians, Mesa Grande Band of Diegueno Mission Indians, Iipay Nation Santa Ysabel, Jamul Indian Village of California of the Kumeyaay Nation
</t>
  </si>
  <si>
    <t>Tribes who have not accepted offer to Meet and Confer</t>
  </si>
  <si>
    <t>San Pasqual Band of Mission Indians, Inaja-Cosmit Band of indians***, Pala Band of Luiseno Indians, Los Coyotes Band of Cahuilla and Cupeno Indian</t>
  </si>
  <si>
    <t xml:space="preserve">Tribes and Housing Authority sites involved in Focused Project/ESA </t>
  </si>
  <si>
    <t>Partnership offer on Tribal Lands</t>
  </si>
  <si>
    <t>Housing Authority and Tribal Temporary Assistance for Needy Families (TANF) office  who received outreach (this includes email, U.S. mail, and/or phone calls)</t>
  </si>
  <si>
    <t>Southern California American Indian Resource Center (SCAIR); Southern California Tribal Chairmen's Association (SCTCA)**</t>
  </si>
  <si>
    <t>Housing Authority and TANF offices who participated in Meet and Confer</t>
  </si>
  <si>
    <r>
      <rPr>
        <vertAlign val="superscript"/>
        <sz val="11"/>
        <rFont val="Times New Roman"/>
        <family val="1"/>
      </rPr>
      <t xml:space="preserve">1 </t>
    </r>
    <r>
      <rPr>
        <sz val="11"/>
        <rFont val="Times New Roman"/>
        <family val="1"/>
      </rPr>
      <t>Summary data which includes ESA Main Program (SF, MH, MF-In-Unit), Pilot Plus and Pilot Deep, MF CAM, CSD Leveraging, Building Electrification, and Clean Energy Homes.</t>
    </r>
  </si>
  <si>
    <t>*SDG&amp;E has invited all 17 tribes to meet and confer and will continue to engage throughout 2022.</t>
  </si>
  <si>
    <t>**SDG&amp;E provides TANF related messaging through periodic presentations to SCAIR and SCTCA</t>
  </si>
  <si>
    <t>*** SDG&amp;E does not provide service to Inaja &amp; Cosmit</t>
  </si>
  <si>
    <t>ESAP Table 17</t>
  </si>
  <si>
    <t>Customer Segments/Needs State by Demographic, Financial, Location, and Health Conditions</t>
  </si>
  <si>
    <t>ESA Main (SF, MH, MF in-unit)</t>
  </si>
  <si>
    <t>Customer Segments</t>
  </si>
  <si>
    <t># of Households Eligible</t>
  </si>
  <si>
    <t># of Households Treated</t>
  </si>
  <si>
    <t>Enrollment Rate =  (C/B)</t>
  </si>
  <si>
    <t># of Households Contacted</t>
  </si>
  <si>
    <t>Rate of Uptake =  (C/E)</t>
  </si>
  <si>
    <t>Avg. Energy Savings (kWh) Per Treated Households (Energy Saving and HCS Measures)</t>
  </si>
  <si>
    <t>Avg. Energy Savings (kWh) Per Treated Households (Energy Saving Measures only)</t>
  </si>
  <si>
    <t>Avg. Peak Demand Savings (kW) Per Treated Household</t>
  </si>
  <si>
    <t>Avg. Energy Savings (Therms) Per Treated Households (Energy Saving and HCS Measures)</t>
  </si>
  <si>
    <t>Avg. Energy Savings  (Therms) Per Treated Households (Energy Saving Measures only)</t>
  </si>
  <si>
    <t>Avg. Cost Per Treated Households</t>
  </si>
  <si>
    <t xml:space="preserve">
Avg. HH Energy Savings (kWh) / Total Annual Energy Use (kWh)</t>
  </si>
  <si>
    <t xml:space="preserve">
Avg. HH Energy Savings (Therms) / Total Annual Energy Use (Therms)</t>
  </si>
  <si>
    <t>Demographic</t>
  </si>
  <si>
    <t xml:space="preserve">   SF</t>
  </si>
  <si>
    <t xml:space="preserve">   MH</t>
  </si>
  <si>
    <t xml:space="preserve">   MF In-Unit</t>
  </si>
  <si>
    <t>Rent vs. Own</t>
  </si>
  <si>
    <t xml:space="preserve">   Own</t>
  </si>
  <si>
    <t xml:space="preserve">   Rent</t>
  </si>
  <si>
    <t>Previous vs. New Participant</t>
  </si>
  <si>
    <t xml:space="preserve">Previous </t>
  </si>
  <si>
    <t>New Participant</t>
  </si>
  <si>
    <t>Seniors</t>
  </si>
  <si>
    <t>Veterans</t>
  </si>
  <si>
    <t>Hard-to-Reach</t>
  </si>
  <si>
    <t>Vulnerable</t>
  </si>
  <si>
    <t>Location</t>
  </si>
  <si>
    <t>DAC</t>
  </si>
  <si>
    <t>Rural</t>
  </si>
  <si>
    <t>Tribal</t>
  </si>
  <si>
    <t>PSPS Zone</t>
  </si>
  <si>
    <t>Wildfire Zone</t>
  </si>
  <si>
    <t>Climate Zone 6</t>
  </si>
  <si>
    <t>Climate Zone 7</t>
  </si>
  <si>
    <t>Climate Zone 8</t>
  </si>
  <si>
    <t>Climate Zone 10</t>
  </si>
  <si>
    <t>Climate Zone 14</t>
  </si>
  <si>
    <t>Climate Zone 15</t>
  </si>
  <si>
    <t>CARB Communities</t>
  </si>
  <si>
    <t>Financial</t>
  </si>
  <si>
    <t>CARE</t>
  </si>
  <si>
    <t>FERA</t>
  </si>
  <si>
    <t>Disconnected</t>
  </si>
  <si>
    <t>Arrearages</t>
  </si>
  <si>
    <t>High Usage</t>
  </si>
  <si>
    <t>High Energy Burden</t>
  </si>
  <si>
    <t>SEVI</t>
  </si>
  <si>
    <t xml:space="preserve">  Low</t>
  </si>
  <si>
    <t xml:space="preserve">  Medium</t>
  </si>
  <si>
    <t xml:space="preserve">  High</t>
  </si>
  <si>
    <t>Affordability Ratio</t>
  </si>
  <si>
    <t>Health Condition</t>
  </si>
  <si>
    <t>Medical Baseline</t>
  </si>
  <si>
    <t>Respiratory</t>
  </si>
  <si>
    <t>Disabled</t>
  </si>
  <si>
    <t>Note: The MF In-unit will be tracked with ESA main program until MFWB program launches. Upon MFWB program launch, the data for MF In-Unit and MF CAM will be captured in the MFWB section.</t>
  </si>
  <si>
    <t>ESA MFWB</t>
  </si>
  <si>
    <t># of Properties Eligible</t>
  </si>
  <si>
    <t># of Properties Treated</t>
  </si>
  <si>
    <t># of Properties Contacted</t>
  </si>
  <si>
    <t>Avg. Energy Savings (kWh) Per Treated Properties (Energy Saving and HCS Measures)</t>
  </si>
  <si>
    <t>Avg. Energy Savings (kWh) Per Treated Properties (Energy Saving Measures only)</t>
  </si>
  <si>
    <t>Avg. Peak Demand Savings (kW) Per Treated Properties</t>
  </si>
  <si>
    <t>Avg. Energy Savings (Therms) Per Treated Properties (Energy Saving and HCS Measures)</t>
  </si>
  <si>
    <t>Avg. Energy Savings  (Therms) Per Treated Properties (Energy Saving Measures only)</t>
  </si>
  <si>
    <t>Avg. Cost Per Treated Properties</t>
  </si>
  <si>
    <t xml:space="preserve">
Avg. Properties Energy Savings (kWh) / Total Annual Energy Use (kWh)</t>
  </si>
  <si>
    <t xml:space="preserve">
Avg. Properties Energy Savings (Therms) / Total Annual Energy Use (Therms)</t>
  </si>
  <si>
    <t>Climate Zone 7 (example)</t>
  </si>
  <si>
    <t>Climate Zone 10 (example)</t>
  </si>
  <si>
    <t>Climate Zone 14 (example)</t>
  </si>
  <si>
    <t>Climate Zone 15 (example)</t>
  </si>
  <si>
    <t>Note: ESA MFWB reporting will be populated in the 2023 annual report results.</t>
  </si>
  <si>
    <t>Enrollment Rate =  (C/E)</t>
  </si>
  <si>
    <t>San Diego Gas &amp; Electric PY 2022 CARE Annual Report</t>
  </si>
  <si>
    <t>CARE Table 1</t>
  </si>
  <si>
    <t>Overall Program Expenses</t>
  </si>
  <si>
    <t>Category</t>
  </si>
  <si>
    <t>Overall Expenditures</t>
  </si>
  <si>
    <r>
      <t xml:space="preserve">Authorized Budget </t>
    </r>
    <r>
      <rPr>
        <b/>
        <vertAlign val="superscript"/>
        <sz val="10"/>
        <rFont val="Times New Roman"/>
        <family val="1"/>
      </rPr>
      <t>1</t>
    </r>
  </si>
  <si>
    <t>% of Budget Spent</t>
  </si>
  <si>
    <r>
      <t xml:space="preserve">Total Shifted </t>
    </r>
    <r>
      <rPr>
        <b/>
        <vertAlign val="superscript"/>
        <sz val="10"/>
        <rFont val="Times New Roman"/>
        <family val="1"/>
      </rPr>
      <t>2</t>
    </r>
  </si>
  <si>
    <t>Shifted to/from?</t>
  </si>
  <si>
    <t>Outreach</t>
  </si>
  <si>
    <t>Shifted to Processing, Certification, Recertification</t>
  </si>
  <si>
    <t>Processing, Certification, Recertification</t>
  </si>
  <si>
    <t>Shifted from Outreach; IT Programming</t>
  </si>
  <si>
    <t>Post Enrollment Verification</t>
  </si>
  <si>
    <t>IT Programming</t>
  </si>
  <si>
    <t>Shifted to Processing, Certification, Recertification; CHANGES Program</t>
  </si>
  <si>
    <t>CHANGES Program</t>
  </si>
  <si>
    <t>Shifted from IT Programming</t>
  </si>
  <si>
    <t>Measurement &amp; Evaluation</t>
  </si>
  <si>
    <t>TOTAL Program Costs</t>
  </si>
  <si>
    <r>
      <t xml:space="preserve">CARE Rate Discount </t>
    </r>
    <r>
      <rPr>
        <vertAlign val="superscript"/>
        <sz val="10"/>
        <rFont val="Times New Roman"/>
        <family val="1"/>
      </rPr>
      <t>3</t>
    </r>
  </si>
  <si>
    <t>Service Establishment Charge Discount</t>
  </si>
  <si>
    <t>TOTAL PROGRAM COSTS &amp; CUSTOMER DISCOUNTS</t>
  </si>
  <si>
    <r>
      <rPr>
        <vertAlign val="superscript"/>
        <sz val="10"/>
        <rFont val="Times New Roman"/>
        <family val="1"/>
      </rPr>
      <t>1</t>
    </r>
    <r>
      <rPr>
        <sz val="10"/>
        <rFont val="Times New Roman"/>
        <family val="1"/>
      </rPr>
      <t xml:space="preserve"> Total authorized budget approved in D.21-06-015, Attachment 1, Table 2 and adjusted for program year 2022 fund shifts as noted in footnote 2.</t>
    </r>
  </si>
  <si>
    <r>
      <rPr>
        <vertAlign val="superscript"/>
        <sz val="10"/>
        <rFont val="Times New Roman"/>
        <family val="1"/>
      </rPr>
      <t>2</t>
    </r>
    <r>
      <rPr>
        <sz val="10"/>
        <rFont val="Times New Roman"/>
        <family val="1"/>
      </rPr>
      <t xml:space="preserve"> Reflects fund shift in accordance with the rules set forth in D. 08-11-031 as modified by D. 10-10-008, D. 10-16-11-022, D 17-12-009 and D.21-06-015, which granted the IOUs authority to shift funds between the CARE program categories. </t>
    </r>
  </si>
  <si>
    <r>
      <rPr>
        <vertAlign val="superscript"/>
        <sz val="10"/>
        <rFont val="Times New Roman"/>
        <family val="1"/>
      </rPr>
      <t>3</t>
    </r>
    <r>
      <rPr>
        <sz val="10"/>
        <rFont val="Times New Roman"/>
        <family val="1"/>
      </rPr>
      <t xml:space="preserve"> CARE Rate Discount budget amount reflected in Advice Letters 3928-E &amp; 3849-E and 3027-G-A, effective January 1, 2022.</t>
    </r>
  </si>
  <si>
    <t>CARE Table 2 </t>
  </si>
  <si>
    <t>Enrollment, Recertification, Attrition, &amp; Penetration</t>
  </si>
  <si>
    <t>New Enrollment</t>
  </si>
  <si>
    <t>Recertification</t>
  </si>
  <si>
    <t>Attrition (Drop Offs)</t>
  </si>
  <si>
    <t>Enrollment</t>
  </si>
  <si>
    <r>
      <t xml:space="preserve">Total CARE Participants by Dwelling Type </t>
    </r>
    <r>
      <rPr>
        <b/>
        <vertAlign val="superscript"/>
        <sz val="11"/>
        <rFont val="Times New Roman"/>
        <family val="1"/>
      </rPr>
      <t>5</t>
    </r>
  </si>
  <si>
    <t>Total 
CARE 
Participants</t>
  </si>
  <si>
    <t xml:space="preserve">Estimated CARE Eligible </t>
  </si>
  <si>
    <t>Enrollment
Rate %
(W/X)</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</si>
  <si>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</si>
  <si>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</si>
  <si>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</si>
  <si>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</si>
  <si>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</si>
  <si>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</si>
  <si>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</si>
  <si>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11"/>
        <rFont val="Times New Roman"/>
        <family val="1"/>
      </rPr>
      <t>4</t>
    </r>
  </si>
  <si>
    <t>Failed 
PEV</t>
  </si>
  <si>
    <t>Failed Recertification</t>
  </si>
  <si>
    <t xml:space="preserve">Other </t>
  </si>
  <si>
    <t>Total
Attrition
(P+Q+R+S)</t>
  </si>
  <si>
    <t>Gross
(K+O)</t>
  </si>
  <si>
    <t>Net Adjusted
(K-T)</t>
  </si>
  <si>
    <r>
      <t xml:space="preserve">Inter-Utility </t>
    </r>
    <r>
      <rPr>
        <b/>
        <vertAlign val="superscript"/>
        <sz val="11"/>
        <rFont val="Times New Roman"/>
        <family val="1"/>
      </rPr>
      <t>1</t>
    </r>
  </si>
  <si>
    <r>
      <t xml:space="preserve">Intra-Utility </t>
    </r>
    <r>
      <rPr>
        <b/>
        <vertAlign val="superscript"/>
        <sz val="11"/>
        <rFont val="Times New Roman"/>
        <family val="1"/>
      </rPr>
      <t>2</t>
    </r>
  </si>
  <si>
    <r>
      <t xml:space="preserve">Leveraging </t>
    </r>
    <r>
      <rPr>
        <b/>
        <vertAlign val="superscript"/>
        <sz val="11"/>
        <rFont val="Times New Roman"/>
        <family val="1"/>
      </rPr>
      <t>3</t>
    </r>
  </si>
  <si>
    <t>Combined
(B+C+D)</t>
  </si>
  <si>
    <t>Online</t>
  </si>
  <si>
    <t>Paper</t>
  </si>
  <si>
    <t>Phone</t>
  </si>
  <si>
    <t>Capitation</t>
  </si>
  <si>
    <t>Combined (F+G+H+I)</t>
  </si>
  <si>
    <t>SF</t>
  </si>
  <si>
    <t>MF</t>
  </si>
  <si>
    <t>MH</t>
  </si>
  <si>
    <t>January</t>
  </si>
  <si>
    <t>February</t>
  </si>
  <si>
    <t>March</t>
  </si>
  <si>
    <t>April</t>
  </si>
  <si>
    <t>May</t>
  </si>
  <si>
    <t>June</t>
  </si>
  <si>
    <t>July</t>
  </si>
  <si>
    <t>August</t>
  </si>
  <si>
    <t>September</t>
  </si>
  <si>
    <t>October</t>
  </si>
  <si>
    <t>November</t>
  </si>
  <si>
    <t>December</t>
  </si>
  <si>
    <t>YTD Total</t>
  </si>
  <si>
    <r>
      <t>1</t>
    </r>
    <r>
      <rPr>
        <sz val="11"/>
        <rFont val="Times New Roman"/>
        <family val="1"/>
      </rPr>
      <t xml:space="preserve"> Enrollments via data sharing between the IOUs.</t>
    </r>
  </si>
  <si>
    <r>
      <t>2</t>
    </r>
    <r>
      <rPr>
        <sz val="11"/>
        <rFont val="Times New Roman"/>
        <family val="1"/>
      </rPr>
      <t xml:space="preserve"> Enrollments via data sharing between departments and/or programs within the utility.</t>
    </r>
  </si>
  <si>
    <r>
      <t>3</t>
    </r>
    <r>
      <rPr>
        <sz val="11"/>
        <rFont val="Times New Roman"/>
        <family val="1"/>
      </rPr>
      <t xml:space="preserve"> Enrollments via data sharing with programs outside the IOU that serve low-income customers.</t>
    </r>
  </si>
  <si>
    <r>
      <t xml:space="preserve">4 </t>
    </r>
    <r>
      <rPr>
        <sz val="11"/>
        <rFont val="Times New Roman"/>
        <family val="1"/>
      </rPr>
      <t>No response includes no response to both Recertification and Verification.</t>
    </r>
  </si>
  <si>
    <r>
      <rPr>
        <vertAlign val="superscript"/>
        <sz val="11"/>
        <rFont val="Times New Roman"/>
        <family val="1"/>
      </rPr>
      <t>5</t>
    </r>
    <r>
      <rPr>
        <sz val="11"/>
        <rFont val="Times New Roman"/>
        <family val="1"/>
      </rPr>
      <t xml:space="preserve"> Data provided for CARE Participants by Dwelling Type does not fully represent total number of customers by dwelling type as SDG&amp;E is unable to extrapolate from it's Customer Information System (CIS). SDG&amp;E will continue to refine data for future reports.</t>
    </r>
  </si>
  <si>
    <t xml:space="preserve">San Diego Gas &amp; Electric PY 2022 CARE Annual Report </t>
  </si>
  <si>
    <t xml:space="preserve">CARE Table 3A - Post-Enrollment Verification Results (Model) 2022  </t>
  </si>
  <si>
    <t>Month</t>
  </si>
  <si>
    <t>Total CARE Households Enrolled</t>
  </si>
  <si>
    <r>
      <t>Households Requested to Verify</t>
    </r>
    <r>
      <rPr>
        <b/>
        <vertAlign val="superscript"/>
        <sz val="12"/>
        <rFont val="Times New Roman"/>
        <family val="1"/>
      </rPr>
      <t>1</t>
    </r>
  </si>
  <si>
    <t>% of CARE Enrolled Requested to Verify Total</t>
  </si>
  <si>
    <t>CARE  Households De-enrolled (Due to no response)</t>
  </si>
  <si>
    <r>
      <t>CARE Households De-enrolled (Verified as Ineligible)</t>
    </r>
    <r>
      <rPr>
        <b/>
        <vertAlign val="superscript"/>
        <sz val="12"/>
        <rFont val="Times New Roman"/>
        <family val="1"/>
      </rPr>
      <t>2</t>
    </r>
  </si>
  <si>
    <r>
      <t>Total Households De-enrolled</t>
    </r>
    <r>
      <rPr>
        <b/>
        <vertAlign val="superscript"/>
        <sz val="12"/>
        <rFont val="Times New Roman"/>
        <family val="1"/>
      </rPr>
      <t>3</t>
    </r>
  </si>
  <si>
    <r>
      <t>% De-enrolled through Post Enrollment Verification</t>
    </r>
    <r>
      <rPr>
        <b/>
        <vertAlign val="superscript"/>
        <sz val="12"/>
        <rFont val="Times New Roman"/>
        <family val="1"/>
      </rPr>
      <t>4</t>
    </r>
  </si>
  <si>
    <t>% of Total CARE Households  De-enrolled</t>
  </si>
  <si>
    <r>
      <t xml:space="preserve">1  </t>
    </r>
    <r>
      <rPr>
        <sz val="12"/>
        <rFont val="Times New Roman"/>
        <family val="1"/>
      </rPr>
      <t>Includes all customers who failed SDG&amp;E's CARE eligibility probability model.</t>
    </r>
  </si>
  <si>
    <r>
      <t>2</t>
    </r>
    <r>
      <rPr>
        <sz val="12"/>
        <rFont val="Times New Roman"/>
        <family val="1"/>
      </rPr>
      <t xml:space="preserve"> Includes customers verified as over income or who requested to be de-enrolled.</t>
    </r>
  </si>
  <si>
    <r>
      <rPr>
        <vertAlign val="superscript"/>
        <sz val="12"/>
        <rFont val="Times New Roman"/>
        <family val="1"/>
      </rPr>
      <t>3</t>
    </r>
    <r>
      <rPr>
        <sz val="12"/>
        <rFont val="Times New Roman"/>
        <family val="1"/>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</si>
  <si>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2"/>
        <rFont val="Times New Roman"/>
        <family val="1"/>
      </rPr>
      <t>4</t>
    </r>
    <r>
      <rPr>
        <b/>
        <sz val="12"/>
        <rFont val="Times New Roman"/>
        <family val="1"/>
      </rPr>
      <t xml:space="preserve"> </t>
    </r>
    <r>
      <rPr>
        <sz val="12"/>
        <rFont val="Times New Roman"/>
        <family val="1"/>
      </rPr>
      <t xml:space="preserve">Percentage of customers dropped compared to the total participants requested to provide verification in that month. </t>
    </r>
  </si>
  <si>
    <t>SDG&amp;E PY 2022 CARE Annual Report</t>
  </si>
  <si>
    <t xml:space="preserve">CARE Table 3B Post-Enrollment Verification Results (Electric only High Usage)  </t>
  </si>
  <si>
    <r>
      <t xml:space="preserve">Households
Requested 
to Verify </t>
    </r>
    <r>
      <rPr>
        <b/>
        <vertAlign val="superscript"/>
        <sz val="12"/>
        <rFont val="Times New Roman"/>
        <family val="1"/>
      </rPr>
      <t>1</t>
    </r>
  </si>
  <si>
    <t xml:space="preserve">% of 
CARE Enrolled Requested to Verify 
Total </t>
  </si>
  <si>
    <t xml:space="preserve">CARE  Households
De-enrolled
(Due to no response) </t>
  </si>
  <si>
    <r>
      <t>CARE Households 
De-enrolled 
(Verified as 
Ineligible)</t>
    </r>
    <r>
      <rPr>
        <b/>
        <vertAlign val="superscript"/>
        <sz val="12"/>
        <rFont val="Times New Roman"/>
        <family val="1"/>
      </rPr>
      <t xml:space="preserve"> 2</t>
    </r>
  </si>
  <si>
    <r>
      <t>Total Households
De-enrolled</t>
    </r>
    <r>
      <rPr>
        <b/>
        <vertAlign val="superscript"/>
        <sz val="12"/>
        <rFont val="Times New Roman"/>
        <family val="1"/>
      </rPr>
      <t xml:space="preserve"> 3</t>
    </r>
  </si>
  <si>
    <t xml:space="preserve">% De-enrolled through 
HUV Post Enrollment Verification  </t>
  </si>
  <si>
    <t xml:space="preserve">% of Total CARE Households  De-enrolled </t>
  </si>
  <si>
    <r>
      <t xml:space="preserve">1 </t>
    </r>
    <r>
      <rPr>
        <sz val="12"/>
        <rFont val="Times New Roman"/>
        <family val="1"/>
      </rPr>
      <t xml:space="preserve">Includes all participants who were selected for high usage verification process. </t>
    </r>
  </si>
  <si>
    <r>
      <t>2</t>
    </r>
    <r>
      <rPr>
        <sz val="12"/>
        <rFont val="Times New Roman"/>
        <family val="1"/>
      </rPr>
      <t xml:space="preserve"> Includes customers verified as over income, who requested to be de-enrolled, did not reduce usage, or did not agree to be weatherized.</t>
    </r>
  </si>
  <si>
    <r>
      <rPr>
        <vertAlign val="superscript"/>
        <sz val="12"/>
        <rFont val="Times New Roman"/>
        <family val="1"/>
      </rPr>
      <t>3</t>
    </r>
    <r>
      <rPr>
        <sz val="12"/>
        <rFont val="Times New Roman"/>
        <family val="1"/>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</si>
  <si>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CARE Table 4</t>
    </r>
    <r>
      <rPr>
        <b/>
        <sz val="12"/>
        <color rgb="FFFF0000"/>
        <rFont val="Times New Roman"/>
        <family val="1"/>
      </rPr>
      <t>  </t>
    </r>
  </si>
  <si>
    <r>
      <t>CARE Self-Certification and Self-Recertification Applications</t>
    </r>
    <r>
      <rPr>
        <b/>
        <vertAlign val="superscript"/>
        <sz val="12"/>
        <rFont val="Times New Roman"/>
        <family val="1"/>
      </rPr>
      <t>1</t>
    </r>
  </si>
  <si>
    <r>
      <t xml:space="preserve">Provided </t>
    </r>
    <r>
      <rPr>
        <b/>
        <vertAlign val="superscript"/>
        <sz val="12"/>
        <rFont val="Times New Roman"/>
        <family val="1"/>
      </rPr>
      <t>2</t>
    </r>
  </si>
  <si>
    <t>Received</t>
  </si>
  <si>
    <t>Approved</t>
  </si>
  <si>
    <t xml:space="preserve">Denied </t>
  </si>
  <si>
    <t xml:space="preserve">Pending/Never Completed </t>
  </si>
  <si>
    <t>Duplicates</t>
  </si>
  <si>
    <t xml:space="preserve">Total (Y-T-D) </t>
  </si>
  <si>
    <t xml:space="preserve">Percentage </t>
  </si>
  <si>
    <r>
      <rPr>
        <b/>
        <vertAlign val="superscript"/>
        <sz val="12"/>
        <rFont val="Times New Roman"/>
        <family val="1"/>
      </rPr>
      <t xml:space="preserve">1 </t>
    </r>
    <r>
      <rPr>
        <sz val="12"/>
        <rFont val="Times New Roman"/>
        <family val="1"/>
      </rPr>
      <t>Includes sub-metered customers.</t>
    </r>
  </si>
  <si>
    <r>
      <rPr>
        <vertAlign val="superscript"/>
        <sz val="10"/>
        <rFont val="Times New Roman"/>
        <family val="1"/>
      </rPr>
      <t>2</t>
    </r>
    <r>
      <rPr>
        <sz val="10"/>
        <rFont val="Times New Roman"/>
        <family val="1"/>
      </rPr>
      <t xml:space="preserve"> The Provided value is a combination of both CARE and FERA applications sent to customers</t>
    </r>
  </si>
  <si>
    <t>CARE Table 5  </t>
  </si>
  <si>
    <t>CARE Enrollment by County</t>
  </si>
  <si>
    <r>
      <t>Estimated Eligible</t>
    </r>
    <r>
      <rPr>
        <b/>
        <vertAlign val="superscript"/>
        <sz val="12"/>
        <rFont val="Times New Roman"/>
        <family val="1"/>
      </rPr>
      <t>2</t>
    </r>
  </si>
  <si>
    <r>
      <t>Total Participants</t>
    </r>
    <r>
      <rPr>
        <b/>
        <vertAlign val="superscript"/>
        <sz val="12"/>
        <rFont val="Times New Roman"/>
        <family val="1"/>
      </rPr>
      <t>3</t>
    </r>
  </si>
  <si>
    <r>
      <t>Enrollment Rate</t>
    </r>
    <r>
      <rPr>
        <b/>
        <vertAlign val="superscript"/>
        <sz val="12"/>
        <rFont val="Times New Roman"/>
        <family val="1"/>
      </rPr>
      <t>4</t>
    </r>
  </si>
  <si>
    <t>Urban</t>
  </si>
  <si>
    <r>
      <t>Rural</t>
    </r>
    <r>
      <rPr>
        <b/>
        <vertAlign val="superscript"/>
        <sz val="12"/>
        <rFont val="Times New Roman"/>
        <family val="1"/>
      </rPr>
      <t xml:space="preserve"> 1</t>
    </r>
  </si>
  <si>
    <r>
      <rPr>
        <b/>
        <vertAlign val="superscript"/>
        <sz val="12"/>
        <rFont val="Times New Roman"/>
        <family val="1"/>
      </rPr>
      <t>1</t>
    </r>
    <r>
      <rPr>
        <sz val="12"/>
        <rFont val="Times New Roman"/>
        <family val="1"/>
      </rPr>
      <t xml:space="preserve"> Rural includes zip codes classified as such according to the Goldsmith modification that was developed to identify small towns and rural areas within large metropolitan counties.</t>
    </r>
  </si>
  <si>
    <r>
      <rPr>
        <vertAlign val="superscript"/>
        <sz val="12"/>
        <rFont val="Times New Roman"/>
        <family val="1"/>
      </rPr>
      <t xml:space="preserve">2 </t>
    </r>
    <r>
      <rPr>
        <sz val="12"/>
        <rFont val="Times New Roman"/>
        <family val="1"/>
      </rPr>
      <t>In accordance with Ordering Paragraph 189 of D.21-06-015, Annual CARE Eligibility Estimates filed February 12 of each year.</t>
    </r>
  </si>
  <si>
    <r>
      <rPr>
        <vertAlign val="superscript"/>
        <sz val="12"/>
        <rFont val="Times New Roman"/>
        <family val="1"/>
      </rPr>
      <t>3</t>
    </r>
    <r>
      <rPr>
        <sz val="12"/>
        <rFont val="Times New Roman"/>
        <family val="1"/>
      </rPr>
      <t xml:space="preserve"> Total Households Enrolled includes submeter tenants.</t>
    </r>
  </si>
  <si>
    <r>
      <rPr>
        <vertAlign val="superscript"/>
        <sz val="12"/>
        <rFont val="Times New Roman"/>
        <family val="1"/>
      </rPr>
      <t>4</t>
    </r>
    <r>
      <rPr>
        <sz val="12"/>
        <rFont val="Times New Roman"/>
        <family val="1"/>
      </rPr>
      <t xml:space="preserve"> Penetration Rate and Enrollment Rate are the same value.</t>
    </r>
  </si>
  <si>
    <t xml:space="preserve">CARE Table 6  </t>
  </si>
  <si>
    <t>CARE Recertification Results</t>
  </si>
  <si>
    <t>Total CARE Households</t>
  </si>
  <si>
    <r>
      <t xml:space="preserve">Households Requested to Recertify </t>
    </r>
    <r>
      <rPr>
        <b/>
        <vertAlign val="superscript"/>
        <sz val="12"/>
        <rFont val="Times New Roman"/>
        <family val="1"/>
      </rPr>
      <t xml:space="preserve"> 1</t>
    </r>
  </si>
  <si>
    <t>% of Households Total
 (C/B)</t>
  </si>
  <si>
    <r>
      <rPr>
        <b/>
        <sz val="12"/>
        <color rgb="FF000000"/>
        <rFont val="Times New Roman"/>
        <family val="1"/>
      </rPr>
      <t xml:space="preserve">Households Recertified </t>
    </r>
    <r>
      <rPr>
        <b/>
        <vertAlign val="superscript"/>
        <sz val="12"/>
        <color rgb="FF000000"/>
        <rFont val="Times New Roman"/>
        <family val="1"/>
      </rPr>
      <t>2</t>
    </r>
  </si>
  <si>
    <r>
      <t xml:space="preserve">Households   De-enrolled </t>
    </r>
    <r>
      <rPr>
        <b/>
        <vertAlign val="superscript"/>
        <sz val="12"/>
        <rFont val="Times New Roman"/>
        <family val="1"/>
      </rPr>
      <t>3</t>
    </r>
  </si>
  <si>
    <r>
      <t xml:space="preserve">Recertification Rate %  </t>
    </r>
    <r>
      <rPr>
        <b/>
        <vertAlign val="superscript"/>
        <sz val="12"/>
        <rFont val="Times New Roman"/>
        <family val="1"/>
      </rPr>
      <t>4</t>
    </r>
    <r>
      <rPr>
        <b/>
        <sz val="12"/>
        <rFont val="Times New Roman"/>
        <family val="1"/>
      </rPr>
      <t xml:space="preserve">
(E/C)</t>
    </r>
  </si>
  <si>
    <t>% of Total Households De-enrolled 
(F/B)</t>
  </si>
  <si>
    <t>YTD</t>
  </si>
  <si>
    <r>
      <rPr>
        <vertAlign val="superscript"/>
        <sz val="12"/>
        <rFont val="Times New Roman"/>
        <family val="1"/>
      </rPr>
      <t>1</t>
    </r>
    <r>
      <rPr>
        <sz val="12"/>
        <rFont val="Times New Roman"/>
        <family val="1"/>
      </rPr>
      <t xml:space="preserve"> Excludes count of customers recertified through the probability model.</t>
    </r>
  </si>
  <si>
    <r>
      <rPr>
        <vertAlign val="superscript"/>
        <sz val="12"/>
        <rFont val="Times New Roman"/>
        <family val="1"/>
      </rPr>
      <t>2</t>
    </r>
    <r>
      <rPr>
        <sz val="12"/>
        <rFont val="Times New Roman"/>
        <family val="1"/>
      </rPr>
      <t xml:space="preserve"> Recertification results are tied to the month initiated and the recertification process allows customers 120 days (3 or 4 bill cycles) to respond to the recertification request.  Results may be pending due to the time permitted for a participant to respond.  </t>
    </r>
  </si>
  <si>
    <r>
      <rPr>
        <vertAlign val="superscript"/>
        <sz val="12"/>
        <rFont val="Times New Roman"/>
        <family val="1"/>
      </rPr>
      <t>3</t>
    </r>
    <r>
      <rPr>
        <sz val="12"/>
        <rFont val="Times New Roman"/>
        <family val="1"/>
      </rPr>
      <t xml:space="preserve"> Includes customers who did not respond or who requested to be de-enrolled.</t>
    </r>
  </si>
  <si>
    <r>
      <rPr>
        <vertAlign val="superscript"/>
        <sz val="12"/>
        <rFont val="Times New Roman"/>
        <family val="1"/>
      </rPr>
      <t>4</t>
    </r>
    <r>
      <rPr>
        <sz val="12"/>
        <rFont val="Times New Roman"/>
        <family val="1"/>
      </rPr>
      <t xml:space="preserve"> Percentage of customers recertified compared to the total participants requested to recertify in that month. </t>
    </r>
  </si>
  <si>
    <t>CARE Table 7 </t>
  </si>
  <si>
    <t>CARE Capitation Contractors</t>
  </si>
  <si>
    <r>
      <t xml:space="preserve">Contractor Name </t>
    </r>
    <r>
      <rPr>
        <b/>
        <vertAlign val="superscript"/>
        <sz val="10"/>
        <rFont val="Times New Roman"/>
        <family val="1"/>
      </rPr>
      <t>1</t>
    </r>
  </si>
  <si>
    <t>Contractor Type 
(Check one or more if applicable)</t>
  </si>
  <si>
    <r>
      <t>Enrollments</t>
    </r>
    <r>
      <rPr>
        <vertAlign val="superscript"/>
        <sz val="10"/>
        <rFont val="Times New Roman"/>
        <family val="1"/>
      </rPr>
      <t>2</t>
    </r>
  </si>
  <si>
    <t>211 SAN DIEGO</t>
  </si>
  <si>
    <t>ALPHA MINI MART</t>
  </si>
  <si>
    <t>AMERICAN RED CROSS WIC OFFICES</t>
  </si>
  <si>
    <t>CHULA VISTA COMMUNITY COLLABORATIVE</t>
  </si>
  <si>
    <t>COMMUNITY RESOURCE CENTER</t>
  </si>
  <si>
    <t>ELDERHELP OF SAN DIEGO</t>
  </si>
  <si>
    <t>HEARTS AND HANDS WORKING TOGETHER</t>
  </si>
  <si>
    <t>HOME START</t>
  </si>
  <si>
    <t>HORN OF AFRICA</t>
  </si>
  <si>
    <t>INTERFAITH COMMUNITY SERVICES</t>
  </si>
  <si>
    <t>LA MAESTRA FAMILY CLINIC</t>
  </si>
  <si>
    <t>MAAC PROJECT</t>
  </si>
  <si>
    <t>NEIGHBORHOOD HEALTH CARE</t>
  </si>
  <si>
    <t>NORTH COUNTY HEALTH PROJECT, INC.</t>
  </si>
  <si>
    <t>SAN DIEGO STATE UNIVERSITY WIC OFFICES</t>
  </si>
  <si>
    <t>SAN YSIDRO HEALTH CENTERS</t>
  </si>
  <si>
    <t>SCRIPPS HEALTH WIC</t>
  </si>
  <si>
    <t>SOMALI BANTU ASSOCIATION OF AMERICA</t>
  </si>
  <si>
    <t>SOMALI FAMILY SERVICES</t>
  </si>
  <si>
    <t>UNION OF PAN ASIAN COMMUNITIES (UPAC)</t>
  </si>
  <si>
    <t>VISTA COMMUNITY CLINIC</t>
  </si>
  <si>
    <t>Total Enrollments and Expenditures</t>
  </si>
  <si>
    <r>
      <rPr>
        <vertAlign val="superscript"/>
        <sz val="11"/>
        <color rgb="FF000000"/>
        <rFont val="Times New Roman"/>
        <family val="1"/>
      </rPr>
      <t>1</t>
    </r>
    <r>
      <rPr>
        <sz val="11"/>
        <color rgb="FF000000"/>
        <rFont val="Times New Roman"/>
        <family val="1"/>
      </rPr>
      <t xml:space="preserve"> All capitation contractors with current contracts are listed regardless of whether they have signed up customers or submitted invoices this year.</t>
    </r>
  </si>
  <si>
    <r>
      <rPr>
        <vertAlign val="superscript"/>
        <sz val="11"/>
        <rFont val="Times New Roman"/>
        <family val="1"/>
      </rPr>
      <t>2</t>
    </r>
    <r>
      <rPr>
        <sz val="11"/>
        <rFont val="Times New Roman"/>
        <family val="1"/>
      </rPr>
      <t xml:space="preserve"> Enrollments reflect new enrollments only.</t>
    </r>
  </si>
  <si>
    <t>CARE Table 8 </t>
  </si>
  <si>
    <t>CARE Participants as of Month-End</t>
  </si>
  <si>
    <t>Gas and Electric</t>
  </si>
  <si>
    <t>Gas Only</t>
  </si>
  <si>
    <t>Electric Only</t>
  </si>
  <si>
    <t>Eligible Households</t>
  </si>
  <si>
    <t>% Change</t>
  </si>
  <si>
    <t xml:space="preserve">CARE Table 9   </t>
  </si>
  <si>
    <t>CARE Average Monthly Usage &amp; Bill</t>
  </si>
  <si>
    <t>Average Monthly Gas / Electric Usage</t>
  </si>
  <si>
    <t>Residential Non-CARE vs. CARE Customers</t>
  </si>
  <si>
    <t>Gas Therms</t>
  </si>
  <si>
    <t>Tier 1</t>
  </si>
  <si>
    <t>Tier 2</t>
  </si>
  <si>
    <t>Non-CARE</t>
  </si>
  <si>
    <t>Electric KWh</t>
  </si>
  <si>
    <t>Tier 2 and Above</t>
  </si>
  <si>
    <r>
      <t xml:space="preserve">Average Monthly Gas / Electric Bill </t>
    </r>
    <r>
      <rPr>
        <b/>
        <vertAlign val="superscript"/>
        <sz val="12"/>
        <rFont val="Times New Roman"/>
        <family val="1"/>
      </rPr>
      <t>2</t>
    </r>
  </si>
  <si>
    <r>
      <t>Residential Non-CARE vs. CARE Customers</t>
    </r>
    <r>
      <rPr>
        <b/>
        <vertAlign val="superscript"/>
        <sz val="12"/>
        <rFont val="Times New Roman"/>
        <family val="1"/>
      </rPr>
      <t>1</t>
    </r>
  </si>
  <si>
    <t>(Dollars per Customer)</t>
  </si>
  <si>
    <r>
      <rPr>
        <vertAlign val="superscript"/>
        <sz val="11"/>
        <rFont val="Times New Roman"/>
        <family val="1"/>
      </rPr>
      <t xml:space="preserve">1 </t>
    </r>
    <r>
      <rPr>
        <sz val="11"/>
        <rFont val="Times New Roman"/>
        <family val="1"/>
      </rPr>
      <t xml:space="preserve"> Excludes master-meter usage.</t>
    </r>
  </si>
  <si>
    <r>
      <rPr>
        <vertAlign val="superscript"/>
        <sz val="11"/>
        <rFont val="Times New Roman"/>
        <family val="1"/>
      </rPr>
      <t xml:space="preserve">2 </t>
    </r>
    <r>
      <rPr>
        <sz val="11"/>
        <rFont val="Times New Roman"/>
        <family val="1"/>
      </rPr>
      <t>Average Monthly Gas/Electric Bill reflects residential Non-CARE (CARE) 2022 total billed.</t>
    </r>
  </si>
  <si>
    <t>CARE Table 10</t>
  </si>
  <si>
    <t>CARE Surcharge &amp; Revenue</t>
  </si>
  <si>
    <t>CARE Surcharge and Revenue Collected by Customer Class</t>
  </si>
  <si>
    <t>Average Monthly</t>
  </si>
  <si>
    <t>CARE Surcharge</t>
  </si>
  <si>
    <t>Total CARE
Surcharge Revenue</t>
  </si>
  <si>
    <t>Percentage of
CARE Surcharge</t>
  </si>
  <si>
    <t>Class</t>
  </si>
  <si>
    <r>
      <rPr>
        <sz val="11"/>
        <color rgb="FF000000"/>
        <rFont val="Times New Roman"/>
        <family val="1"/>
      </rPr>
      <t xml:space="preserve">CARE Surcharge </t>
    </r>
    <r>
      <rPr>
        <vertAlign val="superscript"/>
        <sz val="11"/>
        <color rgb="FF000000"/>
        <rFont val="Times New Roman"/>
        <family val="1"/>
      </rPr>
      <t>1</t>
    </r>
  </si>
  <si>
    <t>Monthly Bill</t>
  </si>
  <si>
    <t>as Percent of Bill</t>
  </si>
  <si>
    <t>Collected</t>
  </si>
  <si>
    <t>Revenue Collected</t>
  </si>
  <si>
    <t>Residential</t>
  </si>
  <si>
    <t>Commercial</t>
  </si>
  <si>
    <t>Agricultural</t>
  </si>
  <si>
    <t>Large/Indust</t>
  </si>
  <si>
    <t>GAS</t>
  </si>
  <si>
    <r>
      <rPr>
        <sz val="11"/>
        <color rgb="FF000000"/>
        <rFont val="Times New Roman"/>
        <family val="1"/>
      </rPr>
      <t xml:space="preserve">CARE Surcharge </t>
    </r>
    <r>
      <rPr>
        <vertAlign val="superscript"/>
        <sz val="11"/>
        <color rgb="FF000000"/>
        <rFont val="Times New Roman"/>
        <family val="1"/>
      </rPr>
      <t>2</t>
    </r>
  </si>
  <si>
    <t>Natural Gas Vehicle</t>
  </si>
  <si>
    <t>Industrial</t>
  </si>
  <si>
    <r>
      <rPr>
        <vertAlign val="superscript"/>
        <sz val="10"/>
        <rFont val="Times New Roman"/>
        <family val="1"/>
      </rPr>
      <t>1</t>
    </r>
    <r>
      <rPr>
        <sz val="10"/>
        <rFont val="Times New Roman"/>
        <family val="1"/>
      </rPr>
      <t xml:space="preserve"> Excludes CARE customers. Pursuant to D. 15-07-001, OP 4 and Section 11.1.1 authorizes adjustments to CARE to transition to the legislatively-mandated CARE discount range in compliance with Section 739.1 were authorized. Effective 9/1/15 per AL 2783-E, CARE customers receive non-CARE rates; therefore, there is no longer a CARE Rate subsidy.  </t>
    </r>
  </si>
  <si>
    <r>
      <rPr>
        <vertAlign val="superscript"/>
        <sz val="10"/>
        <color theme="1"/>
        <rFont val="Times New Roman"/>
        <family val="1"/>
      </rPr>
      <t>2</t>
    </r>
    <r>
      <rPr>
        <sz val="10"/>
        <color theme="1"/>
        <rFont val="Times New Roman"/>
        <family val="1"/>
      </rPr>
      <t xml:space="preserve"> Excludes CARE customers.</t>
    </r>
  </si>
  <si>
    <t xml:space="preserve">CARE Table 11  </t>
  </si>
  <si>
    <r>
      <t>CARE Capitation Applications</t>
    </r>
    <r>
      <rPr>
        <b/>
        <vertAlign val="superscript"/>
        <sz val="12"/>
        <rFont val="Times New Roman"/>
        <family val="1"/>
      </rPr>
      <t>1</t>
    </r>
  </si>
  <si>
    <t xml:space="preserve">Entity </t>
  </si>
  <si>
    <t>Total Received</t>
  </si>
  <si>
    <r>
      <t>Approved</t>
    </r>
    <r>
      <rPr>
        <b/>
        <vertAlign val="superscript"/>
        <sz val="12"/>
        <color indexed="8"/>
        <rFont val="Times New Roman"/>
        <family val="1"/>
      </rPr>
      <t>2</t>
    </r>
  </si>
  <si>
    <t>Denied</t>
  </si>
  <si>
    <t>Pending/ Never Completed</t>
  </si>
  <si>
    <t>Duplicate</t>
  </si>
  <si>
    <t>ALLIANCE FOR AFRICAN ASSISTANCE</t>
  </si>
  <si>
    <t>AMERICAN RED CROSS</t>
  </si>
  <si>
    <t>CATHOLIC CHARITIES</t>
  </si>
  <si>
    <t>CHILDREN'S INITIATIVE</t>
  </si>
  <si>
    <t>COMMUNITY HOUSING WORKS</t>
  </si>
  <si>
    <t>CRISIS HOUSE</t>
  </si>
  <si>
    <t>DEAF COMMUNITY SERVICES</t>
  </si>
  <si>
    <t>FAMILY HEALTH CENTERS OF SAN DIEGO</t>
  </si>
  <si>
    <t>HEARTS AND HANDS TOGETHER</t>
  </si>
  <si>
    <t>INTERFAITH COMMUNITY</t>
  </si>
  <si>
    <t>MAAC PROJECT - CARE</t>
  </si>
  <si>
    <t>NEIGHBORHOOD HEALTH INSURANCE CENTER</t>
  </si>
  <si>
    <t>NORTH COUNTY HEALTH SERVICES</t>
  </si>
  <si>
    <t>SAN DIEGO STATE UNIVERSITY WIC</t>
  </si>
  <si>
    <t>SCRIPPS HEALTH WIC (SHW)</t>
  </si>
  <si>
    <r>
      <rPr>
        <vertAlign val="superscript"/>
        <sz val="12"/>
        <color rgb="FF000000"/>
        <rFont val="Times New Roman"/>
        <family val="1"/>
      </rPr>
      <t>1</t>
    </r>
    <r>
      <rPr>
        <sz val="12"/>
        <color rgb="FF000000"/>
        <rFont val="Times New Roman"/>
        <family val="1"/>
      </rPr>
      <t xml:space="preserve"> Includes sub-metered customers.</t>
    </r>
  </si>
  <si>
    <r>
      <t>2</t>
    </r>
    <r>
      <rPr>
        <sz val="12"/>
        <rFont val="Times New Roman"/>
        <family val="1"/>
      </rPr>
      <t xml:space="preserve"> Includes new enrollments and recertification applications approved.</t>
    </r>
  </si>
  <si>
    <t xml:space="preserve">CARE Table 12  </t>
  </si>
  <si>
    <t>CARE Expansion Program</t>
  </si>
  <si>
    <t>Participating Facilities by Month</t>
  </si>
  <si>
    <t>CARE Residential Facilities</t>
  </si>
  <si>
    <t>CARE Commercial Facilities</t>
  </si>
  <si>
    <t>Total Gas</t>
  </si>
  <si>
    <t>Total Electric</t>
  </si>
  <si>
    <r>
      <t>Average Monthly Gas / Electric Usage</t>
    </r>
    <r>
      <rPr>
        <b/>
        <vertAlign val="superscript"/>
        <sz val="12"/>
        <rFont val="Times New Roman"/>
        <family val="1"/>
      </rPr>
      <t>1</t>
    </r>
  </si>
  <si>
    <t>KWh</t>
  </si>
  <si>
    <t>Residential Facilities</t>
  </si>
  <si>
    <t>Commercial Facilities</t>
  </si>
  <si>
    <t>CARE Expansion Self-Certification and Self-Recertification Applications</t>
  </si>
  <si>
    <t>Pending/Never Completed</t>
  </si>
  <si>
    <t>Percentage</t>
  </si>
  <si>
    <r>
      <rPr>
        <vertAlign val="superscript"/>
        <sz val="12"/>
        <color rgb="FF000000"/>
        <rFont val="Times New Roman"/>
        <family val="1"/>
      </rPr>
      <t>1</t>
    </r>
    <r>
      <rPr>
        <sz val="12"/>
        <color rgb="FF000000"/>
        <rFont val="Times New Roman"/>
        <family val="1"/>
      </rPr>
      <t xml:space="preserve"> Excludes master meter usage.</t>
    </r>
  </si>
  <si>
    <r>
      <t>CARE Table 13 </t>
    </r>
    <r>
      <rPr>
        <b/>
        <sz val="12"/>
        <color rgb="FFFF0000"/>
        <rFont val="Times New Roman"/>
        <family val="1"/>
      </rPr>
      <t xml:space="preserve"> </t>
    </r>
  </si>
  <si>
    <r>
      <t>CARE High Usage Verification Results</t>
    </r>
    <r>
      <rPr>
        <b/>
        <vertAlign val="superscript"/>
        <sz val="12"/>
        <color theme="1"/>
        <rFont val="Times New Roman"/>
        <family val="1"/>
      </rPr>
      <t>5</t>
    </r>
  </si>
  <si>
    <t>Stage 1 - IRS Documentation and ESA Agreement</t>
  </si>
  <si>
    <t>Stage 2 - ESA Participation</t>
  </si>
  <si>
    <t>Stage 3 - Usage Monitoring</t>
  </si>
  <si>
    <t>Households Requested to Verify</t>
  </si>
  <si>
    <t>Removed
(No Response)</t>
  </si>
  <si>
    <r>
      <t>Removed
(Verified Ineligible)</t>
    </r>
    <r>
      <rPr>
        <b/>
        <vertAlign val="superscript"/>
        <sz val="12"/>
        <color theme="1"/>
        <rFont val="Times New Roman"/>
        <family val="1"/>
      </rPr>
      <t>1</t>
    </r>
  </si>
  <si>
    <t>Income Verified and Referred to ESA</t>
  </si>
  <si>
    <r>
      <t>Failed and 
Removed</t>
    </r>
    <r>
      <rPr>
        <b/>
        <vertAlign val="superscript"/>
        <sz val="12"/>
        <color theme="1"/>
        <rFont val="Times New Roman"/>
        <family val="1"/>
      </rPr>
      <t>2</t>
    </r>
  </si>
  <si>
    <r>
      <t>Ineligible</t>
    </r>
    <r>
      <rPr>
        <b/>
        <vertAlign val="superscript"/>
        <sz val="12"/>
        <color theme="1"/>
        <rFont val="Times New Roman"/>
        <family val="1"/>
      </rPr>
      <t>3</t>
    </r>
  </si>
  <si>
    <t>Completed</t>
  </si>
  <si>
    <r>
      <t>Removed</t>
    </r>
    <r>
      <rPr>
        <b/>
        <vertAlign val="superscript"/>
        <sz val="12"/>
        <color theme="1"/>
        <rFont val="Times New Roman"/>
        <family val="1"/>
      </rPr>
      <t>4</t>
    </r>
  </si>
  <si>
    <t>Appeals
Denied</t>
  </si>
  <si>
    <t>Appeals
Approved</t>
  </si>
  <si>
    <r>
      <rPr>
        <vertAlign val="superscript"/>
        <sz val="12"/>
        <color theme="1"/>
        <rFont val="Times New Roman"/>
        <family val="1"/>
      </rPr>
      <t xml:space="preserve">1 </t>
    </r>
    <r>
      <rPr>
        <sz val="12"/>
        <rFont val="Times New Roman"/>
        <family val="1"/>
      </rPr>
      <t>Includes customers who were verified as over income, requested to be removed, or did not agree to participate in ESA Program.</t>
    </r>
  </si>
  <si>
    <r>
      <rPr>
        <vertAlign val="superscript"/>
        <sz val="12"/>
        <color theme="1"/>
        <rFont val="Times New Roman"/>
        <family val="1"/>
      </rPr>
      <t>2</t>
    </r>
    <r>
      <rPr>
        <sz val="12"/>
        <rFont val="Times New Roman"/>
        <family val="1"/>
      </rPr>
      <t xml:space="preserve"> Includes customers who declined to participate in ESA Program, failed to respond to appointment requests, or missed multiple appointments or denied access to all rooms.</t>
    </r>
  </si>
  <si>
    <r>
      <rPr>
        <vertAlign val="superscript"/>
        <sz val="12"/>
        <color theme="1"/>
        <rFont val="Times New Roman"/>
        <family val="1"/>
      </rPr>
      <t>3</t>
    </r>
    <r>
      <rPr>
        <sz val="12"/>
        <rFont val="Times New Roman"/>
        <family val="1"/>
      </rPr>
      <t xml:space="preserve"> Includes customers who previously participated in ESA Program, did not meet the three-measure minimum, landlord refused, etc.  These customers move directly to Stage 3.</t>
    </r>
  </si>
  <si>
    <r>
      <rPr>
        <vertAlign val="superscript"/>
        <sz val="12"/>
        <color theme="1"/>
        <rFont val="Times New Roman"/>
        <family val="1"/>
      </rPr>
      <t>4</t>
    </r>
    <r>
      <rPr>
        <sz val="12"/>
        <rFont val="Times New Roman"/>
        <family val="1"/>
      </rPr>
      <t xml:space="preserve"> Customers removed for exceeding 600% of baseline in any monthly billing cycle.</t>
    </r>
  </si>
  <si>
    <r>
      <rPr>
        <vertAlign val="superscript"/>
        <sz val="12"/>
        <rFont val="Times New Roman"/>
        <family val="1"/>
      </rPr>
      <t>5</t>
    </r>
    <r>
      <rPr>
        <sz val="12"/>
        <rFont val="Times New Roman"/>
        <family val="1"/>
      </rPr>
      <t xml:space="preserve">  High usage is defined as a customer that exceeds 400% or 600% of baseline.</t>
    </r>
  </si>
  <si>
    <t xml:space="preserve">CARE Table 13A  </t>
  </si>
  <si>
    <t>CARE Customer Usage and ESA Program Treatment</t>
  </si>
  <si>
    <r>
      <t># of CARE customers at or above 90th Percentile of Usage Not subject to High Usage PEV</t>
    </r>
    <r>
      <rPr>
        <vertAlign val="superscript"/>
        <sz val="11"/>
        <rFont val="Times New Roman"/>
        <family val="1"/>
      </rPr>
      <t xml:space="preserve">1 </t>
    </r>
  </si>
  <si>
    <r>
      <t>Percent of those CARE customers Not served by ESA Program</t>
    </r>
    <r>
      <rPr>
        <vertAlign val="superscript"/>
        <sz val="11"/>
        <rFont val="Times New Roman"/>
        <family val="1"/>
      </rPr>
      <t>3</t>
    </r>
  </si>
  <si>
    <r>
      <t># of Enrollments led to ESA Program measure Installations</t>
    </r>
    <r>
      <rPr>
        <vertAlign val="superscript"/>
        <sz val="11"/>
        <rFont val="Times New Roman"/>
        <family val="1"/>
      </rPr>
      <t>4</t>
    </r>
  </si>
  <si>
    <r>
      <t># of Long-Term tenancy CARE customers who have Not applied for ESA Program</t>
    </r>
    <r>
      <rPr>
        <vertAlign val="superscript"/>
        <sz val="11"/>
        <rFont val="Times New Roman"/>
        <family val="1"/>
      </rPr>
      <t>2</t>
    </r>
  </si>
  <si>
    <t>Energy Usage of Long-Term Tenancy CARE Customers
 who Accept ESA Program Treatment[10]</t>
  </si>
  <si>
    <r>
      <t xml:space="preserve">Energy Usage of CARE customers who do Not accept ESA Program treatment </t>
    </r>
    <r>
      <rPr>
        <vertAlign val="superscript"/>
        <sz val="11"/>
        <rFont val="Times New Roman"/>
        <family val="1"/>
      </rPr>
      <t>9</t>
    </r>
  </si>
  <si>
    <r>
      <t>Energy Usage before ESA Program treatment</t>
    </r>
    <r>
      <rPr>
        <vertAlign val="superscript"/>
        <sz val="11"/>
        <rFont val="Times New Roman"/>
        <family val="1"/>
      </rPr>
      <t>8,5</t>
    </r>
  </si>
  <si>
    <r>
      <t xml:space="preserve">Energy Usage within
 3-months of ESA Program treatment </t>
    </r>
    <r>
      <rPr>
        <vertAlign val="superscript"/>
        <sz val="11"/>
        <rFont val="Times New Roman"/>
        <family val="1"/>
      </rPr>
      <t>6</t>
    </r>
  </si>
  <si>
    <r>
      <t xml:space="preserve">Energy Usage within
 6-months of ESA Program treatment </t>
    </r>
    <r>
      <rPr>
        <vertAlign val="superscript"/>
        <sz val="11"/>
        <rFont val="Times New Roman"/>
        <family val="1"/>
      </rPr>
      <t>7</t>
    </r>
  </si>
  <si>
    <r>
      <t xml:space="preserve">Energy Usage within 12-months of ESA Program treatment </t>
    </r>
    <r>
      <rPr>
        <vertAlign val="superscript"/>
        <sz val="11"/>
        <rFont val="Times New Roman"/>
        <family val="1"/>
      </rPr>
      <t>8</t>
    </r>
  </si>
  <si>
    <t>1219 kWh</t>
  </si>
  <si>
    <t>1318 kWh</t>
  </si>
  <si>
    <t>645 kWh</t>
  </si>
  <si>
    <r>
      <t>1</t>
    </r>
    <r>
      <rPr>
        <sz val="11"/>
        <rFont val="Times New Roman"/>
        <family val="1"/>
      </rPr>
      <t xml:space="preserve"> As of Nov 2022, there were 12,358 CARE accounts identified as customers who have been on CARE rate at the same meter for a least six years and  have 90th Percentile of high usage. </t>
    </r>
  </si>
  <si>
    <r>
      <rPr>
        <vertAlign val="superscript"/>
        <sz val="11"/>
        <color rgb="FF000000"/>
        <rFont val="Times New Roman"/>
        <family val="1"/>
      </rPr>
      <t>2</t>
    </r>
    <r>
      <rPr>
        <sz val="11"/>
        <color rgb="FF000000"/>
        <rFont val="Times New Roman"/>
        <family val="1"/>
      </rPr>
      <t xml:space="preserve"> Those CARE customers who did not participate in the ESA Program as of Nov 2022: </t>
    </r>
  </si>
  <si>
    <r>
      <t>3</t>
    </r>
    <r>
      <rPr>
        <sz val="11"/>
        <rFont val="Times New Roman"/>
        <family val="1"/>
      </rPr>
      <t xml:space="preserve"> Percentage of CARE customers not served by ESA: *2/*1(10518/12358= 85%)</t>
    </r>
  </si>
  <si>
    <r>
      <t>4</t>
    </r>
    <r>
      <rPr>
        <sz val="11"/>
        <rFont val="Times New Roman"/>
        <family val="1"/>
      </rPr>
      <t xml:space="preserve"> Among the 10,518 accounts, 88 accounts enrolled as of March 2023.</t>
    </r>
  </si>
  <si>
    <r>
      <t xml:space="preserve">5 </t>
    </r>
    <r>
      <rPr>
        <sz val="11"/>
        <rFont val="Times New Roman"/>
        <family val="1"/>
      </rPr>
      <t>Average monthly kWh in 12 months prior to ESA enrollment. Usage starting and ending month vary on accounts depending on ESA enrollment dates: 1219 kWh</t>
    </r>
  </si>
  <si>
    <r>
      <rPr>
        <vertAlign val="superscript"/>
        <sz val="11"/>
        <color rgb="FF000000"/>
        <rFont val="Times New Roman"/>
        <family val="1"/>
      </rPr>
      <t>6</t>
    </r>
    <r>
      <rPr>
        <sz val="11"/>
        <color rgb="FF000000"/>
        <rFont val="Times New Roman"/>
        <family val="1"/>
      </rPr>
      <t xml:space="preserve"> Average monthly kWh 3 months after ESA enrollment: 1318</t>
    </r>
  </si>
  <si>
    <r>
      <rPr>
        <vertAlign val="superscript"/>
        <sz val="11"/>
        <color rgb="FF000000"/>
        <rFont val="Times New Roman"/>
        <family val="1"/>
      </rPr>
      <t>7</t>
    </r>
    <r>
      <rPr>
        <sz val="11"/>
        <color rgb="FF000000"/>
        <rFont val="Times New Roman"/>
        <family val="1"/>
      </rPr>
      <t xml:space="preserve"> Average monthly kWh 6 months after ESA enrollment. N/A</t>
    </r>
  </si>
  <si>
    <r>
      <rPr>
        <vertAlign val="superscript"/>
        <sz val="11"/>
        <rFont val="Times New Roman"/>
        <family val="1"/>
      </rPr>
      <t>8</t>
    </r>
    <r>
      <rPr>
        <sz val="11"/>
        <rFont val="Times New Roman"/>
        <family val="1"/>
      </rPr>
      <t xml:space="preserve"> Average monthly kWh 12 months after ESA enrollment. N/A</t>
    </r>
  </si>
  <si>
    <r>
      <t xml:space="preserve">9 </t>
    </r>
    <r>
      <rPr>
        <sz val="11"/>
        <rFont val="Times New Roman"/>
        <family val="1"/>
      </rPr>
      <t>Among 10430 (10518 -88)accounts, average monthly kWh is 645 kWh.</t>
    </r>
  </si>
  <si>
    <r>
      <t xml:space="preserve">10 </t>
    </r>
    <r>
      <rPr>
        <sz val="11"/>
        <rFont val="Times New Roman"/>
        <family val="1"/>
      </rPr>
      <t xml:space="preserve">Not applicable for columns G and H as promotion campaign sent in Nov 2022. </t>
    </r>
  </si>
  <si>
    <t xml:space="preserve">CARE Table 14 </t>
  </si>
  <si>
    <t>Categorical Enrollment</t>
  </si>
  <si>
    <r>
      <t>Number of Customer Enrollments</t>
    </r>
    <r>
      <rPr>
        <b/>
        <vertAlign val="superscript"/>
        <sz val="12"/>
        <rFont val="Times New Roman"/>
        <family val="1"/>
      </rPr>
      <t>1</t>
    </r>
  </si>
  <si>
    <r>
      <t xml:space="preserve">CalWORKs/Temporary Assistance for Needy Families (TANF) </t>
    </r>
    <r>
      <rPr>
        <vertAlign val="superscript"/>
        <sz val="12"/>
        <rFont val="Times New Roman"/>
        <family val="1"/>
      </rPr>
      <t>2</t>
    </r>
  </si>
  <si>
    <t>Medicaid/Medi-Cal</t>
  </si>
  <si>
    <r>
      <t xml:space="preserve">Tribal TANF </t>
    </r>
    <r>
      <rPr>
        <vertAlign val="superscript"/>
        <sz val="12"/>
        <rFont val="Times New Roman"/>
        <family val="1"/>
      </rPr>
      <t>2</t>
    </r>
  </si>
  <si>
    <r>
      <rPr>
        <vertAlign val="superscript"/>
        <sz val="12"/>
        <rFont val="Times New Roman"/>
        <family val="1"/>
      </rPr>
      <t>1</t>
    </r>
    <r>
      <rPr>
        <sz val="12"/>
        <rFont val="Times New Roman"/>
        <family val="1"/>
      </rPr>
      <t xml:space="preserve"> Number of customers enrolled reflects categorical programs selected by customer.  Customers may select more than one eligible program for a single account.</t>
    </r>
  </si>
  <si>
    <r>
      <rPr>
        <vertAlign val="superscript"/>
        <sz val="12"/>
        <rFont val="Times New Roman"/>
        <family val="1"/>
      </rPr>
      <t>2</t>
    </r>
    <r>
      <rPr>
        <sz val="12"/>
        <rFont val="Times New Roman"/>
        <family val="1"/>
      </rPr>
      <t xml:space="preserve">  CalWORKS and Tribal TANF are combined categorical programs with no distinction between the two programs.</t>
    </r>
  </si>
  <si>
    <t>CARE Table 15</t>
  </si>
  <si>
    <t>CARE and Disadvantage Communities Enrollment Rate for Zip Codes</t>
  </si>
  <si>
    <t>CARE Enrollment Rate for Zip Codes that have 10% or more disconnections</t>
  </si>
  <si>
    <t>CARE Enrollment Rate for Zip Codes in High Poverty (Income Less than 100% FPG)</t>
  </si>
  <si>
    <t>CARE Enrollment Rate for Zip Codes in High Poverty (with 70% or Less CARE Penetration)</t>
  </si>
  <si>
    <t>CARE Enrollment Rate for DAC (Zip/Census Track) Codes in High Poverty (with 70% or Less CARE Enrollment Rate)</t>
  </si>
  <si>
    <t>Note:</t>
  </si>
  <si>
    <t>Penetration Rate and Enrollment Rate are the same value.</t>
  </si>
  <si>
    <t>DACs are defined at the census tract level. Corresponding zip codes are provided for the purpose of this table; however, the entire zip code listed may not be considered a DAC.</t>
  </si>
  <si>
    <t>Any required corrections/adjustments are reported herein and supersede results reported in prior months and may reflect YTD adjustments.</t>
  </si>
  <si>
    <t>San Diego Gas &amp; Electric PY 2022 FERA Annual Report</t>
  </si>
  <si>
    <t>FERA Table 1</t>
  </si>
  <si>
    <t>Shifted to Processing, Certification, Recertification; Regulatory Compliance</t>
  </si>
  <si>
    <t>Shifted from Outreach</t>
  </si>
  <si>
    <r>
      <t xml:space="preserve">FERA Rate Discount </t>
    </r>
    <r>
      <rPr>
        <vertAlign val="superscript"/>
        <sz val="10"/>
        <rFont val="Times New Roman"/>
        <family val="1"/>
      </rPr>
      <t>3</t>
    </r>
  </si>
  <si>
    <r>
      <rPr>
        <vertAlign val="superscript"/>
        <sz val="10"/>
        <rFont val="Times New Roman"/>
        <family val="1"/>
      </rPr>
      <t>1</t>
    </r>
    <r>
      <rPr>
        <sz val="10"/>
        <rFont val="Times New Roman"/>
        <family val="1"/>
      </rPr>
      <t xml:space="preserve"> Reflects total authorized funding approved in D.21-06-015, Attachment 1, Table 4 and adjusted for program year 2022 fund shifts as noted in footnote 2.</t>
    </r>
  </si>
  <si>
    <r>
      <rPr>
        <vertAlign val="superscript"/>
        <sz val="10"/>
        <rFont val="Times New Roman"/>
        <family val="1"/>
      </rPr>
      <t>2</t>
    </r>
    <r>
      <rPr>
        <sz val="10"/>
        <rFont val="Times New Roman"/>
        <family val="1"/>
      </rPr>
      <t xml:space="preserve"> Reflects fund shift in accordance with the rules set forth in D.21-06-015, which granted the IOUs authority to shift funds between the FERA program categories. </t>
    </r>
  </si>
  <si>
    <t>3 FERA Discount budget amount reflected in Advice Letters 3928-E and 3849-E, effective January 1, 2022.</t>
  </si>
  <si>
    <t>FERA Table 2 </t>
  </si>
  <si>
    <r>
      <t xml:space="preserve">Total FERA Participants by Dwelling Type </t>
    </r>
    <r>
      <rPr>
        <b/>
        <vertAlign val="superscript"/>
        <sz val="11"/>
        <rFont val="Times New Roman"/>
        <family val="1"/>
      </rPr>
      <t>5</t>
    </r>
  </si>
  <si>
    <t>Total 
FERA 
Participants</t>
  </si>
  <si>
    <t xml:space="preserve">Estimated FERA Eligible </t>
  </si>
  <si>
    <r>
      <rPr>
        <vertAlign val="superscript"/>
        <sz val="11"/>
        <rFont val="Times New Roman"/>
        <family val="1"/>
      </rPr>
      <t>5</t>
    </r>
    <r>
      <rPr>
        <sz val="11"/>
        <rFont val="Times New Roman"/>
        <family val="1"/>
      </rPr>
      <t xml:space="preserve"> Data provided for FERA Participants by Dwelling Type does not fully represent total number of customers by dwelling type as SDG&amp;E is unable to extrapolate from it's Customer Information System (CIS). SDG&amp;E will continue to refine data for future reports.</t>
    </r>
  </si>
  <si>
    <t xml:space="preserve">San Diego Gas &amp; Electric PY 2022 FERA Annual Report </t>
  </si>
  <si>
    <t xml:space="preserve">FERA Table 3A - Post-Enrollment Verification Results (Model) 2022 </t>
  </si>
  <si>
    <t>Total FERA Households Enrolled</t>
  </si>
  <si>
    <t>% of FERA Enrolled Requested to Verify Total</t>
  </si>
  <si>
    <t>FERA Households De-enrolled (Due to no response)</t>
  </si>
  <si>
    <r>
      <t>FERA Households De-enrolled (Verified as Ineligible)</t>
    </r>
    <r>
      <rPr>
        <b/>
        <vertAlign val="superscript"/>
        <sz val="12"/>
        <rFont val="Times New Roman"/>
        <family val="1"/>
      </rPr>
      <t>2</t>
    </r>
  </si>
  <si>
    <t>% of Total FERA Households  De-enrolled</t>
  </si>
  <si>
    <r>
      <t xml:space="preserve">1  </t>
    </r>
    <r>
      <rPr>
        <sz val="12"/>
        <rFont val="Times New Roman"/>
        <family val="1"/>
      </rPr>
      <t>Includes all customers who failed SDG&amp;E's FERA eligibility probability model.</t>
    </r>
  </si>
  <si>
    <t>SDG&amp;E PY 2022 FERA Annual Report</t>
  </si>
  <si>
    <t xml:space="preserve">FERA Table 3B Post-Enrollment Verification Results (Electric only High Usage)  </t>
  </si>
  <si>
    <t>% De-enrolled through Post Enrollment Verification</t>
  </si>
  <si>
    <t>FERA Table 4  </t>
  </si>
  <si>
    <r>
      <rPr>
        <b/>
        <sz val="12"/>
        <color rgb="FF000000"/>
        <rFont val="Times New Roman"/>
        <family val="1"/>
      </rPr>
      <t>FERA Self-Certification and Self-Recertification Applications</t>
    </r>
    <r>
      <rPr>
        <b/>
        <vertAlign val="superscript"/>
        <sz val="12"/>
        <color rgb="FF000000"/>
        <rFont val="Times New Roman"/>
        <family val="1"/>
      </rPr>
      <t>1</t>
    </r>
  </si>
  <si>
    <r>
      <rPr>
        <vertAlign val="superscript"/>
        <sz val="12"/>
        <rFont val="Times New Roman"/>
        <family val="1"/>
      </rPr>
      <t>2</t>
    </r>
    <r>
      <rPr>
        <sz val="12"/>
        <rFont val="Times New Roman"/>
        <family val="1"/>
      </rPr>
      <t xml:space="preserve"> The Provided value is a combination of both CARE and FERA applications sent to customers</t>
    </r>
  </si>
  <si>
    <t>FERA Table 4 A</t>
  </si>
  <si>
    <r>
      <rPr>
        <b/>
        <sz val="12"/>
        <color rgb="FF000000"/>
        <rFont val="Times New Roman"/>
        <family val="1"/>
      </rPr>
      <t>FERA Post-Enrollment Verification</t>
    </r>
    <r>
      <rPr>
        <b/>
        <vertAlign val="superscript"/>
        <sz val="12"/>
        <color rgb="FF000000"/>
        <rFont val="Times New Roman"/>
        <family val="1"/>
      </rPr>
      <t>1</t>
    </r>
  </si>
  <si>
    <t>Requested</t>
  </si>
  <si>
    <t>FERA Table 5  </t>
  </si>
  <si>
    <t>FERA Enrollment by County</t>
  </si>
  <si>
    <t>Orange</t>
  </si>
  <si>
    <t>San Diego</t>
  </si>
  <si>
    <r>
      <rPr>
        <vertAlign val="superscript"/>
        <sz val="12"/>
        <rFont val="Times New Roman"/>
        <family val="1"/>
      </rPr>
      <t xml:space="preserve">2 </t>
    </r>
    <r>
      <rPr>
        <sz val="12"/>
        <rFont val="Times New Roman"/>
        <family val="1"/>
      </rPr>
      <t>In accordance with Ordering Paragraph 189 of D.21-06-015, Annual FERA Eligibility Estimates filed February 12 of each year.</t>
    </r>
  </si>
  <si>
    <t xml:space="preserve">FERA Table 6  </t>
  </si>
  <si>
    <t>FERA Recertification Results</t>
  </si>
  <si>
    <t>Total FERA Households</t>
  </si>
  <si>
    <r>
      <t xml:space="preserve">Households Recertified </t>
    </r>
    <r>
      <rPr>
        <b/>
        <vertAlign val="superscript"/>
        <sz val="12"/>
        <rFont val="Times New Roman"/>
        <family val="1"/>
      </rPr>
      <t>2, 5</t>
    </r>
  </si>
  <si>
    <t>FERA Table 7 </t>
  </si>
  <si>
    <t>FERA Capitation Contractors</t>
  </si>
  <si>
    <t xml:space="preserve">FERA Table 8   </t>
  </si>
  <si>
    <t>FERA Average Monthly Usage &amp; Bill</t>
  </si>
  <si>
    <t>Average Monthly Electric Usage</t>
  </si>
  <si>
    <t>Residential Non-FERA vs. FERA Customers</t>
  </si>
  <si>
    <t>Non-FERA</t>
  </si>
  <si>
    <r>
      <t xml:space="preserve">Average Monthly Electric Bill </t>
    </r>
    <r>
      <rPr>
        <b/>
        <vertAlign val="superscript"/>
        <sz val="12"/>
        <rFont val="Times New Roman"/>
        <family val="1"/>
      </rPr>
      <t>2</t>
    </r>
  </si>
  <si>
    <r>
      <t>Residential Non-FERA vs. FERA Customers</t>
    </r>
    <r>
      <rPr>
        <b/>
        <vertAlign val="superscript"/>
        <sz val="12"/>
        <rFont val="Times New Roman"/>
        <family val="1"/>
      </rPr>
      <t>1</t>
    </r>
  </si>
  <si>
    <r>
      <rPr>
        <vertAlign val="superscript"/>
        <sz val="11"/>
        <rFont val="Times New Roman"/>
        <family val="1"/>
      </rPr>
      <t xml:space="preserve">2 </t>
    </r>
    <r>
      <rPr>
        <sz val="11"/>
        <rFont val="Times New Roman"/>
        <family val="1"/>
      </rPr>
      <t>Average Monthly Electric Bill reflects residential Non-FERA (FERA) 2022 total billed.</t>
    </r>
  </si>
  <si>
    <t>FERA Table 9</t>
  </si>
  <si>
    <t>FERA Surcharge &amp; Revenue</t>
  </si>
  <si>
    <t>FERA Surcharge and Revenue Collected by Customer Class</t>
  </si>
  <si>
    <t>FERA Surcharge</t>
  </si>
  <si>
    <t>Total FERA
Surcharge Revenue</t>
  </si>
  <si>
    <t>Percentage of
FERA Surcharge</t>
  </si>
  <si>
    <r>
      <t>FERA Surcharge</t>
    </r>
    <r>
      <rPr>
        <vertAlign val="superscript"/>
        <sz val="11"/>
        <rFont val="Times New Roman"/>
        <family val="1"/>
      </rPr>
      <t>1</t>
    </r>
  </si>
  <si>
    <r>
      <rPr>
        <vertAlign val="superscript"/>
        <sz val="10"/>
        <color rgb="FF000000"/>
        <rFont val="Times New Roman"/>
        <family val="1"/>
      </rPr>
      <t>1</t>
    </r>
    <r>
      <rPr>
        <sz val="10"/>
        <color rgb="FF000000"/>
        <rFont val="Times New Roman"/>
        <family val="1"/>
      </rPr>
      <t xml:space="preserve"> D.21-06-015 authorized FERA surcharge.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</si>
</sst>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yymmmmdd"/>
    <numFmt numFmtId="168" formatCode="#,##0.00&quot; $&quot;;\-#,##0.00&quot; $&quot;"/>
    <numFmt numFmtId="169" formatCode=";;;"/>
    <numFmt numFmtId="170" formatCode="dd/mm/yy"/>
    <numFmt numFmtId="171" formatCode="0.0%"/>
    <numFmt numFmtId="172" formatCode="[$-409]mmm\-yy;@"/>
    <numFmt numFmtId="173" formatCode="0.0"/>
    <numFmt numFmtId="174" formatCode="General_)"/>
    <numFmt numFmtId="175" formatCode="[$-409]mmmm\ d\,\ yyyy;@"/>
    <numFmt numFmtId="176" formatCode="#,##0.00;[Red]#,##0.00"/>
    <numFmt numFmtId="177" formatCode="_([$$-409]* #,##0_);_([$$-409]* \(#,##0\);_([$$-409]* &quot;-&quot;??_);_(@_)"/>
    <numFmt numFmtId="178" formatCode="_(* #,##0.000_);_(* \(#,##0.000\);_(* &quot;-&quot;??_);_(@_)"/>
    <numFmt numFmtId="179" formatCode="_(* #,##0.0_);_(* \(#,##0.0\);_(* &quot;-&quot;??_);_(@_)"/>
    <numFmt numFmtId="180" formatCode="0.000"/>
    <numFmt numFmtId="181" formatCode="_(&quot;$&quot;* #,##0.0_);_(&quot;$&quot;* \(#,##0.0\);_(&quot;$&quot;* &quot;-&quot;?_);_(@_)"/>
  </numFmts>
  <fonts count="167">
    <font>
      <sz val="10"/>
      <name val="Arial"/>
      <family val="2"/>
    </font>
    <font>
      <sz val="11"/>
      <color theme="1"/>
      <name val="Calibri"/>
      <family val="2"/>
      <scheme val="minor"/>
    </font>
    <font>
      <sz val="11"/>
      <color theme="1"/>
      <name val="Calibri"/>
      <family val="2"/>
      <scheme val="minor"/>
    </font>
    <font>
      <sz val="8"/>
      <name val="Arial"/>
      <family val="2"/>
    </font>
    <font>
      <b/>
      <sz val="12"/>
      <name val="Arial"/>
      <family val="2"/>
    </font>
    <font>
      <sz val="11"/>
      <name val="Arial"/>
      <family val="2"/>
    </font>
    <font>
      <sz val="12"/>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b/>
      <sz val="8"/>
      <color indexed="8"/>
      <name val="Arial"/>
      <family val="2"/>
    </font>
    <font>
      <b/>
      <vertAlign val="superscript"/>
      <sz val="10"/>
      <name val="Arial"/>
      <family val="2"/>
    </font>
    <font>
      <b/>
      <sz val="11"/>
      <color indexed="8"/>
      <name val="Calibri"/>
      <family val="2"/>
    </font>
    <font>
      <b/>
      <sz val="18"/>
      <color indexed="62"/>
      <name val="Cambria"/>
      <family val="2"/>
    </font>
    <font>
      <sz val="11"/>
      <name val="Interstate-LightCondensed"/>
      <family val="2"/>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sz val="16"/>
      <name val="Arial"/>
      <family val="2"/>
    </font>
    <font>
      <sz val="11"/>
      <color rgb="FFFF0000"/>
      <name val="Arial"/>
      <family val="2"/>
    </font>
    <font>
      <b/>
      <sz val="16"/>
      <name val="Arial"/>
      <family val="2"/>
    </font>
    <font>
      <b/>
      <sz val="11"/>
      <color rgb="FF0070C0"/>
      <name val="Arial"/>
      <family val="2"/>
    </font>
    <font>
      <strike/>
      <sz val="10"/>
      <name val="Arial"/>
      <family val="2"/>
    </font>
    <font>
      <sz val="12"/>
      <name val="Times New Roman"/>
      <family val="1"/>
    </font>
    <font>
      <i/>
      <sz val="9"/>
      <name val="Arial"/>
      <family val="2"/>
    </font>
    <font>
      <b/>
      <sz val="11"/>
      <name val="Times New Roman"/>
      <family val="1"/>
    </font>
    <font>
      <b/>
      <sz val="14"/>
      <color rgb="FF0070C0"/>
      <name val="Times New Roman"/>
      <family val="1"/>
    </font>
    <font>
      <b/>
      <sz val="11"/>
      <color rgb="FF0070C0"/>
      <name val="Times New Roman"/>
      <family val="1"/>
    </font>
    <font>
      <b/>
      <vertAlign val="superscript"/>
      <sz val="11"/>
      <name val="Times New Roman"/>
      <family val="1"/>
    </font>
    <font>
      <sz val="11"/>
      <name val="Times New Roman"/>
      <family val="1"/>
    </font>
    <font>
      <sz val="10"/>
      <name val="Times New Roman"/>
      <family val="1"/>
    </font>
    <font>
      <vertAlign val="superscript"/>
      <sz val="10"/>
      <name val="Times New Roman"/>
      <family val="1"/>
    </font>
    <font>
      <sz val="11"/>
      <color rgb="FFFF0000"/>
      <name val="Times New Roman"/>
      <family val="1"/>
    </font>
    <font>
      <b/>
      <sz val="12"/>
      <name val="Times New Roman"/>
      <family val="1"/>
    </font>
    <font>
      <b/>
      <vertAlign val="superscript"/>
      <sz val="12"/>
      <name val="Times New Roman"/>
      <family val="1"/>
    </font>
    <font>
      <b/>
      <sz val="12"/>
      <color theme="1"/>
      <name val="Times New Roman"/>
      <family val="1"/>
    </font>
    <font>
      <b/>
      <vertAlign val="superscript"/>
      <sz val="12"/>
      <color theme="1"/>
      <name val="Times New Roman"/>
      <family val="1"/>
    </font>
    <font>
      <b/>
      <sz val="10"/>
      <name val="Times New Roman"/>
      <family val="1"/>
    </font>
    <font>
      <sz val="11"/>
      <color theme="1"/>
      <name val="Times New Roman"/>
      <family val="1"/>
    </font>
    <font>
      <sz val="11"/>
      <color indexed="8"/>
      <name val="Times New Roman"/>
      <family val="1"/>
    </font>
    <font>
      <b/>
      <sz val="11"/>
      <color rgb="FF000000"/>
      <name val="Times New Roman"/>
      <family val="1"/>
    </font>
    <font>
      <sz val="11"/>
      <color rgb="FF000000"/>
      <name val="Times New Roman"/>
      <family val="1"/>
    </font>
    <font>
      <sz val="10"/>
      <color theme="1"/>
      <name val="Times New Roman"/>
      <family val="1"/>
    </font>
    <font>
      <b/>
      <sz val="14"/>
      <name val="Times New Roman"/>
      <family val="1"/>
    </font>
    <font>
      <b/>
      <vertAlign val="superscript"/>
      <sz val="10"/>
      <name val="Times New Roman"/>
      <family val="1"/>
    </font>
    <font>
      <sz val="10"/>
      <color rgb="FFFF0000"/>
      <name val="Times New Roman"/>
      <family val="1"/>
    </font>
    <font>
      <sz val="8"/>
      <name val="Times New Roman"/>
      <family val="1"/>
    </font>
    <font>
      <b/>
      <sz val="9"/>
      <name val="Times New Roman"/>
      <family val="1"/>
    </font>
    <font>
      <strike/>
      <sz val="10"/>
      <name val="Times New Roman"/>
      <family val="1"/>
    </font>
    <font>
      <b/>
      <sz val="12"/>
      <color rgb="FFFF0000"/>
      <name val="Times New Roman"/>
      <family val="1"/>
    </font>
    <font>
      <vertAlign val="superscript"/>
      <sz val="11"/>
      <name val="Times New Roman"/>
      <family val="1"/>
    </font>
    <font>
      <sz val="12"/>
      <color indexed="8"/>
      <name val="Times New Roman"/>
      <family val="1"/>
    </font>
    <font>
      <b/>
      <sz val="12"/>
      <color indexed="8"/>
      <name val="Times New Roman"/>
      <family val="1"/>
    </font>
    <font>
      <b/>
      <vertAlign val="superscript"/>
      <sz val="12"/>
      <color indexed="8"/>
      <name val="Times New Roman"/>
      <family val="1"/>
    </font>
    <font>
      <vertAlign val="superscript"/>
      <sz val="12"/>
      <name val="Times New Roman"/>
      <family val="1"/>
    </font>
    <font>
      <sz val="12"/>
      <color theme="1"/>
      <name val="Times New Roman"/>
      <family val="1"/>
    </font>
    <font>
      <vertAlign val="superscript"/>
      <sz val="12"/>
      <color theme="1"/>
      <name val="Times New Roman"/>
      <family val="1"/>
    </font>
    <font>
      <b/>
      <sz val="12"/>
      <color rgb="FF000000"/>
      <name val="Times New Roman"/>
      <family val="1"/>
    </font>
    <font>
      <sz val="12"/>
      <color rgb="FF000000"/>
      <name val="Times New Roman"/>
      <family val="1"/>
    </font>
    <font>
      <sz val="10"/>
      <name val="Arial"/>
      <family val="2"/>
    </font>
    <font>
      <sz val="14"/>
      <color rgb="FFFF0000"/>
      <name val="Times New Roman"/>
      <family val="1"/>
    </font>
    <font>
      <b/>
      <sz val="12"/>
      <color rgb="FFFF0000"/>
      <name val="Arial"/>
      <family val="2"/>
    </font>
    <font>
      <vertAlign val="superscript"/>
      <sz val="10"/>
      <color theme="1"/>
      <name val="Times New Roman"/>
      <family val="1"/>
    </font>
    <font>
      <sz val="10"/>
      <name val="Arial"/>
      <family val="2"/>
    </font>
    <font>
      <sz val="11"/>
      <name val="Calibri"/>
      <family val="2"/>
      <scheme val="minor"/>
    </font>
    <font>
      <u/>
      <sz val="11"/>
      <color theme="10"/>
      <name val="Calibri"/>
      <family val="2"/>
      <scheme val="minor"/>
    </font>
    <font>
      <sz val="12"/>
      <name val="Century Gothic"/>
      <family val="2"/>
    </font>
    <font>
      <b/>
      <strike/>
      <sz val="12"/>
      <name val="Times New Roman"/>
      <family val="1"/>
    </font>
    <font>
      <sz val="14"/>
      <name val="Arial"/>
      <family val="2"/>
    </font>
    <font>
      <strike/>
      <sz val="12"/>
      <name val="Times New Roman"/>
      <family val="1"/>
    </font>
    <font>
      <sz val="20"/>
      <name val="Arial"/>
      <family val="2"/>
    </font>
    <font>
      <strike/>
      <sz val="10"/>
      <name val="Cambria"/>
      <family val="1"/>
    </font>
    <font>
      <b/>
      <sz val="14"/>
      <name val="Calibri"/>
      <family val="2"/>
    </font>
    <font>
      <sz val="11"/>
      <name val="Calibri"/>
      <family val="2"/>
    </font>
    <font>
      <strike/>
      <sz val="14"/>
      <name val="Arial"/>
      <family val="2"/>
    </font>
    <font>
      <sz val="14"/>
      <name val="Times New Roman"/>
      <family val="1"/>
    </font>
    <font>
      <b/>
      <strike/>
      <sz val="16"/>
      <name val="Times New Roman"/>
      <family val="1"/>
    </font>
    <font>
      <b/>
      <sz val="12"/>
      <name val="Cambria"/>
      <family val="1"/>
    </font>
    <font>
      <b/>
      <sz val="10"/>
      <name val="Cambria"/>
      <family val="1"/>
    </font>
    <font>
      <sz val="10"/>
      <name val="Cambria"/>
      <family val="1"/>
    </font>
    <font>
      <vertAlign val="superscript"/>
      <sz val="10"/>
      <name val="Cambria"/>
      <family val="1"/>
    </font>
    <font>
      <b/>
      <vertAlign val="superscript"/>
      <sz val="12"/>
      <name val="Cambria"/>
      <family val="1"/>
    </font>
    <font>
      <b/>
      <sz val="16"/>
      <name val="Times New Roman"/>
      <family val="1"/>
    </font>
    <font>
      <i/>
      <sz val="10"/>
      <name val="Arial"/>
      <family val="2"/>
    </font>
    <font>
      <vertAlign val="superscript"/>
      <sz val="10"/>
      <name val="Arial"/>
      <family val="2"/>
    </font>
    <font>
      <b/>
      <strike/>
      <sz val="11"/>
      <name val="Times New Roman"/>
      <family val="1"/>
    </font>
    <font>
      <b/>
      <vertAlign val="superscript"/>
      <sz val="12"/>
      <color rgb="FF000000"/>
      <name val="Times New Roman"/>
      <family val="1"/>
    </font>
    <font>
      <b/>
      <sz val="10"/>
      <color indexed="10"/>
      <name val="Arial"/>
      <family val="2"/>
    </font>
    <font>
      <vertAlign val="superscript"/>
      <sz val="12"/>
      <color rgb="FF000000"/>
      <name val="Times New Roman"/>
      <family val="1"/>
    </font>
    <font>
      <vertAlign val="superscript"/>
      <sz val="11"/>
      <color rgb="FF000000"/>
      <name val="Times New Roman"/>
      <family val="1"/>
    </font>
    <font>
      <vertAlign val="superscript"/>
      <sz val="10"/>
      <color rgb="FF000000"/>
      <name val="Times New Roman"/>
      <family val="1"/>
    </font>
    <font>
      <sz val="10"/>
      <color rgb="FF000000"/>
      <name val="Times New Roman"/>
      <family val="1"/>
    </font>
    <font>
      <i/>
      <sz val="11"/>
      <name val="Times New Roman"/>
      <family val="1"/>
    </font>
    <font>
      <b/>
      <sz val="11"/>
      <name val="Calibri"/>
      <family val="2"/>
      <scheme val="minor"/>
    </font>
    <font>
      <b/>
      <sz val="11"/>
      <color theme="1"/>
      <name val="Calibri"/>
      <family val="2"/>
      <scheme val="minor"/>
    </font>
    <font>
      <sz val="11"/>
      <color rgb="FF000000"/>
      <name val="Calibri"/>
      <family val="2"/>
    </font>
    <font>
      <b/>
      <vertAlign val="superscript"/>
      <sz val="10"/>
      <name val="Cambria"/>
      <family val="1"/>
    </font>
    <font>
      <b/>
      <sz val="9"/>
      <color rgb="FFFF0000"/>
      <name val="Arial"/>
      <family val="2"/>
    </font>
    <font>
      <b/>
      <vertAlign val="superscript"/>
      <sz val="12"/>
      <name val="Arial"/>
      <family val="2"/>
    </font>
    <font>
      <vertAlign val="superscript"/>
      <sz val="11"/>
      <name val="Arial"/>
      <family val="2"/>
    </font>
    <font>
      <sz val="10"/>
      <color rgb="FF000000"/>
      <name val="Arial"/>
    </font>
  </fonts>
  <fills count="7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4"/>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22"/>
        <bgColor indexed="64"/>
      </patternFill>
    </fill>
    <fill>
      <patternFill patternType="solid">
        <fgColor indexed="50"/>
        <bgColor indexed="64"/>
      </patternFill>
    </fill>
    <fill>
      <patternFill patternType="lightUp">
        <fgColor indexed="48"/>
        <bgColor indexed="22"/>
      </patternFill>
    </fill>
    <fill>
      <patternFill patternType="solid">
        <fgColor indexed="54"/>
        <bgColor indexed="64"/>
      </patternFill>
    </fill>
    <fill>
      <patternFill patternType="solid">
        <fgColor indexed="40"/>
        <bgColor indexed="64"/>
      </patternFill>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54"/>
        <bgColor indexed="41"/>
      </patternFill>
    </fill>
    <fill>
      <patternFill patternType="solid">
        <fgColor theme="4" tint="0.79995117038483843"/>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14990691854609822"/>
        <bgColor indexed="64"/>
      </patternFill>
    </fill>
    <fill>
      <patternFill patternType="solid">
        <fgColor theme="0" tint="-0.24988555558946501"/>
        <bgColor indexed="64"/>
      </patternFill>
    </fill>
    <fill>
      <patternFill patternType="solid">
        <fgColor theme="0" tint="-0.249977111117893"/>
        <bgColor indexed="64"/>
      </patternFill>
    </fill>
    <fill>
      <patternFill patternType="solid">
        <fgColor rgb="FFFFFFFF"/>
        <bgColor rgb="FF000000"/>
      </patternFill>
    </fill>
    <fill>
      <patternFill patternType="solid">
        <fgColor rgb="FFD9E1F2"/>
        <bgColor indexed="64"/>
      </patternFill>
    </fill>
    <fill>
      <patternFill patternType="solid">
        <fgColor rgb="FFDDEBF7"/>
        <bgColor indexed="64"/>
      </patternFill>
    </fill>
    <fill>
      <patternFill patternType="solid">
        <fgColor theme="4" tint="0.79989013336588644"/>
        <bgColor indexed="64"/>
      </patternFill>
    </fill>
    <fill>
      <patternFill patternType="solid">
        <fgColor theme="4" tint="0.79998168889431442"/>
        <bgColor indexed="65"/>
      </patternFill>
    </fill>
    <fill>
      <patternFill patternType="solid">
        <fgColor theme="6" tint="0.79998168889431442"/>
        <bgColor indexed="64"/>
      </patternFill>
    </fill>
  </fills>
  <borders count="144">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medium">
        <color auto="1"/>
      </bottom>
      <diagonal/>
    </border>
    <border>
      <left style="medium">
        <color auto="1"/>
      </left>
      <right style="thin">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diagonal/>
    </border>
    <border>
      <left style="medium">
        <color auto="1"/>
      </left>
      <right style="thin">
        <color auto="1"/>
      </right>
      <top style="medium">
        <color auto="1"/>
      </top>
      <bottom/>
      <diagonal/>
    </border>
    <border>
      <left style="thin">
        <color auto="1"/>
      </left>
      <right/>
      <top style="thin">
        <color auto="1"/>
      </top>
      <bottom/>
      <diagonal/>
    </border>
    <border>
      <left/>
      <right/>
      <top style="thin">
        <color auto="1"/>
      </top>
      <bottom/>
      <diagonal/>
    </border>
    <border>
      <left style="medium">
        <color auto="1"/>
      </left>
      <right/>
      <top/>
      <bottom style="thin">
        <color auto="1"/>
      </bottom>
      <diagonal/>
    </border>
    <border>
      <left style="medium">
        <color auto="1"/>
      </left>
      <right style="medium">
        <color auto="1"/>
      </right>
      <top/>
      <bottom/>
      <diagonal/>
    </border>
    <border>
      <left/>
      <right style="medium">
        <color auto="1"/>
      </right>
      <top/>
      <bottom style="medium">
        <color auto="1"/>
      </bottom>
      <diagonal/>
    </border>
    <border>
      <left style="thin">
        <color auto="1"/>
      </left>
      <right/>
      <top style="medium">
        <color auto="1"/>
      </top>
      <bottom style="thin">
        <color auto="1"/>
      </bottom>
      <diagonal/>
    </border>
    <border>
      <left/>
      <right style="medium">
        <color auto="1"/>
      </right>
      <top style="medium">
        <color auto="1"/>
      </top>
      <bottom/>
      <diagonal/>
    </border>
    <border>
      <left style="thin">
        <color auto="1"/>
      </left>
      <right/>
      <top/>
      <bottom style="medium">
        <color auto="1"/>
      </bottom>
      <diagonal/>
    </border>
    <border>
      <left/>
      <right/>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thin">
        <color auto="1"/>
      </bottom>
      <diagonal/>
    </border>
    <border>
      <left/>
      <right style="thin">
        <color auto="1"/>
      </right>
      <top style="medium">
        <color auto="1"/>
      </top>
      <bottom style="medium">
        <color auto="1"/>
      </bottom>
      <diagonal/>
    </border>
    <border>
      <left/>
      <right style="thin">
        <color auto="1"/>
      </right>
      <top/>
      <bottom style="medium">
        <color auto="1"/>
      </bottom>
      <diagonal/>
    </border>
    <border>
      <left style="thick">
        <color auto="1"/>
      </left>
      <right style="thin">
        <color auto="1"/>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rgb="FF000000"/>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auto="1"/>
      </left>
      <right style="medium">
        <color auto="1"/>
      </right>
      <top style="thin">
        <color auto="1"/>
      </top>
      <bottom/>
      <diagonal/>
    </border>
    <border>
      <left/>
      <right style="thin">
        <color indexed="64"/>
      </right>
      <top style="thin">
        <color indexed="64"/>
      </top>
      <bottom/>
      <diagonal/>
    </border>
    <border>
      <left/>
      <right style="medium">
        <color auto="1"/>
      </right>
      <top/>
      <bottom style="thin">
        <color auto="1"/>
      </bottom>
      <diagonal/>
    </border>
    <border>
      <left style="medium">
        <color auto="1"/>
      </left>
      <right/>
      <top style="thin">
        <color auto="1"/>
      </top>
      <bottom/>
      <diagonal/>
    </border>
    <border>
      <left style="thin">
        <color auto="1"/>
      </left>
      <right style="thin">
        <color rgb="FF000000"/>
      </right>
      <top/>
      <bottom style="thin">
        <color auto="1"/>
      </bottom>
      <diagonal/>
    </border>
    <border>
      <left style="thin">
        <color auto="1"/>
      </left>
      <right style="thin">
        <color rgb="FF000000"/>
      </right>
      <top style="thin">
        <color auto="1"/>
      </top>
      <bottom style="thin">
        <color auto="1"/>
      </bottom>
      <diagonal/>
    </border>
    <border>
      <left style="thick">
        <color auto="1"/>
      </left>
      <right style="thin">
        <color auto="1"/>
      </right>
      <top style="medium">
        <color auto="1"/>
      </top>
      <bottom/>
      <diagonal/>
    </border>
    <border>
      <left style="thin">
        <color auto="1"/>
      </left>
      <right style="thick">
        <color auto="1"/>
      </right>
      <top style="medium">
        <color auto="1"/>
      </top>
      <bottom/>
      <diagonal/>
    </border>
    <border>
      <left style="thin">
        <color auto="1"/>
      </left>
      <right style="thick">
        <color auto="1"/>
      </right>
      <top/>
      <bottom/>
      <diagonal/>
    </border>
    <border>
      <left style="thin">
        <color auto="1"/>
      </left>
      <right style="medium">
        <color indexed="64"/>
      </right>
      <top style="thin">
        <color indexed="64"/>
      </top>
      <bottom style="medium">
        <color indexed="64"/>
      </bottom>
      <diagonal/>
    </border>
    <border>
      <left style="thin">
        <color auto="1"/>
      </left>
      <right style="medium">
        <color indexed="64"/>
      </right>
      <top/>
      <bottom/>
      <diagonal/>
    </border>
    <border>
      <left style="medium">
        <color indexed="64"/>
      </left>
      <right style="medium">
        <color indexed="64"/>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indexed="64"/>
      </top>
      <bottom style="medium">
        <color indexed="64"/>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rgb="FF000000"/>
      </top>
      <bottom style="thin">
        <color auto="1"/>
      </bottom>
      <diagonal/>
    </border>
    <border>
      <left style="thin">
        <color indexed="64"/>
      </left>
      <right style="thin">
        <color indexed="64"/>
      </right>
      <top style="medium">
        <color rgb="FF000000"/>
      </top>
      <bottom/>
      <diagonal/>
    </border>
    <border>
      <left/>
      <right style="thin">
        <color auto="1"/>
      </right>
      <top style="medium">
        <color rgb="FF000000"/>
      </top>
      <bottom style="thin">
        <color auto="1"/>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medium">
        <color auto="1"/>
      </top>
      <bottom style="medium">
        <color auto="1"/>
      </bottom>
      <diagonal/>
    </border>
    <border>
      <left style="thin">
        <color rgb="FF000000"/>
      </left>
      <right style="medium">
        <color indexed="64"/>
      </right>
      <top style="medium">
        <color indexed="64"/>
      </top>
      <bottom style="medium">
        <color indexed="64"/>
      </bottom>
      <diagonal/>
    </border>
    <border>
      <left style="medium">
        <color auto="1"/>
      </left>
      <right style="thin">
        <color rgb="FF000000"/>
      </right>
      <top style="medium">
        <color auto="1"/>
      </top>
      <bottom style="medium">
        <color auto="1"/>
      </bottom>
      <diagonal/>
    </border>
    <border>
      <left style="thick">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rgb="FF000000"/>
      </right>
      <top style="medium">
        <color indexed="64"/>
      </top>
      <bottom style="medium">
        <color indexed="64"/>
      </bottom>
      <diagonal/>
    </border>
    <border>
      <left style="thin">
        <color auto="1"/>
      </left>
      <right/>
      <top style="medium">
        <color auto="1"/>
      </top>
      <bottom style="medium">
        <color auto="1"/>
      </bottom>
      <diagonal/>
    </border>
    <border>
      <left/>
      <right style="medium">
        <color rgb="FF000000"/>
      </right>
      <top/>
      <bottom style="medium">
        <color rgb="FF000000"/>
      </bottom>
      <diagonal/>
    </border>
    <border>
      <left/>
      <right style="medium">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thin">
        <color auto="1"/>
      </right>
      <top style="medium">
        <color rgb="FF000000"/>
      </top>
      <bottom/>
      <diagonal/>
    </border>
    <border>
      <left style="thin">
        <color auto="1"/>
      </left>
      <right style="medium">
        <color indexed="64"/>
      </right>
      <top style="medium">
        <color rgb="FF000000"/>
      </top>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top style="medium">
        <color rgb="FF000000"/>
      </top>
      <bottom style="thin">
        <color auto="1"/>
      </bottom>
      <diagonal/>
    </border>
    <border>
      <left style="medium">
        <color auto="1"/>
      </left>
      <right style="medium">
        <color auto="1"/>
      </right>
      <top style="medium">
        <color rgb="FF000000"/>
      </top>
      <bottom style="thin">
        <color auto="1"/>
      </bottom>
      <diagonal/>
    </border>
    <border>
      <left style="medium">
        <color auto="1"/>
      </left>
      <right style="medium">
        <color rgb="FF000000"/>
      </right>
      <top style="medium">
        <color rgb="FF000000"/>
      </top>
      <bottom style="thin">
        <color auto="1"/>
      </bottom>
      <diagonal/>
    </border>
    <border>
      <left style="medium">
        <color rgb="FF000000"/>
      </left>
      <right/>
      <top/>
      <bottom style="thin">
        <color auto="1"/>
      </bottom>
      <diagonal/>
    </border>
    <border>
      <left style="medium">
        <color rgb="FF000000"/>
      </left>
      <right/>
      <top/>
      <bottom style="medium">
        <color rgb="FF000000"/>
      </bottom>
      <diagonal/>
    </border>
    <border>
      <left style="medium">
        <color auto="1"/>
      </left>
      <right style="medium">
        <color auto="1"/>
      </right>
      <top/>
      <bottom style="medium">
        <color rgb="FF000000"/>
      </bottom>
      <diagonal/>
    </border>
    <border>
      <left style="medium">
        <color indexed="64"/>
      </left>
      <right style="medium">
        <color indexed="64"/>
      </right>
      <top style="thin">
        <color auto="1"/>
      </top>
      <bottom style="medium">
        <color rgb="FF000000"/>
      </bottom>
      <diagonal/>
    </border>
    <border>
      <left style="medium">
        <color auto="1"/>
      </left>
      <right style="medium">
        <color rgb="FF000000"/>
      </right>
      <top style="medium">
        <color auto="1"/>
      </top>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style="medium">
        <color rgb="FF000000"/>
      </bottom>
      <diagonal/>
    </border>
  </borders>
  <cellStyleXfs count="30980">
    <xf numFmtId="0" fontId="0" fillId="0" borderId="0"/>
    <xf numFmtId="9" fontId="125" fillId="0" borderId="0" applyFont="0" applyFill="0" applyBorder="0" applyAlignment="0" applyProtection="0"/>
    <xf numFmtId="44" fontId="125" fillId="0" borderId="0" applyFont="0" applyFill="0" applyBorder="0" applyAlignment="0" applyProtection="0"/>
    <xf numFmtId="42" fontId="125" fillId="0" borderId="0" applyFont="0" applyFill="0" applyBorder="0" applyAlignment="0" applyProtection="0"/>
    <xf numFmtId="43" fontId="125" fillId="0" borderId="0" applyFont="0" applyFill="0" applyBorder="0" applyAlignment="0" applyProtection="0"/>
    <xf numFmtId="41" fontId="125" fillId="0" borderId="0" applyFon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167" fontId="7" fillId="8" borderId="1">
      <alignment horizontal="center" vertical="center"/>
    </xf>
    <xf numFmtId="167" fontId="7" fillId="8" borderId="1">
      <alignment horizontal="center" vertical="center"/>
    </xf>
    <xf numFmtId="167" fontId="7" fillId="8" borderId="1">
      <alignment horizontal="center" vertical="center"/>
    </xf>
    <xf numFmtId="0" fontId="20" fillId="3" borderId="0" applyNumberFormat="0" applyBorder="0" applyAlignment="0" applyProtection="0"/>
    <xf numFmtId="0" fontId="21" fillId="20" borderId="2" applyNumberFormat="0" applyAlignment="0" applyProtection="0"/>
    <xf numFmtId="0" fontId="22" fillId="21" borderId="3" applyNumberFormat="0" applyAlignment="0" applyProtection="0"/>
    <xf numFmtId="41"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0" fontId="23" fillId="0" borderId="0" applyNumberForma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0" fontId="24" fillId="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9" fillId="0" borderId="0" applyNumberFormat="0" applyFill="0" applyBorder="0" applyAlignment="0" applyProtection="0"/>
    <xf numFmtId="0" fontId="4" fillId="0" borderId="4" applyNumberFormat="0" applyProtection="0"/>
    <xf numFmtId="0" fontId="4" fillId="0" borderId="5">
      <alignment horizontal="left" vertical="center"/>
    </xf>
    <xf numFmtId="0" fontId="10" fillId="0" borderId="0" applyNumberFormat="0" applyFont="0" applyFill="0" applyBorder="0" applyProtection="0"/>
    <xf numFmtId="0" fontId="10"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25" fillId="0" borderId="6" applyNumberFormat="0" applyFill="0" applyAlignment="0" applyProtection="0"/>
    <xf numFmtId="0" fontId="25" fillId="0" borderId="0" applyNumberFormat="0" applyFill="0" applyBorder="0" applyAlignment="0" applyProtection="0"/>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9" fontId="125" fillId="0" borderId="0" applyFont="0" applyFill="0" applyBorder="0" applyProtection="0"/>
    <xf numFmtId="0" fontId="11" fillId="0" borderId="7" applyNumberFormat="0" applyFill="0" applyAlignment="0" applyProtection="0"/>
    <xf numFmtId="0" fontId="26" fillId="7" borderId="2" applyNumberFormat="0" applyAlignment="0" applyProtection="0"/>
    <xf numFmtId="0" fontId="3" fillId="22" borderId="8" applyNumberFormat="0" applyBorder="0" applyAlignment="0" applyProtection="0"/>
    <xf numFmtId="0" fontId="3" fillId="22" borderId="8" applyNumberFormat="0" applyBorder="0" applyAlignment="0" applyProtection="0"/>
    <xf numFmtId="0" fontId="3" fillId="22" borderId="8" applyNumberFormat="0" applyBorder="0" applyAlignment="0" applyProtection="0"/>
    <xf numFmtId="0" fontId="27" fillId="0" borderId="9" applyNumberFormat="0" applyFill="0" applyAlignment="0" applyProtection="0"/>
    <xf numFmtId="0" fontId="28" fillId="23" borderId="0" applyNumberFormat="0" applyBorder="0" applyAlignment="0" applyProtection="0"/>
    <xf numFmtId="37" fontId="12" fillId="0" borderId="0"/>
    <xf numFmtId="37" fontId="12" fillId="0" borderId="0"/>
    <xf numFmtId="37" fontId="12" fillId="0" borderId="0"/>
    <xf numFmtId="170" fontId="6" fillId="0" borderId="0"/>
    <xf numFmtId="170" fontId="6" fillId="0" borderId="0"/>
    <xf numFmtId="170" fontId="6" fillId="0" borderId="0"/>
    <xf numFmtId="0" fontId="2" fillId="0" borderId="0"/>
    <xf numFmtId="0" fontId="43" fillId="0" borderId="0"/>
    <xf numFmtId="0" fontId="125" fillId="0" borderId="0"/>
    <xf numFmtId="0" fontId="125" fillId="0" borderId="0"/>
    <xf numFmtId="0" fontId="55" fillId="0" borderId="0"/>
    <xf numFmtId="0" fontId="55" fillId="0" borderId="0"/>
    <xf numFmtId="0" fontId="55" fillId="0" borderId="0"/>
    <xf numFmtId="0" fontId="125" fillId="0" borderId="0"/>
    <xf numFmtId="0" fontId="43" fillId="0" borderId="0"/>
    <xf numFmtId="0" fontId="43" fillId="0" borderId="0"/>
    <xf numFmtId="0" fontId="43" fillId="0" borderId="0"/>
    <xf numFmtId="0" fontId="125" fillId="22" borderId="10" applyNumberFormat="0" applyFont="0" applyAlignment="0" applyProtection="0"/>
    <xf numFmtId="0" fontId="125" fillId="22" borderId="10" applyNumberFormat="0" applyFont="0" applyAlignment="0" applyProtection="0"/>
    <xf numFmtId="0" fontId="29" fillId="20" borderId="11" applyNumberFormat="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8" fillId="23" borderId="11" applyNumberFormat="0" applyProtection="0">
      <alignment vertical="center"/>
    </xf>
    <xf numFmtId="0" fontId="8" fillId="23" borderId="11" applyNumberFormat="0" applyProtection="0">
      <alignment vertical="center"/>
    </xf>
    <xf numFmtId="0" fontId="56" fillId="24" borderId="8" applyNumberFormat="0" applyProtection="0">
      <alignment horizontal="right" vertical="center" wrapText="1"/>
    </xf>
    <xf numFmtId="0" fontId="8" fillId="23" borderId="11" applyNumberFormat="0" applyProtection="0">
      <alignment vertical="center"/>
    </xf>
    <xf numFmtId="0" fontId="57" fillId="25" borderId="8" applyNumberFormat="0" applyProtection="0">
      <alignment horizontal="right" vertical="center" wrapText="1"/>
    </xf>
    <xf numFmtId="0" fontId="56" fillId="24" borderId="8" applyNumberFormat="0" applyProtection="0">
      <alignment horizontal="right" vertical="center" wrapText="1"/>
    </xf>
    <xf numFmtId="0" fontId="35" fillId="23" borderId="12" applyNumberFormat="0" applyProtection="0">
      <alignment vertical="center"/>
    </xf>
    <xf numFmtId="4" fontId="36" fillId="26" borderId="13">
      <alignment vertical="center"/>
    </xf>
    <xf numFmtId="4" fontId="37" fillId="26" borderId="13">
      <alignment vertical="center"/>
    </xf>
    <xf numFmtId="4" fontId="36" fillId="27" borderId="13">
      <alignment vertical="center"/>
    </xf>
    <xf numFmtId="4" fontId="37" fillId="27" borderId="13">
      <alignment vertical="center"/>
    </xf>
    <xf numFmtId="0" fontId="8" fillId="23" borderId="11" applyNumberFormat="0" applyProtection="0">
      <alignment horizontal="left" vertical="center" indent="1"/>
    </xf>
    <xf numFmtId="0" fontId="8" fillId="23" borderId="11" applyNumberFormat="0" applyProtection="0">
      <alignment horizontal="left" vertical="center" indent="1"/>
    </xf>
    <xf numFmtId="0" fontId="56" fillId="24" borderId="8" applyNumberFormat="0" applyProtection="0">
      <alignment horizontal="left" vertical="center" indent="1"/>
    </xf>
    <xf numFmtId="0" fontId="8" fillId="23" borderId="11" applyNumberFormat="0" applyProtection="0">
      <alignment horizontal="left" vertical="center" indent="1"/>
    </xf>
    <xf numFmtId="0" fontId="57" fillId="25" borderId="8" applyNumberFormat="0" applyProtection="0">
      <alignment horizontal="left" vertical="center" indent="1"/>
    </xf>
    <xf numFmtId="0" fontId="56" fillId="24" borderId="8" applyNumberFormat="0" applyProtection="0">
      <alignment horizontal="left" vertical="center" indent="1"/>
    </xf>
    <xf numFmtId="0" fontId="33" fillId="23" borderId="12" applyNumberFormat="0" applyProtection="0">
      <alignment horizontal="left" vertical="top" indent="1"/>
    </xf>
    <xf numFmtId="0" fontId="38" fillId="28" borderId="8" applyNumberFormat="0" applyProtection="0">
      <alignment horizontal="left" vertical="center"/>
    </xf>
    <xf numFmtId="0" fontId="38" fillId="29" borderId="8" applyNumberFormat="0" applyProtection="0">
      <alignment horizontal="center" vertical="center"/>
    </xf>
    <xf numFmtId="0" fontId="39" fillId="21" borderId="8" applyNumberFormat="0">
      <alignment horizontal="right" vertical="center"/>
    </xf>
    <xf numFmtId="0" fontId="8" fillId="3" borderId="12" applyNumberFormat="0" applyProtection="0">
      <alignment horizontal="right" vertical="center"/>
    </xf>
    <xf numFmtId="0" fontId="8" fillId="3" borderId="12" applyNumberFormat="0" applyProtection="0">
      <alignment horizontal="right" vertical="center"/>
    </xf>
    <xf numFmtId="0" fontId="8" fillId="9" borderId="12" applyNumberFormat="0" applyProtection="0">
      <alignment horizontal="right" vertical="center"/>
    </xf>
    <xf numFmtId="0" fontId="8" fillId="9" borderId="12" applyNumberFormat="0" applyProtection="0">
      <alignment horizontal="right" vertical="center"/>
    </xf>
    <xf numFmtId="0" fontId="8" fillId="17" borderId="12" applyNumberFormat="0" applyProtection="0">
      <alignment horizontal="right" vertical="center"/>
    </xf>
    <xf numFmtId="0" fontId="8" fillId="17" borderId="12" applyNumberFormat="0" applyProtection="0">
      <alignment horizontal="right" vertical="center"/>
    </xf>
    <xf numFmtId="0" fontId="8" fillId="11" borderId="12" applyNumberFormat="0" applyProtection="0">
      <alignment horizontal="right" vertical="center"/>
    </xf>
    <xf numFmtId="0" fontId="8" fillId="11" borderId="12" applyNumberFormat="0" applyProtection="0">
      <alignment horizontal="right" vertical="center"/>
    </xf>
    <xf numFmtId="0" fontId="8" fillId="15" borderId="12" applyNumberFormat="0" applyProtection="0">
      <alignment horizontal="right" vertical="center"/>
    </xf>
    <xf numFmtId="0" fontId="8" fillId="15" borderId="12" applyNumberFormat="0" applyProtection="0">
      <alignment horizontal="right" vertical="center"/>
    </xf>
    <xf numFmtId="0" fontId="8" fillId="19" borderId="12" applyNumberFormat="0" applyProtection="0">
      <alignment horizontal="right" vertical="center"/>
    </xf>
    <xf numFmtId="0" fontId="8" fillId="19" borderId="12" applyNumberFormat="0" applyProtection="0">
      <alignment horizontal="right" vertical="center"/>
    </xf>
    <xf numFmtId="0" fontId="8" fillId="18" borderId="12" applyNumberFormat="0" applyProtection="0">
      <alignment horizontal="right" vertical="center"/>
    </xf>
    <xf numFmtId="0" fontId="8" fillId="18" borderId="12" applyNumberFormat="0" applyProtection="0">
      <alignment horizontal="right" vertical="center"/>
    </xf>
    <xf numFmtId="0" fontId="8" fillId="30" borderId="12" applyNumberFormat="0" applyProtection="0">
      <alignment horizontal="right" vertical="center"/>
    </xf>
    <xf numFmtId="0" fontId="8" fillId="30" borderId="12" applyNumberFormat="0" applyProtection="0">
      <alignment horizontal="right" vertical="center"/>
    </xf>
    <xf numFmtId="0" fontId="8" fillId="10" borderId="12" applyNumberFormat="0" applyProtection="0">
      <alignment horizontal="right" vertical="center"/>
    </xf>
    <xf numFmtId="0" fontId="8" fillId="10" borderId="12" applyNumberFormat="0" applyProtection="0">
      <alignment horizontal="right" vertical="center"/>
    </xf>
    <xf numFmtId="0" fontId="33" fillId="0" borderId="8" applyNumberFormat="0" applyProtection="0">
      <alignment horizontal="left" vertical="center" indent="1"/>
    </xf>
    <xf numFmtId="0" fontId="33" fillId="31" borderId="8" applyNumberFormat="0" applyProtection="0">
      <alignment horizontal="left" vertical="center" indent="1"/>
    </xf>
    <xf numFmtId="0" fontId="8" fillId="0" borderId="8" applyNumberFormat="0" applyProtection="0">
      <alignment horizontal="left" vertical="center" indent="1"/>
    </xf>
    <xf numFmtId="0" fontId="8" fillId="0" borderId="8" applyNumberFormat="0" applyProtection="0">
      <alignment horizontal="left" vertical="center" indent="1"/>
    </xf>
    <xf numFmtId="0" fontId="8" fillId="20" borderId="8" applyNumberFormat="0" applyProtection="0">
      <alignment horizontal="left" vertical="center" indent="1"/>
    </xf>
    <xf numFmtId="0" fontId="8" fillId="0" borderId="8" applyNumberFormat="0" applyProtection="0">
      <alignment horizontal="left" vertical="center" indent="1"/>
    </xf>
    <xf numFmtId="0" fontId="40" fillId="32" borderId="0" applyNumberFormat="0" applyProtection="0">
      <alignment horizontal="left" vertical="center" indent="1"/>
    </xf>
    <xf numFmtId="0" fontId="40" fillId="32" borderId="0" applyNumberFormat="0" applyProtection="0">
      <alignment horizontal="left" vertical="center" indent="1"/>
    </xf>
    <xf numFmtId="0" fontId="40" fillId="32" borderId="0" applyNumberFormat="0" applyProtection="0">
      <alignment horizontal="left" vertical="center" indent="1"/>
    </xf>
    <xf numFmtId="0" fontId="40" fillId="32" borderId="0" applyNumberFormat="0" applyProtection="0">
      <alignment horizontal="left" vertical="center" indent="1"/>
    </xf>
    <xf numFmtId="0" fontId="41" fillId="20" borderId="12" applyNumberFormat="0" applyProtection="0">
      <alignment horizontal="center" vertical="center"/>
    </xf>
    <xf numFmtId="0" fontId="8" fillId="33" borderId="12" applyNumberFormat="0" applyProtection="0">
      <alignment horizontal="right" vertical="center"/>
    </xf>
    <xf numFmtId="4" fontId="42" fillId="34" borderId="14">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43"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35" borderId="8" applyNumberFormat="0" applyProtection="0">
      <alignment horizontal="left" vertical="center" indent="2"/>
    </xf>
    <xf numFmtId="0" fontId="38" fillId="35" borderId="8" applyNumberFormat="0" applyProtection="0">
      <alignment horizontal="left" vertical="center" indent="2"/>
    </xf>
    <xf numFmtId="0" fontId="38" fillId="35" borderId="8" applyNumberFormat="0" applyProtection="0">
      <alignment horizontal="left" vertical="center" indent="2"/>
    </xf>
    <xf numFmtId="0" fontId="43" fillId="0" borderId="8" applyNumberFormat="0" applyProtection="0">
      <alignment horizontal="left" vertical="center" indent="2"/>
    </xf>
    <xf numFmtId="0" fontId="38" fillId="35" borderId="8" applyNumberFormat="0" applyProtection="0">
      <alignment horizontal="left" vertical="center" indent="2"/>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8" fillId="22" borderId="12" applyNumberFormat="0" applyProtection="0">
      <alignment vertical="center"/>
    </xf>
    <xf numFmtId="0" fontId="8" fillId="22" borderId="12" applyNumberFormat="0" applyProtection="0">
      <alignment vertical="center"/>
    </xf>
    <xf numFmtId="0" fontId="44" fillId="22" borderId="12" applyNumberFormat="0" applyProtection="0">
      <alignment vertical="center"/>
    </xf>
    <xf numFmtId="4" fontId="45" fillId="26" borderId="14">
      <alignment vertical="center"/>
    </xf>
    <xf numFmtId="4" fontId="46" fillId="26" borderId="14">
      <alignment vertical="center"/>
    </xf>
    <xf numFmtId="4" fontId="45" fillId="27" borderId="14">
      <alignment vertical="center"/>
    </xf>
    <xf numFmtId="4" fontId="46" fillId="27" borderId="14">
      <alignment vertical="center"/>
    </xf>
    <xf numFmtId="0" fontId="47" fillId="0" borderId="0" applyNumberFormat="0" applyProtection="0">
      <alignment horizontal="left" vertical="center" indent="1"/>
    </xf>
    <xf numFmtId="0" fontId="8" fillId="22" borderId="12" applyNumberFormat="0" applyProtection="0">
      <alignment horizontal="left" vertical="top" indent="1"/>
    </xf>
    <xf numFmtId="0" fontId="8" fillId="22" borderId="12" applyNumberFormat="0" applyProtection="0">
      <alignment horizontal="left" vertical="top" indent="1"/>
    </xf>
    <xf numFmtId="0" fontId="39" fillId="21" borderId="8" applyNumberFormat="0">
      <alignment horizontal="left" vertical="center"/>
    </xf>
    <xf numFmtId="0" fontId="3" fillId="0" borderId="8" applyNumberFormat="0" applyProtection="0">
      <alignment horizontal="left" vertical="center" indent="1"/>
    </xf>
    <xf numFmtId="0" fontId="8" fillId="37" borderId="11" applyNumberFormat="0" applyProtection="0">
      <alignment horizontal="right" vertical="center"/>
    </xf>
    <xf numFmtId="0" fontId="8" fillId="37" borderId="11" applyNumberFormat="0" applyProtection="0">
      <alignment horizontal="right" vertical="center"/>
    </xf>
    <xf numFmtId="0" fontId="55" fillId="0" borderId="8" applyNumberFormat="0" applyProtection="0">
      <alignment horizontal="right" vertical="center" wrapText="1"/>
    </xf>
    <xf numFmtId="0" fontId="8" fillId="37" borderId="11" applyNumberFormat="0" applyProtection="0">
      <alignment horizontal="right" vertical="center"/>
    </xf>
    <xf numFmtId="0" fontId="55" fillId="0" borderId="8" applyNumberFormat="0" applyProtection="0">
      <alignment horizontal="right" vertical="center" wrapText="1"/>
    </xf>
    <xf numFmtId="0" fontId="44" fillId="36" borderId="12" applyNumberFormat="0" applyProtection="0">
      <alignment horizontal="right" vertical="center"/>
    </xf>
    <xf numFmtId="4" fontId="48" fillId="26" borderId="14">
      <alignment vertical="center"/>
    </xf>
    <xf numFmtId="4" fontId="49" fillId="26" borderId="14">
      <alignment vertical="center"/>
    </xf>
    <xf numFmtId="4" fontId="48" fillId="27" borderId="14">
      <alignment vertical="center"/>
    </xf>
    <xf numFmtId="4" fontId="49" fillId="17" borderId="14">
      <alignment vertical="center"/>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55" fillId="0" borderId="8"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55" fillId="0" borderId="8" applyNumberFormat="0" applyProtection="0">
      <alignment horizontal="left" vertical="center" indent="1"/>
    </xf>
    <xf numFmtId="0" fontId="38" fillId="38" borderId="8" applyNumberFormat="0" applyProtection="0">
      <alignment horizontal="center" vertical="top" wrapText="1"/>
    </xf>
    <xf numFmtId="0" fontId="38" fillId="29" borderId="8" applyNumberFormat="0" applyProtection="0">
      <alignment horizontal="center" vertical="center" wrapText="1"/>
    </xf>
    <xf numFmtId="4" fontId="50" fillId="34" borderId="15">
      <alignment vertical="center"/>
    </xf>
    <xf numFmtId="4" fontId="51" fillId="34" borderId="15">
      <alignment vertical="center"/>
    </xf>
    <xf numFmtId="4" fontId="36" fillId="26" borderId="15">
      <alignment vertical="center"/>
    </xf>
    <xf numFmtId="4" fontId="37" fillId="26" borderId="15">
      <alignment vertical="center"/>
    </xf>
    <xf numFmtId="4" fontId="36" fillId="27" borderId="14">
      <alignment vertical="center"/>
    </xf>
    <xf numFmtId="4" fontId="37" fillId="27" borderId="14">
      <alignment vertical="center"/>
    </xf>
    <xf numFmtId="4" fontId="52" fillId="22" borderId="15">
      <alignment horizontal="left" vertical="center" indent="1"/>
    </xf>
    <xf numFmtId="0" fontId="32" fillId="0" borderId="0" applyNumberFormat="0" applyProtection="0">
      <alignment vertical="center"/>
    </xf>
    <xf numFmtId="0" fontId="53" fillId="0" borderId="12" applyNumberFormat="0" applyProtection="0">
      <alignment horizontal="right" vertical="center"/>
    </xf>
    <xf numFmtId="0" fontId="53" fillId="36" borderId="12" applyNumberFormat="0" applyProtection="0">
      <alignment horizontal="right" vertical="center"/>
    </xf>
    <xf numFmtId="0" fontId="54" fillId="34" borderId="16">
      <protection locked="0"/>
    </xf>
    <xf numFmtId="0" fontId="54" fillId="39" borderId="0"/>
    <xf numFmtId="0" fontId="34"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30" fillId="0" borderId="0"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37" fontId="3" fillId="0" borderId="0"/>
    <xf numFmtId="37" fontId="3" fillId="0" borderId="0"/>
    <xf numFmtId="37" fontId="3" fillId="0" borderId="0"/>
    <xf numFmtId="37" fontId="3" fillId="0" borderId="0"/>
    <xf numFmtId="3" fontId="14" fillId="0" borderId="7" applyProtection="0"/>
    <xf numFmtId="0" fontId="31" fillId="0" borderId="0" applyNumberFormat="0" applyFill="0" applyBorder="0" applyAlignment="0" applyProtection="0"/>
    <xf numFmtId="0" fontId="125" fillId="0" borderId="0"/>
    <xf numFmtId="0" fontId="125" fillId="0" borderId="0"/>
    <xf numFmtId="0" fontId="125" fillId="0" borderId="0"/>
    <xf numFmtId="0" fontId="125" fillId="0" borderId="0"/>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8" fillId="40" borderId="0" applyNumberFormat="0" applyBorder="0" applyAlignment="0" applyProtection="0"/>
    <xf numFmtId="0" fontId="18" fillId="41" borderId="0" applyNumberFormat="0" applyBorder="0" applyAlignment="0" applyProtection="0"/>
    <xf numFmtId="0" fontId="19"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9"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9" fillId="48"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9" fillId="48"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9" fillId="41" borderId="0" applyNumberFormat="0" applyBorder="0" applyAlignment="0" applyProtection="0"/>
    <xf numFmtId="0" fontId="18" fillId="49" borderId="0" applyNumberFormat="0" applyBorder="0" applyAlignment="0" applyProtection="0"/>
    <xf numFmtId="0" fontId="18" fillId="44" borderId="0" applyNumberFormat="0" applyBorder="0" applyAlignment="0" applyProtection="0"/>
    <xf numFmtId="0" fontId="19"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125" fillId="34" borderId="8" applyNumberFormat="0">
      <protection locked="0"/>
    </xf>
    <xf numFmtId="0" fontId="60" fillId="0" borderId="0" applyNumberFormat="0" applyFill="0" applyBorder="0" applyAlignment="0" applyProtection="0"/>
    <xf numFmtId="41"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9" fontId="125" fillId="0" borderId="0" applyFont="0" applyFill="0" applyBorder="0" applyProtection="0"/>
    <xf numFmtId="0" fontId="2" fillId="0" borderId="0"/>
    <xf numFmtId="0" fontId="125" fillId="0" borderId="0"/>
    <xf numFmtId="0" fontId="125" fillId="0" borderId="0"/>
    <xf numFmtId="0" fontId="125" fillId="0" borderId="0"/>
    <xf numFmtId="0" fontId="43" fillId="0" borderId="0"/>
    <xf numFmtId="0" fontId="43" fillId="0" borderId="0"/>
    <xf numFmtId="0" fontId="43" fillId="0" borderId="0"/>
    <xf numFmtId="0" fontId="125" fillId="22" borderId="10" applyNumberFormat="0" applyFont="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40" fillId="32" borderId="0" applyNumberFormat="0" applyProtection="0">
      <alignment horizontal="left" vertical="center" indent="1"/>
    </xf>
    <xf numFmtId="0" fontId="43" fillId="0" borderId="0" applyNumberFormat="0" applyProtection="0">
      <alignment horizontal="left" vertical="center" indent="1"/>
    </xf>
    <xf numFmtId="0" fontId="38" fillId="0" borderId="0" applyNumberFormat="0" applyProtection="0">
      <alignment horizontal="left" vertical="center" indent="1"/>
    </xf>
    <xf numFmtId="0" fontId="43" fillId="0" borderId="8" applyNumberFormat="0" applyProtection="0">
      <alignment horizontal="left" vertical="center" indent="2"/>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43" fillId="0" borderId="8" applyNumberFormat="0" applyProtection="0">
      <alignment horizontal="left" vertical="center" indent="2"/>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43" fillId="0" borderId="8" applyNumberFormat="0" applyProtection="0">
      <alignment horizontal="left" vertical="center" indent="2"/>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43" fillId="0" borderId="8" applyNumberFormat="0" applyProtection="0">
      <alignment horizontal="left" vertical="center" indent="2"/>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61" fillId="0" borderId="0"/>
    <xf numFmtId="43" fontId="61" fillId="0" borderId="0" applyFont="0" applyFill="0" applyBorder="0" applyAlignment="0" applyProtection="0"/>
    <xf numFmtId="0" fontId="62" fillId="0" borderId="18" applyNumberFormat="0" applyFill="0" applyAlignment="0" applyProtection="0"/>
    <xf numFmtId="0" fontId="63" fillId="0" borderId="13" applyNumberFormat="0" applyFill="0" applyAlignment="0" applyProtection="0"/>
    <xf numFmtId="0" fontId="61" fillId="22" borderId="10" applyNumberFormat="0" applyFont="0" applyAlignment="0" applyProtection="0"/>
    <xf numFmtId="9" fontId="61" fillId="0" borderId="0" applyFont="0" applyFill="0" applyBorder="0" applyAlignment="0" applyProtection="0"/>
    <xf numFmtId="0" fontId="59" fillId="0" borderId="19" applyNumberFormat="0" applyFill="0" applyAlignment="0" applyProtection="0"/>
    <xf numFmtId="0" fontId="2" fillId="0" borderId="0"/>
    <xf numFmtId="174" fontId="65" fillId="0" borderId="0"/>
    <xf numFmtId="4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9" fontId="125" fillId="0" borderId="0" applyFont="0" applyFill="0" applyBorder="0" applyProtection="0"/>
    <xf numFmtId="0" fontId="125" fillId="0" borderId="0"/>
    <xf numFmtId="0" fontId="125" fillId="0" borderId="0"/>
    <xf numFmtId="9"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66" fillId="23" borderId="20" applyNumberFormat="0" applyProtection="0">
      <alignment vertical="center"/>
    </xf>
    <xf numFmtId="0" fontId="67" fillId="23" borderId="20" applyNumberFormat="0" applyProtection="0">
      <alignment vertical="center"/>
    </xf>
    <xf numFmtId="0" fontId="68" fillId="23" borderId="20" applyNumberFormat="0" applyProtection="0">
      <alignment horizontal="left" vertical="center" indent="1"/>
    </xf>
    <xf numFmtId="0" fontId="69" fillId="32" borderId="20" applyNumberFormat="0" applyProtection="0">
      <alignment horizontal="left" vertical="center" indent="1"/>
    </xf>
    <xf numFmtId="0" fontId="48" fillId="17" borderId="20" applyNumberFormat="0" applyProtection="0">
      <alignment vertical="center"/>
    </xf>
    <xf numFmtId="0" fontId="5" fillId="7" borderId="20" applyNumberFormat="0" applyProtection="0">
      <alignment vertical="center"/>
    </xf>
    <xf numFmtId="0" fontId="48" fillId="26" borderId="20" applyNumberFormat="0" applyProtection="0">
      <alignment vertical="center"/>
    </xf>
    <xf numFmtId="0" fontId="36" fillId="17" borderId="20" applyNumberFormat="0" applyProtection="0">
      <alignment vertical="center"/>
    </xf>
    <xf numFmtId="0" fontId="52" fillId="54" borderId="20" applyNumberFormat="0" applyProtection="0">
      <alignment horizontal="left" vertical="center" indent="1"/>
    </xf>
    <xf numFmtId="0" fontId="52" fillId="36" borderId="20" applyNumberFormat="0" applyProtection="0">
      <alignment horizontal="left" vertical="center" indent="1"/>
    </xf>
    <xf numFmtId="0" fontId="70" fillId="32" borderId="20" applyNumberFormat="0" applyProtection="0">
      <alignment horizontal="left" vertical="center" indent="1"/>
    </xf>
    <xf numFmtId="0" fontId="71" fillId="8" borderId="20" applyNumberFormat="0" applyProtection="0">
      <alignment vertical="center"/>
    </xf>
    <xf numFmtId="0" fontId="42" fillId="34" borderId="20" applyNumberFormat="0" applyProtection="0">
      <alignment horizontal="left" vertical="center" indent="1"/>
    </xf>
    <xf numFmtId="0" fontId="72" fillId="36" borderId="20" applyNumberFormat="0" applyProtection="0">
      <alignment horizontal="left" vertical="center" indent="1"/>
    </xf>
    <xf numFmtId="0" fontId="73" fillId="32" borderId="20"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74" fillId="34" borderId="20" applyNumberFormat="0" applyProtection="0">
      <alignment vertical="center"/>
    </xf>
    <xf numFmtId="0" fontId="75" fillId="34" borderId="20" applyNumberFormat="0" applyProtection="0">
      <alignment vertical="center"/>
    </xf>
    <xf numFmtId="0" fontId="52" fillId="36" borderId="20" applyNumberFormat="0" applyProtection="0">
      <alignment horizontal="left" vertical="center" indent="1"/>
    </xf>
    <xf numFmtId="0" fontId="76" fillId="34" borderId="20" applyNumberFormat="0" applyProtection="0">
      <alignment vertical="center"/>
    </xf>
    <xf numFmtId="0" fontId="77" fillId="34" borderId="20" applyNumberFormat="0" applyProtection="0">
      <alignment vertical="center"/>
    </xf>
    <xf numFmtId="0" fontId="52" fillId="36" borderId="20" applyNumberFormat="0" applyProtection="0">
      <alignment horizontal="left" vertical="center" indent="1"/>
    </xf>
    <xf numFmtId="0" fontId="8" fillId="33" borderId="12" applyNumberFormat="0" applyProtection="0">
      <alignment horizontal="left" vertical="top" indent="1"/>
    </xf>
    <xf numFmtId="0" fontId="8" fillId="33" borderId="12" applyNumberFormat="0" applyProtection="0">
      <alignment horizontal="left" vertical="top" indent="1"/>
    </xf>
    <xf numFmtId="0" fontId="50" fillId="34" borderId="20" applyNumberFormat="0" applyProtection="0">
      <alignment vertical="center"/>
    </xf>
    <xf numFmtId="0" fontId="51" fillId="34" borderId="20" applyNumberFormat="0" applyProtection="0">
      <alignment vertical="center"/>
    </xf>
    <xf numFmtId="0" fontId="52" fillId="22" borderId="20" applyNumberFormat="0" applyProtection="0">
      <alignment horizontal="left" vertical="center" indent="1"/>
    </xf>
    <xf numFmtId="0" fontId="78" fillId="8" borderId="20" applyNumberFormat="0" applyProtection="0">
      <alignment horizontal="left" indent="1"/>
    </xf>
    <xf numFmtId="0" fontId="64" fillId="34" borderId="20" applyNumberFormat="0" applyProtection="0">
      <alignment vertical="center"/>
    </xf>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2" fillId="0" borderId="0"/>
    <xf numFmtId="0" fontId="2" fillId="0" borderId="0"/>
    <xf numFmtId="4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9" fontId="125" fillId="0" borderId="0" applyFont="0" applyFill="0" applyBorder="0" applyProtection="0"/>
    <xf numFmtId="0" fontId="125" fillId="0" borderId="0"/>
    <xf numFmtId="0" fontId="125" fillId="0" borderId="0"/>
    <xf numFmtId="0" fontId="125" fillId="0" borderId="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2" applyNumberFormat="0" applyAlignment="0" applyProtection="0"/>
    <xf numFmtId="0" fontId="22" fillId="21" borderId="3" applyNumberFormat="0" applyAlignment="0" applyProtection="0"/>
    <xf numFmtId="43" fontId="61"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7" borderId="2" applyNumberFormat="0" applyAlignment="0" applyProtection="0"/>
    <xf numFmtId="0" fontId="27" fillId="0" borderId="9" applyNumberFormat="0" applyFill="0" applyAlignment="0" applyProtection="0"/>
    <xf numFmtId="0" fontId="28" fillId="23" borderId="0" applyNumberFormat="0" applyBorder="0" applyAlignment="0" applyProtection="0"/>
    <xf numFmtId="0" fontId="61" fillId="22" borderId="10" applyNumberFormat="0" applyFont="0" applyAlignment="0" applyProtection="0"/>
    <xf numFmtId="0" fontId="29" fillId="20" borderId="11" applyNumberFormat="0" applyAlignment="0" applyProtection="0"/>
    <xf numFmtId="9" fontId="61" fillId="0" borderId="0" applyFont="0" applyFill="0" applyBorder="0" applyAlignment="0" applyProtection="0"/>
    <xf numFmtId="0" fontId="30" fillId="0" borderId="0" applyNumberFormat="0" applyFill="0" applyBorder="0" applyAlignment="0" applyProtection="0"/>
    <xf numFmtId="0" fontId="59" fillId="0" borderId="19" applyNumberFormat="0" applyFill="0" applyAlignment="0" applyProtection="0"/>
    <xf numFmtId="0" fontId="3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41"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3"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2" fontId="125" fillId="0" borderId="0" applyFont="0" applyFill="0" applyBorder="0" applyAlignment="0" applyProtection="0"/>
    <xf numFmtId="168" fontId="125" fillId="0" borderId="0">
      <protection locked="0"/>
    </xf>
    <xf numFmtId="168" fontId="125" fillId="0" borderId="0">
      <protection locked="0"/>
    </xf>
    <xf numFmtId="0" fontId="2" fillId="0" borderId="0"/>
    <xf numFmtId="0" fontId="43" fillId="0" borderId="0"/>
    <xf numFmtId="0" fontId="55" fillId="0" borderId="0"/>
    <xf numFmtId="0" fontId="55" fillId="0" borderId="0"/>
    <xf numFmtId="0" fontId="55" fillId="0" borderId="0"/>
    <xf numFmtId="0" fontId="125" fillId="0" borderId="0"/>
    <xf numFmtId="0" fontId="43" fillId="0" borderId="0"/>
    <xf numFmtId="0" fontId="43" fillId="0" borderId="0"/>
    <xf numFmtId="0" fontId="43" fillId="0" borderId="0"/>
    <xf numFmtId="0" fontId="125" fillId="22" borderId="10" applyNumberFormat="0" applyFont="0" applyAlignment="0" applyProtection="0"/>
    <xf numFmtId="0" fontId="125" fillId="22" borderId="10" applyNumberFormat="0" applyFont="0" applyAlignment="0" applyProtection="0"/>
    <xf numFmtId="9"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8" fillId="23" borderId="11" applyNumberFormat="0" applyProtection="0">
      <alignment vertical="center"/>
    </xf>
    <xf numFmtId="9" fontId="61" fillId="0" borderId="0" applyFont="0" applyFill="0" applyBorder="0" applyAlignment="0" applyProtection="0"/>
    <xf numFmtId="0" fontId="35" fillId="23" borderId="12" applyNumberFormat="0" applyProtection="0">
      <alignment vertical="center"/>
    </xf>
    <xf numFmtId="0" fontId="8" fillId="23" borderId="11" applyNumberFormat="0" applyProtection="0">
      <alignment horizontal="left" vertical="center" indent="1"/>
    </xf>
    <xf numFmtId="0" fontId="38" fillId="28" borderId="8" applyNumberFormat="0" applyProtection="0">
      <alignment horizontal="left" vertical="center"/>
    </xf>
    <xf numFmtId="43" fontId="61" fillId="0" borderId="0" applyFont="0" applyFill="0" applyBorder="0" applyAlignment="0" applyProtection="0"/>
    <xf numFmtId="0" fontId="33" fillId="0" borderId="8" applyNumberFormat="0" applyProtection="0">
      <alignment horizontal="left" vertical="center" indent="1"/>
    </xf>
    <xf numFmtId="0" fontId="8" fillId="0" borderId="8" applyNumberFormat="0" applyProtection="0">
      <alignment horizontal="left" vertical="center" indent="1"/>
    </xf>
    <xf numFmtId="0" fontId="40" fillId="32" borderId="0" applyNumberFormat="0" applyProtection="0">
      <alignment horizontal="left" vertical="center" indent="1"/>
    </xf>
    <xf numFmtId="0" fontId="40" fillId="32" borderId="0" applyNumberFormat="0" applyProtection="0">
      <alignment horizontal="left" vertical="center" indent="1"/>
    </xf>
    <xf numFmtId="0" fontId="41" fillId="20" borderId="12" applyNumberFormat="0" applyProtection="0">
      <alignment horizontal="center" vertical="center"/>
    </xf>
    <xf numFmtId="4" fontId="42" fillId="34" borderId="14">
      <alignment horizontal="left" vertical="center" indent="1"/>
    </xf>
    <xf numFmtId="0" fontId="38" fillId="0" borderId="0" applyNumberFormat="0" applyProtection="0">
      <alignment horizontal="left" vertical="center" indent="1"/>
    </xf>
    <xf numFmtId="0" fontId="61" fillId="0" borderId="0"/>
    <xf numFmtId="0" fontId="43" fillId="0" borderId="0" applyNumberFormat="0" applyProtection="0">
      <alignment horizontal="left" vertical="center" indent="1"/>
    </xf>
    <xf numFmtId="0" fontId="38" fillId="0" borderId="0" applyNumberFormat="0" applyProtection="0">
      <alignment horizontal="left" vertical="center" indent="1"/>
    </xf>
    <xf numFmtId="0" fontId="38" fillId="0" borderId="0" applyNumberFormat="0" applyProtection="0">
      <alignment horizontal="left" vertical="center" indent="1"/>
    </xf>
    <xf numFmtId="0" fontId="38" fillId="35" borderId="8" applyNumberFormat="0" applyProtection="0">
      <alignment horizontal="left" vertical="center" indent="2"/>
    </xf>
    <xf numFmtId="0" fontId="38" fillId="35" borderId="8" applyNumberFormat="0" applyProtection="0">
      <alignment horizontal="left" vertical="center" indent="2"/>
    </xf>
    <xf numFmtId="0" fontId="38" fillId="35" borderId="8" applyNumberFormat="0" applyProtection="0">
      <alignment horizontal="left" vertical="center" indent="2"/>
    </xf>
    <xf numFmtId="0" fontId="43" fillId="0" borderId="8" applyNumberFormat="0" applyProtection="0">
      <alignment horizontal="left" vertical="center" indent="2"/>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8" fillId="22" borderId="12" applyNumberFormat="0" applyProtection="0">
      <alignment vertical="center"/>
    </xf>
    <xf numFmtId="0" fontId="44" fillId="22" borderId="12" applyNumberFormat="0" applyProtection="0">
      <alignment vertical="center"/>
    </xf>
    <xf numFmtId="0" fontId="47" fillId="0" borderId="0" applyNumberFormat="0" applyProtection="0">
      <alignment horizontal="left" vertical="center" indent="1"/>
    </xf>
    <xf numFmtId="0" fontId="8" fillId="37" borderId="11" applyNumberFormat="0" applyProtection="0">
      <alignment horizontal="right" vertical="center"/>
    </xf>
    <xf numFmtId="0" fontId="44" fillId="36" borderId="12" applyNumberFormat="0" applyProtection="0">
      <alignment horizontal="right" vertical="center"/>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38" fillId="38" borderId="8" applyNumberFormat="0" applyProtection="0">
      <alignment horizontal="center" vertical="top" wrapText="1"/>
    </xf>
    <xf numFmtId="0" fontId="38" fillId="29" borderId="8" applyNumberFormat="0" applyProtection="0">
      <alignment horizontal="center" vertical="center" wrapText="1"/>
    </xf>
    <xf numFmtId="4" fontId="50" fillId="34" borderId="15">
      <alignment vertical="center"/>
    </xf>
    <xf numFmtId="4" fontId="51" fillId="34" borderId="15">
      <alignment vertical="center"/>
    </xf>
    <xf numFmtId="4" fontId="52" fillId="22" borderId="15">
      <alignment horizontal="left" vertical="center" indent="1"/>
    </xf>
    <xf numFmtId="0" fontId="32" fillId="0" borderId="0" applyNumberFormat="0" applyProtection="0">
      <alignment vertical="center"/>
    </xf>
    <xf numFmtId="0" fontId="53" fillId="0" borderId="12" applyNumberFormat="0" applyProtection="0">
      <alignment horizontal="right" vertical="center"/>
    </xf>
    <xf numFmtId="0" fontId="125" fillId="0" borderId="0"/>
    <xf numFmtId="0" fontId="61" fillId="0" borderId="0"/>
    <xf numFmtId="0" fontId="125" fillId="0" borderId="0"/>
    <xf numFmtId="9" fontId="61" fillId="0" borderId="0" applyFont="0" applyFill="0" applyBorder="0" applyAlignment="0" applyProtection="0"/>
    <xf numFmtId="43" fontId="61" fillId="0" borderId="0" applyFont="0" applyFill="0" applyBorder="0" applyAlignment="0" applyProtection="0"/>
    <xf numFmtId="0" fontId="12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167" fontId="7" fillId="8" borderId="1">
      <alignment horizontal="center" vertical="center"/>
    </xf>
    <xf numFmtId="0" fontId="20" fillId="3" borderId="0" applyNumberFormat="0" applyBorder="0" applyAlignment="0" applyProtection="0"/>
    <xf numFmtId="0" fontId="21" fillId="20" borderId="2" applyNumberFormat="0" applyAlignment="0" applyProtection="0"/>
    <xf numFmtId="0" fontId="22" fillId="21" borderId="3" applyNumberFormat="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4" fontId="125" fillId="0" borderId="0" applyFont="0" applyFill="0" applyBorder="0" applyAlignment="0" applyProtection="0"/>
    <xf numFmtId="175" fontId="125" fillId="0" borderId="0" applyFont="0" applyFill="0" applyBorder="0" applyAlignment="0" applyProtection="0"/>
    <xf numFmtId="175" fontId="125" fillId="0" borderId="0" applyFont="0" applyFill="0" applyBorder="0" applyAlignment="0" applyProtection="0"/>
    <xf numFmtId="175" fontId="125" fillId="0" borderId="0" applyFont="0" applyFill="0" applyBorder="0" applyAlignment="0" applyProtection="0"/>
    <xf numFmtId="175" fontId="125"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9" fillId="0" borderId="0" applyNumberFormat="0" applyFill="0" applyBorder="0" applyAlignment="0" applyProtection="0"/>
    <xf numFmtId="0" fontId="4" fillId="0" borderId="4" applyNumberFormat="0" applyProtection="0"/>
    <xf numFmtId="175" fontId="4" fillId="0" borderId="5">
      <alignment horizontal="left" vertical="center"/>
    </xf>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25" fillId="0" borderId="6" applyNumberFormat="0" applyFill="0" applyAlignment="0" applyProtection="0"/>
    <xf numFmtId="0" fontId="25" fillId="0" borderId="0" applyNumberFormat="0" applyFill="0" applyBorder="0" applyAlignment="0" applyProtection="0"/>
    <xf numFmtId="0" fontId="11" fillId="0" borderId="7" applyNumberFormat="0" applyFill="0" applyAlignment="0" applyProtection="0"/>
    <xf numFmtId="0" fontId="79" fillId="0" borderId="0" applyNumberFormat="0" applyFill="0" applyBorder="0">
      <protection locked="0"/>
    </xf>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7" fillId="0" borderId="9" applyNumberFormat="0" applyFill="0" applyAlignment="0" applyProtection="0"/>
    <xf numFmtId="0" fontId="28" fillId="23" borderId="0" applyNumberFormat="0" applyBorder="0" applyAlignment="0" applyProtection="0"/>
    <xf numFmtId="37" fontId="12" fillId="0" borderId="0"/>
    <xf numFmtId="170" fontId="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75" fontId="125" fillId="0" borderId="0"/>
    <xf numFmtId="175" fontId="43" fillId="0" borderId="0"/>
    <xf numFmtId="175" fontId="4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75" fontId="125" fillId="0" borderId="0"/>
    <xf numFmtId="0" fontId="125" fillId="0" borderId="0"/>
    <xf numFmtId="175" fontId="125" fillId="0" borderId="0"/>
    <xf numFmtId="0" fontId="125" fillId="0" borderId="0"/>
    <xf numFmtId="175" fontId="125" fillId="0" borderId="0"/>
    <xf numFmtId="0" fontId="125" fillId="0" borderId="0"/>
    <xf numFmtId="175" fontId="125" fillId="0" borderId="0"/>
    <xf numFmtId="0" fontId="125" fillId="0" borderId="0"/>
    <xf numFmtId="175" fontId="125" fillId="0" borderId="0"/>
    <xf numFmtId="175" fontId="55" fillId="0" borderId="0"/>
    <xf numFmtId="175" fontId="125" fillId="0" borderId="0"/>
    <xf numFmtId="0" fontId="125" fillId="0" borderId="0"/>
    <xf numFmtId="0" fontId="125" fillId="0" borderId="0"/>
    <xf numFmtId="0" fontId="125" fillId="0" borderId="0"/>
    <xf numFmtId="0" fontId="125" fillId="0" borderId="0"/>
    <xf numFmtId="0" fontId="125" fillId="0" borderId="0"/>
    <xf numFmtId="0" fontId="80" fillId="0" borderId="0"/>
    <xf numFmtId="0" fontId="80" fillId="0" borderId="0"/>
    <xf numFmtId="0" fontId="80" fillId="0" borderId="0"/>
    <xf numFmtId="0" fontId="80" fillId="0" borderId="0"/>
    <xf numFmtId="0" fontId="80" fillId="0" borderId="0"/>
    <xf numFmtId="175" fontId="55" fillId="0" borderId="0"/>
    <xf numFmtId="0" fontId="80" fillId="0" borderId="0"/>
    <xf numFmtId="0" fontId="80" fillId="0" borderId="0"/>
    <xf numFmtId="0" fontId="80" fillId="0" borderId="0"/>
    <xf numFmtId="0" fontId="80" fillId="0" borderId="0"/>
    <xf numFmtId="0" fontId="80" fillId="0" borderId="0"/>
    <xf numFmtId="0" fontId="80" fillId="0" borderId="0"/>
    <xf numFmtId="175" fontId="55" fillId="0" borderId="0"/>
    <xf numFmtId="175" fontId="125" fillId="0" borderId="0"/>
    <xf numFmtId="175" fontId="125" fillId="0" borderId="0"/>
    <xf numFmtId="175" fontId="125" fillId="0" borderId="0"/>
    <xf numFmtId="0" fontId="125" fillId="0" borderId="0"/>
    <xf numFmtId="0" fontId="125" fillId="22" borderId="10" applyNumberFormat="0" applyFont="0" applyAlignment="0" applyProtection="0"/>
    <xf numFmtId="0" fontId="29" fillId="20" borderId="11" applyNumberFormat="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33" fillId="23" borderId="12" applyNumberFormat="0" applyProtection="0">
      <alignment horizontal="left" vertical="top" indent="1"/>
    </xf>
    <xf numFmtId="0" fontId="40" fillId="32" borderId="0" applyNumberFormat="0" applyProtection="0">
      <alignment horizontal="left" vertical="center" indent="1"/>
    </xf>
    <xf numFmtId="0" fontId="38" fillId="35" borderId="8" applyNumberFormat="0" applyProtection="0">
      <alignment horizontal="left" vertical="center" indent="2"/>
    </xf>
    <xf numFmtId="0" fontId="38" fillId="35" borderId="8" applyNumberFormat="0" applyProtection="0">
      <alignment horizontal="left" vertical="center" indent="2"/>
    </xf>
    <xf numFmtId="0" fontId="38" fillId="35" borderId="8" applyNumberFormat="0" applyProtection="0">
      <alignment horizontal="left" vertical="center" indent="2"/>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8" fillId="22" borderId="12" applyNumberFormat="0" applyProtection="0">
      <alignment horizontal="left" vertical="top" indent="1"/>
    </xf>
    <xf numFmtId="0" fontId="8" fillId="22" borderId="12" applyNumberFormat="0" applyProtection="0">
      <alignment horizontal="left" vertical="top"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125" fillId="2" borderId="11" applyNumberFormat="0" applyProtection="0">
      <alignment horizontal="left" vertical="center" indent="1"/>
    </xf>
    <xf numFmtId="0" fontId="38" fillId="38" borderId="8" applyNumberFormat="0" applyProtection="0">
      <alignment horizontal="center" vertical="top" wrapText="1"/>
    </xf>
    <xf numFmtId="0" fontId="53" fillId="0" borderId="12" applyNumberFormat="0" applyProtection="0">
      <alignment horizontal="right" vertical="center"/>
    </xf>
    <xf numFmtId="175" fontId="54" fillId="34" borderId="16">
      <protection locked="0"/>
    </xf>
    <xf numFmtId="175" fontId="54" fillId="39" borderId="0"/>
    <xf numFmtId="175" fontId="34"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0" fillId="0" borderId="0"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31" fillId="0" borderId="0" applyNumberFormat="0" applyFill="0" applyBorder="0" applyAlignment="0" applyProtection="0"/>
    <xf numFmtId="0" fontId="80" fillId="0" borderId="0"/>
    <xf numFmtId="0" fontId="80" fillId="0" borderId="0"/>
    <xf numFmtId="0" fontId="53" fillId="0" borderId="12" applyNumberFormat="0" applyProtection="0">
      <alignment horizontal="right" vertical="center"/>
    </xf>
    <xf numFmtId="0" fontId="125" fillId="0" borderId="0"/>
    <xf numFmtId="0" fontId="125" fillId="0" borderId="0"/>
    <xf numFmtId="0" fontId="125" fillId="0" borderId="0"/>
    <xf numFmtId="0" fontId="125" fillId="0" borderId="0"/>
    <xf numFmtId="0" fontId="125" fillId="0" borderId="0"/>
    <xf numFmtId="0" fontId="80" fillId="0" borderId="0"/>
    <xf numFmtId="0" fontId="80" fillId="0" borderId="0"/>
    <xf numFmtId="0" fontId="80" fillId="0" borderId="0"/>
    <xf numFmtId="0" fontId="2" fillId="0" borderId="0"/>
    <xf numFmtId="0" fontId="61"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2" applyNumberFormat="0" applyAlignment="0" applyProtection="0"/>
    <xf numFmtId="0" fontId="22" fillId="21" borderId="3" applyNumberFormat="0" applyAlignment="0" applyProtection="0"/>
    <xf numFmtId="43" fontId="61"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62" fillId="0" borderId="18"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7" borderId="2" applyNumberFormat="0" applyAlignment="0" applyProtection="0"/>
    <xf numFmtId="0" fontId="27" fillId="0" borderId="9" applyNumberFormat="0" applyFill="0" applyAlignment="0" applyProtection="0"/>
    <xf numFmtId="0" fontId="28" fillId="23" borderId="0" applyNumberFormat="0" applyBorder="0" applyAlignment="0" applyProtection="0"/>
    <xf numFmtId="0" fontId="61" fillId="22" borderId="10" applyNumberFormat="0" applyFont="0" applyAlignment="0" applyProtection="0"/>
    <xf numFmtId="0" fontId="29" fillId="20" borderId="11" applyNumberFormat="0" applyAlignment="0" applyProtection="0"/>
    <xf numFmtId="9" fontId="61"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 fillId="0" borderId="0"/>
    <xf numFmtId="0" fontId="125" fillId="0" borderId="0"/>
    <xf numFmtId="0" fontId="125" fillId="0" borderId="0" applyFont="0" applyFill="0" applyBorder="0" applyAlignment="0" applyProtection="0"/>
    <xf numFmtId="0" fontId="2" fillId="0" borderId="0"/>
    <xf numFmtId="0" fontId="9" fillId="0" borderId="0" applyNumberFormat="0" applyFill="0" applyBorder="0" applyAlignment="0" applyProtection="0"/>
    <xf numFmtId="0" fontId="4" fillId="0" borderId="4" applyNumberFormat="0" applyProtection="0"/>
    <xf numFmtId="0" fontId="4" fillId="0" borderId="5">
      <alignment horizontal="left" vertical="center"/>
    </xf>
    <xf numFmtId="0" fontId="10"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11" fillId="0" borderId="7" applyNumberFormat="0" applyFill="0" applyAlignment="0" applyProtection="0"/>
    <xf numFmtId="0" fontId="125" fillId="0" borderId="0"/>
    <xf numFmtId="0" fontId="125" fillId="0" borderId="0"/>
    <xf numFmtId="0" fontId="2" fillId="0" borderId="0"/>
    <xf numFmtId="0" fontId="66" fillId="23" borderId="20" applyNumberFormat="0" applyProtection="0">
      <alignment vertical="center"/>
    </xf>
    <xf numFmtId="0" fontId="67" fillId="23" borderId="20" applyNumberFormat="0" applyProtection="0">
      <alignment vertical="center"/>
    </xf>
    <xf numFmtId="0" fontId="68" fillId="23" borderId="20" applyNumberFormat="0" applyProtection="0">
      <alignment horizontal="left" vertical="center" indent="1"/>
    </xf>
    <xf numFmtId="0" fontId="33" fillId="23" borderId="12" applyNumberFormat="0" applyProtection="0">
      <alignment horizontal="left" vertical="top" indent="1"/>
    </xf>
    <xf numFmtId="0" fontId="69" fillId="32" borderId="20" applyNumberFormat="0" applyProtection="0">
      <alignment horizontal="left" vertical="center" indent="1"/>
    </xf>
    <xf numFmtId="0" fontId="52" fillId="54" borderId="20" applyNumberFormat="0" applyProtection="0">
      <alignment horizontal="left" vertical="center" indent="1"/>
    </xf>
    <xf numFmtId="0" fontId="52" fillId="36" borderId="20" applyNumberFormat="0" applyProtection="0">
      <alignment horizontal="left" vertical="center" indent="1"/>
    </xf>
    <xf numFmtId="0" fontId="70" fillId="32" borderId="20" applyNumberFormat="0" applyProtection="0">
      <alignment horizontal="left" vertical="center" indent="1"/>
    </xf>
    <xf numFmtId="0" fontId="71" fillId="8" borderId="20" applyNumberFormat="0" applyProtection="0">
      <alignment vertical="center"/>
    </xf>
    <xf numFmtId="0" fontId="42" fillId="34" borderId="20" applyNumberFormat="0" applyProtection="0">
      <alignment horizontal="left" vertical="center" indent="1"/>
    </xf>
    <xf numFmtId="0" fontId="72" fillId="36" borderId="20" applyNumberFormat="0" applyProtection="0">
      <alignment horizontal="left" vertical="center" indent="1"/>
    </xf>
    <xf numFmtId="0" fontId="73" fillId="32" borderId="20"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top"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top"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top"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top" indent="1"/>
    </xf>
    <xf numFmtId="0" fontId="74" fillId="34" borderId="20" applyNumberFormat="0" applyProtection="0">
      <alignment vertical="center"/>
    </xf>
    <xf numFmtId="0" fontId="75" fillId="34" borderId="20" applyNumberFormat="0" applyProtection="0">
      <alignment vertical="center"/>
    </xf>
    <xf numFmtId="0" fontId="52" fillId="36" borderId="20" applyNumberFormat="0" applyProtection="0">
      <alignment horizontal="left" vertical="center" indent="1"/>
    </xf>
    <xf numFmtId="0" fontId="8" fillId="22" borderId="12" applyNumberFormat="0" applyProtection="0">
      <alignment horizontal="left" vertical="top" indent="1"/>
    </xf>
    <xf numFmtId="0" fontId="8" fillId="22" borderId="12" applyNumberFormat="0" applyProtection="0">
      <alignment horizontal="left" vertical="top" indent="1"/>
    </xf>
    <xf numFmtId="0" fontId="76" fillId="34" borderId="20" applyNumberFormat="0" applyProtection="0">
      <alignment vertical="center"/>
    </xf>
    <xf numFmtId="0" fontId="77" fillId="34" borderId="20" applyNumberFormat="0" applyProtection="0">
      <alignment vertical="center"/>
    </xf>
    <xf numFmtId="0" fontId="52" fillId="36" borderId="20" applyNumberFormat="0" applyProtection="0">
      <alignment horizontal="left" vertical="center" indent="1"/>
    </xf>
    <xf numFmtId="0" fontId="8" fillId="33" borderId="12" applyNumberFormat="0" applyProtection="0">
      <alignment horizontal="left" vertical="top" indent="1"/>
    </xf>
    <xf numFmtId="0" fontId="50" fillId="34" borderId="20" applyNumberFormat="0" applyProtection="0">
      <alignment vertical="center"/>
    </xf>
    <xf numFmtId="0" fontId="51" fillId="34" borderId="20" applyNumberFormat="0" applyProtection="0">
      <alignment vertical="center"/>
    </xf>
    <xf numFmtId="0" fontId="52" fillId="22" borderId="20" applyNumberFormat="0" applyProtection="0">
      <alignment horizontal="left" vertical="center" indent="1"/>
    </xf>
    <xf numFmtId="0" fontId="78" fillId="8" borderId="20" applyNumberFormat="0" applyProtection="0">
      <alignment horizontal="left" indent="1"/>
    </xf>
    <xf numFmtId="0" fontId="64" fillId="34" borderId="20" applyNumberFormat="0" applyProtection="0">
      <alignment vertical="center"/>
    </xf>
    <xf numFmtId="0" fontId="13" fillId="0" borderId="0" applyNumberFormat="0" applyFont="0" applyFill="0" applyBorder="0" applyAlignment="0" applyProtection="0"/>
    <xf numFmtId="0" fontId="125" fillId="0" borderId="17" applyNumberFormat="0" applyFill="0" applyBorder="0" applyAlignment="0" applyProtection="0"/>
    <xf numFmtId="0" fontId="2" fillId="0" borderId="0"/>
    <xf numFmtId="0" fontId="2" fillId="0" borderId="0"/>
    <xf numFmtId="0" fontId="125" fillId="0" borderId="0"/>
    <xf numFmtId="0" fontId="125" fillId="32" borderId="12" applyNumberFormat="0" applyProtection="0">
      <alignment horizontal="left" vertical="top" indent="1"/>
    </xf>
    <xf numFmtId="0" fontId="125" fillId="33" borderId="12" applyNumberFormat="0" applyProtection="0">
      <alignment horizontal="left" vertical="top" indent="1"/>
    </xf>
    <xf numFmtId="0" fontId="125" fillId="8" borderId="12" applyNumberFormat="0" applyProtection="0">
      <alignment horizontal="left" vertical="top" indent="1"/>
    </xf>
    <xf numFmtId="0" fontId="125" fillId="36" borderId="12" applyNumberFormat="0" applyProtection="0">
      <alignment horizontal="left" vertical="top" indent="1"/>
    </xf>
    <xf numFmtId="0" fontId="2" fillId="0" borderId="0"/>
    <xf numFmtId="0" fontId="125" fillId="0" borderId="0"/>
    <xf numFmtId="0" fontId="18" fillId="7" borderId="0" applyNumberFormat="0" applyBorder="0" applyAlignment="0" applyProtection="0"/>
    <xf numFmtId="0" fontId="18" fillId="7" borderId="0" applyNumberFormat="0" applyBorder="0" applyAlignment="0" applyProtection="0"/>
    <xf numFmtId="0" fontId="18" fillId="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4"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8"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10"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11"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0"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13"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1" fillId="34" borderId="2" applyNumberFormat="0" applyAlignment="0" applyProtection="0"/>
    <xf numFmtId="0" fontId="21" fillId="34" borderId="2" applyNumberFormat="0" applyAlignment="0" applyProtection="0"/>
    <xf numFmtId="0" fontId="21" fillId="20" borderId="2" applyNumberFormat="0" applyAlignment="0" applyProtection="0"/>
    <xf numFmtId="0" fontId="21" fillId="34" borderId="2" applyNumberFormat="0" applyAlignment="0" applyProtection="0"/>
    <xf numFmtId="0" fontId="21" fillId="34" borderId="2" applyNumberFormat="0" applyAlignment="0" applyProtection="0"/>
    <xf numFmtId="0" fontId="21" fillId="34" borderId="2" applyNumberFormat="0" applyAlignment="0" applyProtection="0"/>
    <xf numFmtId="43" fontId="125"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3"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14"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2" fontId="125" fillId="0" borderId="0" applyFont="0" applyFill="0" applyBorder="0" applyAlignment="0" applyProtection="0"/>
    <xf numFmtId="0" fontId="82" fillId="0" borderId="21" applyNumberFormat="0" applyFill="0" applyAlignment="0" applyProtection="0"/>
    <xf numFmtId="0" fontId="82" fillId="0" borderId="21" applyNumberFormat="0" applyFill="0" applyAlignment="0" applyProtection="0"/>
    <xf numFmtId="0" fontId="62" fillId="0" borderId="18"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4" fillId="0" borderId="0" applyNumberFormat="0" applyFont="0" applyFill="0" applyBorder="0" applyProtection="0"/>
    <xf numFmtId="0" fontId="83" fillId="0" borderId="13" applyNumberFormat="0" applyFill="0" applyAlignment="0" applyProtection="0"/>
    <xf numFmtId="0" fontId="83" fillId="0" borderId="13" applyNumberFormat="0" applyFill="0" applyAlignment="0" applyProtection="0"/>
    <xf numFmtId="0" fontId="6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4" fillId="0" borderId="0" applyNumberFormat="0" applyFont="0" applyFill="0" applyBorder="0" applyProtection="0"/>
    <xf numFmtId="0" fontId="81" fillId="0" borderId="22" applyNumberFormat="0" applyFill="0" applyAlignment="0" applyProtection="0"/>
    <xf numFmtId="0" fontId="81" fillId="0" borderId="22" applyNumberFormat="0" applyFill="0" applyAlignment="0" applyProtection="0"/>
    <xf numFmtId="0" fontId="25" fillId="0" borderId="6"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2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168" fontId="125" fillId="0" borderId="0">
      <protection locked="0"/>
    </xf>
    <xf numFmtId="0" fontId="26" fillId="23" borderId="2" applyNumberFormat="0" applyAlignment="0" applyProtection="0"/>
    <xf numFmtId="0" fontId="26" fillId="23" borderId="2" applyNumberFormat="0" applyAlignment="0" applyProtection="0"/>
    <xf numFmtId="0" fontId="26" fillId="7" borderId="2" applyNumberFormat="0" applyAlignment="0" applyProtection="0"/>
    <xf numFmtId="0" fontId="26" fillId="23" borderId="2" applyNumberFormat="0" applyAlignment="0" applyProtection="0"/>
    <xf numFmtId="0" fontId="26" fillId="23" borderId="2" applyNumberFormat="0" applyAlignment="0" applyProtection="0"/>
    <xf numFmtId="0" fontId="26" fillId="23"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61" fillId="0" borderId="0"/>
    <xf numFmtId="0" fontId="125" fillId="0" borderId="0"/>
    <xf numFmtId="0" fontId="125"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125" fillId="0" borderId="0"/>
    <xf numFmtId="0" fontId="125" fillId="0" borderId="0"/>
    <xf numFmtId="0" fontId="125"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125" fillId="0" borderId="0"/>
    <xf numFmtId="0" fontId="125" fillId="0" borderId="0"/>
    <xf numFmtId="0" fontId="2" fillId="0" borderId="0"/>
    <xf numFmtId="0" fontId="2" fillId="0" borderId="0"/>
    <xf numFmtId="0" fontId="2" fillId="0" borderId="0"/>
    <xf numFmtId="0" fontId="125" fillId="0" borderId="0"/>
    <xf numFmtId="0" fontId="125" fillId="0" borderId="0"/>
    <xf numFmtId="0" fontId="2" fillId="0" borderId="0"/>
    <xf numFmtId="0" fontId="2" fillId="0" borderId="0"/>
    <xf numFmtId="0" fontId="2" fillId="0" borderId="0"/>
    <xf numFmtId="0" fontId="125" fillId="0" borderId="0"/>
    <xf numFmtId="0" fontId="61" fillId="0" borderId="0"/>
    <xf numFmtId="0" fontId="125" fillId="0" borderId="0"/>
    <xf numFmtId="0" fontId="125" fillId="0" borderId="0"/>
    <xf numFmtId="0" fontId="2" fillId="0" borderId="0"/>
    <xf numFmtId="0" fontId="125" fillId="0" borderId="0"/>
    <xf numFmtId="0" fontId="125" fillId="0" borderId="0"/>
    <xf numFmtId="0" fontId="2" fillId="0" borderId="0"/>
    <xf numFmtId="0" fontId="125" fillId="0" borderId="0"/>
    <xf numFmtId="0" fontId="125" fillId="0" borderId="0"/>
    <xf numFmtId="0" fontId="125" fillId="0" borderId="0"/>
    <xf numFmtId="0" fontId="2" fillId="0" borderId="0"/>
    <xf numFmtId="0" fontId="125" fillId="0" borderId="0"/>
    <xf numFmtId="0" fontId="125" fillId="0" borderId="0"/>
    <xf numFmtId="0" fontId="125" fillId="0" borderId="0"/>
    <xf numFmtId="0" fontId="125" fillId="0" borderId="0"/>
    <xf numFmtId="0" fontId="61" fillId="0" borderId="0"/>
    <xf numFmtId="0" fontId="2" fillId="0" borderId="0"/>
    <xf numFmtId="0" fontId="2" fillId="0" borderId="0"/>
    <xf numFmtId="0" fontId="2" fillId="0" borderId="0"/>
    <xf numFmtId="0" fontId="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2" fillId="0" borderId="0"/>
    <xf numFmtId="0" fontId="125" fillId="0" borderId="0"/>
    <xf numFmtId="0" fontId="61"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125" fillId="0" borderId="0"/>
    <xf numFmtId="0" fontId="61" fillId="0" borderId="0"/>
    <xf numFmtId="0" fontId="125" fillId="0" borderId="0"/>
    <xf numFmtId="0" fontId="125" fillId="22" borderId="10" applyNumberFormat="0" applyFont="0" applyAlignment="0" applyProtection="0"/>
    <xf numFmtId="0" fontId="125" fillId="22" borderId="10" applyNumberFormat="0" applyFont="0" applyAlignment="0" applyProtection="0"/>
    <xf numFmtId="0" fontId="125" fillId="22" borderId="10" applyNumberFormat="0" applyFont="0" applyAlignment="0" applyProtection="0"/>
    <xf numFmtId="0" fontId="125" fillId="22" borderId="10" applyNumberFormat="0" applyFont="0" applyAlignment="0" applyProtection="0"/>
    <xf numFmtId="0" fontId="29" fillId="34" borderId="11" applyNumberFormat="0" applyAlignment="0" applyProtection="0"/>
    <xf numFmtId="0" fontId="29" fillId="34" borderId="11" applyNumberFormat="0" applyAlignment="0" applyProtection="0"/>
    <xf numFmtId="0" fontId="29" fillId="20" borderId="11" applyNumberFormat="0" applyAlignment="0" applyProtection="0"/>
    <xf numFmtId="0" fontId="29" fillId="34" borderId="11" applyNumberFormat="0" applyAlignment="0" applyProtection="0"/>
    <xf numFmtId="0" fontId="29" fillId="34" borderId="11" applyNumberFormat="0" applyAlignment="0" applyProtection="0"/>
    <xf numFmtId="0" fontId="29" fillId="34" borderId="11" applyNumberFormat="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10"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61"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61"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61" fillId="0" borderId="0" applyFont="0" applyFill="0" applyBorder="0" applyAlignment="0" applyProtection="0"/>
    <xf numFmtId="9" fontId="125" fillId="0" borderId="0" applyFont="0" applyFill="0" applyBorder="0" applyAlignment="0" applyProtection="0"/>
    <xf numFmtId="9" fontId="61" fillId="0" borderId="0" applyFont="0" applyFill="0" applyBorder="0" applyAlignment="0" applyProtection="0"/>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center"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2" borderId="12" applyNumberFormat="0" applyProtection="0">
      <alignment horizontal="left" vertical="top"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center"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33" borderId="12" applyNumberFormat="0" applyProtection="0">
      <alignment horizontal="left" vertical="top"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center"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8" borderId="12" applyNumberFormat="0" applyProtection="0">
      <alignment horizontal="left" vertical="top"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center"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125" fillId="36" borderId="12" applyNumberFormat="0" applyProtection="0">
      <alignment horizontal="left" vertical="top" indent="1"/>
    </xf>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19"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125" fillId="0" borderId="17" applyNumberFormat="0" applyFill="0" applyBorder="0" applyAlignment="0" applyProtection="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125" fillId="0" borderId="0"/>
    <xf numFmtId="0" fontId="125" fillId="0" borderId="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9" fontId="61" fillId="0" borderId="0" applyFont="0" applyFill="0" applyBorder="0" applyAlignment="0" applyProtection="0"/>
    <xf numFmtId="0" fontId="26" fillId="7" borderId="2" applyNumberFormat="0" applyAlignment="0" applyProtection="0"/>
    <xf numFmtId="43" fontId="61" fillId="0" borderId="0" applyFont="0" applyFill="0" applyBorder="0" applyAlignment="0" applyProtection="0"/>
    <xf numFmtId="0" fontId="61" fillId="0" borderId="0"/>
    <xf numFmtId="43" fontId="125" fillId="0" borderId="0" applyFont="0" applyFill="0" applyBorder="0" applyAlignment="0" applyProtection="0"/>
    <xf numFmtId="9" fontId="125" fillId="0" borderId="0" applyFont="0" applyFill="0" applyBorder="0" applyAlignment="0" applyProtection="0"/>
    <xf numFmtId="0" fontId="125" fillId="0" borderId="0"/>
    <xf numFmtId="9" fontId="125" fillId="0" borderId="0" applyFont="0" applyFill="0" applyBorder="0" applyAlignment="0" applyProtection="0"/>
    <xf numFmtId="0" fontId="2" fillId="0" borderId="0"/>
    <xf numFmtId="0" fontId="2" fillId="0" borderId="0"/>
    <xf numFmtId="0" fontId="2" fillId="0" borderId="0"/>
    <xf numFmtId="0" fontId="2" fillId="0" borderId="0"/>
    <xf numFmtId="9"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9" fontId="12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5" fillId="0" borderId="0" applyFont="0" applyFill="0" applyBorder="0" applyAlignment="0" applyProtection="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9" fontId="125" fillId="0" borderId="0" applyFont="0" applyFill="0" applyBorder="0" applyAlignment="0" applyProtection="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26" fillId="7" borderId="2" applyNumberFormat="0" applyAlignment="0" applyProtection="0"/>
    <xf numFmtId="0" fontId="61" fillId="0" borderId="0"/>
    <xf numFmtId="0" fontId="26" fillId="7" borderId="2" applyNumberFormat="0" applyAlignment="0" applyProtection="0"/>
    <xf numFmtId="43"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9"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9" fontId="125" fillId="0" borderId="0" applyFont="0" applyFill="0" applyBorder="0" applyAlignment="0" applyProtection="0"/>
    <xf numFmtId="43" fontId="125" fillId="0" borderId="0" applyFont="0" applyFill="0" applyBorder="0" applyAlignment="0" applyProtection="0"/>
    <xf numFmtId="0" fontId="125" fillId="0" borderId="0"/>
    <xf numFmtId="9"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0" fontId="125" fillId="0" borderId="0"/>
    <xf numFmtId="9"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25"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2" fillId="0" borderId="0"/>
    <xf numFmtId="0" fontId="2" fillId="0" borderId="0"/>
    <xf numFmtId="43" fontId="2"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4"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9" fillId="0" borderId="0"/>
    <xf numFmtId="0" fontId="131" fillId="0" borderId="0" applyNumberFormat="0" applyFill="0" applyBorder="0" applyAlignment="0" applyProtection="0"/>
    <xf numFmtId="0" fontId="8" fillId="0" borderId="0"/>
    <xf numFmtId="0" fontId="125" fillId="0" borderId="0"/>
    <xf numFmtId="0" fontId="1" fillId="68" borderId="0" applyNumberFormat="0" applyBorder="0" applyAlignment="0" applyProtection="0"/>
    <xf numFmtId="0" fontId="125" fillId="0" borderId="0"/>
  </cellStyleXfs>
  <cellXfs count="2325">
    <xf numFmtId="0" fontId="0" fillId="0" borderId="0" xfId="0"/>
    <xf numFmtId="0" fontId="15" fillId="0" borderId="0" xfId="0" applyFont="1"/>
    <xf numFmtId="165" fontId="5" fillId="0" borderId="0" xfId="0" applyNumberFormat="1" applyFont="1"/>
    <xf numFmtId="3" fontId="0" fillId="0" borderId="0" xfId="0" applyNumberFormat="1"/>
    <xf numFmtId="3" fontId="5" fillId="0" borderId="0" xfId="0" applyNumberFormat="1" applyFont="1"/>
    <xf numFmtId="0" fontId="5" fillId="0" borderId="0" xfId="0" applyFont="1"/>
    <xf numFmtId="0" fontId="0" fillId="0" borderId="0" xfId="0" applyAlignment="1">
      <alignment vertical="center"/>
    </xf>
    <xf numFmtId="9" fontId="0" fillId="0" borderId="0" xfId="0" applyNumberFormat="1"/>
    <xf numFmtId="0" fontId="0" fillId="0" borderId="0" xfId="0" quotePrefix="1" applyAlignment="1">
      <alignment vertical="center"/>
    </xf>
    <xf numFmtId="9" fontId="0" fillId="0" borderId="0" xfId="0" applyNumberFormat="1" applyAlignment="1">
      <alignment vertical="center"/>
    </xf>
    <xf numFmtId="0" fontId="87" fillId="0" borderId="0" xfId="0" applyFont="1" applyAlignment="1">
      <alignment vertical="center"/>
    </xf>
    <xf numFmtId="0" fontId="85" fillId="0" borderId="0" xfId="0" applyFont="1"/>
    <xf numFmtId="176" fontId="5" fillId="0" borderId="0" xfId="0" applyNumberFormat="1" applyFont="1"/>
    <xf numFmtId="0" fontId="88" fillId="0" borderId="0" xfId="0" applyFont="1"/>
    <xf numFmtId="0" fontId="5" fillId="0" borderId="0" xfId="0" applyFont="1" applyAlignment="1">
      <alignment horizontal="center"/>
    </xf>
    <xf numFmtId="0" fontId="5" fillId="0" borderId="0" xfId="0" applyFont="1" applyAlignment="1">
      <alignment horizontal="left"/>
    </xf>
    <xf numFmtId="0" fontId="4" fillId="0" borderId="0" xfId="0" applyFont="1" applyAlignment="1">
      <alignment vertical="center" wrapText="1"/>
    </xf>
    <xf numFmtId="0" fontId="5" fillId="0" borderId="0" xfId="0" applyFont="1" applyAlignment="1">
      <alignment vertical="center"/>
    </xf>
    <xf numFmtId="0" fontId="5" fillId="0" borderId="0" xfId="0" applyFont="1" applyAlignment="1">
      <alignment wrapText="1" readingOrder="1"/>
    </xf>
    <xf numFmtId="6" fontId="5" fillId="0" borderId="0" xfId="0" applyNumberFormat="1" applyFont="1"/>
    <xf numFmtId="165" fontId="5" fillId="0" borderId="0" xfId="4" applyNumberFormat="1" applyFont="1"/>
    <xf numFmtId="0" fontId="5" fillId="56" borderId="0" xfId="0" applyFont="1" applyFill="1"/>
    <xf numFmtId="166" fontId="5" fillId="0" borderId="0" xfId="2" applyNumberFormat="1" applyFont="1"/>
    <xf numFmtId="44" fontId="5" fillId="0" borderId="0" xfId="2" applyFont="1"/>
    <xf numFmtId="0" fontId="5" fillId="0" borderId="0" xfId="0" applyFont="1" applyAlignment="1">
      <alignment wrapText="1"/>
    </xf>
    <xf numFmtId="166" fontId="5" fillId="0" borderId="0" xfId="0" applyNumberFormat="1" applyFont="1"/>
    <xf numFmtId="176" fontId="15" fillId="0" borderId="0" xfId="0" applyNumberFormat="1" applyFont="1"/>
    <xf numFmtId="164" fontId="5" fillId="0" borderId="0" xfId="0" applyNumberFormat="1" applyFont="1"/>
    <xf numFmtId="179" fontId="5" fillId="0" borderId="0" xfId="4" applyNumberFormat="1" applyFont="1"/>
    <xf numFmtId="43" fontId="5" fillId="0" borderId="0" xfId="4" applyFont="1"/>
    <xf numFmtId="180" fontId="5" fillId="0" borderId="0" xfId="0" applyNumberFormat="1" applyFont="1"/>
    <xf numFmtId="0" fontId="43" fillId="0" borderId="0" xfId="0" applyFont="1"/>
    <xf numFmtId="0" fontId="38" fillId="0" borderId="0" xfId="0" applyFont="1"/>
    <xf numFmtId="0" fontId="38" fillId="0" borderId="0" xfId="0" applyFont="1" applyAlignment="1">
      <alignment horizontal="center" vertical="center" wrapText="1"/>
    </xf>
    <xf numFmtId="0" fontId="38" fillId="0" borderId="24" xfId="0" applyFont="1" applyBorder="1" applyAlignment="1">
      <alignment vertical="center" wrapText="1"/>
    </xf>
    <xf numFmtId="166" fontId="43" fillId="0" borderId="29" xfId="496" applyNumberFormat="1" applyFont="1" applyBorder="1"/>
    <xf numFmtId="0" fontId="90" fillId="0" borderId="30" xfId="0" applyFont="1" applyBorder="1" applyAlignment="1">
      <alignment horizontal="center"/>
    </xf>
    <xf numFmtId="0" fontId="90" fillId="0" borderId="31" xfId="0" applyFont="1" applyBorder="1" applyAlignment="1">
      <alignment horizontal="center"/>
    </xf>
    <xf numFmtId="0" fontId="90" fillId="0" borderId="32" xfId="0" applyFont="1" applyBorder="1" applyAlignment="1">
      <alignment horizontal="center"/>
    </xf>
    <xf numFmtId="0" fontId="90" fillId="0" borderId="33" xfId="0" applyFont="1" applyBorder="1" applyAlignment="1">
      <alignment horizontal="center"/>
    </xf>
    <xf numFmtId="166" fontId="43" fillId="0" borderId="5" xfId="496" applyNumberFormat="1" applyFont="1" applyBorder="1"/>
    <xf numFmtId="0" fontId="84" fillId="0" borderId="0" xfId="0" applyFont="1" applyAlignment="1">
      <alignment vertical="center"/>
    </xf>
    <xf numFmtId="0" fontId="84" fillId="0" borderId="0" xfId="0" applyFont="1" applyAlignment="1">
      <alignment horizontal="center" vertical="center"/>
    </xf>
    <xf numFmtId="165" fontId="84" fillId="0" borderId="0" xfId="4" applyNumberFormat="1" applyFont="1" applyAlignment="1">
      <alignment vertical="center"/>
    </xf>
    <xf numFmtId="0" fontId="6" fillId="0" borderId="0" xfId="0" applyFont="1" applyAlignment="1">
      <alignment vertical="center"/>
    </xf>
    <xf numFmtId="0" fontId="6"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horizontal="justify" wrapText="1"/>
    </xf>
    <xf numFmtId="0" fontId="92" fillId="0" borderId="0" xfId="0" applyFont="1" applyAlignment="1">
      <alignment horizontal="centerContinuous" vertical="center"/>
    </xf>
    <xf numFmtId="0" fontId="93" fillId="0" borderId="0" xfId="0" applyFont="1" applyAlignment="1">
      <alignment vertical="center"/>
    </xf>
    <xf numFmtId="0" fontId="91" fillId="0" borderId="0" xfId="0" applyFont="1"/>
    <xf numFmtId="0" fontId="95" fillId="0" borderId="0" xfId="0" applyFont="1"/>
    <xf numFmtId="0" fontId="98" fillId="0" borderId="0" xfId="0" applyFont="1" applyAlignment="1">
      <alignment wrapText="1"/>
    </xf>
    <xf numFmtId="0" fontId="96" fillId="0" borderId="0" xfId="0" applyFont="1"/>
    <xf numFmtId="3" fontId="96" fillId="0" borderId="0" xfId="0" applyNumberFormat="1" applyFont="1"/>
    <xf numFmtId="3" fontId="95" fillId="0" borderId="0" xfId="0" applyNumberFormat="1" applyFont="1"/>
    <xf numFmtId="10" fontId="104" fillId="0" borderId="0" xfId="0" applyNumberFormat="1" applyFont="1"/>
    <xf numFmtId="9" fontId="95" fillId="0" borderId="0" xfId="0" applyNumberFormat="1" applyFont="1"/>
    <xf numFmtId="0" fontId="96" fillId="0" borderId="0" xfId="329" applyFont="1"/>
    <xf numFmtId="0" fontId="103" fillId="58" borderId="38" xfId="329" applyFont="1" applyFill="1" applyBorder="1" applyAlignment="1">
      <alignment horizontal="center" vertical="center" wrapText="1"/>
    </xf>
    <xf numFmtId="0" fontId="96" fillId="58" borderId="39" xfId="329" applyFont="1" applyFill="1" applyBorder="1"/>
    <xf numFmtId="165" fontId="96" fillId="0" borderId="40" xfId="4" applyNumberFormat="1" applyFont="1" applyFill="1" applyBorder="1" applyAlignment="1">
      <alignment horizontal="center" vertical="top" wrapText="1"/>
    </xf>
    <xf numFmtId="165" fontId="96" fillId="0" borderId="33" xfId="4" applyNumberFormat="1" applyFont="1" applyFill="1" applyBorder="1" applyAlignment="1">
      <alignment vertical="top" wrapText="1"/>
    </xf>
    <xf numFmtId="165" fontId="96" fillId="0" borderId="32" xfId="4" applyNumberFormat="1" applyFont="1" applyFill="1" applyBorder="1" applyAlignment="1">
      <alignment horizontal="center" vertical="top" wrapText="1"/>
    </xf>
    <xf numFmtId="3" fontId="96" fillId="0" borderId="0" xfId="329" applyNumberFormat="1" applyFont="1"/>
    <xf numFmtId="3" fontId="111" fillId="0" borderId="0" xfId="329" applyNumberFormat="1" applyFont="1"/>
    <xf numFmtId="0" fontId="112" fillId="0" borderId="0" xfId="329" applyFont="1"/>
    <xf numFmtId="9" fontId="96" fillId="0" borderId="0" xfId="4" applyNumberFormat="1" applyFont="1" applyBorder="1" applyAlignment="1">
      <alignment horizontal="right"/>
    </xf>
    <xf numFmtId="9" fontId="96" fillId="0" borderId="0" xfId="4" applyNumberFormat="1" applyFont="1" applyBorder="1" applyAlignment="1"/>
    <xf numFmtId="9" fontId="103" fillId="0" borderId="0" xfId="4" applyNumberFormat="1" applyFont="1" applyBorder="1" applyAlignment="1">
      <alignment horizontal="right"/>
    </xf>
    <xf numFmtId="9" fontId="103" fillId="0" borderId="0" xfId="4" applyNumberFormat="1" applyFont="1" applyBorder="1" applyAlignment="1"/>
    <xf numFmtId="0" fontId="103" fillId="0" borderId="0" xfId="0" applyFont="1"/>
    <xf numFmtId="0" fontId="109" fillId="0" borderId="0" xfId="0" applyFont="1" applyAlignment="1">
      <alignment horizontal="center" wrapText="1"/>
    </xf>
    <xf numFmtId="0" fontId="96" fillId="0" borderId="0" xfId="0" applyFont="1" applyAlignment="1">
      <alignment vertical="center"/>
    </xf>
    <xf numFmtId="14" fontId="103" fillId="0" borderId="28" xfId="331" applyNumberFormat="1" applyFont="1" applyBorder="1" applyAlignment="1">
      <alignment horizontal="left"/>
    </xf>
    <xf numFmtId="0" fontId="91" fillId="0" borderId="0" xfId="331" applyFont="1" applyAlignment="1">
      <alignment horizontal="center"/>
    </xf>
    <xf numFmtId="3" fontId="95" fillId="0" borderId="0" xfId="331" applyNumberFormat="1" applyFont="1"/>
    <xf numFmtId="0" fontId="95" fillId="0" borderId="0" xfId="331" applyFont="1"/>
    <xf numFmtId="0" fontId="113" fillId="0" borderId="0" xfId="331" applyFont="1" applyAlignment="1">
      <alignment horizontal="center" vertical="center" wrapText="1"/>
    </xf>
    <xf numFmtId="0" fontId="111" fillId="0" borderId="0" xfId="0" applyFont="1"/>
    <xf numFmtId="0" fontId="96" fillId="0" borderId="0" xfId="331" applyFont="1"/>
    <xf numFmtId="0" fontId="96" fillId="0" borderId="28" xfId="0" quotePrefix="1" applyFont="1" applyBorder="1" applyAlignment="1">
      <alignment horizontal="left" vertical="top" wrapText="1"/>
    </xf>
    <xf numFmtId="42" fontId="96" fillId="0" borderId="41" xfId="0" applyNumberFormat="1" applyFont="1" applyBorder="1" applyAlignment="1">
      <alignment horizontal="right" wrapText="1"/>
    </xf>
    <xf numFmtId="9" fontId="96" fillId="0" borderId="33" xfId="0" applyNumberFormat="1" applyFont="1" applyBorder="1" applyAlignment="1">
      <alignment horizontal="right" wrapText="1"/>
    </xf>
    <xf numFmtId="9" fontId="96" fillId="0" borderId="33" xfId="0" applyNumberFormat="1" applyFont="1" applyBorder="1" applyAlignment="1">
      <alignment horizontal="left" wrapText="1"/>
    </xf>
    <xf numFmtId="42" fontId="96" fillId="0" borderId="0" xfId="1" applyNumberFormat="1" applyFont="1"/>
    <xf numFmtId="42" fontId="96" fillId="0" borderId="33" xfId="0" applyNumberFormat="1" applyFont="1" applyBorder="1" applyAlignment="1">
      <alignment horizontal="right" wrapText="1"/>
    </xf>
    <xf numFmtId="9" fontId="96" fillId="0" borderId="33" xfId="0" quotePrefix="1" applyNumberFormat="1" applyFont="1" applyBorder="1" applyAlignment="1">
      <alignment horizontal="left" wrapText="1"/>
    </xf>
    <xf numFmtId="42" fontId="103" fillId="0" borderId="0" xfId="1" applyNumberFormat="1" applyFont="1" applyFill="1"/>
    <xf numFmtId="42" fontId="96" fillId="0" borderId="43" xfId="0" applyNumberFormat="1" applyFont="1" applyBorder="1" applyAlignment="1">
      <alignment horizontal="right" wrapText="1"/>
    </xf>
    <xf numFmtId="9" fontId="96" fillId="0" borderId="41" xfId="0" applyNumberFormat="1" applyFont="1" applyBorder="1" applyAlignment="1">
      <alignment horizontal="right" wrapText="1"/>
    </xf>
    <xf numFmtId="0" fontId="91" fillId="0" borderId="0" xfId="0" applyFont="1" applyAlignment="1">
      <alignment wrapText="1"/>
    </xf>
    <xf numFmtId="10" fontId="95" fillId="0" borderId="0" xfId="0" applyNumberFormat="1" applyFont="1"/>
    <xf numFmtId="0" fontId="99" fillId="58" borderId="38" xfId="0" applyFont="1" applyFill="1" applyBorder="1" applyAlignment="1">
      <alignment vertical="center"/>
    </xf>
    <xf numFmtId="0" fontId="17" fillId="0" borderId="50" xfId="0" applyFont="1" applyBorder="1" applyAlignment="1">
      <alignment horizontal="center" wrapText="1"/>
    </xf>
    <xf numFmtId="0" fontId="17" fillId="0" borderId="27" xfId="0" applyFont="1" applyBorder="1" applyAlignment="1">
      <alignment horizontal="center" wrapText="1"/>
    </xf>
    <xf numFmtId="0" fontId="17" fillId="0" borderId="26" xfId="0" applyFont="1" applyBorder="1" applyAlignment="1">
      <alignment horizontal="center" wrapText="1"/>
    </xf>
    <xf numFmtId="0" fontId="17" fillId="0" borderId="0" xfId="0" applyFont="1" applyAlignment="1">
      <alignment horizontal="center" wrapText="1"/>
    </xf>
    <xf numFmtId="0" fontId="17" fillId="0" borderId="25" xfId="0" applyFont="1" applyBorder="1" applyAlignment="1">
      <alignment horizontal="center" wrapText="1"/>
    </xf>
    <xf numFmtId="0" fontId="86" fillId="0" borderId="0" xfId="0" applyFont="1" applyAlignment="1">
      <alignment vertical="center" wrapText="1"/>
    </xf>
    <xf numFmtId="0" fontId="114" fillId="0" borderId="0" xfId="0" applyFont="1"/>
    <xf numFmtId="0" fontId="89" fillId="0" borderId="0" xfId="0" applyFont="1" applyAlignment="1">
      <alignment vertical="center"/>
    </xf>
    <xf numFmtId="0" fontId="114" fillId="57" borderId="51" xfId="0" applyFont="1" applyFill="1" applyBorder="1"/>
    <xf numFmtId="0" fontId="114" fillId="0" borderId="0" xfId="0" applyFont="1" applyAlignment="1">
      <alignment horizontal="left"/>
    </xf>
    <xf numFmtId="0" fontId="114" fillId="57" borderId="49" xfId="0" applyFont="1" applyFill="1" applyBorder="1"/>
    <xf numFmtId="0" fontId="114" fillId="57" borderId="48" xfId="0" applyFont="1" applyFill="1" applyBorder="1"/>
    <xf numFmtId="43" fontId="95" fillId="0" borderId="0" xfId="4" applyFont="1"/>
    <xf numFmtId="171" fontId="95" fillId="0" borderId="0" xfId="0" applyNumberFormat="1" applyFont="1"/>
    <xf numFmtId="171" fontId="95" fillId="0" borderId="0" xfId="1" applyNumberFormat="1" applyFont="1"/>
    <xf numFmtId="0" fontId="89" fillId="58" borderId="46" xfId="0" applyFont="1" applyFill="1" applyBorder="1" applyAlignment="1">
      <alignment vertical="center"/>
    </xf>
    <xf numFmtId="0" fontId="97" fillId="0" borderId="0" xfId="331" applyFont="1"/>
    <xf numFmtId="0" fontId="96" fillId="0" borderId="29" xfId="0" applyFont="1" applyBorder="1"/>
    <xf numFmtId="9" fontId="96" fillId="0" borderId="31" xfId="623" applyFont="1" applyBorder="1"/>
    <xf numFmtId="9" fontId="96" fillId="56" borderId="31" xfId="623" applyFont="1" applyFill="1" applyBorder="1"/>
    <xf numFmtId="9" fontId="96" fillId="0" borderId="31" xfId="623" applyFont="1" applyBorder="1" applyAlignment="1">
      <alignment horizontal="right"/>
    </xf>
    <xf numFmtId="0" fontId="96" fillId="0" borderId="52" xfId="0" applyFont="1" applyBorder="1"/>
    <xf numFmtId="0" fontId="103" fillId="0" borderId="44" xfId="0" quotePrefix="1" applyFont="1" applyBorder="1" applyAlignment="1">
      <alignment horizontal="left"/>
    </xf>
    <xf numFmtId="166" fontId="103" fillId="0" borderId="44" xfId="0" applyNumberFormat="1" applyFont="1" applyBorder="1"/>
    <xf numFmtId="9" fontId="103" fillId="0" borderId="31" xfId="623" applyFont="1" applyBorder="1"/>
    <xf numFmtId="0" fontId="96" fillId="0" borderId="32" xfId="0" applyFont="1" applyBorder="1"/>
    <xf numFmtId="0" fontId="96" fillId="0" borderId="29" xfId="0" applyFont="1" applyBorder="1" applyAlignment="1">
      <alignment wrapText="1"/>
    </xf>
    <xf numFmtId="0" fontId="96" fillId="0" borderId="29" xfId="0" quotePrefix="1" applyFont="1" applyBorder="1" applyAlignment="1">
      <alignment horizontal="left" wrapText="1"/>
    </xf>
    <xf numFmtId="0" fontId="103" fillId="0" borderId="31" xfId="0" applyFont="1" applyBorder="1"/>
    <xf numFmtId="0" fontId="96" fillId="0" borderId="31" xfId="0" applyFont="1" applyBorder="1"/>
    <xf numFmtId="0" fontId="95" fillId="0" borderId="53" xfId="0" applyFont="1" applyBorder="1"/>
    <xf numFmtId="176" fontId="95" fillId="0" borderId="53" xfId="0" applyNumberFormat="1" applyFont="1" applyBorder="1" applyAlignment="1">
      <alignment horizontal="left" vertical="top" wrapText="1"/>
    </xf>
    <xf numFmtId="176" fontId="95" fillId="0" borderId="53" xfId="0" applyNumberFormat="1" applyFont="1" applyBorder="1"/>
    <xf numFmtId="0" fontId="103" fillId="58" borderId="38" xfId="0" applyFont="1" applyFill="1" applyBorder="1"/>
    <xf numFmtId="0" fontId="103" fillId="58" borderId="28" xfId="0" applyFont="1" applyFill="1" applyBorder="1"/>
    <xf numFmtId="0" fontId="103" fillId="58" borderId="28" xfId="0" applyFont="1" applyFill="1" applyBorder="1" applyAlignment="1">
      <alignment horizontal="center" wrapText="1"/>
    </xf>
    <xf numFmtId="0" fontId="103" fillId="57" borderId="28" xfId="0" applyFont="1" applyFill="1" applyBorder="1"/>
    <xf numFmtId="0" fontId="96" fillId="57" borderId="28" xfId="0" applyFont="1" applyFill="1" applyBorder="1"/>
    <xf numFmtId="165" fontId="96" fillId="0" borderId="0" xfId="4" applyNumberFormat="1" applyFont="1"/>
    <xf numFmtId="165" fontId="96" fillId="0" borderId="0" xfId="0" applyNumberFormat="1" applyFont="1"/>
    <xf numFmtId="0" fontId="103" fillId="57" borderId="40" xfId="0" applyFont="1" applyFill="1" applyBorder="1"/>
    <xf numFmtId="0" fontId="103" fillId="57" borderId="45" xfId="0" applyFont="1" applyFill="1" applyBorder="1"/>
    <xf numFmtId="0" fontId="103" fillId="57" borderId="41" xfId="0" applyFont="1" applyFill="1" applyBorder="1"/>
    <xf numFmtId="0" fontId="96" fillId="0" borderId="0" xfId="0" applyFont="1" applyAlignment="1">
      <alignment horizontal="left"/>
    </xf>
    <xf numFmtId="0" fontId="95" fillId="0" borderId="0" xfId="0" applyFont="1" applyAlignment="1">
      <alignment vertical="center"/>
    </xf>
    <xf numFmtId="0" fontId="95" fillId="58" borderId="40" xfId="0" applyFont="1" applyFill="1" applyBorder="1"/>
    <xf numFmtId="0" fontId="91" fillId="58" borderId="45" xfId="0" applyFont="1" applyFill="1" applyBorder="1" applyAlignment="1">
      <alignment vertical="center"/>
    </xf>
    <xf numFmtId="0" fontId="91" fillId="58" borderId="42" xfId="0" applyFont="1" applyFill="1" applyBorder="1"/>
    <xf numFmtId="0" fontId="95" fillId="58" borderId="44" xfId="0" applyFont="1" applyFill="1" applyBorder="1"/>
    <xf numFmtId="0" fontId="91" fillId="0" borderId="30" xfId="0" applyFont="1" applyBorder="1"/>
    <xf numFmtId="0" fontId="91" fillId="0" borderId="31" xfId="0" applyFont="1" applyBorder="1"/>
    <xf numFmtId="0" fontId="91" fillId="0" borderId="42" xfId="0" applyFont="1" applyBorder="1"/>
    <xf numFmtId="0" fontId="91" fillId="0" borderId="44" xfId="0" applyFont="1" applyBorder="1"/>
    <xf numFmtId="0" fontId="95" fillId="0" borderId="44" xfId="0" applyFont="1" applyBorder="1" applyAlignment="1">
      <alignment horizontal="left"/>
    </xf>
    <xf numFmtId="165" fontId="95" fillId="0" borderId="0" xfId="4" applyNumberFormat="1" applyFont="1"/>
    <xf numFmtId="165" fontId="95" fillId="34" borderId="0" xfId="4" applyNumberFormat="1" applyFont="1" applyFill="1"/>
    <xf numFmtId="165" fontId="95" fillId="0" borderId="0" xfId="4" applyNumberFormat="1" applyFont="1" applyAlignment="1">
      <alignment vertical="top" wrapText="1"/>
    </xf>
    <xf numFmtId="9" fontId="95" fillId="0" borderId="0" xfId="332" applyFont="1" applyAlignment="1">
      <alignment vertical="top" wrapText="1"/>
    </xf>
    <xf numFmtId="0" fontId="96" fillId="0" borderId="31" xfId="333" applyFont="1" applyBorder="1" applyAlignment="1">
      <alignment horizontal="center" vertical="top" wrapText="1"/>
    </xf>
    <xf numFmtId="0" fontId="96" fillId="0" borderId="54" xfId="333" applyFont="1" applyBorder="1" applyAlignment="1">
      <alignment horizontal="justify" vertical="top" wrapText="1"/>
    </xf>
    <xf numFmtId="0" fontId="95" fillId="0" borderId="0" xfId="0" applyFont="1" applyAlignment="1">
      <alignment vertical="center" wrapText="1"/>
    </xf>
    <xf numFmtId="0" fontId="104" fillId="0" borderId="0" xfId="0" applyFont="1"/>
    <xf numFmtId="42" fontId="96" fillId="0" borderId="0" xfId="0" applyNumberFormat="1" applyFont="1"/>
    <xf numFmtId="49" fontId="4" fillId="0" borderId="0" xfId="335" applyNumberFormat="1" applyFont="1" applyAlignment="1">
      <alignment horizontal="center"/>
    </xf>
    <xf numFmtId="0" fontId="17" fillId="58" borderId="38" xfId="335" applyFont="1" applyFill="1" applyBorder="1"/>
    <xf numFmtId="0" fontId="17" fillId="58" borderId="28" xfId="335" applyFont="1" applyFill="1" applyBorder="1"/>
    <xf numFmtId="0" fontId="17" fillId="58" borderId="28" xfId="335" applyFont="1" applyFill="1" applyBorder="1" applyAlignment="1">
      <alignment horizontal="center" wrapText="1"/>
    </xf>
    <xf numFmtId="0" fontId="17" fillId="57" borderId="28" xfId="335" applyFont="1" applyFill="1" applyBorder="1"/>
    <xf numFmtId="0" fontId="0" fillId="57" borderId="28" xfId="335" applyFont="1" applyFill="1" applyBorder="1" applyAlignment="1">
      <alignment horizontal="center"/>
    </xf>
    <xf numFmtId="0" fontId="0" fillId="57" borderId="30" xfId="335" applyFont="1" applyFill="1" applyBorder="1"/>
    <xf numFmtId="0" fontId="0" fillId="0" borderId="56" xfId="335" applyFont="1" applyBorder="1"/>
    <xf numFmtId="0" fontId="0" fillId="57" borderId="57" xfId="335" applyFont="1" applyFill="1" applyBorder="1"/>
    <xf numFmtId="0" fontId="0" fillId="0" borderId="0" xfId="335" applyFont="1"/>
    <xf numFmtId="0" fontId="0" fillId="57" borderId="28" xfId="335" applyFont="1" applyFill="1" applyBorder="1"/>
    <xf numFmtId="0" fontId="0" fillId="57" borderId="45" xfId="335" applyFont="1" applyFill="1" applyBorder="1"/>
    <xf numFmtId="0" fontId="0" fillId="57" borderId="40" xfId="335" applyFont="1" applyFill="1" applyBorder="1"/>
    <xf numFmtId="0" fontId="96" fillId="0" borderId="29" xfId="0" quotePrefix="1" applyFont="1" applyBorder="1" applyAlignment="1">
      <alignment horizontal="left"/>
    </xf>
    <xf numFmtId="0" fontId="96" fillId="0" borderId="0" xfId="0" applyFont="1" applyAlignment="1">
      <alignment horizontal="center"/>
    </xf>
    <xf numFmtId="49" fontId="96" fillId="0" borderId="0" xfId="0" applyNumberFormat="1" applyFont="1" applyAlignment="1">
      <alignment horizontal="center"/>
    </xf>
    <xf numFmtId="165" fontId="96" fillId="0" borderId="30" xfId="4" applyNumberFormat="1" applyFont="1" applyFill="1" applyBorder="1" applyAlignment="1">
      <alignment horizontal="center" vertical="top" wrapText="1"/>
    </xf>
    <xf numFmtId="0" fontId="96" fillId="0" borderId="5" xfId="333" applyFont="1" applyBorder="1" applyAlignment="1">
      <alignment horizontal="left" vertical="top" wrapText="1"/>
    </xf>
    <xf numFmtId="3" fontId="95" fillId="0" borderId="30" xfId="331" applyNumberFormat="1" applyFont="1" applyBorder="1" applyAlignment="1">
      <alignment horizontal="center" vertical="center"/>
    </xf>
    <xf numFmtId="3" fontId="95" fillId="0" borderId="31" xfId="331" applyNumberFormat="1" applyFont="1" applyBorder="1" applyAlignment="1">
      <alignment horizontal="center" vertical="center"/>
    </xf>
    <xf numFmtId="3" fontId="95" fillId="0" borderId="33" xfId="331" applyNumberFormat="1" applyFont="1" applyBorder="1" applyAlignment="1">
      <alignment horizontal="center" vertical="center"/>
    </xf>
    <xf numFmtId="3" fontId="95" fillId="0" borderId="60" xfId="331" applyNumberFormat="1" applyFont="1" applyBorder="1" applyAlignment="1">
      <alignment horizontal="center" vertical="center"/>
    </xf>
    <xf numFmtId="3" fontId="95" fillId="0" borderId="41" xfId="331" applyNumberFormat="1" applyFont="1" applyBorder="1" applyAlignment="1">
      <alignment horizontal="center" vertical="center"/>
    </xf>
    <xf numFmtId="3" fontId="95" fillId="0" borderId="54" xfId="331" applyNumberFormat="1" applyFont="1" applyBorder="1" applyAlignment="1">
      <alignment horizontal="center" vertical="center"/>
    </xf>
    <xf numFmtId="3" fontId="95" fillId="0" borderId="31" xfId="0" applyNumberFormat="1" applyFont="1" applyBorder="1" applyAlignment="1">
      <alignment horizontal="center" vertical="center"/>
    </xf>
    <xf numFmtId="3" fontId="95" fillId="0" borderId="32" xfId="0" applyNumberFormat="1" applyFont="1" applyBorder="1" applyAlignment="1">
      <alignment horizontal="center" vertical="center"/>
    </xf>
    <xf numFmtId="3" fontId="95" fillId="0" borderId="30" xfId="0" applyNumberFormat="1" applyFont="1" applyBorder="1" applyAlignment="1">
      <alignment horizontal="center" vertical="center"/>
    </xf>
    <xf numFmtId="3" fontId="95" fillId="0" borderId="33" xfId="0" applyNumberFormat="1" applyFont="1" applyBorder="1" applyAlignment="1">
      <alignment horizontal="center" vertical="center"/>
    </xf>
    <xf numFmtId="9" fontId="95" fillId="0" borderId="33" xfId="331" applyNumberFormat="1" applyFont="1" applyBorder="1" applyAlignment="1">
      <alignment horizontal="center" vertical="center"/>
    </xf>
    <xf numFmtId="3" fontId="95" fillId="0" borderId="5" xfId="331" applyNumberFormat="1" applyFont="1" applyBorder="1" applyAlignment="1">
      <alignment horizontal="center" vertical="center"/>
    </xf>
    <xf numFmtId="3" fontId="95" fillId="0" borderId="42" xfId="331" applyNumberFormat="1" applyFont="1" applyBorder="1" applyAlignment="1">
      <alignment horizontal="center" vertical="center"/>
    </xf>
    <xf numFmtId="3" fontId="95" fillId="0" borderId="44" xfId="331" applyNumberFormat="1" applyFont="1" applyBorder="1" applyAlignment="1">
      <alignment horizontal="center" vertical="center"/>
    </xf>
    <xf numFmtId="3" fontId="95" fillId="0" borderId="53" xfId="331" applyNumberFormat="1" applyFont="1" applyBorder="1" applyAlignment="1">
      <alignment horizontal="center" vertical="center"/>
    </xf>
    <xf numFmtId="3" fontId="95" fillId="0" borderId="44" xfId="0" applyNumberFormat="1" applyFont="1" applyBorder="1" applyAlignment="1">
      <alignment horizontal="center" vertical="center"/>
    </xf>
    <xf numFmtId="3" fontId="95" fillId="0" borderId="42" xfId="0" applyNumberFormat="1" applyFont="1" applyBorder="1" applyAlignment="1">
      <alignment horizontal="center" vertical="center"/>
    </xf>
    <xf numFmtId="0" fontId="95" fillId="0" borderId="0" xfId="2082" applyFont="1" applyAlignment="1">
      <alignment horizontal="left"/>
    </xf>
    <xf numFmtId="0" fontId="99" fillId="58" borderId="61" xfId="0" applyFont="1" applyFill="1" applyBorder="1" applyAlignment="1">
      <alignment horizontal="center" wrapText="1"/>
    </xf>
    <xf numFmtId="0" fontId="99" fillId="58" borderId="45" xfId="0" applyFont="1" applyFill="1" applyBorder="1" applyAlignment="1">
      <alignment horizontal="center" wrapText="1"/>
    </xf>
    <xf numFmtId="0" fontId="89" fillId="0" borderId="30" xfId="0" applyFont="1" applyBorder="1" applyAlignment="1">
      <alignment horizontal="center" wrapText="1"/>
    </xf>
    <xf numFmtId="173" fontId="89" fillId="0" borderId="31" xfId="0" applyNumberFormat="1" applyFont="1" applyBorder="1" applyAlignment="1">
      <alignment horizontal="center" wrapText="1"/>
    </xf>
    <xf numFmtId="173" fontId="89" fillId="0" borderId="33" xfId="0" applyNumberFormat="1" applyFont="1" applyBorder="1" applyAlignment="1">
      <alignment horizontal="center" wrapText="1"/>
    </xf>
    <xf numFmtId="0" fontId="89" fillId="0" borderId="42" xfId="0" applyFont="1" applyBorder="1" applyAlignment="1">
      <alignment horizontal="center" wrapText="1"/>
    </xf>
    <xf numFmtId="173" fontId="89" fillId="0" borderId="44" xfId="0" applyNumberFormat="1" applyFont="1" applyBorder="1" applyAlignment="1">
      <alignment horizontal="center" wrapText="1"/>
    </xf>
    <xf numFmtId="173" fontId="89" fillId="0" borderId="43" xfId="0" applyNumberFormat="1" applyFont="1" applyBorder="1" applyAlignment="1">
      <alignment horizontal="center" wrapText="1"/>
    </xf>
    <xf numFmtId="0" fontId="99" fillId="0" borderId="61" xfId="0" applyFont="1" applyBorder="1" applyAlignment="1">
      <alignment horizontal="center" wrapText="1"/>
    </xf>
    <xf numFmtId="1" fontId="89" fillId="0" borderId="31" xfId="0" applyNumberFormat="1" applyFont="1" applyBorder="1" applyAlignment="1">
      <alignment horizontal="center" wrapText="1"/>
    </xf>
    <xf numFmtId="1" fontId="89" fillId="0" borderId="33" xfId="0" applyNumberFormat="1" applyFont="1" applyBorder="1" applyAlignment="1">
      <alignment horizontal="center" wrapText="1"/>
    </xf>
    <xf numFmtId="0" fontId="99" fillId="0" borderId="0" xfId="0" applyFont="1"/>
    <xf numFmtId="3" fontId="89" fillId="0" borderId="0" xfId="0" applyNumberFormat="1" applyFont="1"/>
    <xf numFmtId="0" fontId="89" fillId="0" borderId="0" xfId="0" applyFont="1"/>
    <xf numFmtId="0" fontId="99" fillId="0" borderId="30" xfId="0" applyFont="1" applyBorder="1" applyAlignment="1">
      <alignment horizontal="center" wrapText="1"/>
    </xf>
    <xf numFmtId="0" fontId="99" fillId="0" borderId="31" xfId="0" applyFont="1" applyBorder="1" applyAlignment="1">
      <alignment horizontal="center" wrapText="1"/>
    </xf>
    <xf numFmtId="0" fontId="99" fillId="0" borderId="33" xfId="0" applyFont="1" applyBorder="1" applyAlignment="1">
      <alignment horizontal="center" wrapText="1"/>
    </xf>
    <xf numFmtId="3" fontId="89" fillId="0" borderId="30" xfId="0" applyNumberFormat="1" applyFont="1" applyBorder="1" applyAlignment="1">
      <alignment horizontal="center" vertical="center"/>
    </xf>
    <xf numFmtId="3" fontId="89" fillId="0" borderId="31" xfId="0" applyNumberFormat="1" applyFont="1" applyBorder="1" applyAlignment="1">
      <alignment horizontal="center" vertical="center"/>
    </xf>
    <xf numFmtId="3" fontId="89" fillId="0" borderId="33" xfId="0" applyNumberFormat="1" applyFont="1" applyBorder="1" applyAlignment="1">
      <alignment horizontal="center" vertical="center"/>
    </xf>
    <xf numFmtId="0" fontId="89" fillId="0" borderId="0" xfId="0" applyFont="1" applyAlignment="1">
      <alignment horizontal="left" vertical="center"/>
    </xf>
    <xf numFmtId="0" fontId="118" fillId="0" borderId="62" xfId="0" applyFont="1" applyBorder="1" applyAlignment="1">
      <alignment horizontal="right" wrapText="1"/>
    </xf>
    <xf numFmtId="3" fontId="117" fillId="0" borderId="41" xfId="0" applyNumberFormat="1" applyFont="1" applyBorder="1" applyAlignment="1">
      <alignment horizontal="center" wrapText="1"/>
    </xf>
    <xf numFmtId="0" fontId="121" fillId="0" borderId="40" xfId="0" applyFont="1" applyBorder="1" applyAlignment="1">
      <alignment horizontal="center"/>
    </xf>
    <xf numFmtId="0" fontId="121" fillId="0" borderId="45" xfId="0" applyFont="1" applyBorder="1" applyAlignment="1">
      <alignment horizontal="center"/>
    </xf>
    <xf numFmtId="0" fontId="99" fillId="58" borderId="41" xfId="0" applyFont="1" applyFill="1" applyBorder="1" applyAlignment="1">
      <alignment horizontal="center" wrapText="1"/>
    </xf>
    <xf numFmtId="0" fontId="118" fillId="58" borderId="47" xfId="0" applyFont="1" applyFill="1" applyBorder="1" applyAlignment="1">
      <alignment horizontal="center" vertical="top" wrapText="1"/>
    </xf>
    <xf numFmtId="0" fontId="118" fillId="58" borderId="49" xfId="0" applyFont="1" applyFill="1" applyBorder="1" applyAlignment="1">
      <alignment horizontal="center" wrapText="1"/>
    </xf>
    <xf numFmtId="0" fontId="118" fillId="58" borderId="48" xfId="0" applyFont="1" applyFill="1" applyBorder="1" applyAlignment="1">
      <alignment horizontal="center" wrapText="1"/>
    </xf>
    <xf numFmtId="0" fontId="117" fillId="0" borderId="30" xfId="0" applyFont="1" applyBorder="1" applyAlignment="1">
      <alignment horizontal="right" wrapText="1"/>
    </xf>
    <xf numFmtId="0" fontId="117" fillId="0" borderId="31" xfId="0" applyFont="1" applyBorder="1" applyAlignment="1">
      <alignment horizontal="center" wrapText="1"/>
    </xf>
    <xf numFmtId="0" fontId="117" fillId="0" borderId="33" xfId="0" applyFont="1" applyBorder="1" applyAlignment="1">
      <alignment horizontal="center" wrapText="1"/>
    </xf>
    <xf numFmtId="0" fontId="101" fillId="58" borderId="4" xfId="0" applyFont="1" applyFill="1" applyBorder="1" applyAlignment="1">
      <alignment horizontal="center" vertical="center" wrapText="1"/>
    </xf>
    <xf numFmtId="0" fontId="99" fillId="0" borderId="62" xfId="0" applyFont="1" applyBorder="1" applyAlignment="1">
      <alignment horizontal="centerContinuous"/>
    </xf>
    <xf numFmtId="0" fontId="99" fillId="0" borderId="63" xfId="0" applyFont="1" applyBorder="1" applyAlignment="1">
      <alignment horizontal="centerContinuous"/>
    </xf>
    <xf numFmtId="0" fontId="99" fillId="0" borderId="34" xfId="0" applyFont="1" applyBorder="1" applyAlignment="1">
      <alignment horizontal="centerContinuous" vertical="center"/>
    </xf>
    <xf numFmtId="0" fontId="99" fillId="58" borderId="40" xfId="0" applyFont="1" applyFill="1" applyBorder="1" applyAlignment="1">
      <alignment horizontal="center" vertical="center"/>
    </xf>
    <xf numFmtId="0" fontId="99" fillId="58" borderId="41" xfId="0" applyFont="1" applyFill="1" applyBorder="1" applyAlignment="1">
      <alignment horizontal="center" vertical="center"/>
    </xf>
    <xf numFmtId="165" fontId="89" fillId="0" borderId="0" xfId="0" applyNumberFormat="1" applyFont="1"/>
    <xf numFmtId="165" fontId="115" fillId="0" borderId="0" xfId="0" applyNumberFormat="1" applyFont="1"/>
    <xf numFmtId="3" fontId="89" fillId="0" borderId="31" xfId="328" applyNumberFormat="1" applyFont="1" applyBorder="1" applyAlignment="1">
      <alignment horizontal="center" vertical="center"/>
    </xf>
    <xf numFmtId="3" fontId="89" fillId="0" borderId="31" xfId="330" applyNumberFormat="1" applyFont="1" applyBorder="1" applyAlignment="1">
      <alignment horizontal="center" vertical="center"/>
    </xf>
    <xf numFmtId="9" fontId="89" fillId="0" borderId="31" xfId="328" applyNumberFormat="1" applyFont="1" applyBorder="1" applyAlignment="1">
      <alignment horizontal="center" vertical="center"/>
    </xf>
    <xf numFmtId="172" fontId="99" fillId="0" borderId="0" xfId="0" applyNumberFormat="1" applyFont="1" applyAlignment="1">
      <alignment horizontal="center"/>
    </xf>
    <xf numFmtId="3" fontId="89" fillId="0" borderId="64" xfId="331" applyNumberFormat="1" applyFont="1" applyBorder="1" applyAlignment="1">
      <alignment horizontal="center" vertical="center"/>
    </xf>
    <xf numFmtId="3" fontId="89" fillId="0" borderId="44" xfId="0" applyNumberFormat="1" applyFont="1" applyBorder="1" applyAlignment="1">
      <alignment horizontal="center" vertical="center"/>
    </xf>
    <xf numFmtId="171" fontId="89" fillId="0" borderId="44" xfId="0" applyNumberFormat="1" applyFont="1" applyBorder="1" applyAlignment="1">
      <alignment horizontal="center" vertical="center"/>
    </xf>
    <xf numFmtId="9" fontId="89" fillId="0" borderId="0" xfId="0" applyNumberFormat="1" applyFont="1"/>
    <xf numFmtId="0" fontId="99" fillId="58" borderId="38" xfId="0" applyFont="1" applyFill="1" applyBorder="1" applyAlignment="1">
      <alignment horizontal="center" vertical="center"/>
    </xf>
    <xf numFmtId="0" fontId="99" fillId="58" borderId="46" xfId="0" applyFont="1" applyFill="1" applyBorder="1"/>
    <xf numFmtId="0" fontId="99" fillId="58" borderId="65" xfId="0" applyFont="1" applyFill="1" applyBorder="1" applyAlignment="1">
      <alignment horizontal="center" vertical="center"/>
    </xf>
    <xf numFmtId="0" fontId="99" fillId="58" borderId="66" xfId="0" applyFont="1" applyFill="1" applyBorder="1" applyAlignment="1">
      <alignment horizontal="center" vertical="center"/>
    </xf>
    <xf numFmtId="0" fontId="99" fillId="58" borderId="49" xfId="0" applyFont="1" applyFill="1" applyBorder="1" applyAlignment="1">
      <alignment horizontal="center" vertical="center"/>
    </xf>
    <xf numFmtId="9" fontId="89" fillId="0" borderId="65" xfId="4" applyNumberFormat="1" applyFont="1" applyFill="1" applyBorder="1" applyAlignment="1">
      <alignment horizontal="right"/>
    </xf>
    <xf numFmtId="0" fontId="89" fillId="0" borderId="28" xfId="328" applyFont="1" applyBorder="1" applyAlignment="1">
      <alignment horizontal="right" vertical="center"/>
    </xf>
    <xf numFmtId="3" fontId="89" fillId="0" borderId="67" xfId="328" applyNumberFormat="1" applyFont="1" applyBorder="1"/>
    <xf numFmtId="3" fontId="89" fillId="0" borderId="31" xfId="328" applyNumberFormat="1" applyFont="1" applyBorder="1"/>
    <xf numFmtId="9" fontId="89" fillId="0" borderId="64" xfId="4" applyNumberFormat="1" applyFont="1" applyFill="1" applyBorder="1" applyAlignment="1">
      <alignment horizontal="right"/>
    </xf>
    <xf numFmtId="9" fontId="89" fillId="0" borderId="31" xfId="4" applyNumberFormat="1" applyFont="1" applyFill="1" applyBorder="1" applyAlignment="1">
      <alignment horizontal="right"/>
    </xf>
    <xf numFmtId="3" fontId="99" fillId="0" borderId="68" xfId="328" applyNumberFormat="1" applyFont="1" applyBorder="1"/>
    <xf numFmtId="9" fontId="99" fillId="0" borderId="68" xfId="4" applyNumberFormat="1" applyFont="1" applyFill="1" applyBorder="1" applyAlignment="1">
      <alignment horizontal="right"/>
    </xf>
    <xf numFmtId="172" fontId="99" fillId="0" borderId="30" xfId="331" applyNumberFormat="1" applyFont="1" applyBorder="1" applyAlignment="1">
      <alignment horizontal="left"/>
    </xf>
    <xf numFmtId="3" fontId="89" fillId="0" borderId="31" xfId="331" applyNumberFormat="1" applyFont="1" applyBorder="1" applyAlignment="1">
      <alignment horizontal="center" vertical="center"/>
    </xf>
    <xf numFmtId="10" fontId="89" fillId="0" borderId="31" xfId="331" applyNumberFormat="1" applyFont="1" applyBorder="1" applyAlignment="1">
      <alignment horizontal="center" vertical="center"/>
    </xf>
    <xf numFmtId="9" fontId="89" fillId="0" borderId="31" xfId="331" applyNumberFormat="1" applyFont="1" applyBorder="1" applyAlignment="1">
      <alignment horizontal="center" vertical="center"/>
    </xf>
    <xf numFmtId="10" fontId="89" fillId="0" borderId="33" xfId="331" applyNumberFormat="1" applyFont="1" applyBorder="1" applyAlignment="1">
      <alignment horizontal="center" vertical="center"/>
    </xf>
    <xf numFmtId="172" fontId="99" fillId="0" borderId="42" xfId="331" applyNumberFormat="1" applyFont="1" applyBorder="1" applyAlignment="1">
      <alignment horizontal="left"/>
    </xf>
    <xf numFmtId="3" fontId="89" fillId="0" borderId="44" xfId="331" applyNumberFormat="1" applyFont="1" applyBorder="1" applyAlignment="1">
      <alignment horizontal="center" vertical="center"/>
    </xf>
    <xf numFmtId="0" fontId="99" fillId="0" borderId="0" xfId="331" applyFont="1" applyAlignment="1">
      <alignment horizontal="center"/>
    </xf>
    <xf numFmtId="3" fontId="99" fillId="0" borderId="0" xfId="331" applyNumberFormat="1" applyFont="1" applyAlignment="1">
      <alignment horizontal="right"/>
    </xf>
    <xf numFmtId="10" fontId="99" fillId="0" borderId="0" xfId="331" applyNumberFormat="1" applyFont="1" applyAlignment="1">
      <alignment horizontal="right"/>
    </xf>
    <xf numFmtId="0" fontId="89" fillId="0" borderId="31" xfId="0" applyFont="1" applyBorder="1"/>
    <xf numFmtId="0" fontId="89" fillId="0" borderId="33" xfId="0" applyFont="1" applyBorder="1"/>
    <xf numFmtId="0" fontId="99" fillId="0" borderId="0" xfId="0" applyFont="1" applyAlignment="1">
      <alignment horizontal="centerContinuous"/>
    </xf>
    <xf numFmtId="0" fontId="89" fillId="0" borderId="30" xfId="0" applyFont="1" applyBorder="1"/>
    <xf numFmtId="165" fontId="89" fillId="0" borderId="33" xfId="4" applyNumberFormat="1" applyFont="1" applyBorder="1"/>
    <xf numFmtId="165" fontId="89" fillId="0" borderId="43" xfId="4" applyNumberFormat="1" applyFont="1" applyBorder="1"/>
    <xf numFmtId="0" fontId="6" fillId="0" borderId="0" xfId="0" applyFont="1"/>
    <xf numFmtId="0" fontId="89" fillId="0" borderId="0" xfId="0" applyFont="1" applyAlignment="1">
      <alignment horizontal="center" wrapText="1"/>
    </xf>
    <xf numFmtId="2" fontId="89" fillId="0" borderId="0" xfId="4" applyNumberFormat="1" applyFont="1" applyAlignment="1">
      <alignment horizontal="center"/>
    </xf>
    <xf numFmtId="0" fontId="99" fillId="0" borderId="0" xfId="0" applyFont="1" applyAlignment="1">
      <alignment vertical="center"/>
    </xf>
    <xf numFmtId="0" fontId="89" fillId="57" borderId="29" xfId="0" applyFont="1" applyFill="1" applyBorder="1"/>
    <xf numFmtId="176" fontId="89" fillId="0" borderId="0" xfId="0" applyNumberFormat="1" applyFont="1"/>
    <xf numFmtId="176" fontId="89" fillId="0" borderId="0" xfId="0" applyNumberFormat="1" applyFont="1" applyAlignment="1">
      <alignment horizontal="center"/>
    </xf>
    <xf numFmtId="176" fontId="99" fillId="0" borderId="0" xfId="0" applyNumberFormat="1" applyFont="1"/>
    <xf numFmtId="0" fontId="89" fillId="0" borderId="52" xfId="0" applyFont="1" applyBorder="1"/>
    <xf numFmtId="0" fontId="89" fillId="0" borderId="60" xfId="0" applyFont="1" applyBorder="1" applyAlignment="1">
      <alignment horizontal="center" wrapText="1"/>
    </xf>
    <xf numFmtId="0" fontId="89" fillId="56" borderId="31" xfId="0" applyFont="1" applyFill="1" applyBorder="1" applyAlignment="1">
      <alignment horizontal="center" vertical="top"/>
    </xf>
    <xf numFmtId="0" fontId="89" fillId="56" borderId="60" xfId="0" applyFont="1" applyFill="1" applyBorder="1" applyAlignment="1">
      <alignment horizontal="center" vertical="top"/>
    </xf>
    <xf numFmtId="0" fontId="89" fillId="58" borderId="29" xfId="333" applyFont="1" applyFill="1" applyBorder="1" applyAlignment="1">
      <alignment horizontal="center" vertical="top" wrapText="1"/>
    </xf>
    <xf numFmtId="166" fontId="89" fillId="0" borderId="0" xfId="0" applyNumberFormat="1" applyFont="1"/>
    <xf numFmtId="0" fontId="89" fillId="58" borderId="44" xfId="0" applyFont="1" applyFill="1" applyBorder="1"/>
    <xf numFmtId="165" fontId="89" fillId="34" borderId="31" xfId="4" applyNumberFormat="1" applyFont="1" applyFill="1" applyBorder="1"/>
    <xf numFmtId="165" fontId="89" fillId="0" borderId="31" xfId="4" applyNumberFormat="1" applyFont="1" applyBorder="1"/>
    <xf numFmtId="178" fontId="89" fillId="0" borderId="31" xfId="4" applyNumberFormat="1" applyFont="1" applyBorder="1"/>
    <xf numFmtId="165" fontId="89" fillId="34" borderId="44" xfId="4" applyNumberFormat="1" applyFont="1" applyFill="1" applyBorder="1"/>
    <xf numFmtId="165" fontId="89" fillId="0" borderId="44" xfId="4" applyNumberFormat="1" applyFont="1" applyBorder="1"/>
    <xf numFmtId="178" fontId="89" fillId="0" borderId="44" xfId="4" applyNumberFormat="1" applyFont="1" applyBorder="1"/>
    <xf numFmtId="178" fontId="89" fillId="58" borderId="44" xfId="4" applyNumberFormat="1" applyFont="1" applyFill="1" applyBorder="1"/>
    <xf numFmtId="178" fontId="89" fillId="58" borderId="44" xfId="0" applyNumberFormat="1" applyFont="1" applyFill="1" applyBorder="1"/>
    <xf numFmtId="178" fontId="89" fillId="0" borderId="31" xfId="4" applyNumberFormat="1" applyFont="1" applyBorder="1" applyAlignment="1">
      <alignment vertical="top" wrapText="1"/>
    </xf>
    <xf numFmtId="178" fontId="89" fillId="0" borderId="44" xfId="4" applyNumberFormat="1" applyFont="1" applyBorder="1" applyAlignment="1">
      <alignment vertical="top" wrapText="1"/>
    </xf>
    <xf numFmtId="0" fontId="89" fillId="0" borderId="44" xfId="0" applyFont="1" applyBorder="1"/>
    <xf numFmtId="0" fontId="99" fillId="0" borderId="0" xfId="0" applyFont="1" applyAlignment="1">
      <alignment vertical="center" wrapText="1"/>
    </xf>
    <xf numFmtId="0" fontId="6" fillId="0" borderId="0" xfId="0" applyFont="1" applyAlignment="1">
      <alignment horizontal="center"/>
    </xf>
    <xf numFmtId="0" fontId="99" fillId="58" borderId="55" xfId="0" applyFont="1" applyFill="1" applyBorder="1" applyAlignment="1">
      <alignment horizontal="center" vertical="center"/>
    </xf>
    <xf numFmtId="0" fontId="99" fillId="58" borderId="27" xfId="0" applyFont="1" applyFill="1" applyBorder="1" applyAlignment="1">
      <alignment horizontal="center" vertical="center"/>
    </xf>
    <xf numFmtId="6" fontId="89" fillId="0" borderId="0" xfId="0" applyNumberFormat="1" applyFont="1"/>
    <xf numFmtId="0" fontId="89" fillId="0" borderId="40" xfId="0" applyFont="1" applyBorder="1" applyAlignment="1">
      <alignment vertical="center"/>
    </xf>
    <xf numFmtId="0" fontId="103" fillId="48" borderId="29" xfId="0" applyFont="1" applyFill="1" applyBorder="1" applyAlignment="1">
      <alignment horizontal="centerContinuous"/>
    </xf>
    <xf numFmtId="0" fontId="103" fillId="48" borderId="5" xfId="0" applyFont="1" applyFill="1" applyBorder="1" applyAlignment="1">
      <alignment horizontal="centerContinuous"/>
    </xf>
    <xf numFmtId="0" fontId="103" fillId="48" borderId="44" xfId="0" applyFont="1" applyFill="1" applyBorder="1" applyAlignment="1">
      <alignment horizontal="center"/>
    </xf>
    <xf numFmtId="0" fontId="103" fillId="48" borderId="29" xfId="0" applyFont="1" applyFill="1" applyBorder="1"/>
    <xf numFmtId="0" fontId="96" fillId="48" borderId="29" xfId="0" applyFont="1" applyFill="1" applyBorder="1"/>
    <xf numFmtId="0" fontId="96" fillId="48" borderId="5" xfId="0" applyFont="1" applyFill="1" applyBorder="1"/>
    <xf numFmtId="0" fontId="96" fillId="48" borderId="29" xfId="333" applyFont="1" applyFill="1" applyBorder="1" applyAlignment="1">
      <alignment horizontal="center" vertical="top" wrapText="1"/>
    </xf>
    <xf numFmtId="3" fontId="95" fillId="48" borderId="5" xfId="0" applyNumberFormat="1" applyFont="1" applyFill="1" applyBorder="1" applyAlignment="1">
      <alignment horizontal="center" vertical="top" wrapText="1"/>
    </xf>
    <xf numFmtId="166" fontId="95" fillId="48" borderId="5" xfId="2" applyNumberFormat="1" applyFont="1" applyFill="1" applyBorder="1" applyAlignment="1">
      <alignment horizontal="center" vertical="top" wrapText="1"/>
    </xf>
    <xf numFmtId="0" fontId="96" fillId="48" borderId="5" xfId="333" applyFont="1" applyFill="1" applyBorder="1" applyAlignment="1">
      <alignment horizontal="center" vertical="top" wrapText="1"/>
    </xf>
    <xf numFmtId="176" fontId="43" fillId="48" borderId="5" xfId="0" applyNumberFormat="1" applyFont="1" applyFill="1" applyBorder="1" applyAlignment="1">
      <alignment horizontal="justify" vertical="top" wrapText="1"/>
    </xf>
    <xf numFmtId="176" fontId="43" fillId="48" borderId="34" xfId="0" applyNumberFormat="1" applyFont="1" applyFill="1" applyBorder="1" applyAlignment="1">
      <alignment horizontal="justify" vertical="top" wrapText="1"/>
    </xf>
    <xf numFmtId="42" fontId="95" fillId="0" borderId="0" xfId="0" applyNumberFormat="1" applyFont="1"/>
    <xf numFmtId="0" fontId="17" fillId="0" borderId="74" xfId="335" applyFont="1" applyBorder="1"/>
    <xf numFmtId="0" fontId="0" fillId="0" borderId="74" xfId="335" applyFont="1" applyBorder="1"/>
    <xf numFmtId="0" fontId="89" fillId="57" borderId="74" xfId="0" applyFont="1" applyFill="1" applyBorder="1"/>
    <xf numFmtId="166" fontId="5" fillId="0" borderId="0" xfId="2" applyNumberFormat="1" applyFont="1" applyFill="1"/>
    <xf numFmtId="0" fontId="89" fillId="0" borderId="42" xfId="0" applyFont="1" applyBorder="1" applyAlignment="1">
      <alignment horizontal="left"/>
    </xf>
    <xf numFmtId="10" fontId="89" fillId="0" borderId="43" xfId="0" applyNumberFormat="1" applyFont="1" applyBorder="1" applyAlignment="1">
      <alignment horizontal="center" vertical="center"/>
    </xf>
    <xf numFmtId="166" fontId="43" fillId="0" borderId="0" xfId="0" applyNumberFormat="1" applyFont="1"/>
    <xf numFmtId="8" fontId="95" fillId="0" borderId="0" xfId="0" applyNumberFormat="1" applyFont="1"/>
    <xf numFmtId="0" fontId="89" fillId="0" borderId="40" xfId="0" quotePrefix="1" applyFont="1" applyBorder="1" applyAlignment="1">
      <alignment horizontal="left" vertical="center"/>
    </xf>
    <xf numFmtId="0" fontId="126" fillId="0" borderId="0" xfId="0" applyFont="1"/>
    <xf numFmtId="0" fontId="115" fillId="0" borderId="0" xfId="0" applyFont="1" applyAlignment="1">
      <alignment horizontal="left"/>
    </xf>
    <xf numFmtId="0" fontId="108" fillId="0" borderId="0" xfId="335" applyFont="1"/>
    <xf numFmtId="0" fontId="104" fillId="0" borderId="0" xfId="335" applyFont="1"/>
    <xf numFmtId="0" fontId="103" fillId="0" borderId="55" xfId="0" applyFont="1" applyBorder="1" applyAlignment="1">
      <alignment horizontal="justify" vertical="top" wrapText="1"/>
    </xf>
    <xf numFmtId="0" fontId="103" fillId="0" borderId="46" xfId="0" applyFont="1" applyBorder="1" applyAlignment="1">
      <alignment vertical="top" wrapText="1"/>
    </xf>
    <xf numFmtId="42" fontId="103" fillId="0" borderId="48" xfId="0" applyNumberFormat="1" applyFont="1" applyBorder="1" applyAlignment="1">
      <alignment horizontal="right" wrapText="1"/>
    </xf>
    <xf numFmtId="9" fontId="103" fillId="0" borderId="48" xfId="0" applyNumberFormat="1" applyFont="1" applyBorder="1" applyAlignment="1">
      <alignment horizontal="right" wrapText="1"/>
    </xf>
    <xf numFmtId="0" fontId="96" fillId="0" borderId="39" xfId="0" quotePrefix="1" applyFont="1" applyBorder="1" applyAlignment="1">
      <alignment horizontal="left" vertical="top" wrapText="1"/>
    </xf>
    <xf numFmtId="42" fontId="96" fillId="0" borderId="44" xfId="30974" applyNumberFormat="1" applyFont="1" applyBorder="1" applyAlignment="1">
      <alignment horizontal="right" wrapText="1"/>
    </xf>
    <xf numFmtId="165" fontId="0" fillId="0" borderId="74" xfId="335" applyNumberFormat="1" applyFont="1" applyBorder="1"/>
    <xf numFmtId="165" fontId="96" fillId="0" borderId="33" xfId="4" applyNumberFormat="1" applyFont="1" applyBorder="1" applyAlignment="1">
      <alignment vertical="top" wrapText="1"/>
    </xf>
    <xf numFmtId="2" fontId="95" fillId="0" borderId="0" xfId="0" applyNumberFormat="1" applyFont="1"/>
    <xf numFmtId="0" fontId="99" fillId="0" borderId="44" xfId="0" applyFont="1" applyBorder="1"/>
    <xf numFmtId="0" fontId="96" fillId="0" borderId="0" xfId="329" applyFont="1" applyAlignment="1">
      <alignment horizontal="left"/>
    </xf>
    <xf numFmtId="0" fontId="93" fillId="0" borderId="0" xfId="0" applyFont="1" applyAlignment="1">
      <alignment horizontal="left" vertical="center"/>
    </xf>
    <xf numFmtId="166" fontId="96" fillId="0" borderId="0" xfId="329" applyNumberFormat="1" applyFont="1"/>
    <xf numFmtId="0" fontId="17" fillId="62" borderId="42" xfId="0" applyFont="1" applyFill="1" applyBorder="1"/>
    <xf numFmtId="0" fontId="125" fillId="0" borderId="0" xfId="0" applyFont="1"/>
    <xf numFmtId="0" fontId="17" fillId="56" borderId="74" xfId="335" applyFont="1" applyFill="1" applyBorder="1"/>
    <xf numFmtId="176" fontId="99" fillId="56" borderId="74" xfId="0" applyNumberFormat="1" applyFont="1" applyFill="1" applyBorder="1"/>
    <xf numFmtId="178" fontId="89" fillId="0" borderId="44" xfId="0" applyNumberFormat="1" applyFont="1" applyBorder="1"/>
    <xf numFmtId="0" fontId="96" fillId="0" borderId="29" xfId="0" applyFont="1" applyBorder="1" applyAlignment="1">
      <alignment horizontal="center"/>
    </xf>
    <xf numFmtId="0" fontId="17" fillId="63" borderId="38" xfId="0" quotePrefix="1" applyFont="1" applyFill="1" applyBorder="1" applyAlignment="1">
      <alignment horizontal="center" wrapText="1"/>
    </xf>
    <xf numFmtId="0" fontId="17" fillId="63" borderId="34" xfId="0" applyFont="1" applyFill="1" applyBorder="1" applyAlignment="1">
      <alignment horizontal="center" wrapText="1"/>
    </xf>
    <xf numFmtId="0" fontId="17" fillId="0" borderId="75" xfId="0" applyFont="1" applyBorder="1" applyAlignment="1">
      <alignment horizontal="center" wrapText="1"/>
    </xf>
    <xf numFmtId="0" fontId="38" fillId="63" borderId="26" xfId="0" applyFont="1" applyFill="1" applyBorder="1" applyAlignment="1">
      <alignment horizontal="left" wrapText="1"/>
    </xf>
    <xf numFmtId="0" fontId="38" fillId="63" borderId="0" xfId="0" applyFont="1" applyFill="1" applyAlignment="1">
      <alignment horizontal="center" wrapText="1"/>
    </xf>
    <xf numFmtId="0" fontId="38" fillId="63" borderId="26" xfId="0" applyFont="1" applyFill="1" applyBorder="1" applyAlignment="1">
      <alignment horizontal="center" wrapText="1"/>
    </xf>
    <xf numFmtId="0" fontId="38" fillId="63" borderId="75" xfId="0" applyFont="1" applyFill="1" applyBorder="1" applyAlignment="1">
      <alignment horizontal="center" wrapText="1"/>
    </xf>
    <xf numFmtId="0" fontId="38" fillId="0" borderId="28" xfId="0" applyFont="1" applyBorder="1" applyAlignment="1">
      <alignment horizontal="justify" wrapText="1"/>
    </xf>
    <xf numFmtId="176" fontId="38" fillId="0" borderId="77" xfId="0" applyNumberFormat="1" applyFont="1" applyBorder="1" applyAlignment="1">
      <alignment horizontal="left" wrapText="1"/>
    </xf>
    <xf numFmtId="166" fontId="38" fillId="0" borderId="78" xfId="496" applyNumberFormat="1" applyFont="1" applyBorder="1"/>
    <xf numFmtId="166" fontId="38" fillId="0" borderId="79" xfId="496" applyNumberFormat="1" applyFont="1" applyBorder="1"/>
    <xf numFmtId="171" fontId="38" fillId="0" borderId="79" xfId="625" applyNumberFormat="1" applyFont="1" applyBorder="1" applyAlignment="1">
      <alignment horizontal="center"/>
    </xf>
    <xf numFmtId="0" fontId="43" fillId="0" borderId="79" xfId="0" applyFont="1" applyBorder="1" applyAlignment="1">
      <alignment wrapText="1"/>
    </xf>
    <xf numFmtId="0" fontId="38" fillId="0" borderId="77" xfId="0" applyFont="1" applyBorder="1" applyAlignment="1">
      <alignment horizontal="left" wrapText="1"/>
    </xf>
    <xf numFmtId="44" fontId="38" fillId="0" borderId="78" xfId="30955" applyFont="1" applyBorder="1"/>
    <xf numFmtId="0" fontId="90" fillId="59" borderId="79" xfId="0" applyFont="1" applyFill="1" applyBorder="1" applyAlignment="1">
      <alignment horizontal="center"/>
    </xf>
    <xf numFmtId="0" fontId="43" fillId="0" borderId="28" xfId="0" quotePrefix="1" applyFont="1" applyBorder="1" applyAlignment="1">
      <alignment horizontal="left" wrapText="1"/>
    </xf>
    <xf numFmtId="0" fontId="99" fillId="0" borderId="78" xfId="0" applyFont="1" applyBorder="1" applyAlignment="1">
      <alignment vertical="center"/>
    </xf>
    <xf numFmtId="3" fontId="89" fillId="0" borderId="79" xfId="0" applyNumberFormat="1" applyFont="1" applyBorder="1" applyAlignment="1">
      <alignment horizontal="center" vertical="center"/>
    </xf>
    <xf numFmtId="0" fontId="0" fillId="0" borderId="77" xfId="335" applyFont="1" applyBorder="1"/>
    <xf numFmtId="0" fontId="0" fillId="0" borderId="78" xfId="335" applyFont="1" applyBorder="1"/>
    <xf numFmtId="0" fontId="0" fillId="0" borderId="79" xfId="335" applyFont="1" applyBorder="1"/>
    <xf numFmtId="0" fontId="96" fillId="0" borderId="77" xfId="0" applyFont="1" applyBorder="1"/>
    <xf numFmtId="0" fontId="96" fillId="57" borderId="77" xfId="0" applyFont="1" applyFill="1" applyBorder="1"/>
    <xf numFmtId="0" fontId="114" fillId="57" borderId="79" xfId="0" applyFont="1" applyFill="1" applyBorder="1"/>
    <xf numFmtId="0" fontId="96" fillId="0" borderId="78" xfId="0" applyFont="1" applyBorder="1" applyAlignment="1">
      <alignment horizontal="left"/>
    </xf>
    <xf numFmtId="0" fontId="114" fillId="0" borderId="79" xfId="0" applyFont="1" applyBorder="1" applyAlignment="1">
      <alignment horizontal="left"/>
    </xf>
    <xf numFmtId="165" fontId="91" fillId="58" borderId="79" xfId="4" applyNumberFormat="1" applyFont="1" applyFill="1" applyBorder="1" applyAlignment="1">
      <alignment horizontal="center" vertical="center" wrapText="1"/>
    </xf>
    <xf numFmtId="0" fontId="91" fillId="58" borderId="79" xfId="0" applyFont="1" applyFill="1" applyBorder="1" applyAlignment="1">
      <alignment horizontal="center" vertical="center"/>
    </xf>
    <xf numFmtId="0" fontId="91" fillId="58" borderId="79" xfId="0" applyFont="1" applyFill="1" applyBorder="1" applyAlignment="1">
      <alignment horizontal="center" vertical="center" wrapText="1"/>
    </xf>
    <xf numFmtId="0" fontId="96" fillId="48" borderId="77" xfId="0" applyFont="1" applyFill="1" applyBorder="1" applyAlignment="1">
      <alignment horizontal="justify" wrapText="1"/>
    </xf>
    <xf numFmtId="3" fontId="95" fillId="0" borderId="76" xfId="0" applyNumberFormat="1" applyFont="1" applyBorder="1" applyAlignment="1">
      <alignment horizontal="center" vertical="center"/>
    </xf>
    <xf numFmtId="3" fontId="89" fillId="0" borderId="75" xfId="331" applyNumberFormat="1" applyFont="1" applyBorder="1" applyAlignment="1">
      <alignment horizontal="center" vertical="center"/>
    </xf>
    <xf numFmtId="0" fontId="103" fillId="58" borderId="79" xfId="329" applyFont="1" applyFill="1" applyBorder="1" applyAlignment="1">
      <alignment horizontal="center" vertical="center" wrapText="1"/>
    </xf>
    <xf numFmtId="3" fontId="103" fillId="58" borderId="79" xfId="329" applyNumberFormat="1" applyFont="1" applyFill="1" applyBorder="1" applyAlignment="1">
      <alignment horizontal="center" vertical="center" wrapText="1"/>
    </xf>
    <xf numFmtId="0" fontId="89" fillId="0" borderId="78" xfId="0" applyFont="1" applyBorder="1" applyAlignment="1">
      <alignment horizontal="center" wrapText="1"/>
    </xf>
    <xf numFmtId="1" fontId="89" fillId="0" borderId="79" xfId="0" applyNumberFormat="1" applyFont="1" applyBorder="1" applyAlignment="1">
      <alignment horizontal="center" wrapText="1"/>
    </xf>
    <xf numFmtId="8" fontId="117" fillId="0" borderId="79" xfId="0" applyNumberFormat="1" applyFont="1" applyBorder="1" applyAlignment="1">
      <alignment horizontal="center" wrapText="1"/>
    </xf>
    <xf numFmtId="0" fontId="121" fillId="0" borderId="78" xfId="0" applyFont="1" applyBorder="1" applyAlignment="1">
      <alignment horizontal="center"/>
    </xf>
    <xf numFmtId="0" fontId="121" fillId="0" borderId="79" xfId="0" applyFont="1" applyBorder="1" applyAlignment="1">
      <alignment horizontal="center"/>
    </xf>
    <xf numFmtId="0" fontId="117" fillId="0" borderId="78" xfId="0" applyFont="1" applyBorder="1" applyAlignment="1">
      <alignment horizontal="right" wrapText="1"/>
    </xf>
    <xf numFmtId="10" fontId="117" fillId="57" borderId="79" xfId="0" applyNumberFormat="1" applyFont="1" applyFill="1" applyBorder="1" applyAlignment="1">
      <alignment horizontal="center" wrapText="1"/>
    </xf>
    <xf numFmtId="9" fontId="117" fillId="0" borderId="79" xfId="0" applyNumberFormat="1" applyFont="1" applyBorder="1" applyAlignment="1">
      <alignment horizontal="center" wrapText="1"/>
    </xf>
    <xf numFmtId="0" fontId="89" fillId="0" borderId="78" xfId="0" applyFont="1" applyBorder="1"/>
    <xf numFmtId="0" fontId="96" fillId="56" borderId="29" xfId="0" quotePrefix="1" applyFont="1" applyFill="1" applyBorder="1" applyAlignment="1">
      <alignment horizontal="left"/>
    </xf>
    <xf numFmtId="43" fontId="5" fillId="0" borderId="0" xfId="0" applyNumberFormat="1" applyFont="1"/>
    <xf numFmtId="41" fontId="43" fillId="0" borderId="0" xfId="0" applyNumberFormat="1" applyFont="1"/>
    <xf numFmtId="0" fontId="0" fillId="0" borderId="31" xfId="333" applyFont="1" applyBorder="1" applyAlignment="1">
      <alignment horizontal="center" vertical="top" wrapText="1"/>
    </xf>
    <xf numFmtId="0" fontId="17" fillId="0" borderId="60" xfId="333" applyFont="1" applyBorder="1" applyAlignment="1">
      <alignment vertical="top" wrapText="1"/>
    </xf>
    <xf numFmtId="0" fontId="0" fillId="0" borderId="29" xfId="333" applyFont="1" applyBorder="1" applyAlignment="1">
      <alignment horizontal="center" vertical="top" wrapText="1"/>
    </xf>
    <xf numFmtId="0" fontId="95" fillId="0" borderId="0" xfId="0" quotePrefix="1" applyFont="1" applyAlignment="1">
      <alignment horizontal="left"/>
    </xf>
    <xf numFmtId="166" fontId="89" fillId="0" borderId="0" xfId="2" applyNumberFormat="1" applyFont="1" applyFill="1" applyAlignment="1">
      <alignment horizontal="center"/>
    </xf>
    <xf numFmtId="166" fontId="43" fillId="0" borderId="0" xfId="2" applyNumberFormat="1" applyFont="1"/>
    <xf numFmtId="166" fontId="38" fillId="0" borderId="0" xfId="2" applyNumberFormat="1" applyFont="1"/>
    <xf numFmtId="0" fontId="99" fillId="0" borderId="0" xfId="854" applyFont="1"/>
    <xf numFmtId="49" fontId="99" fillId="0" borderId="0" xfId="854" quotePrefix="1" applyNumberFormat="1" applyFont="1"/>
    <xf numFmtId="166" fontId="89" fillId="58" borderId="44" xfId="2" applyNumberFormat="1" applyFont="1" applyFill="1" applyBorder="1"/>
    <xf numFmtId="166" fontId="89" fillId="0" borderId="31" xfId="2" applyNumberFormat="1" applyFont="1" applyBorder="1" applyAlignment="1">
      <alignment vertical="top" wrapText="1"/>
    </xf>
    <xf numFmtId="166" fontId="89" fillId="0" borderId="44" xfId="2" applyNumberFormat="1" applyFont="1" applyBorder="1" applyAlignment="1">
      <alignment vertical="top" wrapText="1"/>
    </xf>
    <xf numFmtId="166" fontId="89" fillId="0" borderId="44" xfId="2" applyNumberFormat="1" applyFont="1" applyBorder="1"/>
    <xf numFmtId="0" fontId="0" fillId="0" borderId="0" xfId="0" applyAlignment="1">
      <alignment wrapText="1"/>
    </xf>
    <xf numFmtId="0" fontId="17" fillId="0" borderId="39" xfId="762" applyFont="1" applyBorder="1"/>
    <xf numFmtId="0" fontId="17" fillId="56" borderId="77" xfId="762" applyFont="1" applyFill="1" applyBorder="1"/>
    <xf numFmtId="0" fontId="130" fillId="63" borderId="35" xfId="762" applyFont="1" applyFill="1" applyBorder="1"/>
    <xf numFmtId="0" fontId="130" fillId="63" borderId="36" xfId="762" applyFont="1" applyFill="1" applyBorder="1"/>
    <xf numFmtId="0" fontId="130" fillId="63" borderId="58" xfId="762" applyFont="1" applyFill="1" applyBorder="1"/>
    <xf numFmtId="5" fontId="17" fillId="56" borderId="80" xfId="0" applyNumberFormat="1" applyFont="1" applyFill="1" applyBorder="1" applyAlignment="1">
      <alignment horizontal="left"/>
    </xf>
    <xf numFmtId="166" fontId="130" fillId="65" borderId="81" xfId="30975" applyNumberFormat="1" applyFont="1" applyFill="1" applyBorder="1"/>
    <xf numFmtId="166" fontId="130" fillId="65" borderId="82" xfId="2" applyNumberFormat="1" applyFont="1" applyFill="1" applyBorder="1"/>
    <xf numFmtId="166" fontId="130" fillId="65" borderId="83" xfId="2" applyNumberFormat="1" applyFont="1" applyFill="1" applyBorder="1"/>
    <xf numFmtId="0" fontId="17" fillId="63" borderId="39" xfId="0" applyFont="1" applyFill="1" applyBorder="1" applyAlignment="1">
      <alignment horizontal="center" wrapText="1"/>
    </xf>
    <xf numFmtId="0" fontId="17" fillId="0" borderId="28" xfId="0" applyFont="1" applyBorder="1" applyAlignment="1">
      <alignment horizontal="center" wrapText="1"/>
    </xf>
    <xf numFmtId="9" fontId="0" fillId="0" borderId="28" xfId="1" applyFont="1" applyBorder="1"/>
    <xf numFmtId="0" fontId="17" fillId="63" borderId="54" xfId="0" applyFont="1" applyFill="1" applyBorder="1" applyAlignment="1">
      <alignment horizontal="left" vertical="center" wrapText="1"/>
    </xf>
    <xf numFmtId="0" fontId="17" fillId="63" borderId="28" xfId="0" applyFont="1" applyFill="1" applyBorder="1" applyAlignment="1">
      <alignment horizontal="center" wrapText="1"/>
    </xf>
    <xf numFmtId="0" fontId="0" fillId="0" borderId="28" xfId="30951" applyFont="1" applyBorder="1"/>
    <xf numFmtId="0" fontId="0" fillId="0" borderId="77" xfId="30951" applyFont="1" applyBorder="1"/>
    <xf numFmtId="9" fontId="0" fillId="0" borderId="77" xfId="1" applyFont="1" applyBorder="1"/>
    <xf numFmtId="0" fontId="17" fillId="63" borderId="29" xfId="0" applyFont="1" applyFill="1" applyBorder="1" applyAlignment="1">
      <alignment horizontal="left" vertical="center" wrapText="1"/>
    </xf>
    <xf numFmtId="0" fontId="17" fillId="0" borderId="38" xfId="335" applyFont="1" applyBorder="1" applyAlignment="1">
      <alignment horizontal="center" vertical="center" wrapText="1"/>
    </xf>
    <xf numFmtId="9" fontId="0" fillId="0" borderId="28" xfId="1" applyFont="1" applyBorder="1" applyAlignment="1">
      <alignment horizontal="right" wrapText="1"/>
    </xf>
    <xf numFmtId="9" fontId="0" fillId="0" borderId="28" xfId="1" applyFont="1" applyFill="1" applyBorder="1"/>
    <xf numFmtId="0" fontId="95" fillId="0" borderId="0" xfId="942" applyFont="1"/>
    <xf numFmtId="0" fontId="95" fillId="0" borderId="0" xfId="942" applyFont="1" applyAlignment="1">
      <alignment horizontal="left"/>
    </xf>
    <xf numFmtId="166" fontId="96" fillId="0" borderId="0" xfId="0" applyNumberFormat="1" applyFont="1"/>
    <xf numFmtId="0" fontId="89" fillId="0" borderId="0" xfId="0" applyFont="1" applyAlignment="1">
      <alignment horizontal="left" vertical="center" wrapText="1"/>
    </xf>
    <xf numFmtId="0" fontId="89" fillId="0" borderId="0" xfId="0" applyFont="1" applyAlignment="1">
      <alignment horizontal="left" wrapText="1"/>
    </xf>
    <xf numFmtId="0" fontId="89" fillId="0" borderId="0" xfId="0" applyFont="1" applyAlignment="1">
      <alignment horizontal="center"/>
    </xf>
    <xf numFmtId="0" fontId="91" fillId="58" borderId="78" xfId="331" applyFont="1" applyFill="1" applyBorder="1" applyAlignment="1">
      <alignment horizontal="center" vertical="center" wrapText="1"/>
    </xf>
    <xf numFmtId="0" fontId="91" fillId="58" borderId="79" xfId="331" applyFont="1" applyFill="1" applyBorder="1" applyAlignment="1">
      <alignment horizontal="center" vertical="center" wrapText="1"/>
    </xf>
    <xf numFmtId="0" fontId="99" fillId="0" borderId="45" xfId="0" applyFont="1" applyBorder="1" applyAlignment="1">
      <alignment horizontal="center" wrapText="1"/>
    </xf>
    <xf numFmtId="0" fontId="99" fillId="0" borderId="79" xfId="0" applyFont="1" applyBorder="1" applyAlignment="1">
      <alignment horizontal="center" wrapText="1"/>
    </xf>
    <xf numFmtId="0" fontId="99" fillId="58" borderId="79" xfId="0" applyFont="1" applyFill="1" applyBorder="1" applyAlignment="1">
      <alignment horizontal="center" wrapText="1"/>
    </xf>
    <xf numFmtId="0" fontId="132" fillId="0" borderId="0" xfId="0" applyFont="1" applyAlignment="1">
      <alignment horizontal="left" vertical="center" indent="1"/>
    </xf>
    <xf numFmtId="0" fontId="32" fillId="0" borderId="0" xfId="0" applyFont="1"/>
    <xf numFmtId="0" fontId="134" fillId="0" borderId="0" xfId="0" applyFont="1"/>
    <xf numFmtId="0" fontId="32" fillId="0" borderId="0" xfId="30951" applyFont="1"/>
    <xf numFmtId="0" fontId="89" fillId="0" borderId="31" xfId="0" applyFont="1" applyBorder="1" applyAlignment="1">
      <alignment horizontal="center"/>
    </xf>
    <xf numFmtId="0" fontId="89" fillId="0" borderId="78" xfId="0" applyFont="1" applyBorder="1" applyAlignment="1">
      <alignment horizontal="left" vertical="center" wrapText="1" readingOrder="1"/>
    </xf>
    <xf numFmtId="0" fontId="17" fillId="63" borderId="29" xfId="0" applyFont="1" applyFill="1" applyBorder="1" applyAlignment="1">
      <alignment horizontal="center" wrapText="1"/>
    </xf>
    <xf numFmtId="3" fontId="95" fillId="0" borderId="64" xfId="0" applyNumberFormat="1" applyFont="1" applyBorder="1" applyAlignment="1">
      <alignment horizontal="center" vertical="center"/>
    </xf>
    <xf numFmtId="3" fontId="95" fillId="0" borderId="40" xfId="0" applyNumberFormat="1" applyFont="1" applyBorder="1" applyAlignment="1">
      <alignment horizontal="center" vertical="center"/>
    </xf>
    <xf numFmtId="3" fontId="95" fillId="0" borderId="41" xfId="0" applyNumberFormat="1" applyFont="1" applyBorder="1" applyAlignment="1">
      <alignment horizontal="center" vertical="center"/>
    </xf>
    <xf numFmtId="9" fontId="96" fillId="0" borderId="31" xfId="623" applyFont="1" applyFill="1" applyBorder="1"/>
    <xf numFmtId="0" fontId="99" fillId="58" borderId="27" xfId="0" applyFont="1" applyFill="1" applyBorder="1" applyAlignment="1">
      <alignment horizontal="center" vertical="center" wrapText="1"/>
    </xf>
    <xf numFmtId="3" fontId="89" fillId="0" borderId="0" xfId="0" applyNumberFormat="1" applyFont="1" applyAlignment="1">
      <alignment horizontal="center" vertical="center"/>
    </xf>
    <xf numFmtId="9" fontId="89" fillId="0" borderId="0" xfId="0" applyNumberFormat="1" applyFont="1" applyAlignment="1">
      <alignment horizontal="center" vertical="center"/>
    </xf>
    <xf numFmtId="0" fontId="0" fillId="0" borderId="0" xfId="335" quotePrefix="1" applyFont="1" applyAlignment="1">
      <alignment horizontal="left"/>
    </xf>
    <xf numFmtId="0" fontId="99" fillId="56" borderId="0" xfId="0" applyFont="1" applyFill="1" applyAlignment="1">
      <alignment horizontal="center" vertical="center" wrapText="1"/>
    </xf>
    <xf numFmtId="43" fontId="89" fillId="0" borderId="0" xfId="4" applyFont="1" applyBorder="1" applyAlignment="1">
      <alignment vertical="center"/>
    </xf>
    <xf numFmtId="165" fontId="89" fillId="0" borderId="0" xfId="4" applyNumberFormat="1" applyFont="1" applyBorder="1" applyAlignment="1">
      <alignment horizontal="center" vertical="center"/>
    </xf>
    <xf numFmtId="0" fontId="136" fillId="0" borderId="0" xfId="331" applyFont="1" applyAlignment="1">
      <alignment horizontal="center" wrapText="1"/>
    </xf>
    <xf numFmtId="0" fontId="137" fillId="0" borderId="0" xfId="0" applyFont="1"/>
    <xf numFmtId="0" fontId="95" fillId="64" borderId="44" xfId="0" applyFont="1" applyFill="1" applyBorder="1" applyAlignment="1">
      <alignment wrapText="1"/>
    </xf>
    <xf numFmtId="166" fontId="103" fillId="0" borderId="31" xfId="0" applyNumberFormat="1" applyFont="1" applyBorder="1"/>
    <xf numFmtId="0" fontId="0" fillId="57" borderId="61" xfId="335" applyFont="1" applyFill="1" applyBorder="1"/>
    <xf numFmtId="2" fontId="89" fillId="0" borderId="29" xfId="4" applyNumberFormat="1" applyFont="1" applyBorder="1" applyAlignment="1">
      <alignment horizontal="center"/>
    </xf>
    <xf numFmtId="0" fontId="5" fillId="59" borderId="55" xfId="0" applyFont="1" applyFill="1" applyBorder="1"/>
    <xf numFmtId="0" fontId="134" fillId="59" borderId="55" xfId="0" applyFont="1" applyFill="1" applyBorder="1"/>
    <xf numFmtId="0" fontId="5" fillId="59" borderId="46" xfId="0" applyFont="1" applyFill="1" applyBorder="1"/>
    <xf numFmtId="0" fontId="89" fillId="0" borderId="31" xfId="0" applyFont="1" applyBorder="1" applyAlignment="1">
      <alignment horizontal="center" wrapText="1"/>
    </xf>
    <xf numFmtId="2" fontId="89" fillId="0" borderId="31" xfId="4" applyNumberFormat="1" applyFont="1" applyBorder="1" applyAlignment="1">
      <alignment horizontal="center"/>
    </xf>
    <xf numFmtId="2" fontId="89" fillId="0" borderId="32" xfId="4" applyNumberFormat="1" applyFont="1" applyBorder="1" applyAlignment="1">
      <alignment horizontal="center"/>
    </xf>
    <xf numFmtId="0" fontId="99" fillId="0" borderId="0" xfId="0" applyFont="1" applyAlignment="1">
      <alignment horizontal="center" vertical="top" wrapText="1"/>
    </xf>
    <xf numFmtId="165" fontId="89" fillId="0" borderId="0" xfId="4" applyNumberFormat="1" applyFont="1" applyFill="1"/>
    <xf numFmtId="165" fontId="99" fillId="0" borderId="0" xfId="0" applyNumberFormat="1" applyFont="1"/>
    <xf numFmtId="0" fontId="17" fillId="0" borderId="0" xfId="0" applyFont="1"/>
    <xf numFmtId="166" fontId="89" fillId="0" borderId="0" xfId="2" applyNumberFormat="1" applyFont="1" applyFill="1" applyBorder="1" applyAlignment="1">
      <alignment horizontal="center" vertical="center" wrapText="1"/>
    </xf>
    <xf numFmtId="3" fontId="89" fillId="0" borderId="0" xfId="2" applyNumberFormat="1" applyFont="1" applyFill="1" applyBorder="1" applyAlignment="1">
      <alignment horizontal="center" vertical="center" wrapText="1"/>
    </xf>
    <xf numFmtId="166" fontId="95" fillId="0" borderId="0" xfId="2" applyNumberFormat="1" applyFont="1" applyFill="1" applyBorder="1" applyAlignment="1">
      <alignment horizontal="center" vertical="center" wrapText="1"/>
    </xf>
    <xf numFmtId="0" fontId="127" fillId="0" borderId="0" xfId="0" applyFont="1"/>
    <xf numFmtId="0" fontId="91" fillId="0" borderId="0" xfId="0" applyFont="1" applyAlignment="1">
      <alignment horizontal="left"/>
    </xf>
    <xf numFmtId="165" fontId="99" fillId="0" borderId="0" xfId="4" applyNumberFormat="1" applyFont="1" applyBorder="1"/>
    <xf numFmtId="178" fontId="99" fillId="0" borderId="0" xfId="4" applyNumberFormat="1" applyFont="1" applyBorder="1"/>
    <xf numFmtId="166" fontId="99" fillId="0" borderId="0" xfId="2" applyNumberFormat="1" applyFont="1" applyBorder="1"/>
    <xf numFmtId="166" fontId="89" fillId="56" borderId="29" xfId="2" applyNumberFormat="1" applyFont="1" applyFill="1" applyBorder="1"/>
    <xf numFmtId="0" fontId="4" fillId="0" borderId="0" xfId="0" applyFont="1"/>
    <xf numFmtId="0" fontId="138" fillId="0" borderId="0" xfId="0" applyFont="1" applyAlignment="1">
      <alignment horizontal="centerContinuous" vertical="center"/>
    </xf>
    <xf numFmtId="0" fontId="139" fillId="0" borderId="0" xfId="0" applyFont="1"/>
    <xf numFmtId="0" fontId="6" fillId="0" borderId="0" xfId="0" applyFont="1" applyAlignment="1">
      <alignment horizontal="left" vertical="center"/>
    </xf>
    <xf numFmtId="0" fontId="5" fillId="0" borderId="0" xfId="0" applyFont="1" applyAlignment="1">
      <alignment horizontal="left" vertical="center"/>
    </xf>
    <xf numFmtId="0" fontId="0" fillId="0" borderId="0" xfId="30951" applyFont="1"/>
    <xf numFmtId="9" fontId="0" fillId="0" borderId="0" xfId="1" applyFont="1" applyBorder="1"/>
    <xf numFmtId="0" fontId="140" fillId="0" borderId="0" xfId="0" applyFont="1"/>
    <xf numFmtId="0" fontId="89" fillId="0" borderId="0" xfId="0" quotePrefix="1" applyFont="1" applyAlignment="1">
      <alignment wrapText="1"/>
    </xf>
    <xf numFmtId="0" fontId="99" fillId="0" borderId="0" xfId="0" applyFont="1" applyAlignment="1">
      <alignment horizontal="center" vertical="center" wrapText="1"/>
    </xf>
    <xf numFmtId="0" fontId="89" fillId="0" borderId="0" xfId="0" applyFont="1" applyAlignment="1">
      <alignment horizontal="center" vertical="center" wrapText="1"/>
    </xf>
    <xf numFmtId="0" fontId="95" fillId="0" borderId="0" xfId="0" applyFont="1" applyAlignment="1">
      <alignment horizontal="left" wrapText="1"/>
    </xf>
    <xf numFmtId="0" fontId="95" fillId="0" borderId="0" xfId="942" applyFont="1" applyAlignment="1">
      <alignment horizontal="left" wrapText="1"/>
    </xf>
    <xf numFmtId="0" fontId="96" fillId="0" borderId="0" xfId="0" quotePrefix="1" applyFont="1" applyAlignment="1">
      <alignment horizontal="left"/>
    </xf>
    <xf numFmtId="0" fontId="4" fillId="0" borderId="0" xfId="0" applyFont="1" applyAlignment="1">
      <alignment horizontal="center" vertical="center" wrapText="1"/>
    </xf>
    <xf numFmtId="0" fontId="96" fillId="0" borderId="0" xfId="30974" quotePrefix="1" applyFont="1" applyAlignment="1">
      <alignment horizontal="left"/>
    </xf>
    <xf numFmtId="0" fontId="89" fillId="0" borderId="0" xfId="0" applyFont="1" applyAlignment="1">
      <alignment horizontal="left"/>
    </xf>
    <xf numFmtId="0" fontId="0" fillId="0" borderId="0" xfId="0" applyAlignment="1">
      <alignment horizontal="left" wrapText="1"/>
    </xf>
    <xf numFmtId="0" fontId="89" fillId="0" borderId="0" xfId="0" quotePrefix="1" applyFont="1" applyAlignment="1">
      <alignment horizontal="left" vertical="center" wrapText="1"/>
    </xf>
    <xf numFmtId="0" fontId="89" fillId="0" borderId="0" xfId="0" applyFont="1" applyAlignment="1">
      <alignment vertical="center" wrapText="1"/>
    </xf>
    <xf numFmtId="0" fontId="99" fillId="0" borderId="40" xfId="0" applyFont="1" applyBorder="1" applyAlignment="1">
      <alignment horizontal="center" wrapText="1"/>
    </xf>
    <xf numFmtId="0" fontId="99" fillId="0" borderId="41" xfId="0" applyFont="1" applyBorder="1" applyAlignment="1">
      <alignment horizontal="center" wrapText="1"/>
    </xf>
    <xf numFmtId="0" fontId="38" fillId="63" borderId="27" xfId="0" applyFont="1" applyFill="1" applyBorder="1" applyAlignment="1">
      <alignment horizontal="center" wrapText="1"/>
    </xf>
    <xf numFmtId="166" fontId="43" fillId="0" borderId="34" xfId="496" applyNumberFormat="1" applyFont="1" applyBorder="1"/>
    <xf numFmtId="0" fontId="141" fillId="0" borderId="0" xfId="0" applyFont="1"/>
    <xf numFmtId="0" fontId="103" fillId="61" borderId="62" xfId="762" applyFont="1" applyFill="1" applyBorder="1"/>
    <xf numFmtId="0" fontId="103" fillId="61" borderId="78" xfId="762" applyFont="1" applyFill="1" applyBorder="1" applyAlignment="1">
      <alignment horizontal="center"/>
    </xf>
    <xf numFmtId="0" fontId="103" fillId="61" borderId="79" xfId="762" applyFont="1" applyFill="1" applyBorder="1" applyAlignment="1">
      <alignment horizontal="center"/>
    </xf>
    <xf numFmtId="166" fontId="96" fillId="61" borderId="54" xfId="2" applyNumberFormat="1" applyFont="1" applyFill="1" applyBorder="1"/>
    <xf numFmtId="166" fontId="96" fillId="61" borderId="0" xfId="2" applyNumberFormat="1" applyFont="1" applyFill="1" applyBorder="1"/>
    <xf numFmtId="166" fontId="96" fillId="61" borderId="27" xfId="2" applyNumberFormat="1" applyFont="1" applyFill="1" applyBorder="1"/>
    <xf numFmtId="0" fontId="96" fillId="61" borderId="4" xfId="762" applyFont="1" applyFill="1" applyBorder="1"/>
    <xf numFmtId="0" fontId="96" fillId="61" borderId="68" xfId="762" applyFont="1" applyFill="1" applyBorder="1"/>
    <xf numFmtId="44" fontId="125" fillId="0" borderId="0" xfId="0" applyNumberFormat="1" applyFont="1"/>
    <xf numFmtId="0" fontId="96" fillId="0" borderId="28" xfId="0" applyFont="1" applyBorder="1"/>
    <xf numFmtId="42" fontId="125" fillId="0" borderId="0" xfId="0" applyNumberFormat="1" applyFont="1"/>
    <xf numFmtId="166" fontId="96" fillId="61" borderId="60" xfId="2" applyNumberFormat="1" applyFont="1" applyFill="1" applyBorder="1"/>
    <xf numFmtId="166" fontId="96" fillId="61" borderId="4" xfId="2" applyNumberFormat="1" applyFont="1" applyFill="1" applyBorder="1"/>
    <xf numFmtId="166" fontId="96" fillId="61" borderId="68" xfId="2" applyNumberFormat="1" applyFont="1" applyFill="1" applyBorder="1"/>
    <xf numFmtId="9" fontId="125" fillId="0" borderId="30" xfId="1" applyFont="1" applyBorder="1"/>
    <xf numFmtId="9" fontId="125" fillId="0" borderId="31" xfId="1" applyFont="1" applyBorder="1"/>
    <xf numFmtId="9" fontId="125" fillId="0" borderId="33" xfId="1" applyFont="1" applyBorder="1"/>
    <xf numFmtId="39" fontId="96" fillId="0" borderId="54" xfId="1290" applyNumberFormat="1" applyFont="1" applyFill="1" applyBorder="1" applyAlignment="1">
      <alignment vertical="top"/>
    </xf>
    <xf numFmtId="39" fontId="96" fillId="0" borderId="31" xfId="1290" applyNumberFormat="1" applyFont="1" applyFill="1" applyBorder="1" applyAlignment="1">
      <alignment vertical="top"/>
    </xf>
    <xf numFmtId="39" fontId="96" fillId="0" borderId="60" xfId="1290" applyNumberFormat="1" applyFont="1" applyBorder="1" applyAlignment="1">
      <alignment vertical="top"/>
    </xf>
    <xf numFmtId="39" fontId="96" fillId="0" borderId="60" xfId="1290" applyNumberFormat="1" applyFont="1" applyFill="1" applyBorder="1" applyAlignment="1">
      <alignment vertical="top"/>
    </xf>
    <xf numFmtId="39" fontId="103" fillId="0" borderId="37" xfId="1290" applyNumberFormat="1" applyFont="1" applyFill="1" applyBorder="1" applyAlignment="1">
      <alignment vertical="top"/>
    </xf>
    <xf numFmtId="0" fontId="142" fillId="0" borderId="0" xfId="0" applyFont="1" applyAlignment="1">
      <alignment horizontal="centerContinuous" vertical="center" wrapText="1"/>
    </xf>
    <xf numFmtId="166" fontId="0" fillId="0" borderId="0" xfId="0" applyNumberFormat="1"/>
    <xf numFmtId="0" fontId="114" fillId="0" borderId="29" xfId="0" applyFont="1" applyBorder="1"/>
    <xf numFmtId="0" fontId="114" fillId="0" borderId="52" xfId="0" applyFont="1" applyBorder="1"/>
    <xf numFmtId="0" fontId="0" fillId="0" borderId="0" xfId="0" quotePrefix="1"/>
    <xf numFmtId="6" fontId="0" fillId="0" borderId="0" xfId="0" applyNumberFormat="1"/>
    <xf numFmtId="10" fontId="0" fillId="0" borderId="0" xfId="1" applyNumberFormat="1" applyFont="1" applyFill="1"/>
    <xf numFmtId="0" fontId="109" fillId="0" borderId="0" xfId="0" applyFont="1" applyAlignment="1">
      <alignment horizontal="center" vertical="center" wrapText="1"/>
    </xf>
    <xf numFmtId="0" fontId="143" fillId="0" borderId="0" xfId="762" applyFont="1" applyAlignment="1">
      <alignment horizontal="center"/>
    </xf>
    <xf numFmtId="0" fontId="144" fillId="0" borderId="78" xfId="762" applyFont="1" applyBorder="1" applyAlignment="1">
      <alignment horizontal="center"/>
    </xf>
    <xf numFmtId="0" fontId="144" fillId="0" borderId="79" xfId="762" applyFont="1" applyBorder="1" applyAlignment="1">
      <alignment horizontal="center"/>
    </xf>
    <xf numFmtId="0" fontId="145" fillId="0" borderId="54" xfId="762" quotePrefix="1" applyFont="1" applyBorder="1" applyAlignment="1">
      <alignment horizontal="left" wrapText="1"/>
    </xf>
    <xf numFmtId="42" fontId="145" fillId="0" borderId="54" xfId="1290" applyNumberFormat="1" applyFont="1" applyFill="1" applyBorder="1" applyAlignment="1">
      <alignment vertical="top"/>
    </xf>
    <xf numFmtId="42" fontId="145" fillId="0" borderId="31" xfId="1290" applyNumberFormat="1" applyFont="1" applyFill="1" applyBorder="1" applyAlignment="1">
      <alignment vertical="top"/>
    </xf>
    <xf numFmtId="42" fontId="145" fillId="0" borderId="86" xfId="1290" applyNumberFormat="1" applyFont="1" applyFill="1" applyBorder="1" applyAlignment="1">
      <alignment vertical="top"/>
    </xf>
    <xf numFmtId="9" fontId="145" fillId="0" borderId="30" xfId="150" applyFont="1" applyFill="1" applyBorder="1"/>
    <xf numFmtId="9" fontId="145" fillId="0" borderId="31" xfId="150" applyFont="1" applyFill="1" applyBorder="1"/>
    <xf numFmtId="9" fontId="145" fillId="0" borderId="33" xfId="150" applyFont="1" applyFill="1" applyBorder="1"/>
    <xf numFmtId="44" fontId="0" fillId="0" borderId="0" xfId="0" applyNumberFormat="1"/>
    <xf numFmtId="0" fontId="145" fillId="0" borderId="87" xfId="762" applyFont="1" applyBorder="1" applyAlignment="1">
      <alignment wrapText="1"/>
    </xf>
    <xf numFmtId="42" fontId="145" fillId="0" borderId="26" xfId="1290" applyNumberFormat="1" applyFont="1" applyFill="1" applyBorder="1" applyAlignment="1">
      <alignment vertical="top"/>
    </xf>
    <xf numFmtId="42" fontId="145" fillId="0" borderId="75" xfId="1290" applyNumberFormat="1" applyFont="1" applyFill="1" applyBorder="1" applyAlignment="1">
      <alignment vertical="top"/>
    </xf>
    <xf numFmtId="42" fontId="145" fillId="0" borderId="27" xfId="1290" applyNumberFormat="1" applyFont="1" applyFill="1" applyBorder="1" applyAlignment="1">
      <alignment vertical="top"/>
    </xf>
    <xf numFmtId="9" fontId="145" fillId="0" borderId="25" xfId="150" applyFont="1" applyFill="1" applyBorder="1"/>
    <xf numFmtId="9" fontId="145" fillId="0" borderId="75" xfId="150" applyFont="1" applyFill="1" applyBorder="1"/>
    <xf numFmtId="42" fontId="144" fillId="0" borderId="68" xfId="1290" applyNumberFormat="1" applyFont="1" applyFill="1" applyBorder="1" applyAlignment="1">
      <alignment vertical="top"/>
    </xf>
    <xf numFmtId="0" fontId="144" fillId="0" borderId="0" xfId="762" quotePrefix="1" applyFont="1" applyAlignment="1">
      <alignment horizontal="left" wrapText="1"/>
    </xf>
    <xf numFmtId="42" fontId="144" fillId="0" borderId="0" xfId="1290" applyNumberFormat="1" applyFont="1" applyFill="1" applyBorder="1" applyAlignment="1">
      <alignment vertical="top"/>
    </xf>
    <xf numFmtId="9" fontId="145" fillId="0" borderId="0" xfId="150" applyFont="1" applyFill="1" applyBorder="1"/>
    <xf numFmtId="0" fontId="145" fillId="0" borderId="26" xfId="762" applyFont="1" applyBorder="1" applyAlignment="1">
      <alignment horizontal="left" wrapText="1"/>
    </xf>
    <xf numFmtId="0" fontId="145" fillId="0" borderId="0" xfId="0" applyFont="1"/>
    <xf numFmtId="0" fontId="144" fillId="61" borderId="62" xfId="762" applyFont="1" applyFill="1" applyBorder="1"/>
    <xf numFmtId="0" fontId="144" fillId="61" borderId="78" xfId="762" applyFont="1" applyFill="1" applyBorder="1" applyAlignment="1">
      <alignment horizontal="center"/>
    </xf>
    <xf numFmtId="0" fontId="144" fillId="61" borderId="79" xfId="762" applyFont="1" applyFill="1" applyBorder="1" applyAlignment="1">
      <alignment horizontal="center"/>
    </xf>
    <xf numFmtId="42" fontId="145" fillId="0" borderId="54" xfId="1290" applyNumberFormat="1" applyFont="1" applyBorder="1" applyAlignment="1">
      <alignment vertical="top"/>
    </xf>
    <xf numFmtId="42" fontId="145" fillId="0" borderId="31" xfId="1290" applyNumberFormat="1" applyFont="1" applyBorder="1" applyAlignment="1">
      <alignment vertical="top"/>
    </xf>
    <xf numFmtId="6" fontId="145" fillId="0" borderId="86" xfId="0" applyNumberFormat="1" applyFont="1" applyBorder="1" applyAlignment="1">
      <alignment vertical="top"/>
    </xf>
    <xf numFmtId="42" fontId="145" fillId="0" borderId="86" xfId="1290" applyNumberFormat="1" applyFont="1" applyBorder="1" applyAlignment="1">
      <alignment vertical="top"/>
    </xf>
    <xf numFmtId="9" fontId="145" fillId="0" borderId="30" xfId="150" applyFont="1" applyBorder="1"/>
    <xf numFmtId="9" fontId="145" fillId="0" borderId="31" xfId="150" applyFont="1" applyBorder="1"/>
    <xf numFmtId="9" fontId="145" fillId="0" borderId="33" xfId="150" applyFont="1" applyBorder="1"/>
    <xf numFmtId="42" fontId="145" fillId="0" borderId="26" xfId="1290" applyNumberFormat="1" applyFont="1" applyBorder="1" applyAlignment="1">
      <alignment vertical="top"/>
    </xf>
    <xf numFmtId="42" fontId="145" fillId="0" borderId="75" xfId="1290" applyNumberFormat="1" applyFont="1" applyBorder="1" applyAlignment="1">
      <alignment vertical="top"/>
    </xf>
    <xf numFmtId="42" fontId="145" fillId="0" borderId="27" xfId="1290" applyNumberFormat="1" applyFont="1" applyBorder="1" applyAlignment="1">
      <alignment vertical="top"/>
    </xf>
    <xf numFmtId="9" fontId="145" fillId="0" borderId="25" xfId="150" applyFont="1" applyBorder="1"/>
    <xf numFmtId="9" fontId="145" fillId="0" borderId="75" xfId="150" applyFont="1" applyBorder="1"/>
    <xf numFmtId="42" fontId="144" fillId="0" borderId="68" xfId="1290" applyNumberFormat="1" applyFont="1" applyBorder="1" applyAlignment="1">
      <alignment vertical="top"/>
    </xf>
    <xf numFmtId="42" fontId="144" fillId="0" borderId="0" xfId="1290" applyNumberFormat="1" applyFont="1" applyBorder="1" applyAlignment="1">
      <alignment vertical="top"/>
    </xf>
    <xf numFmtId="9" fontId="145" fillId="0" borderId="0" xfId="150" applyFont="1" applyBorder="1"/>
    <xf numFmtId="0" fontId="144" fillId="59" borderId="62" xfId="762" applyFont="1" applyFill="1" applyBorder="1"/>
    <xf numFmtId="0" fontId="144" fillId="59" borderId="78" xfId="762" applyFont="1" applyFill="1" applyBorder="1" applyAlignment="1">
      <alignment horizontal="center"/>
    </xf>
    <xf numFmtId="0" fontId="144" fillId="59" borderId="79" xfId="762" applyFont="1" applyFill="1" applyBorder="1" applyAlignment="1">
      <alignment horizontal="center"/>
    </xf>
    <xf numFmtId="0" fontId="0" fillId="0" borderId="0" xfId="762" applyFont="1"/>
    <xf numFmtId="42" fontId="144" fillId="0" borderId="37" xfId="1290" applyNumberFormat="1" applyFont="1" applyFill="1" applyBorder="1" applyAlignment="1">
      <alignment vertical="top"/>
    </xf>
    <xf numFmtId="42" fontId="144" fillId="0" borderId="49" xfId="1290" applyNumberFormat="1" applyFont="1" applyFill="1" applyBorder="1" applyAlignment="1">
      <alignment vertical="top"/>
    </xf>
    <xf numFmtId="42" fontId="144" fillId="0" borderId="56" xfId="1290" applyNumberFormat="1" applyFont="1" applyFill="1" applyBorder="1" applyAlignment="1">
      <alignment vertical="top"/>
    </xf>
    <xf numFmtId="0" fontId="145" fillId="59" borderId="0" xfId="762" applyFont="1" applyFill="1"/>
    <xf numFmtId="42" fontId="144" fillId="0" borderId="37" xfId="1290" applyNumberFormat="1" applyFont="1" applyBorder="1" applyAlignment="1">
      <alignment vertical="top"/>
    </xf>
    <xf numFmtId="42" fontId="144" fillId="0" borderId="49" xfId="1290" applyNumberFormat="1" applyFont="1" applyBorder="1" applyAlignment="1">
      <alignment vertical="top"/>
    </xf>
    <xf numFmtId="42" fontId="144" fillId="0" borderId="56" xfId="1290" applyNumberFormat="1" applyFont="1" applyBorder="1" applyAlignment="1">
      <alignment vertical="top"/>
    </xf>
    <xf numFmtId="0" fontId="17" fillId="58" borderId="30" xfId="335" applyFont="1" applyFill="1" applyBorder="1" applyAlignment="1">
      <alignment horizontal="center" vertical="center" wrapText="1"/>
    </xf>
    <xf numFmtId="0" fontId="17" fillId="58" borderId="31" xfId="335" applyFont="1" applyFill="1" applyBorder="1" applyAlignment="1">
      <alignment horizontal="center" vertical="center" wrapText="1"/>
    </xf>
    <xf numFmtId="0" fontId="17" fillId="58" borderId="31" xfId="335" quotePrefix="1" applyFont="1" applyFill="1" applyBorder="1" applyAlignment="1">
      <alignment horizontal="center" vertical="center" wrapText="1"/>
    </xf>
    <xf numFmtId="0" fontId="17" fillId="58" borderId="33" xfId="335" applyFont="1" applyFill="1" applyBorder="1" applyAlignment="1">
      <alignment horizontal="center" vertical="center" wrapText="1"/>
    </xf>
    <xf numFmtId="0" fontId="148" fillId="0" borderId="0" xfId="0" applyFont="1" applyAlignment="1">
      <alignment horizontal="centerContinuous" vertical="center" wrapText="1"/>
    </xf>
    <xf numFmtId="0" fontId="136" fillId="0" borderId="0" xfId="335" applyFont="1" applyAlignment="1">
      <alignment horizontal="left"/>
    </xf>
    <xf numFmtId="0" fontId="0" fillId="0" borderId="0" xfId="335" applyFont="1" applyAlignment="1">
      <alignment horizontal="center"/>
    </xf>
    <xf numFmtId="0" fontId="88" fillId="57" borderId="28" xfId="335" applyFont="1" applyFill="1" applyBorder="1" applyAlignment="1">
      <alignment horizontal="center"/>
    </xf>
    <xf numFmtId="166" fontId="88" fillId="57" borderId="28" xfId="335" applyNumberFormat="1" applyFont="1" applyFill="1" applyBorder="1" applyAlignment="1">
      <alignment horizontal="center"/>
    </xf>
    <xf numFmtId="0" fontId="0" fillId="56" borderId="0" xfId="0" applyFill="1"/>
    <xf numFmtId="0" fontId="0" fillId="56" borderId="74" xfId="335" applyFont="1" applyFill="1" applyBorder="1"/>
    <xf numFmtId="0" fontId="17" fillId="0" borderId="35" xfId="762" applyFont="1" applyBorder="1"/>
    <xf numFmtId="2" fontId="0" fillId="0" borderId="0" xfId="762" applyNumberFormat="1" applyFont="1" applyAlignment="1">
      <alignment wrapText="1"/>
    </xf>
    <xf numFmtId="10" fontId="0" fillId="0" borderId="0" xfId="0" applyNumberFormat="1"/>
    <xf numFmtId="0" fontId="17" fillId="0" borderId="37" xfId="762" applyFont="1" applyBorder="1"/>
    <xf numFmtId="0" fontId="17" fillId="0" borderId="78" xfId="762" applyFont="1" applyBorder="1" applyAlignment="1">
      <alignment horizontal="center"/>
    </xf>
    <xf numFmtId="0" fontId="17" fillId="0" borderId="79" xfId="762" applyFont="1" applyBorder="1" applyAlignment="1">
      <alignment horizontal="center"/>
    </xf>
    <xf numFmtId="0" fontId="17" fillId="0" borderId="62" xfId="762" applyFont="1" applyBorder="1"/>
    <xf numFmtId="166" fontId="0" fillId="0" borderId="40" xfId="1290" applyNumberFormat="1" applyFont="1" applyFill="1" applyBorder="1"/>
    <xf numFmtId="166" fontId="0" fillId="0" borderId="45" xfId="1290" applyNumberFormat="1" applyFont="1" applyFill="1" applyBorder="1"/>
    <xf numFmtId="166" fontId="0" fillId="0" borderId="41" xfId="1290" applyNumberFormat="1" applyFont="1" applyFill="1" applyBorder="1"/>
    <xf numFmtId="0" fontId="17" fillId="56" borderId="87" xfId="762" applyFont="1" applyFill="1" applyBorder="1"/>
    <xf numFmtId="0" fontId="149" fillId="0" borderId="0" xfId="0" applyFont="1"/>
    <xf numFmtId="0" fontId="130" fillId="63" borderId="4" xfId="762" applyFont="1" applyFill="1" applyBorder="1"/>
    <xf numFmtId="0" fontId="130" fillId="63" borderId="68" xfId="762" applyFont="1" applyFill="1" applyBorder="1"/>
    <xf numFmtId="5" fontId="17" fillId="56" borderId="0" xfId="0" applyNumberFormat="1" applyFont="1" applyFill="1" applyAlignment="1">
      <alignment horizontal="left"/>
    </xf>
    <xf numFmtId="166" fontId="130" fillId="0" borderId="0" xfId="30975" applyNumberFormat="1" applyFont="1" applyFill="1" applyBorder="1"/>
    <xf numFmtId="166" fontId="130" fillId="0" borderId="0" xfId="2" applyNumberFormat="1" applyFont="1" applyFill="1" applyBorder="1"/>
    <xf numFmtId="0" fontId="0" fillId="62" borderId="44" xfId="0" applyFill="1" applyBorder="1"/>
    <xf numFmtId="165" fontId="88" fillId="62" borderId="44" xfId="1260" applyNumberFormat="1" applyFont="1" applyFill="1" applyBorder="1"/>
    <xf numFmtId="165" fontId="0" fillId="0" borderId="0" xfId="0" applyNumberFormat="1"/>
    <xf numFmtId="0" fontId="0" fillId="63" borderId="35" xfId="762" applyFont="1" applyFill="1" applyBorder="1"/>
    <xf numFmtId="0" fontId="0" fillId="0" borderId="0" xfId="0" applyAlignment="1">
      <alignment horizontal="center" wrapText="1"/>
    </xf>
    <xf numFmtId="0" fontId="17" fillId="61" borderId="47" xfId="0" applyFont="1" applyFill="1" applyBorder="1"/>
    <xf numFmtId="0" fontId="17" fillId="61" borderId="49" xfId="0" applyFont="1" applyFill="1" applyBorder="1"/>
    <xf numFmtId="0" fontId="17" fillId="61" borderId="48" xfId="0" applyFont="1" applyFill="1" applyBorder="1" applyAlignment="1">
      <alignment horizontal="center" vertical="center" wrapText="1"/>
    </xf>
    <xf numFmtId="0" fontId="17" fillId="61" borderId="30" xfId="0" applyFont="1" applyFill="1" applyBorder="1"/>
    <xf numFmtId="0" fontId="17" fillId="61" borderId="31" xfId="0" applyFont="1" applyFill="1" applyBorder="1" applyAlignment="1">
      <alignment horizontal="center" vertical="center" wrapText="1"/>
    </xf>
    <xf numFmtId="0" fontId="17" fillId="61" borderId="33" xfId="0" applyFont="1" applyFill="1" applyBorder="1" applyAlignment="1">
      <alignment horizontal="center" vertical="center" wrapText="1"/>
    </xf>
    <xf numFmtId="0" fontId="88" fillId="62" borderId="44" xfId="0" applyFont="1" applyFill="1" applyBorder="1"/>
    <xf numFmtId="165" fontId="0" fillId="62" borderId="44" xfId="1260" applyNumberFormat="1" applyFont="1" applyFill="1" applyBorder="1"/>
    <xf numFmtId="0" fontId="0" fillId="62" borderId="43" xfId="0" applyFill="1" applyBorder="1"/>
    <xf numFmtId="0" fontId="17" fillId="56" borderId="26" xfId="0" applyFont="1" applyFill="1" applyBorder="1"/>
    <xf numFmtId="165" fontId="0" fillId="56" borderId="0" xfId="1260" applyNumberFormat="1" applyFont="1" applyFill="1" applyBorder="1"/>
    <xf numFmtId="0" fontId="17" fillId="0" borderId="31" xfId="0" applyFont="1" applyBorder="1" applyAlignment="1">
      <alignment wrapText="1"/>
    </xf>
    <xf numFmtId="0" fontId="130" fillId="67" borderId="88" xfId="0" applyFont="1" applyFill="1" applyBorder="1" applyAlignment="1">
      <alignment horizontal="center"/>
    </xf>
    <xf numFmtId="9" fontId="0" fillId="0" borderId="0" xfId="1" applyFont="1"/>
    <xf numFmtId="0" fontId="17" fillId="0" borderId="31" xfId="0" applyFont="1" applyBorder="1" applyAlignment="1">
      <alignment horizontal="left" wrapText="1" indent="1"/>
    </xf>
    <xf numFmtId="0" fontId="130" fillId="67" borderId="89" xfId="0" applyFont="1" applyFill="1" applyBorder="1" applyAlignment="1">
      <alignment horizontal="center"/>
    </xf>
    <xf numFmtId="0" fontId="17" fillId="0" borderId="0" xfId="0" applyFont="1" applyAlignment="1">
      <alignment wrapText="1"/>
    </xf>
    <xf numFmtId="0" fontId="130" fillId="0" borderId="0" xfId="0" applyFont="1" applyAlignment="1">
      <alignment horizontal="center"/>
    </xf>
    <xf numFmtId="0" fontId="4" fillId="61" borderId="37" xfId="0" applyFont="1" applyFill="1" applyBorder="1" applyAlignment="1">
      <alignment wrapText="1"/>
    </xf>
    <xf numFmtId="0" fontId="4" fillId="61" borderId="24" xfId="0" applyFont="1" applyFill="1" applyBorder="1" applyAlignment="1">
      <alignment wrapText="1"/>
    </xf>
    <xf numFmtId="0" fontId="17" fillId="61" borderId="24" xfId="0" applyFont="1" applyFill="1" applyBorder="1" applyAlignment="1">
      <alignment horizontal="center" vertical="center" wrapText="1"/>
    </xf>
    <xf numFmtId="0" fontId="17" fillId="61" borderId="56" xfId="0" applyFont="1" applyFill="1" applyBorder="1" applyAlignment="1">
      <alignment horizontal="center" vertical="center" wrapText="1"/>
    </xf>
    <xf numFmtId="0" fontId="17" fillId="58" borderId="28" xfId="335" applyFont="1" applyFill="1" applyBorder="1" applyAlignment="1">
      <alignment vertical="center"/>
    </xf>
    <xf numFmtId="166" fontId="0" fillId="57" borderId="28" xfId="335" applyNumberFormat="1" applyFont="1" applyFill="1" applyBorder="1" applyAlignment="1">
      <alignment horizontal="center"/>
    </xf>
    <xf numFmtId="0" fontId="0" fillId="0" borderId="54" xfId="335" applyFont="1" applyBorder="1" applyAlignment="1">
      <alignment horizontal="center"/>
    </xf>
    <xf numFmtId="166" fontId="0" fillId="0" borderId="54" xfId="335" applyNumberFormat="1" applyFont="1" applyBorder="1" applyAlignment="1">
      <alignment horizontal="center"/>
    </xf>
    <xf numFmtId="0" fontId="0" fillId="0" borderId="0" xfId="331" applyFont="1"/>
    <xf numFmtId="0" fontId="17" fillId="63" borderId="78" xfId="331" applyFont="1" applyFill="1" applyBorder="1" applyAlignment="1">
      <alignment horizontal="center" vertical="center" wrapText="1"/>
    </xf>
    <xf numFmtId="0" fontId="17" fillId="63" borderId="79" xfId="331" applyFont="1" applyFill="1" applyBorder="1" applyAlignment="1">
      <alignment horizontal="center" vertical="center" wrapText="1"/>
    </xf>
    <xf numFmtId="0" fontId="17" fillId="62" borderId="28" xfId="335" applyFont="1" applyFill="1" applyBorder="1"/>
    <xf numFmtId="0" fontId="0" fillId="62" borderId="28" xfId="331" applyFont="1" applyFill="1" applyBorder="1"/>
    <xf numFmtId="0" fontId="0" fillId="62" borderId="30" xfId="331" applyFont="1" applyFill="1" applyBorder="1"/>
    <xf numFmtId="0" fontId="0" fillId="62" borderId="31" xfId="331" applyFont="1" applyFill="1" applyBorder="1"/>
    <xf numFmtId="0" fontId="0" fillId="62" borderId="33" xfId="331" applyFont="1" applyFill="1" applyBorder="1"/>
    <xf numFmtId="0" fontId="0" fillId="62" borderId="4" xfId="331" applyFont="1" applyFill="1" applyBorder="1"/>
    <xf numFmtId="0" fontId="88" fillId="62" borderId="4" xfId="331" applyFont="1" applyFill="1" applyBorder="1"/>
    <xf numFmtId="0" fontId="88" fillId="62" borderId="68" xfId="331" applyFont="1" applyFill="1" applyBorder="1"/>
    <xf numFmtId="0" fontId="17" fillId="0" borderId="0" xfId="331" applyFont="1"/>
    <xf numFmtId="0" fontId="88" fillId="0" borderId="0" xfId="331" applyFont="1"/>
    <xf numFmtId="0" fontId="0" fillId="0" borderId="40" xfId="335" applyFont="1" applyBorder="1"/>
    <xf numFmtId="0" fontId="0" fillId="0" borderId="45" xfId="331" applyFont="1" applyBorder="1"/>
    <xf numFmtId="0" fontId="17" fillId="0" borderId="41" xfId="331" applyFont="1" applyBorder="1"/>
    <xf numFmtId="0" fontId="0" fillId="0" borderId="78" xfId="331" applyFont="1" applyBorder="1" applyAlignment="1">
      <alignment horizontal="left"/>
    </xf>
    <xf numFmtId="0" fontId="0" fillId="0" borderId="79" xfId="331" applyFont="1" applyBorder="1"/>
    <xf numFmtId="0" fontId="0" fillId="0" borderId="0" xfId="331" applyFont="1" applyAlignment="1">
      <alignment horizontal="left" wrapText="1"/>
    </xf>
    <xf numFmtId="0" fontId="0" fillId="0" borderId="77" xfId="331" applyFont="1" applyBorder="1"/>
    <xf numFmtId="0" fontId="0" fillId="62" borderId="77" xfId="331" applyFont="1" applyFill="1" applyBorder="1"/>
    <xf numFmtId="0" fontId="88" fillId="62" borderId="49" xfId="331" applyFont="1" applyFill="1" applyBorder="1"/>
    <xf numFmtId="0" fontId="88" fillId="62" borderId="79" xfId="331" applyFont="1" applyFill="1" applyBorder="1"/>
    <xf numFmtId="0" fontId="17" fillId="62" borderId="45" xfId="331" applyFont="1" applyFill="1" applyBorder="1"/>
    <xf numFmtId="0" fontId="17" fillId="62" borderId="41" xfId="331" applyFont="1" applyFill="1" applyBorder="1"/>
    <xf numFmtId="0" fontId="17" fillId="0" borderId="31" xfId="331" applyFont="1" applyBorder="1"/>
    <xf numFmtId="165" fontId="0" fillId="0" borderId="0" xfId="331" applyNumberFormat="1" applyFont="1"/>
    <xf numFmtId="0" fontId="88" fillId="0" borderId="79" xfId="331" applyFont="1" applyBorder="1" applyAlignment="1">
      <alignment horizontal="left"/>
    </xf>
    <xf numFmtId="0" fontId="88" fillId="0" borderId="0" xfId="331" applyFont="1" applyAlignment="1">
      <alignment horizontal="left"/>
    </xf>
    <xf numFmtId="0" fontId="91" fillId="0" borderId="0" xfId="0" applyFont="1" applyAlignment="1">
      <alignment vertical="center"/>
    </xf>
    <xf numFmtId="0" fontId="17" fillId="0" borderId="45" xfId="762" applyFont="1" applyBorder="1"/>
    <xf numFmtId="0" fontId="17" fillId="0" borderId="79" xfId="762" applyFont="1" applyBorder="1"/>
    <xf numFmtId="0" fontId="17" fillId="56" borderId="79" xfId="762" applyFont="1" applyFill="1" applyBorder="1"/>
    <xf numFmtId="166" fontId="0" fillId="0" borderId="79" xfId="1290" applyNumberFormat="1" applyFont="1" applyBorder="1"/>
    <xf numFmtId="0" fontId="0" fillId="63" borderId="26" xfId="762" applyFont="1" applyFill="1" applyBorder="1"/>
    <xf numFmtId="0" fontId="0" fillId="63" borderId="75" xfId="762" applyFont="1" applyFill="1" applyBorder="1"/>
    <xf numFmtId="0" fontId="130" fillId="63" borderId="0" xfId="762" applyFont="1" applyFill="1"/>
    <xf numFmtId="0" fontId="130" fillId="63" borderId="27" xfId="762" applyFont="1" applyFill="1" applyBorder="1"/>
    <xf numFmtId="44" fontId="0" fillId="0" borderId="0" xfId="2" applyFont="1"/>
    <xf numFmtId="165" fontId="95" fillId="0" borderId="31" xfId="0" applyNumberFormat="1" applyFont="1" applyBorder="1" applyAlignment="1">
      <alignment vertical="top" wrapText="1"/>
    </xf>
    <xf numFmtId="0" fontId="91" fillId="0" borderId="31" xfId="0" applyFont="1" applyBorder="1" applyAlignment="1">
      <alignment horizontal="center" wrapText="1"/>
    </xf>
    <xf numFmtId="0" fontId="99" fillId="0" borderId="29" xfId="0" applyFont="1" applyBorder="1"/>
    <xf numFmtId="0" fontId="89" fillId="0" borderId="44" xfId="0" quotePrefix="1" applyFont="1" applyBorder="1" applyAlignment="1">
      <alignment horizontal="left"/>
    </xf>
    <xf numFmtId="0" fontId="15" fillId="0" borderId="0" xfId="0" applyFont="1" applyAlignment="1">
      <alignment vertical="center"/>
    </xf>
    <xf numFmtId="0" fontId="95" fillId="0" borderId="0" xfId="0" applyFont="1" applyAlignment="1">
      <alignment wrapText="1"/>
    </xf>
    <xf numFmtId="0" fontId="135" fillId="0" borderId="0" xfId="0" applyFont="1" applyAlignment="1">
      <alignment horizontal="left"/>
    </xf>
    <xf numFmtId="165" fontId="0" fillId="0" borderId="29" xfId="4" applyNumberFormat="1" applyFont="1" applyFill="1" applyBorder="1" applyAlignment="1">
      <alignment horizontal="center" vertical="top" wrapText="1"/>
    </xf>
    <xf numFmtId="179" fontId="5" fillId="0" borderId="0" xfId="4" applyNumberFormat="1" applyFont="1" applyFill="1"/>
    <xf numFmtId="0" fontId="15" fillId="59" borderId="38" xfId="0" applyFont="1" applyFill="1" applyBorder="1" applyAlignment="1">
      <alignment vertical="center"/>
    </xf>
    <xf numFmtId="0" fontId="89" fillId="0" borderId="65" xfId="0" applyFont="1" applyBorder="1" applyAlignment="1">
      <alignment horizontal="center" wrapText="1"/>
    </xf>
    <xf numFmtId="0" fontId="89" fillId="0" borderId="64" xfId="0" applyFont="1" applyBorder="1" applyAlignment="1">
      <alignment horizontal="center" wrapText="1"/>
    </xf>
    <xf numFmtId="2" fontId="89" fillId="0" borderId="31" xfId="4" applyNumberFormat="1" applyFont="1" applyFill="1" applyBorder="1" applyAlignment="1">
      <alignment horizontal="center"/>
    </xf>
    <xf numFmtId="0" fontId="99" fillId="58" borderId="31" xfId="0" applyFont="1" applyFill="1" applyBorder="1" applyAlignment="1" applyProtection="1">
      <alignment horizontal="justify" vertical="center" wrapText="1"/>
      <protection locked="0"/>
    </xf>
    <xf numFmtId="0" fontId="99" fillId="58" borderId="31" xfId="0" applyFont="1" applyFill="1" applyBorder="1" applyAlignment="1" applyProtection="1">
      <alignment horizontal="center" vertical="center" wrapText="1"/>
      <protection locked="0"/>
    </xf>
    <xf numFmtId="0" fontId="86" fillId="0" borderId="0" xfId="0" applyFont="1" applyAlignment="1">
      <alignment vertical="center"/>
    </xf>
    <xf numFmtId="0" fontId="17" fillId="63" borderId="25" xfId="0" applyFont="1" applyFill="1" applyBorder="1" applyAlignment="1">
      <alignment horizontal="center" wrapText="1"/>
    </xf>
    <xf numFmtId="0" fontId="17" fillId="63" borderId="75" xfId="0" applyFont="1" applyFill="1" applyBorder="1" applyAlignment="1">
      <alignment horizontal="center" wrapText="1"/>
    </xf>
    <xf numFmtId="0" fontId="38" fillId="63" borderId="76" xfId="0" applyFont="1" applyFill="1" applyBorder="1" applyAlignment="1">
      <alignment horizontal="center" wrapText="1"/>
    </xf>
    <xf numFmtId="0" fontId="38" fillId="63" borderId="5" xfId="0" applyFont="1" applyFill="1" applyBorder="1" applyAlignment="1">
      <alignment horizontal="center" wrapText="1"/>
    </xf>
    <xf numFmtId="0" fontId="38" fillId="63" borderId="25" xfId="0" applyFont="1" applyFill="1" applyBorder="1" applyAlignment="1">
      <alignment horizontal="center" wrapText="1"/>
    </xf>
    <xf numFmtId="41" fontId="0" fillId="0" borderId="0" xfId="0" applyNumberFormat="1"/>
    <xf numFmtId="0" fontId="99" fillId="0" borderId="68" xfId="0" applyFont="1" applyBorder="1" applyAlignment="1">
      <alignment horizontal="centerContinuous"/>
    </xf>
    <xf numFmtId="165" fontId="89" fillId="0" borderId="33" xfId="4" applyNumberFormat="1" applyFont="1" applyFill="1" applyBorder="1"/>
    <xf numFmtId="0" fontId="89" fillId="0" borderId="42" xfId="0" applyFont="1" applyBorder="1"/>
    <xf numFmtId="165" fontId="89" fillId="0" borderId="43" xfId="4" applyNumberFormat="1" applyFont="1" applyFill="1" applyBorder="1"/>
    <xf numFmtId="0" fontId="95" fillId="0" borderId="0" xfId="0" applyFont="1" applyAlignment="1">
      <alignment horizontal="center" vertical="center" wrapText="1"/>
    </xf>
    <xf numFmtId="0" fontId="89" fillId="0" borderId="31" xfId="0" applyFont="1" applyBorder="1" applyAlignment="1">
      <alignment horizontal="center" vertical="center" wrapText="1"/>
    </xf>
    <xf numFmtId="0" fontId="99" fillId="0" borderId="0" xfId="0" applyFont="1" applyAlignment="1">
      <alignment horizontal="left"/>
    </xf>
    <xf numFmtId="0" fontId="4" fillId="0" borderId="0" xfId="335" applyFont="1" applyAlignment="1">
      <alignment wrapText="1"/>
    </xf>
    <xf numFmtId="0" fontId="4" fillId="0" borderId="0" xfId="335" applyFont="1" applyAlignment="1">
      <alignment horizontal="left" wrapText="1"/>
    </xf>
    <xf numFmtId="0" fontId="148" fillId="0" borderId="0" xfId="0" applyFont="1" applyAlignment="1">
      <alignment vertical="center" wrapText="1"/>
    </xf>
    <xf numFmtId="0" fontId="0" fillId="0" borderId="54" xfId="0" applyBorder="1" applyAlignment="1">
      <alignment horizontal="left" vertical="center" wrapText="1"/>
    </xf>
    <xf numFmtId="0" fontId="0" fillId="0" borderId="28" xfId="0" applyBorder="1"/>
    <xf numFmtId="0" fontId="0" fillId="0" borderId="77" xfId="0" applyBorder="1"/>
    <xf numFmtId="0" fontId="0" fillId="63" borderId="54" xfId="0" applyFill="1" applyBorder="1" applyAlignment="1">
      <alignment horizontal="left" vertical="center" wrapText="1"/>
    </xf>
    <xf numFmtId="0" fontId="0" fillId="63" borderId="28" xfId="0" applyFill="1" applyBorder="1"/>
    <xf numFmtId="9" fontId="0" fillId="63" borderId="28" xfId="1" applyFont="1" applyFill="1" applyBorder="1"/>
    <xf numFmtId="9" fontId="0" fillId="63" borderId="84" xfId="1" applyFont="1" applyFill="1" applyBorder="1"/>
    <xf numFmtId="0" fontId="0" fillId="63" borderId="77" xfId="30951" applyFont="1" applyFill="1" applyBorder="1"/>
    <xf numFmtId="0" fontId="0" fillId="63" borderId="77" xfId="0" applyFill="1" applyBorder="1"/>
    <xf numFmtId="9" fontId="0" fillId="63" borderId="77" xfId="1" applyFont="1" applyFill="1" applyBorder="1"/>
    <xf numFmtId="0" fontId="0" fillId="0" borderId="55" xfId="30951" applyFont="1" applyBorder="1"/>
    <xf numFmtId="2" fontId="0" fillId="0" borderId="0" xfId="335" applyNumberFormat="1" applyFont="1"/>
    <xf numFmtId="0" fontId="0" fillId="0" borderId="0" xfId="335" applyFont="1" applyAlignment="1">
      <alignment wrapText="1"/>
    </xf>
    <xf numFmtId="3" fontId="95" fillId="0" borderId="85" xfId="0" applyNumberFormat="1" applyFont="1" applyBorder="1" applyAlignment="1">
      <alignment horizontal="center" vertical="center"/>
    </xf>
    <xf numFmtId="0" fontId="99" fillId="58" borderId="55" xfId="0" applyFont="1" applyFill="1" applyBorder="1"/>
    <xf numFmtId="0" fontId="99" fillId="58" borderId="70" xfId="0" applyFont="1" applyFill="1" applyBorder="1" applyAlignment="1">
      <alignment horizontal="center" vertical="center"/>
    </xf>
    <xf numFmtId="0" fontId="99" fillId="58" borderId="71" xfId="0" applyFont="1" applyFill="1" applyBorder="1" applyAlignment="1">
      <alignment horizontal="center" vertical="center"/>
    </xf>
    <xf numFmtId="0" fontId="99" fillId="58" borderId="72" xfId="0" applyFont="1" applyFill="1" applyBorder="1" applyAlignment="1">
      <alignment horizontal="center" vertical="center"/>
    </xf>
    <xf numFmtId="0" fontId="99" fillId="58" borderId="90" xfId="0" applyFont="1" applyFill="1" applyBorder="1" applyAlignment="1">
      <alignment horizontal="center" vertical="center"/>
    </xf>
    <xf numFmtId="0" fontId="99" fillId="58" borderId="91" xfId="0" applyFont="1" applyFill="1" applyBorder="1" applyAlignment="1">
      <alignment horizontal="center" vertical="center"/>
    </xf>
    <xf numFmtId="0" fontId="99" fillId="58" borderId="50" xfId="0" applyFont="1" applyFill="1" applyBorder="1" applyAlignment="1">
      <alignment horizontal="center" vertical="center"/>
    </xf>
    <xf numFmtId="0" fontId="99" fillId="58" borderId="75" xfId="0" applyFont="1" applyFill="1" applyBorder="1" applyAlignment="1">
      <alignment horizontal="center" vertical="center"/>
    </xf>
    <xf numFmtId="0" fontId="99" fillId="58" borderId="92" xfId="0" applyFont="1" applyFill="1" applyBorder="1" applyAlignment="1">
      <alignment horizontal="center" vertical="center"/>
    </xf>
    <xf numFmtId="0" fontId="125" fillId="0" borderId="0" xfId="0" quotePrefix="1" applyFont="1" applyAlignment="1">
      <alignment vertical="center"/>
    </xf>
    <xf numFmtId="0" fontId="125" fillId="0" borderId="0" xfId="0" applyFont="1" applyAlignment="1">
      <alignment vertical="center"/>
    </xf>
    <xf numFmtId="9" fontId="125" fillId="0" borderId="0" xfId="0" applyNumberFormat="1" applyFont="1" applyAlignment="1">
      <alignment vertical="center"/>
    </xf>
    <xf numFmtId="9" fontId="125" fillId="0" borderId="0" xfId="0" applyNumberFormat="1" applyFont="1"/>
    <xf numFmtId="3" fontId="125" fillId="0" borderId="0" xfId="0" applyNumberFormat="1" applyFont="1"/>
    <xf numFmtId="0" fontId="91" fillId="0" borderId="0" xfId="0" applyFont="1" applyAlignment="1">
      <alignment horizontal="left" vertical="center"/>
    </xf>
    <xf numFmtId="173" fontId="89" fillId="0" borderId="79" xfId="0" applyNumberFormat="1" applyFont="1" applyBorder="1" applyAlignment="1">
      <alignment horizontal="center" wrapText="1"/>
    </xf>
    <xf numFmtId="0" fontId="99" fillId="0" borderId="86" xfId="0" applyFont="1" applyBorder="1" applyAlignment="1">
      <alignment horizontal="center" wrapText="1"/>
    </xf>
    <xf numFmtId="8" fontId="89" fillId="0" borderId="34" xfId="0" applyNumberFormat="1" applyFont="1" applyBorder="1" applyAlignment="1">
      <alignment horizontal="center" wrapText="1"/>
    </xf>
    <xf numFmtId="0" fontId="95" fillId="0" borderId="78" xfId="125" applyFont="1" applyBorder="1" applyAlignment="1">
      <alignment horizontal="right" wrapText="1"/>
    </xf>
    <xf numFmtId="6" fontId="95" fillId="0" borderId="79" xfId="125" applyNumberFormat="1" applyFont="1" applyBorder="1" applyAlignment="1">
      <alignment horizontal="right" wrapText="1"/>
    </xf>
    <xf numFmtId="0" fontId="95" fillId="0" borderId="26" xfId="0" applyFont="1" applyBorder="1"/>
    <xf numFmtId="0" fontId="96" fillId="0" borderId="0" xfId="335" applyFont="1"/>
    <xf numFmtId="0" fontId="95" fillId="0" borderId="0" xfId="335" applyFont="1"/>
    <xf numFmtId="0" fontId="89" fillId="0" borderId="78" xfId="0" applyFont="1" applyBorder="1" applyAlignment="1">
      <alignment vertical="center"/>
    </xf>
    <xf numFmtId="0" fontId="0" fillId="0" borderId="79" xfId="0" applyBorder="1" applyAlignment="1">
      <alignment horizontal="center"/>
    </xf>
    <xf numFmtId="0" fontId="17" fillId="0" borderId="44" xfId="0" applyFont="1" applyBorder="1" applyAlignment="1">
      <alignment horizontal="center" vertical="center" wrapText="1"/>
    </xf>
    <xf numFmtId="0" fontId="0" fillId="0" borderId="44" xfId="0" applyBorder="1" applyAlignment="1">
      <alignment horizontal="center" vertical="center" wrapText="1"/>
    </xf>
    <xf numFmtId="0" fontId="17" fillId="0" borderId="52" xfId="0" applyFont="1" applyBorder="1" applyAlignment="1">
      <alignment horizontal="center" vertical="center" wrapText="1"/>
    </xf>
    <xf numFmtId="0" fontId="0" fillId="0" borderId="29" xfId="30977" applyFont="1" applyBorder="1" applyAlignment="1">
      <alignment horizontal="center" vertical="center"/>
    </xf>
    <xf numFmtId="0" fontId="0" fillId="0" borderId="29" xfId="16815" applyFont="1" applyBorder="1"/>
    <xf numFmtId="0" fontId="80" fillId="0" borderId="29" xfId="0" applyFont="1" applyBorder="1" applyAlignment="1">
      <alignment horizontal="center"/>
    </xf>
    <xf numFmtId="0" fontId="0" fillId="0" borderId="29" xfId="16815" applyFont="1" applyBorder="1" applyAlignment="1">
      <alignment horizontal="center"/>
    </xf>
    <xf numFmtId="165" fontId="96" fillId="0" borderId="40" xfId="4" applyNumberFormat="1" applyFont="1" applyBorder="1" applyAlignment="1">
      <alignment horizontal="center" vertical="top" wrapText="1"/>
    </xf>
    <xf numFmtId="0" fontId="96" fillId="0" borderId="53" xfId="0" applyFont="1" applyBorder="1"/>
    <xf numFmtId="0" fontId="125" fillId="0" borderId="74" xfId="0" applyFont="1" applyBorder="1"/>
    <xf numFmtId="3" fontId="89" fillId="0" borderId="47" xfId="0" applyNumberFormat="1" applyFont="1" applyBorder="1" applyAlignment="1">
      <alignment horizontal="center" vertical="center"/>
    </xf>
    <xf numFmtId="3" fontId="89" fillId="0" borderId="49" xfId="0" applyNumberFormat="1" applyFont="1" applyBorder="1" applyAlignment="1">
      <alignment horizontal="center" vertical="center"/>
    </xf>
    <xf numFmtId="3" fontId="89" fillId="0" borderId="59" xfId="0" applyNumberFormat="1" applyFont="1" applyBorder="1" applyAlignment="1">
      <alignment horizontal="center" vertical="center"/>
    </xf>
    <xf numFmtId="3" fontId="89" fillId="0" borderId="48" xfId="0" applyNumberFormat="1" applyFont="1" applyBorder="1" applyAlignment="1">
      <alignment horizontal="center" vertical="center"/>
    </xf>
    <xf numFmtId="3" fontId="89" fillId="0" borderId="24" xfId="0" applyNumberFormat="1" applyFont="1" applyBorder="1" applyAlignment="1">
      <alignment horizontal="center" vertical="center"/>
    </xf>
    <xf numFmtId="0" fontId="95" fillId="0" borderId="0" xfId="30979" applyFont="1"/>
    <xf numFmtId="0" fontId="89" fillId="56" borderId="32" xfId="0" applyFont="1" applyFill="1" applyBorder="1" applyAlignment="1">
      <alignment horizontal="center" vertical="top"/>
    </xf>
    <xf numFmtId="39" fontId="96" fillId="60" borderId="45" xfId="1290" applyNumberFormat="1" applyFont="1" applyFill="1" applyBorder="1" applyAlignment="1">
      <alignment vertical="top"/>
    </xf>
    <xf numFmtId="37" fontId="103" fillId="0" borderId="37" xfId="1290" applyNumberFormat="1" applyFont="1" applyFill="1" applyBorder="1" applyAlignment="1">
      <alignment vertical="top"/>
    </xf>
    <xf numFmtId="37" fontId="96" fillId="60" borderId="62" xfId="1290" applyNumberFormat="1" applyFont="1" applyFill="1" applyBorder="1" applyAlignment="1">
      <alignment vertical="top"/>
    </xf>
    <xf numFmtId="37" fontId="96" fillId="60" borderId="69" xfId="1290" applyNumberFormat="1" applyFont="1" applyFill="1" applyBorder="1" applyAlignment="1">
      <alignment vertical="top"/>
    </xf>
    <xf numFmtId="0" fontId="116" fillId="0" borderId="0" xfId="0" applyFont="1"/>
    <xf numFmtId="0" fontId="103" fillId="58" borderId="78" xfId="0" applyFont="1" applyFill="1" applyBorder="1" applyAlignment="1">
      <alignment horizontal="center" vertical="center" wrapText="1"/>
    </xf>
    <xf numFmtId="0" fontId="103" fillId="58" borderId="93" xfId="0" applyFont="1" applyFill="1" applyBorder="1" applyAlignment="1">
      <alignment horizontal="center" vertical="center" wrapText="1"/>
    </xf>
    <xf numFmtId="42" fontId="96" fillId="48" borderId="93" xfId="0" applyNumberFormat="1" applyFont="1" applyFill="1" applyBorder="1" applyAlignment="1">
      <alignment horizontal="center" wrapText="1"/>
    </xf>
    <xf numFmtId="42" fontId="103" fillId="0" borderId="94" xfId="0" applyNumberFormat="1" applyFont="1" applyBorder="1" applyAlignment="1">
      <alignment horizontal="right" wrapText="1"/>
    </xf>
    <xf numFmtId="0" fontId="96" fillId="0" borderId="95" xfId="0" applyFont="1" applyBorder="1" applyAlignment="1">
      <alignment horizontal="justify" vertical="top" wrapText="1"/>
    </xf>
    <xf numFmtId="0" fontId="96" fillId="0" borderId="95" xfId="0" quotePrefix="1" applyFont="1" applyBorder="1" applyAlignment="1">
      <alignment horizontal="left" vertical="top" wrapText="1"/>
    </xf>
    <xf numFmtId="0" fontId="96" fillId="0" borderId="95" xfId="0" applyFont="1" applyBorder="1" applyAlignment="1">
      <alignment vertical="top" wrapText="1"/>
    </xf>
    <xf numFmtId="9" fontId="96" fillId="0" borderId="28" xfId="0" applyNumberFormat="1" applyFont="1" applyBorder="1" applyAlignment="1">
      <alignment horizontal="right" wrapText="1"/>
    </xf>
    <xf numFmtId="0" fontId="96" fillId="48" borderId="77" xfId="0" applyFont="1" applyFill="1" applyBorder="1" applyAlignment="1">
      <alignment horizontal="center" wrapText="1"/>
    </xf>
    <xf numFmtId="9" fontId="103" fillId="0" borderId="55" xfId="0" applyNumberFormat="1" applyFont="1" applyBorder="1" applyAlignment="1">
      <alignment horizontal="right" wrapText="1"/>
    </xf>
    <xf numFmtId="9" fontId="96" fillId="0" borderId="39" xfId="0" applyNumberFormat="1" applyFont="1" applyBorder="1" applyAlignment="1">
      <alignment horizontal="right" wrapText="1"/>
    </xf>
    <xf numFmtId="9" fontId="96" fillId="0" borderId="95" xfId="0" applyNumberFormat="1" applyFont="1" applyBorder="1" applyAlignment="1">
      <alignment horizontal="right" wrapText="1"/>
    </xf>
    <xf numFmtId="9" fontId="103" fillId="0" borderId="46" xfId="0" applyNumberFormat="1" applyFont="1" applyBorder="1" applyAlignment="1">
      <alignment horizontal="right" wrapText="1"/>
    </xf>
    <xf numFmtId="9" fontId="96" fillId="0" borderId="28" xfId="0" quotePrefix="1" applyNumberFormat="1" applyFont="1" applyBorder="1" applyAlignment="1">
      <alignment horizontal="left" wrapText="1"/>
    </xf>
    <xf numFmtId="9" fontId="96" fillId="0" borderId="95" xfId="0" quotePrefix="1" applyNumberFormat="1" applyFont="1" applyBorder="1" applyAlignment="1">
      <alignment horizontal="left" wrapText="1"/>
    </xf>
    <xf numFmtId="9" fontId="96" fillId="0" borderId="95" xfId="0" applyNumberFormat="1" applyFont="1" applyBorder="1" applyAlignment="1">
      <alignment horizontal="left" wrapText="1"/>
    </xf>
    <xf numFmtId="165" fontId="95" fillId="0" borderId="29" xfId="4" applyNumberFormat="1" applyFont="1" applyFill="1" applyBorder="1" applyAlignment="1">
      <alignment horizontal="center" vertical="top"/>
    </xf>
    <xf numFmtId="165" fontId="95" fillId="0" borderId="5" xfId="4" applyNumberFormat="1" applyFont="1" applyFill="1" applyBorder="1" applyAlignment="1">
      <alignment horizontal="center" vertical="top"/>
    </xf>
    <xf numFmtId="9" fontId="89" fillId="0" borderId="93" xfId="0" applyNumberFormat="1" applyFont="1" applyBorder="1" applyAlignment="1">
      <alignment horizontal="center" vertical="center"/>
    </xf>
    <xf numFmtId="0" fontId="103" fillId="61" borderId="93" xfId="762" applyFont="1" applyFill="1" applyBorder="1" applyAlignment="1">
      <alignment horizontal="center"/>
    </xf>
    <xf numFmtId="0" fontId="96" fillId="0" borderId="95" xfId="0" applyFont="1" applyBorder="1"/>
    <xf numFmtId="0" fontId="17" fillId="0" borderId="95" xfId="762" quotePrefix="1" applyFont="1" applyBorder="1" applyAlignment="1">
      <alignment horizontal="left"/>
    </xf>
    <xf numFmtId="0" fontId="144" fillId="0" borderId="93" xfId="762" applyFont="1" applyBorder="1" applyAlignment="1">
      <alignment horizontal="center"/>
    </xf>
    <xf numFmtId="0" fontId="144" fillId="61" borderId="93" xfId="762" applyFont="1" applyFill="1" applyBorder="1" applyAlignment="1">
      <alignment horizontal="center"/>
    </xf>
    <xf numFmtId="9" fontId="145" fillId="0" borderId="94" xfId="150" applyFont="1" applyBorder="1"/>
    <xf numFmtId="0" fontId="144" fillId="59" borderId="93" xfId="762" applyFont="1" applyFill="1" applyBorder="1" applyAlignment="1">
      <alignment horizontal="center"/>
    </xf>
    <xf numFmtId="9" fontId="145" fillId="0" borderId="94" xfId="150" applyFont="1" applyFill="1" applyBorder="1"/>
    <xf numFmtId="0" fontId="0" fillId="0" borderId="95" xfId="335" applyFont="1" applyBorder="1"/>
    <xf numFmtId="0" fontId="17" fillId="57" borderId="95" xfId="335" quotePrefix="1" applyFont="1" applyFill="1" applyBorder="1" applyAlignment="1">
      <alignment horizontal="left"/>
    </xf>
    <xf numFmtId="0" fontId="0" fillId="57" borderId="95" xfId="335" applyFont="1" applyFill="1" applyBorder="1"/>
    <xf numFmtId="166" fontId="0" fillId="57" borderId="95" xfId="2" applyNumberFormat="1" applyFont="1" applyFill="1" applyBorder="1"/>
    <xf numFmtId="0" fontId="0" fillId="56" borderId="95" xfId="335" applyFont="1" applyFill="1" applyBorder="1"/>
    <xf numFmtId="0" fontId="17" fillId="57" borderId="95" xfId="335" applyFont="1" applyFill="1" applyBorder="1"/>
    <xf numFmtId="0" fontId="17" fillId="0" borderId="95" xfId="335" applyFont="1" applyBorder="1"/>
    <xf numFmtId="0" fontId="17" fillId="0" borderId="93" xfId="762" applyFont="1" applyBorder="1" applyAlignment="1">
      <alignment horizontal="center"/>
    </xf>
    <xf numFmtId="0" fontId="17" fillId="56" borderId="95" xfId="762" applyFont="1" applyFill="1" applyBorder="1"/>
    <xf numFmtId="0" fontId="17" fillId="63" borderId="93" xfId="331" applyFont="1" applyFill="1" applyBorder="1" applyAlignment="1">
      <alignment horizontal="center" vertical="center" wrapText="1"/>
    </xf>
    <xf numFmtId="0" fontId="0" fillId="0" borderId="95" xfId="331" applyFont="1" applyBorder="1"/>
    <xf numFmtId="0" fontId="17" fillId="62" borderId="95" xfId="335" applyFont="1" applyFill="1" applyBorder="1"/>
    <xf numFmtId="0" fontId="0" fillId="62" borderId="95" xfId="331" applyFont="1" applyFill="1" applyBorder="1"/>
    <xf numFmtId="0" fontId="17" fillId="0" borderId="93" xfId="331" applyFont="1" applyBorder="1"/>
    <xf numFmtId="0" fontId="103" fillId="57" borderId="95" xfId="0" applyFont="1" applyFill="1" applyBorder="1"/>
    <xf numFmtId="0" fontId="96" fillId="57" borderId="95" xfId="0" applyFont="1" applyFill="1" applyBorder="1"/>
    <xf numFmtId="0" fontId="96" fillId="56" borderId="95" xfId="0" applyFont="1" applyFill="1" applyBorder="1"/>
    <xf numFmtId="0" fontId="103" fillId="0" borderId="95" xfId="0" applyFont="1" applyBorder="1"/>
    <xf numFmtId="0" fontId="96" fillId="0" borderId="93" xfId="0" applyFont="1" applyBorder="1"/>
    <xf numFmtId="0" fontId="0" fillId="0" borderId="95" xfId="335" applyFont="1" applyBorder="1" applyAlignment="1">
      <alignment horizontal="center"/>
    </xf>
    <xf numFmtId="0" fontId="17" fillId="0" borderId="95" xfId="0" applyFont="1" applyBorder="1" applyAlignment="1">
      <alignment horizontal="center" wrapText="1"/>
    </xf>
    <xf numFmtId="0" fontId="38" fillId="63" borderId="94" xfId="0" applyFont="1" applyFill="1" applyBorder="1" applyAlignment="1">
      <alignment horizontal="center" wrapText="1"/>
    </xf>
    <xf numFmtId="0" fontId="43" fillId="0" borderId="95" xfId="0" applyFont="1" applyBorder="1"/>
    <xf numFmtId="17" fontId="43" fillId="0" borderId="95" xfId="0" applyNumberFormat="1" applyFont="1" applyBorder="1"/>
    <xf numFmtId="0" fontId="43" fillId="0" borderId="95" xfId="0" applyFont="1" applyBorder="1" applyAlignment="1">
      <alignment horizontal="justify" vertical="top" wrapText="1"/>
    </xf>
    <xf numFmtId="176" fontId="43" fillId="0" borderId="95" xfId="0" quotePrefix="1" applyNumberFormat="1" applyFont="1" applyBorder="1" applyAlignment="1">
      <alignment horizontal="left" wrapText="1"/>
    </xf>
    <xf numFmtId="176" fontId="43" fillId="0" borderId="95" xfId="0" applyNumberFormat="1" applyFont="1" applyBorder="1" applyAlignment="1">
      <alignment horizontal="justify" wrapText="1"/>
    </xf>
    <xf numFmtId="16" fontId="43" fillId="0" borderId="95" xfId="0" quotePrefix="1" applyNumberFormat="1" applyFont="1" applyBorder="1"/>
    <xf numFmtId="176" fontId="38" fillId="0" borderId="95" xfId="0" applyNumberFormat="1" applyFont="1" applyBorder="1" applyAlignment="1">
      <alignment wrapText="1"/>
    </xf>
    <xf numFmtId="176" fontId="43" fillId="48" borderId="95" xfId="0" applyNumberFormat="1" applyFont="1" applyFill="1" applyBorder="1" applyAlignment="1">
      <alignment horizontal="justify" vertical="top" wrapText="1"/>
    </xf>
    <xf numFmtId="166" fontId="38" fillId="0" borderId="93" xfId="496" applyNumberFormat="1" applyFont="1" applyBorder="1"/>
    <xf numFmtId="0" fontId="43" fillId="0" borderId="95" xfId="0" quotePrefix="1" applyFont="1" applyBorder="1" applyAlignment="1">
      <alignment horizontal="left" wrapText="1"/>
    </xf>
    <xf numFmtId="0" fontId="90" fillId="59" borderId="93" xfId="0" applyFont="1" applyFill="1" applyBorder="1" applyAlignment="1">
      <alignment horizontal="center"/>
    </xf>
    <xf numFmtId="0" fontId="0" fillId="0" borderId="93" xfId="0" applyBorder="1" applyAlignment="1">
      <alignment horizontal="left" wrapText="1"/>
    </xf>
    <xf numFmtId="0" fontId="0" fillId="0" borderId="95" xfId="0" applyBorder="1"/>
    <xf numFmtId="9" fontId="0" fillId="0" borderId="95" xfId="1" applyFont="1" applyBorder="1"/>
    <xf numFmtId="0" fontId="0" fillId="0" borderId="95" xfId="30951" applyFont="1" applyBorder="1"/>
    <xf numFmtId="0" fontId="0" fillId="0" borderId="95" xfId="30951" applyFont="1" applyBorder="1" applyAlignment="1">
      <alignment wrapText="1"/>
    </xf>
    <xf numFmtId="0" fontId="0" fillId="63" borderId="95" xfId="0" applyFill="1" applyBorder="1"/>
    <xf numFmtId="9" fontId="0" fillId="63" borderId="95" xfId="1" applyFont="1" applyFill="1" applyBorder="1"/>
    <xf numFmtId="0" fontId="0" fillId="63" borderId="95" xfId="30951" applyFont="1" applyFill="1" applyBorder="1"/>
    <xf numFmtId="0" fontId="96" fillId="48" borderId="93" xfId="0" applyFont="1" applyFill="1" applyBorder="1" applyAlignment="1">
      <alignment horizontal="center" wrapText="1"/>
    </xf>
    <xf numFmtId="9" fontId="103" fillId="0" borderId="94" xfId="0" applyNumberFormat="1" applyFont="1" applyBorder="1" applyAlignment="1">
      <alignment horizontal="right" wrapText="1"/>
    </xf>
    <xf numFmtId="0" fontId="91" fillId="58" borderId="93" xfId="331" applyFont="1" applyFill="1" applyBorder="1" applyAlignment="1">
      <alignment horizontal="center" vertical="center" wrapText="1"/>
    </xf>
    <xf numFmtId="14" fontId="103" fillId="0" borderId="95" xfId="331" applyNumberFormat="1" applyFont="1" applyBorder="1" applyAlignment="1">
      <alignment horizontal="left"/>
    </xf>
    <xf numFmtId="3" fontId="95" fillId="0" borderId="93" xfId="331" applyNumberFormat="1" applyFont="1" applyBorder="1" applyAlignment="1">
      <alignment horizontal="center" vertical="center"/>
    </xf>
    <xf numFmtId="166" fontId="96" fillId="0" borderId="95" xfId="2" applyNumberFormat="1" applyFont="1" applyFill="1" applyBorder="1"/>
    <xf numFmtId="1" fontId="89" fillId="0" borderId="93" xfId="0" applyNumberFormat="1" applyFont="1" applyBorder="1" applyAlignment="1">
      <alignment horizontal="center" wrapText="1"/>
    </xf>
    <xf numFmtId="0" fontId="99" fillId="58" borderId="93" xfId="0" applyFont="1" applyFill="1" applyBorder="1" applyAlignment="1">
      <alignment horizontal="center" wrapText="1"/>
    </xf>
    <xf numFmtId="8" fontId="117" fillId="0" borderId="93" xfId="0" applyNumberFormat="1" applyFont="1" applyBorder="1" applyAlignment="1">
      <alignment horizontal="center" wrapText="1"/>
    </xf>
    <xf numFmtId="3" fontId="117" fillId="0" borderId="93" xfId="0" applyNumberFormat="1" applyFont="1" applyBorder="1" applyAlignment="1">
      <alignment horizontal="center" wrapText="1"/>
    </xf>
    <xf numFmtId="37" fontId="89" fillId="0" borderId="93" xfId="4" applyNumberFormat="1" applyFont="1" applyFill="1" applyBorder="1" applyAlignment="1">
      <alignment horizontal="center" vertical="center"/>
    </xf>
    <xf numFmtId="173" fontId="89" fillId="0" borderId="93" xfId="0" applyNumberFormat="1" applyFont="1" applyBorder="1" applyAlignment="1">
      <alignment horizontal="center" wrapText="1"/>
    </xf>
    <xf numFmtId="8" fontId="89" fillId="0" borderId="93" xfId="0" applyNumberFormat="1" applyFont="1" applyBorder="1" applyAlignment="1">
      <alignment horizontal="center" wrapText="1"/>
    </xf>
    <xf numFmtId="10" fontId="95" fillId="0" borderId="93" xfId="125" applyNumberFormat="1" applyFont="1" applyBorder="1" applyAlignment="1">
      <alignment horizontal="center" wrapText="1"/>
    </xf>
    <xf numFmtId="0" fontId="103" fillId="61" borderId="96" xfId="762" applyFont="1" applyFill="1" applyBorder="1"/>
    <xf numFmtId="0" fontId="103" fillId="61" borderId="97" xfId="762" applyFont="1" applyFill="1" applyBorder="1" applyAlignment="1">
      <alignment horizontal="center"/>
    </xf>
    <xf numFmtId="0" fontId="96" fillId="0" borderId="96" xfId="762" quotePrefix="1" applyFont="1" applyBorder="1" applyAlignment="1">
      <alignment horizontal="left" wrapText="1"/>
    </xf>
    <xf numFmtId="0" fontId="96" fillId="0" borderId="96" xfId="762" applyFont="1" applyBorder="1" applyAlignment="1">
      <alignment wrapText="1"/>
    </xf>
    <xf numFmtId="0" fontId="103" fillId="0" borderId="98" xfId="762" quotePrefix="1" applyFont="1" applyBorder="1" applyAlignment="1">
      <alignment horizontal="left" wrapText="1"/>
    </xf>
    <xf numFmtId="0" fontId="103" fillId="61" borderId="99" xfId="762" applyFont="1" applyFill="1" applyBorder="1" applyAlignment="1">
      <alignment horizontal="center"/>
    </xf>
    <xf numFmtId="39" fontId="96" fillId="0" borderId="96" xfId="1290" applyNumberFormat="1" applyFont="1" applyFill="1" applyBorder="1" applyAlignment="1">
      <alignment vertical="top"/>
    </xf>
    <xf numFmtId="0" fontId="103" fillId="48" borderId="100" xfId="0" applyFont="1" applyFill="1" applyBorder="1" applyAlignment="1">
      <alignment horizontal="centerContinuous"/>
    </xf>
    <xf numFmtId="0" fontId="96" fillId="48" borderId="100" xfId="0" applyFont="1" applyFill="1" applyBorder="1"/>
    <xf numFmtId="0" fontId="96" fillId="0" borderId="96" xfId="854" applyFont="1" applyBorder="1" applyAlignment="1">
      <alignment wrapText="1"/>
    </xf>
    <xf numFmtId="0" fontId="145" fillId="0" borderId="96" xfId="762" quotePrefix="1" applyFont="1" applyBorder="1" applyAlignment="1">
      <alignment horizontal="left" wrapText="1"/>
    </xf>
    <xf numFmtId="0" fontId="144" fillId="61" borderId="96" xfId="762" applyFont="1" applyFill="1" applyBorder="1"/>
    <xf numFmtId="0" fontId="144" fillId="59" borderId="96" xfId="762" applyFont="1" applyFill="1" applyBorder="1"/>
    <xf numFmtId="0" fontId="145" fillId="0" borderId="96" xfId="762" applyFont="1" applyBorder="1" applyAlignment="1">
      <alignment wrapText="1"/>
    </xf>
    <xf numFmtId="0" fontId="144" fillId="0" borderId="98" xfId="762" quotePrefix="1" applyFont="1" applyBorder="1" applyAlignment="1">
      <alignment horizontal="left" wrapText="1"/>
    </xf>
    <xf numFmtId="0" fontId="145" fillId="0" borderId="96" xfId="762" applyFont="1" applyBorder="1"/>
    <xf numFmtId="165" fontId="0" fillId="0" borderId="96" xfId="0" applyNumberFormat="1" applyBorder="1"/>
    <xf numFmtId="166" fontId="0" fillId="0" borderId="96" xfId="2" applyNumberFormat="1" applyFont="1" applyBorder="1"/>
    <xf numFmtId="0" fontId="17" fillId="57" borderId="100" xfId="335" applyFont="1" applyFill="1" applyBorder="1"/>
    <xf numFmtId="0" fontId="0" fillId="0" borderId="100" xfId="335" applyFont="1" applyBorder="1"/>
    <xf numFmtId="165" fontId="0" fillId="0" borderId="101" xfId="0" applyNumberFormat="1" applyBorder="1"/>
    <xf numFmtId="0" fontId="17" fillId="0" borderId="100" xfId="335" applyFont="1" applyBorder="1"/>
    <xf numFmtId="165" fontId="0" fillId="56" borderId="101" xfId="0" applyNumberFormat="1" applyFill="1" applyBorder="1"/>
    <xf numFmtId="9" fontId="0" fillId="0" borderId="101" xfId="623" applyFont="1" applyBorder="1"/>
    <xf numFmtId="0" fontId="0" fillId="0" borderId="97" xfId="335" applyFont="1" applyBorder="1"/>
    <xf numFmtId="165" fontId="0" fillId="0" borderId="102" xfId="1260" applyNumberFormat="1" applyFont="1" applyBorder="1"/>
    <xf numFmtId="0" fontId="17" fillId="56" borderId="96" xfId="762" applyFont="1" applyFill="1" applyBorder="1"/>
    <xf numFmtId="0" fontId="0" fillId="0" borderId="96" xfId="0" applyBorder="1"/>
    <xf numFmtId="0" fontId="0" fillId="56" borderId="96" xfId="0" applyFill="1" applyBorder="1"/>
    <xf numFmtId="0" fontId="0" fillId="0" borderId="96" xfId="335" applyFont="1" applyBorder="1"/>
    <xf numFmtId="166" fontId="0" fillId="0" borderId="96" xfId="2" applyNumberFormat="1" applyFont="1" applyFill="1" applyBorder="1"/>
    <xf numFmtId="0" fontId="17" fillId="63" borderId="97" xfId="331" applyFont="1" applyFill="1" applyBorder="1" applyAlignment="1">
      <alignment horizontal="center" vertical="center" wrapText="1"/>
    </xf>
    <xf numFmtId="0" fontId="17" fillId="62" borderId="96" xfId="335" applyFont="1" applyFill="1" applyBorder="1"/>
    <xf numFmtId="0" fontId="17" fillId="0" borderId="96" xfId="335" applyFont="1" applyBorder="1"/>
    <xf numFmtId="0" fontId="17" fillId="0" borderId="97" xfId="762" applyFont="1" applyBorder="1" applyAlignment="1">
      <alignment horizontal="center"/>
    </xf>
    <xf numFmtId="166" fontId="0" fillId="0" borderId="100" xfId="1290" applyNumberFormat="1" applyFont="1" applyBorder="1"/>
    <xf numFmtId="0" fontId="17" fillId="56" borderId="98" xfId="762" applyFont="1" applyFill="1" applyBorder="1"/>
    <xf numFmtId="166" fontId="0" fillId="0" borderId="97" xfId="1290" applyNumberFormat="1" applyFont="1" applyBorder="1"/>
    <xf numFmtId="0" fontId="103" fillId="48" borderId="96" xfId="333" applyFont="1" applyFill="1" applyBorder="1" applyAlignment="1">
      <alignment vertical="top" wrapText="1"/>
    </xf>
    <xf numFmtId="3" fontId="95" fillId="48" borderId="100" xfId="0" applyNumberFormat="1" applyFont="1" applyFill="1" applyBorder="1" applyAlignment="1">
      <alignment horizontal="center" vertical="top" wrapText="1"/>
    </xf>
    <xf numFmtId="0" fontId="96" fillId="0" borderId="96" xfId="333" applyFont="1" applyBorder="1" applyAlignment="1">
      <alignment horizontal="justify" vertical="top" wrapText="1"/>
    </xf>
    <xf numFmtId="166" fontId="95" fillId="48" borderId="100" xfId="2" applyNumberFormat="1" applyFont="1" applyFill="1" applyBorder="1" applyAlignment="1">
      <alignment horizontal="center" vertical="top" wrapText="1"/>
    </xf>
    <xf numFmtId="0" fontId="96" fillId="0" borderId="96" xfId="0" applyFont="1" applyBorder="1"/>
    <xf numFmtId="0" fontId="96" fillId="0" borderId="96" xfId="333" applyFont="1" applyBorder="1"/>
    <xf numFmtId="0" fontId="96" fillId="0" borderId="96" xfId="854" applyFont="1" applyBorder="1"/>
    <xf numFmtId="0" fontId="96" fillId="0" borderId="96" xfId="335" applyFont="1" applyBorder="1" applyAlignment="1">
      <alignment horizontal="justify" vertical="top" wrapText="1"/>
    </xf>
    <xf numFmtId="0" fontId="99" fillId="0" borderId="100" xfId="0" applyFont="1" applyBorder="1"/>
    <xf numFmtId="0" fontId="17" fillId="0" borderId="96" xfId="333" applyFont="1" applyBorder="1" applyAlignment="1">
      <alignment vertical="top" wrapText="1"/>
    </xf>
    <xf numFmtId="0" fontId="17" fillId="0" borderId="96" xfId="0" applyFont="1" applyBorder="1" applyAlignment="1">
      <alignment vertical="top" wrapText="1"/>
    </xf>
    <xf numFmtId="0" fontId="17" fillId="0" borderId="98" xfId="0" applyFont="1" applyBorder="1"/>
    <xf numFmtId="0" fontId="89" fillId="0" borderId="100" xfId="0" applyFont="1" applyBorder="1" applyAlignment="1">
      <alignment horizontal="center" wrapText="1"/>
    </xf>
    <xf numFmtId="0" fontId="17" fillId="63" borderId="100" xfId="0" applyFont="1" applyFill="1" applyBorder="1" applyAlignment="1">
      <alignment horizontal="center" wrapText="1"/>
    </xf>
    <xf numFmtId="0" fontId="38" fillId="63" borderId="100" xfId="0" applyFont="1" applyFill="1" applyBorder="1" applyAlignment="1">
      <alignment horizontal="center" wrapText="1"/>
    </xf>
    <xf numFmtId="0" fontId="38" fillId="63" borderId="96" xfId="0" applyFont="1" applyFill="1" applyBorder="1" applyAlignment="1">
      <alignment horizontal="center" wrapText="1"/>
    </xf>
    <xf numFmtId="166" fontId="43" fillId="0" borderId="100" xfId="496" applyNumberFormat="1" applyFont="1" applyBorder="1"/>
    <xf numFmtId="0" fontId="43" fillId="0" borderId="100" xfId="0" applyFont="1" applyBorder="1" applyAlignment="1">
      <alignment horizontal="justify" vertical="top" wrapText="1"/>
    </xf>
    <xf numFmtId="166" fontId="43" fillId="0" borderId="96" xfId="496" applyNumberFormat="1" applyFont="1" applyBorder="1"/>
    <xf numFmtId="166" fontId="38" fillId="0" borderId="100" xfId="496" applyNumberFormat="1" applyFont="1" applyBorder="1"/>
    <xf numFmtId="176" fontId="43" fillId="48" borderId="100" xfId="0" applyNumberFormat="1" applyFont="1" applyFill="1" applyBorder="1" applyAlignment="1">
      <alignment horizontal="justify" vertical="top" wrapText="1"/>
    </xf>
    <xf numFmtId="176" fontId="43" fillId="48" borderId="96" xfId="0" applyNumberFormat="1" applyFont="1" applyFill="1" applyBorder="1" applyAlignment="1">
      <alignment horizontal="justify" vertical="top" wrapText="1"/>
    </xf>
    <xf numFmtId="166" fontId="38" fillId="0" borderId="97" xfId="496" applyNumberFormat="1" applyFont="1" applyBorder="1"/>
    <xf numFmtId="166" fontId="43" fillId="0" borderId="100" xfId="496" applyNumberFormat="1" applyFont="1" applyFill="1" applyBorder="1"/>
    <xf numFmtId="0" fontId="17" fillId="63" borderId="96" xfId="0" applyFont="1" applyFill="1" applyBorder="1" applyAlignment="1">
      <alignment horizontal="left" vertical="center" wrapText="1"/>
    </xf>
    <xf numFmtId="0" fontId="0" fillId="63" borderId="98" xfId="0" applyFill="1" applyBorder="1"/>
    <xf numFmtId="0" fontId="0" fillId="63" borderId="104" xfId="0" applyFill="1" applyBorder="1"/>
    <xf numFmtId="0" fontId="103" fillId="58" borderId="97" xfId="0" applyFont="1" applyFill="1" applyBorder="1" applyAlignment="1">
      <alignment horizontal="center" vertical="center" wrapText="1"/>
    </xf>
    <xf numFmtId="0" fontId="96" fillId="48" borderId="98" xfId="0" applyFont="1" applyFill="1" applyBorder="1" applyAlignment="1">
      <alignment horizontal="center" wrapText="1"/>
    </xf>
    <xf numFmtId="0" fontId="91" fillId="58" borderId="103" xfId="331" applyFont="1" applyFill="1" applyBorder="1" applyAlignment="1">
      <alignment horizontal="center" vertical="center" wrapText="1"/>
    </xf>
    <xf numFmtId="3" fontId="95" fillId="0" borderId="100" xfId="0" applyNumberFormat="1" applyFont="1" applyBorder="1" applyAlignment="1">
      <alignment horizontal="center" vertical="center"/>
    </xf>
    <xf numFmtId="0" fontId="103" fillId="0" borderId="98" xfId="331" applyFont="1" applyBorder="1" applyAlignment="1">
      <alignment horizontal="center"/>
    </xf>
    <xf numFmtId="3" fontId="103" fillId="58" borderId="99" xfId="329" applyNumberFormat="1" applyFont="1" applyFill="1" applyBorder="1" applyAlignment="1">
      <alignment horizontal="center" vertical="center" wrapText="1"/>
    </xf>
    <xf numFmtId="0" fontId="8" fillId="0" borderId="96" xfId="30976" applyBorder="1" applyAlignment="1">
      <alignment horizontal="left" vertical="center" wrapText="1"/>
    </xf>
    <xf numFmtId="0" fontId="8" fillId="0" borderId="96" xfId="0" applyFont="1" applyBorder="1" applyAlignment="1">
      <alignment horizontal="left" vertical="center" wrapText="1"/>
    </xf>
    <xf numFmtId="0" fontId="0" fillId="0" borderId="96" xfId="1475" applyFont="1" applyBorder="1" applyAlignment="1">
      <alignment horizontal="left"/>
    </xf>
    <xf numFmtId="0" fontId="0" fillId="0" borderId="96" xfId="0" applyBorder="1" applyAlignment="1">
      <alignment horizontal="left" vertical="center" wrapText="1"/>
    </xf>
    <xf numFmtId="0" fontId="99" fillId="58" borderId="97" xfId="0" applyFont="1" applyFill="1" applyBorder="1" applyAlignment="1">
      <alignment horizontal="center" wrapText="1"/>
    </xf>
    <xf numFmtId="0" fontId="99" fillId="0" borderId="97" xfId="0" applyFont="1" applyBorder="1" applyAlignment="1">
      <alignment horizontal="center" wrapText="1"/>
    </xf>
    <xf numFmtId="0" fontId="89" fillId="0" borderId="96" xfId="3347" applyFont="1" applyBorder="1"/>
    <xf numFmtId="0" fontId="118" fillId="0" borderId="96" xfId="0" applyFont="1" applyBorder="1" applyAlignment="1">
      <alignment horizontal="right" wrapText="1"/>
    </xf>
    <xf numFmtId="0" fontId="118" fillId="0" borderId="98" xfId="0" applyFont="1" applyBorder="1" applyAlignment="1">
      <alignment horizontal="right" wrapText="1"/>
    </xf>
    <xf numFmtId="0" fontId="99" fillId="0" borderId="96" xfId="0" applyFont="1" applyBorder="1" applyAlignment="1">
      <alignment horizontal="centerContinuous" vertical="center"/>
    </xf>
    <xf numFmtId="8" fontId="89" fillId="0" borderId="104" xfId="0" applyNumberFormat="1" applyFont="1" applyBorder="1" applyAlignment="1">
      <alignment horizontal="center" wrapText="1"/>
    </xf>
    <xf numFmtId="0" fontId="99" fillId="58" borderId="8" xfId="0" applyFont="1" applyFill="1" applyBorder="1" applyAlignment="1">
      <alignment horizontal="center" vertical="center" wrapText="1"/>
    </xf>
    <xf numFmtId="3" fontId="89" fillId="0" borderId="8" xfId="0" applyNumberFormat="1" applyFont="1" applyBorder="1" applyAlignment="1">
      <alignment horizontal="center" vertical="center"/>
    </xf>
    <xf numFmtId="37" fontId="89" fillId="0" borderId="8" xfId="4" applyNumberFormat="1" applyFont="1" applyFill="1" applyBorder="1" applyAlignment="1">
      <alignment horizontal="center" vertical="center"/>
    </xf>
    <xf numFmtId="0" fontId="99" fillId="58" borderId="8" xfId="0" applyFont="1" applyFill="1" applyBorder="1" applyAlignment="1">
      <alignment horizontal="center" vertical="center"/>
    </xf>
    <xf numFmtId="39" fontId="125" fillId="0" borderId="8" xfId="0" applyNumberFormat="1" applyFont="1" applyBorder="1"/>
    <xf numFmtId="0" fontId="125" fillId="0" borderId="8" xfId="0" applyFont="1" applyBorder="1"/>
    <xf numFmtId="0" fontId="109" fillId="48" borderId="8" xfId="0" applyFont="1" applyFill="1" applyBorder="1"/>
    <xf numFmtId="0" fontId="103" fillId="48" borderId="8" xfId="0" applyFont="1" applyFill="1" applyBorder="1" applyAlignment="1">
      <alignment horizontal="centerContinuous"/>
    </xf>
    <xf numFmtId="0" fontId="103" fillId="48" borderId="8" xfId="0" applyFont="1" applyFill="1" applyBorder="1"/>
    <xf numFmtId="166" fontId="96" fillId="0" borderId="8" xfId="0" applyNumberFormat="1" applyFont="1" applyBorder="1"/>
    <xf numFmtId="166" fontId="96" fillId="0" borderId="8" xfId="496" applyNumberFormat="1" applyFont="1" applyBorder="1"/>
    <xf numFmtId="166" fontId="103" fillId="0" borderId="8" xfId="0" applyNumberFormat="1" applyFont="1" applyBorder="1"/>
    <xf numFmtId="0" fontId="96" fillId="0" borderId="8" xfId="0" applyFont="1" applyBorder="1"/>
    <xf numFmtId="166" fontId="96" fillId="0" borderId="8" xfId="2" applyNumberFormat="1" applyFont="1" applyBorder="1"/>
    <xf numFmtId="0" fontId="0" fillId="57" borderId="8" xfId="335" applyFont="1" applyFill="1" applyBorder="1"/>
    <xf numFmtId="165" fontId="0" fillId="57" borderId="8" xfId="1260" applyNumberFormat="1" applyFont="1" applyFill="1" applyBorder="1"/>
    <xf numFmtId="166" fontId="0" fillId="57" borderId="8" xfId="2" applyNumberFormat="1" applyFont="1" applyFill="1" applyBorder="1"/>
    <xf numFmtId="165" fontId="0" fillId="0" borderId="8" xfId="1260" applyNumberFormat="1" applyFont="1" applyBorder="1"/>
    <xf numFmtId="0" fontId="0" fillId="0" borderId="8" xfId="335" applyFont="1" applyBorder="1"/>
    <xf numFmtId="166" fontId="0" fillId="0" borderId="8" xfId="1290" applyNumberFormat="1" applyFont="1" applyBorder="1"/>
    <xf numFmtId="0" fontId="0" fillId="62" borderId="8" xfId="0" applyFill="1" applyBorder="1"/>
    <xf numFmtId="0" fontId="0" fillId="0" borderId="8" xfId="0" applyBorder="1"/>
    <xf numFmtId="165" fontId="0" fillId="0" borderId="8" xfId="0" applyNumberFormat="1" applyBorder="1"/>
    <xf numFmtId="177" fontId="0" fillId="0" borderId="8" xfId="0" applyNumberFormat="1" applyBorder="1"/>
    <xf numFmtId="165" fontId="0" fillId="62" borderId="8" xfId="1260" applyNumberFormat="1" applyFont="1" applyFill="1" applyBorder="1"/>
    <xf numFmtId="0" fontId="0" fillId="66" borderId="8" xfId="0" applyFill="1" applyBorder="1"/>
    <xf numFmtId="165" fontId="130" fillId="66" borderId="8" xfId="0" applyNumberFormat="1" applyFont="1" applyFill="1" applyBorder="1"/>
    <xf numFmtId="177" fontId="130" fillId="66" borderId="8" xfId="0" applyNumberFormat="1" applyFont="1" applyFill="1" applyBorder="1"/>
    <xf numFmtId="0" fontId="130" fillId="66" borderId="8" xfId="0" applyFont="1" applyFill="1" applyBorder="1"/>
    <xf numFmtId="166" fontId="130" fillId="66" borderId="8" xfId="2" applyNumberFormat="1" applyFont="1" applyFill="1" applyBorder="1"/>
    <xf numFmtId="0" fontId="17" fillId="0" borderId="8" xfId="0" applyFont="1" applyBorder="1" applyAlignment="1">
      <alignment wrapText="1"/>
    </xf>
    <xf numFmtId="0" fontId="17" fillId="58" borderId="8" xfId="335" applyFont="1" applyFill="1" applyBorder="1" applyAlignment="1">
      <alignment horizontal="center" vertical="center" wrapText="1"/>
    </xf>
    <xf numFmtId="0" fontId="17" fillId="58" borderId="8" xfId="335" quotePrefix="1" applyFont="1" applyFill="1" applyBorder="1" applyAlignment="1">
      <alignment horizontal="center" vertical="center" wrapText="1"/>
    </xf>
    <xf numFmtId="166" fontId="0" fillId="0" borderId="8" xfId="2" applyNumberFormat="1" applyFont="1" applyBorder="1"/>
    <xf numFmtId="165" fontId="0" fillId="0" borderId="8" xfId="331" applyNumberFormat="1" applyFont="1" applyBorder="1"/>
    <xf numFmtId="177" fontId="0" fillId="0" borderId="8" xfId="331" applyNumberFormat="1" applyFont="1" applyBorder="1"/>
    <xf numFmtId="0" fontId="0" fillId="62" borderId="8" xfId="331" applyFont="1" applyFill="1" applyBorder="1"/>
    <xf numFmtId="0" fontId="0" fillId="0" borderId="8" xfId="331" applyFont="1" applyBorder="1"/>
    <xf numFmtId="44" fontId="0" fillId="0" borderId="8" xfId="1290" applyFont="1" applyBorder="1"/>
    <xf numFmtId="0" fontId="103" fillId="58" borderId="8" xfId="0" applyFont="1" applyFill="1" applyBorder="1" applyAlignment="1">
      <alignment horizontal="center" wrapText="1"/>
    </xf>
    <xf numFmtId="0" fontId="96" fillId="57" borderId="8" xfId="0" applyFont="1" applyFill="1" applyBorder="1"/>
    <xf numFmtId="165" fontId="96" fillId="0" borderId="8" xfId="0" applyNumberFormat="1" applyFont="1" applyBorder="1"/>
    <xf numFmtId="177" fontId="96" fillId="0" borderId="8" xfId="0" applyNumberFormat="1" applyFont="1" applyBorder="1"/>
    <xf numFmtId="165" fontId="96" fillId="57" borderId="8" xfId="4" applyNumberFormat="1" applyFont="1" applyFill="1" applyBorder="1"/>
    <xf numFmtId="39" fontId="96" fillId="57" borderId="8" xfId="4" applyNumberFormat="1" applyFont="1" applyFill="1" applyBorder="1"/>
    <xf numFmtId="165" fontId="96" fillId="0" borderId="8" xfId="4" applyNumberFormat="1" applyFont="1" applyBorder="1"/>
    <xf numFmtId="44" fontId="96" fillId="0" borderId="8" xfId="2" applyFont="1" applyBorder="1"/>
    <xf numFmtId="0" fontId="114" fillId="0" borderId="8" xfId="0" applyFont="1" applyBorder="1" applyAlignment="1">
      <alignment horizontal="left"/>
    </xf>
    <xf numFmtId="0" fontId="17" fillId="56" borderId="8" xfId="762" applyFont="1" applyFill="1" applyBorder="1"/>
    <xf numFmtId="0" fontId="91" fillId="58" borderId="8" xfId="0" applyFont="1" applyFill="1" applyBorder="1" applyAlignment="1">
      <alignment horizontal="center" vertical="center" wrapText="1"/>
    </xf>
    <xf numFmtId="166" fontId="89" fillId="0" borderId="8" xfId="2" applyNumberFormat="1" applyFont="1" applyBorder="1"/>
    <xf numFmtId="0" fontId="91" fillId="0" borderId="8" xfId="0" applyFont="1" applyBorder="1"/>
    <xf numFmtId="165" fontId="89" fillId="34" borderId="8" xfId="4" applyNumberFormat="1" applyFont="1" applyFill="1" applyBorder="1"/>
    <xf numFmtId="178" fontId="89" fillId="0" borderId="8" xfId="4" applyNumberFormat="1" applyFont="1" applyBorder="1"/>
    <xf numFmtId="166" fontId="89" fillId="58" borderId="8" xfId="2" applyNumberFormat="1" applyFont="1" applyFill="1" applyBorder="1"/>
    <xf numFmtId="165" fontId="89" fillId="0" borderId="8" xfId="4" applyNumberFormat="1" applyFont="1" applyBorder="1"/>
    <xf numFmtId="178" fontId="89" fillId="0" borderId="8" xfId="4" applyNumberFormat="1" applyFont="1" applyBorder="1" applyAlignment="1">
      <alignment vertical="top" wrapText="1"/>
    </xf>
    <xf numFmtId="166" fontId="89" fillId="0" borderId="8" xfId="2" applyNumberFormat="1" applyFont="1" applyBorder="1" applyAlignment="1">
      <alignment vertical="top" wrapText="1"/>
    </xf>
    <xf numFmtId="0" fontId="91" fillId="0" borderId="8" xfId="0" applyFont="1" applyBorder="1" applyAlignment="1">
      <alignment horizontal="left"/>
    </xf>
    <xf numFmtId="165" fontId="89" fillId="0" borderId="8" xfId="4" applyNumberFormat="1" applyFont="1" applyBorder="1" applyAlignment="1">
      <alignment horizontal="left"/>
    </xf>
    <xf numFmtId="0" fontId="99" fillId="58" borderId="8" xfId="0" applyFont="1" applyFill="1" applyBorder="1" applyAlignment="1">
      <alignment horizontal="center" wrapText="1"/>
    </xf>
    <xf numFmtId="0" fontId="89" fillId="0" borderId="8" xfId="0" applyFont="1" applyBorder="1" applyAlignment="1">
      <alignment horizontal="left" wrapText="1"/>
    </xf>
    <xf numFmtId="0" fontId="89" fillId="0" borderId="8" xfId="0" applyFont="1" applyBorder="1" applyAlignment="1">
      <alignment horizontal="center" wrapText="1"/>
    </xf>
    <xf numFmtId="0" fontId="89" fillId="0" borderId="8" xfId="0" quotePrefix="1" applyFont="1" applyBorder="1" applyAlignment="1">
      <alignment horizontal="left" wrapText="1"/>
    </xf>
    <xf numFmtId="0" fontId="99" fillId="58" borderId="8" xfId="0" applyFont="1" applyFill="1" applyBorder="1" applyAlignment="1">
      <alignment horizontal="left" wrapText="1"/>
    </xf>
    <xf numFmtId="166" fontId="99" fillId="58" borderId="8" xfId="2" applyNumberFormat="1" applyFont="1" applyFill="1" applyBorder="1"/>
    <xf numFmtId="0" fontId="95" fillId="0" borderId="8" xfId="0" applyFont="1" applyBorder="1" applyAlignment="1">
      <alignment vertical="top" wrapText="1"/>
    </xf>
    <xf numFmtId="0" fontId="91" fillId="0" borderId="8" xfId="0" applyFont="1" applyBorder="1" applyAlignment="1">
      <alignment horizontal="center" wrapText="1"/>
    </xf>
    <xf numFmtId="165" fontId="95" fillId="0" borderId="8" xfId="4" applyNumberFormat="1" applyFont="1" applyBorder="1" applyAlignment="1">
      <alignment horizontal="center" wrapText="1"/>
    </xf>
    <xf numFmtId="166" fontId="95" fillId="0" borderId="8" xfId="2" applyNumberFormat="1" applyFont="1" applyBorder="1" applyAlignment="1">
      <alignment horizontal="center" wrapText="1"/>
    </xf>
    <xf numFmtId="0" fontId="95" fillId="56" borderId="8" xfId="0" applyFont="1" applyFill="1" applyBorder="1" applyAlignment="1">
      <alignment wrapText="1"/>
    </xf>
    <xf numFmtId="0" fontId="95" fillId="56" borderId="8" xfId="0" applyFont="1" applyFill="1" applyBorder="1" applyAlignment="1">
      <alignment horizontal="center" vertical="top" wrapText="1"/>
    </xf>
    <xf numFmtId="165" fontId="95" fillId="56" borderId="8" xfId="4" applyNumberFormat="1" applyFont="1" applyFill="1" applyBorder="1" applyAlignment="1">
      <alignment horizontal="center" wrapText="1"/>
    </xf>
    <xf numFmtId="9" fontId="95" fillId="56" borderId="8" xfId="1" applyFont="1" applyFill="1" applyBorder="1" applyAlignment="1">
      <alignment horizontal="center" wrapText="1"/>
    </xf>
    <xf numFmtId="166" fontId="95" fillId="56" borderId="8" xfId="2" applyNumberFormat="1" applyFont="1" applyFill="1" applyBorder="1" applyAlignment="1">
      <alignment horizontal="center" wrapText="1"/>
    </xf>
    <xf numFmtId="166" fontId="95" fillId="56" borderId="8" xfId="2" applyNumberFormat="1" applyFont="1" applyFill="1" applyBorder="1" applyAlignment="1">
      <alignment horizontal="justify" wrapText="1"/>
    </xf>
    <xf numFmtId="44" fontId="95" fillId="56" borderId="8" xfId="2" applyFont="1" applyFill="1" applyBorder="1" applyAlignment="1">
      <alignment horizontal="justify" wrapText="1"/>
    </xf>
    <xf numFmtId="165" fontId="95" fillId="0" borderId="8" xfId="4" applyNumberFormat="1" applyFont="1" applyBorder="1" applyAlignment="1">
      <alignment horizontal="center" vertical="top"/>
    </xf>
    <xf numFmtId="9" fontId="95" fillId="0" borderId="8" xfId="1" applyFont="1" applyBorder="1" applyAlignment="1">
      <alignment horizontal="center" vertical="top"/>
    </xf>
    <xf numFmtId="166" fontId="95" fillId="0" borderId="8" xfId="2" applyNumberFormat="1" applyFont="1" applyBorder="1" applyAlignment="1">
      <alignment horizontal="center" vertical="top"/>
    </xf>
    <xf numFmtId="0" fontId="96" fillId="0" borderId="8" xfId="333" applyFont="1" applyBorder="1" applyAlignment="1">
      <alignment horizontal="center" vertical="top" wrapText="1"/>
    </xf>
    <xf numFmtId="165" fontId="95" fillId="0" borderId="8" xfId="4" applyNumberFormat="1" applyFont="1" applyFill="1" applyBorder="1" applyAlignment="1">
      <alignment horizontal="center" vertical="top"/>
    </xf>
    <xf numFmtId="9" fontId="95" fillId="0" borderId="8" xfId="1" applyFont="1" applyFill="1" applyBorder="1" applyAlignment="1">
      <alignment horizontal="center" vertical="top"/>
    </xf>
    <xf numFmtId="166" fontId="95" fillId="0" borderId="8" xfId="2" applyNumberFormat="1" applyFont="1" applyFill="1" applyBorder="1" applyAlignment="1">
      <alignment horizontal="center" vertical="top"/>
    </xf>
    <xf numFmtId="0" fontId="96" fillId="0" borderId="8" xfId="0" applyFont="1" applyBorder="1" applyAlignment="1">
      <alignment horizontal="center"/>
    </xf>
    <xf numFmtId="0" fontId="96" fillId="0" borderId="8" xfId="333" applyFont="1" applyBorder="1" applyAlignment="1">
      <alignment horizontal="left" vertical="top" wrapText="1"/>
    </xf>
    <xf numFmtId="0" fontId="103" fillId="57" borderId="8" xfId="0" applyFont="1" applyFill="1" applyBorder="1"/>
    <xf numFmtId="0" fontId="99" fillId="57" borderId="8" xfId="0" applyFont="1" applyFill="1" applyBorder="1" applyAlignment="1">
      <alignment horizontal="justify" wrapText="1"/>
    </xf>
    <xf numFmtId="0" fontId="99" fillId="57" borderId="8" xfId="0" applyFont="1" applyFill="1" applyBorder="1" applyAlignment="1">
      <alignment horizontal="center" wrapText="1"/>
    </xf>
    <xf numFmtId="0" fontId="99" fillId="57" borderId="8" xfId="0" quotePrefix="1" applyFont="1" applyFill="1" applyBorder="1" applyAlignment="1">
      <alignment horizontal="center" wrapText="1"/>
    </xf>
    <xf numFmtId="0" fontId="89" fillId="57" borderId="8" xfId="0" applyFont="1" applyFill="1" applyBorder="1"/>
    <xf numFmtId="0" fontId="89" fillId="0" borderId="8" xfId="0" applyFont="1" applyBorder="1"/>
    <xf numFmtId="166" fontId="89" fillId="56" borderId="8" xfId="2" applyNumberFormat="1" applyFont="1" applyFill="1" applyBorder="1"/>
    <xf numFmtId="166" fontId="89" fillId="0" borderId="8" xfId="0" applyNumberFormat="1" applyFont="1" applyBorder="1"/>
    <xf numFmtId="166" fontId="89" fillId="0" borderId="8" xfId="2" applyNumberFormat="1" applyFont="1" applyFill="1" applyBorder="1"/>
    <xf numFmtId="0" fontId="89" fillId="0" borderId="8" xfId="0" quotePrefix="1" applyFont="1" applyBorder="1" applyAlignment="1">
      <alignment horizontal="left"/>
    </xf>
    <xf numFmtId="166" fontId="99" fillId="56" borderId="8" xfId="2" applyNumberFormat="1" applyFont="1" applyFill="1" applyBorder="1"/>
    <xf numFmtId="0" fontId="89" fillId="0" borderId="8" xfId="0" applyFont="1" applyBorder="1" applyAlignment="1">
      <alignment wrapText="1"/>
    </xf>
    <xf numFmtId="0" fontId="99" fillId="0" borderId="8" xfId="0" applyFont="1" applyBorder="1"/>
    <xf numFmtId="0" fontId="99" fillId="48" borderId="8" xfId="0" applyFont="1" applyFill="1" applyBorder="1"/>
    <xf numFmtId="0" fontId="99" fillId="48" borderId="8" xfId="0" applyFont="1" applyFill="1" applyBorder="1" applyAlignment="1">
      <alignment horizontal="center" vertical="center" wrapText="1"/>
    </xf>
    <xf numFmtId="165" fontId="99" fillId="0" borderId="8" xfId="0" applyNumberFormat="1" applyFont="1" applyBorder="1"/>
    <xf numFmtId="0" fontId="99" fillId="48" borderId="8" xfId="0" applyFont="1" applyFill="1" applyBorder="1" applyAlignment="1">
      <alignment vertical="center"/>
    </xf>
    <xf numFmtId="0" fontId="99" fillId="0" borderId="8" xfId="0" applyFont="1" applyBorder="1" applyAlignment="1">
      <alignment vertical="center" wrapText="1"/>
    </xf>
    <xf numFmtId="0" fontId="17" fillId="58" borderId="8" xfId="0" applyFont="1" applyFill="1" applyBorder="1" applyAlignment="1">
      <alignment horizontal="center" vertical="center" wrapText="1"/>
    </xf>
    <xf numFmtId="179" fontId="17" fillId="58" borderId="8" xfId="4" applyNumberFormat="1" applyFont="1" applyFill="1" applyBorder="1" applyAlignment="1">
      <alignment horizontal="center" vertical="center" wrapText="1"/>
    </xf>
    <xf numFmtId="44" fontId="17" fillId="58" borderId="8" xfId="2" applyFont="1" applyFill="1" applyBorder="1" applyAlignment="1">
      <alignment horizontal="center" vertical="center" wrapText="1"/>
    </xf>
    <xf numFmtId="0" fontId="17" fillId="48" borderId="8" xfId="333" applyFont="1" applyFill="1" applyBorder="1" applyAlignment="1">
      <alignment vertical="top" wrapText="1"/>
    </xf>
    <xf numFmtId="0" fontId="0" fillId="48" borderId="8" xfId="333" applyFont="1" applyFill="1" applyBorder="1" applyAlignment="1">
      <alignment horizontal="center" vertical="top" wrapText="1"/>
    </xf>
    <xf numFmtId="179" fontId="17" fillId="48" borderId="8" xfId="4" applyNumberFormat="1" applyFont="1" applyFill="1" applyBorder="1" applyAlignment="1">
      <alignment vertical="top" wrapText="1"/>
    </xf>
    <xf numFmtId="0" fontId="17" fillId="48" borderId="8" xfId="0" applyFont="1" applyFill="1" applyBorder="1" applyAlignment="1">
      <alignment horizontal="center" vertical="top" wrapText="1"/>
    </xf>
    <xf numFmtId="44" fontId="17" fillId="48" borderId="8" xfId="2" applyFont="1" applyFill="1" applyBorder="1" applyAlignment="1">
      <alignment vertical="top" wrapText="1"/>
    </xf>
    <xf numFmtId="0" fontId="0" fillId="0" borderId="8" xfId="333" applyFont="1" applyBorder="1" applyAlignment="1">
      <alignment horizontal="justify" vertical="top" wrapText="1"/>
    </xf>
    <xf numFmtId="0" fontId="0" fillId="0" borderId="8" xfId="333" applyFont="1" applyBorder="1" applyAlignment="1">
      <alignment horizontal="center" vertical="top" wrapText="1"/>
    </xf>
    <xf numFmtId="43" fontId="0" fillId="0" borderId="8" xfId="4" applyFont="1" applyBorder="1"/>
    <xf numFmtId="0" fontId="0" fillId="0" borderId="8" xfId="4" applyNumberFormat="1" applyFont="1" applyBorder="1" applyAlignment="1">
      <alignment horizontal="center"/>
    </xf>
    <xf numFmtId="37" fontId="0" fillId="0" borderId="8" xfId="4" applyNumberFormat="1" applyFont="1" applyBorder="1" applyAlignment="1">
      <alignment horizontal="center"/>
    </xf>
    <xf numFmtId="43" fontId="0" fillId="0" borderId="8" xfId="4" applyFont="1" applyBorder="1" applyAlignment="1">
      <alignment horizontal="right" vertical="center" wrapText="1"/>
    </xf>
    <xf numFmtId="179" fontId="0" fillId="48" borderId="8" xfId="4" applyNumberFormat="1" applyFont="1" applyFill="1" applyBorder="1" applyAlignment="1">
      <alignment horizontal="center" vertical="top" wrapText="1"/>
    </xf>
    <xf numFmtId="166" fontId="0" fillId="48" borderId="8" xfId="333" applyNumberFormat="1" applyFont="1" applyFill="1" applyBorder="1" applyAlignment="1">
      <alignment horizontal="center" vertical="top" wrapText="1"/>
    </xf>
    <xf numFmtId="37" fontId="0" fillId="0" borderId="8" xfId="4" applyNumberFormat="1" applyFont="1" applyFill="1" applyBorder="1" applyAlignment="1">
      <alignment horizontal="center"/>
    </xf>
    <xf numFmtId="166" fontId="0" fillId="0" borderId="8" xfId="2" applyNumberFormat="1" applyFont="1" applyFill="1" applyBorder="1"/>
    <xf numFmtId="179" fontId="0" fillId="0" borderId="8" xfId="4" applyNumberFormat="1" applyFont="1" applyBorder="1"/>
    <xf numFmtId="0" fontId="0" fillId="0" borderId="8" xfId="0" applyBorder="1" applyAlignment="1">
      <alignment horizontal="center"/>
    </xf>
    <xf numFmtId="0" fontId="0" fillId="0" borderId="8" xfId="333" applyFont="1" applyBorder="1" applyAlignment="1">
      <alignment horizontal="left" vertical="top" wrapText="1"/>
    </xf>
    <xf numFmtId="0" fontId="17" fillId="48" borderId="8" xfId="333" applyFont="1" applyFill="1" applyBorder="1" applyAlignment="1">
      <alignment horizontal="center" vertical="top" wrapText="1"/>
    </xf>
    <xf numFmtId="166" fontId="0" fillId="48" borderId="8" xfId="2" applyNumberFormat="1" applyFont="1" applyFill="1" applyBorder="1" applyAlignment="1">
      <alignment horizontal="center" vertical="top" wrapText="1"/>
    </xf>
    <xf numFmtId="0" fontId="17" fillId="0" borderId="8" xfId="333" applyFont="1" applyBorder="1" applyAlignment="1">
      <alignment horizontal="center" vertical="top" wrapText="1"/>
    </xf>
    <xf numFmtId="179" fontId="0" fillId="0" borderId="8" xfId="4" applyNumberFormat="1" applyFont="1" applyBorder="1" applyAlignment="1">
      <alignment horizontal="center" vertical="top" wrapText="1"/>
    </xf>
    <xf numFmtId="44" fontId="0" fillId="0" borderId="8" xfId="2" applyFont="1" applyBorder="1"/>
    <xf numFmtId="166" fontId="0" fillId="0" borderId="8" xfId="2" applyNumberFormat="1" applyFont="1" applyBorder="1" applyAlignment="1">
      <alignment horizontal="center" vertical="top" wrapText="1"/>
    </xf>
    <xf numFmtId="165" fontId="0" fillId="0" borderId="8" xfId="333" applyNumberFormat="1" applyFont="1" applyBorder="1" applyAlignment="1">
      <alignment horizontal="center" vertical="top" wrapText="1"/>
    </xf>
    <xf numFmtId="166" fontId="0" fillId="0" borderId="8" xfId="2" applyNumberFormat="1" applyFont="1" applyBorder="1" applyAlignment="1">
      <alignment horizontal="center" vertical="center" wrapText="1"/>
    </xf>
    <xf numFmtId="165" fontId="0" fillId="0" borderId="8" xfId="4" applyNumberFormat="1" applyFont="1" applyBorder="1" applyAlignment="1">
      <alignment horizontal="center" vertical="top" wrapText="1"/>
    </xf>
    <xf numFmtId="166" fontId="0" fillId="0" borderId="8" xfId="2" applyNumberFormat="1" applyFont="1" applyBorder="1" applyAlignment="1">
      <alignment horizontal="justify" vertical="top" wrapText="1"/>
    </xf>
    <xf numFmtId="166" fontId="0" fillId="0" borderId="8" xfId="2" applyNumberFormat="1" applyFont="1" applyBorder="1" applyAlignment="1">
      <alignment horizontal="right" vertical="top" wrapText="1"/>
    </xf>
    <xf numFmtId="0" fontId="17" fillId="59" borderId="8" xfId="0" applyFont="1" applyFill="1" applyBorder="1" applyAlignment="1">
      <alignment horizontal="center" vertical="center" wrapText="1"/>
    </xf>
    <xf numFmtId="179" fontId="17" fillId="59" borderId="8" xfId="4" applyNumberFormat="1" applyFont="1" applyFill="1" applyBorder="1" applyAlignment="1">
      <alignment horizontal="center" vertical="center" wrapText="1"/>
    </xf>
    <xf numFmtId="44" fontId="17" fillId="59" borderId="8" xfId="2" applyFont="1" applyFill="1" applyBorder="1" applyAlignment="1">
      <alignment horizontal="center" vertical="center" wrapText="1"/>
    </xf>
    <xf numFmtId="0" fontId="17" fillId="63" borderId="8" xfId="333" applyFont="1" applyFill="1" applyBorder="1" applyAlignment="1">
      <alignment vertical="top" wrapText="1"/>
    </xf>
    <xf numFmtId="0" fontId="0" fillId="63" borderId="8" xfId="333" applyFont="1" applyFill="1" applyBorder="1" applyAlignment="1">
      <alignment horizontal="center" vertical="top" wrapText="1"/>
    </xf>
    <xf numFmtId="179" fontId="17" fillId="63" borderId="8" xfId="4" applyNumberFormat="1" applyFont="1" applyFill="1" applyBorder="1" applyAlignment="1">
      <alignment vertical="top" wrapText="1"/>
    </xf>
    <xf numFmtId="0" fontId="17" fillId="63" borderId="8" xfId="0" applyFont="1" applyFill="1" applyBorder="1" applyAlignment="1">
      <alignment horizontal="center" vertical="top" wrapText="1"/>
    </xf>
    <xf numFmtId="44" fontId="17" fillId="63" borderId="8" xfId="2" applyFont="1" applyFill="1" applyBorder="1" applyAlignment="1">
      <alignment vertical="top" wrapText="1"/>
    </xf>
    <xf numFmtId="43" fontId="0" fillId="0" borderId="8" xfId="4" applyFont="1" applyFill="1" applyBorder="1"/>
    <xf numFmtId="0" fontId="0" fillId="0" borderId="8" xfId="4" applyNumberFormat="1" applyFont="1" applyFill="1" applyBorder="1" applyAlignment="1">
      <alignment horizontal="center"/>
    </xf>
    <xf numFmtId="43" fontId="0" fillId="0" borderId="8" xfId="4" applyFont="1" applyFill="1" applyBorder="1" applyAlignment="1">
      <alignment horizontal="right" vertical="center" wrapText="1"/>
    </xf>
    <xf numFmtId="179" fontId="0" fillId="0" borderId="8" xfId="4" applyNumberFormat="1" applyFont="1" applyFill="1" applyBorder="1"/>
    <xf numFmtId="0" fontId="17" fillId="0" borderId="8" xfId="333" applyFont="1" applyBorder="1" applyAlignment="1">
      <alignment vertical="top" wrapText="1"/>
    </xf>
    <xf numFmtId="179" fontId="0" fillId="0" borderId="8" xfId="4" applyNumberFormat="1" applyFont="1" applyFill="1" applyBorder="1" applyAlignment="1">
      <alignment horizontal="center" vertical="top" wrapText="1"/>
    </xf>
    <xf numFmtId="166" fontId="0" fillId="0" borderId="8" xfId="333" applyNumberFormat="1" applyFont="1" applyBorder="1" applyAlignment="1">
      <alignment horizontal="center" vertical="top" wrapText="1"/>
    </xf>
    <xf numFmtId="44" fontId="0" fillId="0" borderId="8" xfId="2" applyFont="1" applyFill="1" applyBorder="1"/>
    <xf numFmtId="166" fontId="0" fillId="0" borderId="8" xfId="2" applyNumberFormat="1" applyFont="1" applyFill="1" applyBorder="1" applyAlignment="1">
      <alignment horizontal="center" vertical="top" wrapText="1"/>
    </xf>
    <xf numFmtId="166" fontId="0" fillId="0" borderId="8" xfId="2" applyNumberFormat="1" applyFont="1" applyFill="1" applyBorder="1" applyAlignment="1">
      <alignment horizontal="center" vertical="center" wrapText="1"/>
    </xf>
    <xf numFmtId="165" fontId="0" fillId="0" borderId="8" xfId="4" applyNumberFormat="1" applyFont="1" applyFill="1" applyBorder="1" applyAlignment="1">
      <alignment horizontal="center" vertical="top" wrapText="1"/>
    </xf>
    <xf numFmtId="166" fontId="0" fillId="0" borderId="8" xfId="2" applyNumberFormat="1" applyFont="1" applyFill="1" applyBorder="1" applyAlignment="1">
      <alignment horizontal="justify" vertical="top" wrapText="1"/>
    </xf>
    <xf numFmtId="166" fontId="0" fillId="0" borderId="8" xfId="2" applyNumberFormat="1" applyFont="1" applyFill="1" applyBorder="1" applyAlignment="1">
      <alignment horizontal="right" vertical="top" wrapText="1"/>
    </xf>
    <xf numFmtId="2" fontId="89" fillId="0" borderId="8" xfId="4" applyNumberFormat="1" applyFont="1" applyBorder="1" applyAlignment="1">
      <alignment horizontal="center"/>
    </xf>
    <xf numFmtId="2" fontId="89" fillId="0" borderId="8" xfId="4" applyNumberFormat="1" applyFont="1" applyFill="1" applyBorder="1" applyAlignment="1">
      <alignment horizontal="center"/>
    </xf>
    <xf numFmtId="0" fontId="89" fillId="0" borderId="8" xfId="0" applyFont="1" applyBorder="1" applyAlignment="1" applyProtection="1">
      <alignment horizontal="center" wrapText="1"/>
      <protection locked="0"/>
    </xf>
    <xf numFmtId="166" fontId="89" fillId="0" borderId="8" xfId="2" applyNumberFormat="1" applyFont="1" applyBorder="1" applyAlignment="1" applyProtection="1">
      <alignment wrapText="1"/>
      <protection locked="0"/>
    </xf>
    <xf numFmtId="2" fontId="89" fillId="0" borderId="8" xfId="4" applyNumberFormat="1" applyFont="1" applyBorder="1" applyAlignment="1" applyProtection="1">
      <alignment horizontal="center" vertical="center" wrapText="1"/>
      <protection locked="0"/>
    </xf>
    <xf numFmtId="166" fontId="89" fillId="59" borderId="8" xfId="2" applyNumberFormat="1" applyFont="1" applyFill="1" applyBorder="1" applyAlignment="1" applyProtection="1">
      <alignment wrapText="1"/>
      <protection locked="0"/>
    </xf>
    <xf numFmtId="2" fontId="89" fillId="59" borderId="8" xfId="4" applyNumberFormat="1" applyFont="1" applyFill="1" applyBorder="1" applyAlignment="1" applyProtection="1">
      <alignment horizontal="center" vertical="center" wrapText="1"/>
      <protection locked="0"/>
    </xf>
    <xf numFmtId="44" fontId="89" fillId="59" borderId="8" xfId="2" applyFont="1" applyFill="1" applyBorder="1" applyAlignment="1" applyProtection="1">
      <alignment horizontal="center"/>
      <protection locked="0"/>
    </xf>
    <xf numFmtId="166" fontId="89" fillId="0" borderId="8" xfId="2" applyNumberFormat="1" applyFont="1" applyBorder="1" applyAlignment="1" applyProtection="1">
      <alignment horizontal="center"/>
      <protection locked="0"/>
    </xf>
    <xf numFmtId="166" fontId="89" fillId="59" borderId="8" xfId="2" applyNumberFormat="1" applyFont="1" applyFill="1" applyBorder="1" applyAlignment="1" applyProtection="1">
      <alignment horizontal="center"/>
      <protection locked="0"/>
    </xf>
    <xf numFmtId="0" fontId="89" fillId="0" borderId="8" xfId="0" applyFont="1" applyBorder="1" applyAlignment="1">
      <alignment horizontal="center"/>
    </xf>
    <xf numFmtId="0" fontId="89" fillId="59" borderId="8" xfId="0" applyFont="1" applyFill="1" applyBorder="1" applyAlignment="1" applyProtection="1">
      <alignment horizontal="center" wrapText="1"/>
      <protection locked="0"/>
    </xf>
    <xf numFmtId="0" fontId="89" fillId="59" borderId="8" xfId="0" applyFont="1" applyFill="1" applyBorder="1" applyAlignment="1">
      <alignment horizontal="center"/>
    </xf>
    <xf numFmtId="2" fontId="89" fillId="0" borderId="8" xfId="4" applyNumberFormat="1" applyFont="1" applyFill="1" applyBorder="1" applyAlignment="1" applyProtection="1">
      <alignment horizontal="center" vertical="center" wrapText="1"/>
      <protection locked="0"/>
    </xf>
    <xf numFmtId="0" fontId="17" fillId="63" borderId="8" xfId="0" applyFont="1" applyFill="1" applyBorder="1" applyAlignment="1">
      <alignment horizontal="center" wrapText="1"/>
    </xf>
    <xf numFmtId="0" fontId="17" fillId="0" borderId="8" xfId="0" applyFont="1" applyBorder="1" applyAlignment="1">
      <alignment horizontal="center" wrapText="1"/>
    </xf>
    <xf numFmtId="0" fontId="38" fillId="63" borderId="8" xfId="0" applyFont="1" applyFill="1" applyBorder="1" applyAlignment="1">
      <alignment horizontal="left" wrapText="1"/>
    </xf>
    <xf numFmtId="0" fontId="38" fillId="63" borderId="8" xfId="0" applyFont="1" applyFill="1" applyBorder="1" applyAlignment="1">
      <alignment horizontal="center" wrapText="1"/>
    </xf>
    <xf numFmtId="166" fontId="43" fillId="0" borderId="8" xfId="496" applyNumberFormat="1" applyFont="1" applyBorder="1"/>
    <xf numFmtId="0" fontId="43" fillId="0" borderId="8" xfId="0" applyFont="1" applyBorder="1" applyAlignment="1">
      <alignment horizontal="justify" vertical="top" wrapText="1"/>
    </xf>
    <xf numFmtId="0" fontId="43" fillId="0" borderId="8" xfId="0" applyFont="1" applyBorder="1"/>
    <xf numFmtId="171" fontId="43" fillId="0" borderId="8" xfId="625" applyNumberFormat="1" applyFont="1" applyBorder="1" applyAlignment="1">
      <alignment horizontal="center"/>
    </xf>
    <xf numFmtId="0" fontId="43" fillId="0" borderId="8" xfId="0" quotePrefix="1" applyFont="1" applyBorder="1" applyAlignment="1">
      <alignment horizontal="left" wrapText="1"/>
    </xf>
    <xf numFmtId="9" fontId="43" fillId="0" borderId="8" xfId="625" applyFont="1" applyBorder="1" applyAlignment="1">
      <alignment horizontal="center"/>
    </xf>
    <xf numFmtId="0" fontId="43" fillId="0" borderId="8" xfId="0" applyFont="1" applyBorder="1" applyAlignment="1">
      <alignment wrapText="1"/>
    </xf>
    <xf numFmtId="166" fontId="0" fillId="0" borderId="8" xfId="30955" applyNumberFormat="1" applyFont="1" applyBorder="1"/>
    <xf numFmtId="166" fontId="38" fillId="0" borderId="8" xfId="496" applyNumberFormat="1" applyFont="1" applyBorder="1"/>
    <xf numFmtId="176" fontId="43" fillId="48" borderId="8" xfId="0" applyNumberFormat="1" applyFont="1" applyFill="1" applyBorder="1" applyAlignment="1">
      <alignment horizontal="justify" vertical="top" wrapText="1"/>
    </xf>
    <xf numFmtId="166" fontId="43" fillId="0" borderId="8" xfId="496" applyNumberFormat="1" applyFont="1" applyFill="1" applyBorder="1"/>
    <xf numFmtId="166" fontId="43" fillId="59" borderId="8" xfId="496" applyNumberFormat="1" applyFont="1" applyFill="1" applyBorder="1"/>
    <xf numFmtId="0" fontId="90" fillId="59" borderId="8" xfId="0" applyFont="1" applyFill="1" applyBorder="1" applyAlignment="1">
      <alignment horizontal="center"/>
    </xf>
    <xf numFmtId="0" fontId="89" fillId="0" borderId="8" xfId="0" applyFont="1" applyBorder="1" applyAlignment="1">
      <alignment horizontal="center" vertical="center" wrapText="1"/>
    </xf>
    <xf numFmtId="0" fontId="95" fillId="0" borderId="8" xfId="0" applyFont="1" applyBorder="1" applyAlignment="1">
      <alignment horizontal="center" vertical="center" wrapText="1"/>
    </xf>
    <xf numFmtId="166" fontId="89" fillId="0" borderId="8" xfId="2" applyNumberFormat="1" applyFont="1" applyFill="1" applyBorder="1" applyAlignment="1">
      <alignment horizontal="center" vertical="center" wrapText="1"/>
    </xf>
    <xf numFmtId="3" fontId="89" fillId="0" borderId="8" xfId="2" applyNumberFormat="1" applyFont="1" applyFill="1" applyBorder="1" applyAlignment="1">
      <alignment horizontal="center" vertical="center" wrapText="1"/>
    </xf>
    <xf numFmtId="166" fontId="95" fillId="0" borderId="8" xfId="2" applyNumberFormat="1" applyFont="1" applyFill="1" applyBorder="1" applyAlignment="1">
      <alignment horizontal="center" vertical="center" wrapText="1"/>
    </xf>
    <xf numFmtId="0" fontId="17" fillId="63" borderId="8" xfId="0" applyFont="1" applyFill="1" applyBorder="1" applyAlignment="1">
      <alignment horizontal="center" vertical="center" wrapText="1"/>
    </xf>
    <xf numFmtId="9" fontId="17" fillId="63" borderId="8" xfId="1" applyFont="1" applyFill="1" applyBorder="1" applyAlignment="1">
      <alignment horizontal="center" wrapText="1"/>
    </xf>
    <xf numFmtId="42" fontId="96" fillId="0" borderId="8" xfId="30974" applyNumberFormat="1" applyFont="1" applyBorder="1" applyAlignment="1">
      <alignment horizontal="right" wrapText="1"/>
    </xf>
    <xf numFmtId="3" fontId="95" fillId="0" borderId="8" xfId="331" applyNumberFormat="1" applyFont="1" applyBorder="1" applyAlignment="1">
      <alignment horizontal="center" vertical="center"/>
    </xf>
    <xf numFmtId="3" fontId="95" fillId="0" borderId="8" xfId="0" applyNumberFormat="1" applyFont="1" applyBorder="1" applyAlignment="1">
      <alignment horizontal="center" vertical="center"/>
    </xf>
    <xf numFmtId="3" fontId="89" fillId="0" borderId="8" xfId="331" applyNumberFormat="1" applyFont="1" applyBorder="1" applyAlignment="1">
      <alignment horizontal="center" vertical="center"/>
    </xf>
    <xf numFmtId="0" fontId="89" fillId="0" borderId="8" xfId="0" applyFont="1" applyBorder="1" applyAlignment="1">
      <alignment horizontal="right" vertical="center" wrapText="1"/>
    </xf>
    <xf numFmtId="165" fontId="89" fillId="60" borderId="8" xfId="5036" applyNumberFormat="1" applyFont="1" applyFill="1" applyBorder="1" applyAlignment="1">
      <alignment horizontal="center" vertical="center"/>
    </xf>
    <xf numFmtId="165" fontId="89" fillId="0" borderId="8" xfId="5036" applyNumberFormat="1" applyFont="1" applyFill="1" applyBorder="1" applyAlignment="1">
      <alignment horizontal="center" vertical="center"/>
    </xf>
    <xf numFmtId="3" fontId="89" fillId="0" borderId="8" xfId="1703" applyNumberFormat="1" applyFont="1" applyBorder="1" applyAlignment="1">
      <alignment horizontal="right" vertical="center" wrapText="1"/>
    </xf>
    <xf numFmtId="3" fontId="89" fillId="0" borderId="8" xfId="1703" applyNumberFormat="1" applyFont="1" applyBorder="1" applyAlignment="1">
      <alignment horizontal="right" vertical="center"/>
    </xf>
    <xf numFmtId="0" fontId="89" fillId="58" borderId="8" xfId="0" applyFont="1" applyFill="1" applyBorder="1" applyAlignment="1">
      <alignment horizontal="right" vertical="center" wrapText="1"/>
    </xf>
    <xf numFmtId="9" fontId="89" fillId="0" borderId="8" xfId="0" applyNumberFormat="1" applyFont="1" applyBorder="1" applyAlignment="1">
      <alignment horizontal="right" vertical="center"/>
    </xf>
    <xf numFmtId="9" fontId="99" fillId="58" borderId="8" xfId="0" applyNumberFormat="1" applyFont="1" applyFill="1" applyBorder="1" applyAlignment="1">
      <alignment horizontal="center" vertical="center" wrapText="1"/>
    </xf>
    <xf numFmtId="171" fontId="89" fillId="0" borderId="8" xfId="0" applyNumberFormat="1" applyFont="1" applyBorder="1" applyAlignment="1">
      <alignment horizontal="center" vertical="center"/>
    </xf>
    <xf numFmtId="3" fontId="89" fillId="0" borderId="8" xfId="16802" applyNumberFormat="1" applyFont="1" applyBorder="1" applyAlignment="1">
      <alignment horizontal="center" vertical="center"/>
    </xf>
    <xf numFmtId="9" fontId="89" fillId="0" borderId="8" xfId="0" applyNumberFormat="1" applyFont="1" applyBorder="1" applyAlignment="1">
      <alignment horizontal="center" vertical="center"/>
    </xf>
    <xf numFmtId="3" fontId="89" fillId="0" borderId="8" xfId="16809" applyNumberFormat="1" applyFont="1" applyBorder="1" applyAlignment="1">
      <alignment horizontal="center" vertical="center"/>
    </xf>
    <xf numFmtId="0" fontId="0" fillId="0" borderId="8" xfId="30977" applyFont="1" applyBorder="1" applyAlignment="1">
      <alignment horizontal="center" vertical="center"/>
    </xf>
    <xf numFmtId="0" fontId="80" fillId="0" borderId="8" xfId="0" applyFont="1" applyBorder="1"/>
    <xf numFmtId="0" fontId="80" fillId="0" borderId="8" xfId="0" applyFont="1" applyBorder="1" applyAlignment="1">
      <alignment horizontal="center"/>
    </xf>
    <xf numFmtId="0" fontId="153" fillId="0" borderId="8" xfId="30977" applyFont="1" applyBorder="1" applyAlignment="1">
      <alignment horizontal="center" vertical="center"/>
    </xf>
    <xf numFmtId="3" fontId="89" fillId="0" borderId="8" xfId="328" applyNumberFormat="1" applyFont="1" applyBorder="1" applyAlignment="1">
      <alignment horizontal="center" vertical="center"/>
    </xf>
    <xf numFmtId="8" fontId="117" fillId="0" borderId="8" xfId="0" applyNumberFormat="1" applyFont="1" applyBorder="1" applyAlignment="1">
      <alignment horizontal="center" wrapText="1"/>
    </xf>
    <xf numFmtId="0" fontId="105" fillId="58" borderId="8" xfId="125" applyFont="1" applyFill="1" applyBorder="1" applyAlignment="1">
      <alignment horizontal="center" wrapText="1"/>
    </xf>
    <xf numFmtId="8" fontId="105" fillId="0" borderId="8" xfId="125" applyNumberFormat="1" applyFont="1" applyBorder="1" applyAlignment="1">
      <alignment horizontal="right" wrapText="1"/>
    </xf>
    <xf numFmtId="6" fontId="105" fillId="0" borderId="8" xfId="125" applyNumberFormat="1" applyFont="1" applyBorder="1" applyAlignment="1">
      <alignment horizontal="right" wrapText="1"/>
    </xf>
    <xf numFmtId="171" fontId="105" fillId="0" borderId="8" xfId="125" applyNumberFormat="1" applyFont="1" applyBorder="1" applyAlignment="1">
      <alignment horizontal="center" wrapText="1"/>
    </xf>
    <xf numFmtId="8" fontId="107" fillId="0" borderId="8" xfId="0" applyNumberFormat="1" applyFont="1" applyBorder="1" applyAlignment="1">
      <alignment horizontal="right" vertical="center" wrapText="1"/>
    </xf>
    <xf numFmtId="6" fontId="107" fillId="0" borderId="8" xfId="0" applyNumberFormat="1" applyFont="1" applyBorder="1" applyAlignment="1">
      <alignment horizontal="right" vertical="center" wrapText="1"/>
    </xf>
    <xf numFmtId="171" fontId="107" fillId="0" borderId="8" xfId="0" applyNumberFormat="1" applyFont="1" applyBorder="1" applyAlignment="1">
      <alignment horizontal="center" vertical="center" wrapText="1"/>
    </xf>
    <xf numFmtId="0" fontId="121" fillId="0" borderId="8" xfId="0" applyFont="1" applyBorder="1" applyAlignment="1">
      <alignment horizontal="center"/>
    </xf>
    <xf numFmtId="0" fontId="99" fillId="0" borderId="8" xfId="0" applyFont="1" applyBorder="1" applyAlignment="1">
      <alignment horizontal="center" vertical="center"/>
    </xf>
    <xf numFmtId="9" fontId="89" fillId="0" borderId="8" xfId="4" applyNumberFormat="1" applyFont="1" applyFill="1" applyBorder="1" applyAlignment="1">
      <alignment horizontal="right"/>
    </xf>
    <xf numFmtId="9" fontId="89" fillId="0" borderId="8" xfId="4" applyNumberFormat="1" applyFont="1" applyFill="1" applyBorder="1" applyAlignment="1"/>
    <xf numFmtId="0" fontId="99" fillId="0" borderId="8" xfId="328" applyFont="1" applyBorder="1" applyAlignment="1">
      <alignment horizontal="right"/>
    </xf>
    <xf numFmtId="3" fontId="99" fillId="0" borderId="8" xfId="328" applyNumberFormat="1" applyFont="1" applyBorder="1"/>
    <xf numFmtId="9" fontId="99" fillId="0" borderId="8" xfId="4" applyNumberFormat="1" applyFont="1" applyFill="1" applyBorder="1" applyAlignment="1">
      <alignment horizontal="right"/>
    </xf>
    <xf numFmtId="9" fontId="99" fillId="0" borderId="8" xfId="4" applyNumberFormat="1" applyFont="1" applyFill="1" applyBorder="1" applyAlignment="1"/>
    <xf numFmtId="0" fontId="95" fillId="0" borderId="8" xfId="125" applyFont="1" applyBorder="1" applyAlignment="1">
      <alignment horizontal="center" wrapText="1"/>
    </xf>
    <xf numFmtId="6" fontId="95" fillId="0" borderId="8" xfId="125" applyNumberFormat="1" applyFont="1" applyBorder="1" applyAlignment="1">
      <alignment horizontal="right" wrapText="1"/>
    </xf>
    <xf numFmtId="0" fontId="125" fillId="0" borderId="0" xfId="30979"/>
    <xf numFmtId="49" fontId="99" fillId="0" borderId="0" xfId="30979" applyNumberFormat="1" applyFont="1" applyAlignment="1">
      <alignment horizontal="center"/>
    </xf>
    <xf numFmtId="49" fontId="89" fillId="0" borderId="0" xfId="30979" applyNumberFormat="1" applyFont="1" applyAlignment="1">
      <alignment horizontal="center"/>
    </xf>
    <xf numFmtId="0" fontId="99" fillId="58" borderId="35" xfId="30979" applyFont="1" applyFill="1" applyBorder="1"/>
    <xf numFmtId="0" fontId="99" fillId="58" borderId="40" xfId="30979" quotePrefix="1" applyFont="1" applyFill="1" applyBorder="1" applyAlignment="1">
      <alignment horizontal="centerContinuous"/>
    </xf>
    <xf numFmtId="0" fontId="99" fillId="58" borderId="45" xfId="30979" applyFont="1" applyFill="1" applyBorder="1" applyAlignment="1">
      <alignment horizontal="centerContinuous"/>
    </xf>
    <xf numFmtId="0" fontId="99" fillId="58" borderId="41" xfId="30979" applyFont="1" applyFill="1" applyBorder="1" applyAlignment="1">
      <alignment horizontal="centerContinuous"/>
    </xf>
    <xf numFmtId="0" fontId="99" fillId="58" borderId="40" xfId="30979" applyFont="1" applyFill="1" applyBorder="1" applyAlignment="1">
      <alignment horizontal="centerContinuous"/>
    </xf>
    <xf numFmtId="0" fontId="99" fillId="58" borderId="62" xfId="30979" applyFont="1" applyFill="1" applyBorder="1" applyAlignment="1">
      <alignment horizontal="centerContinuous"/>
    </xf>
    <xf numFmtId="0" fontId="89" fillId="58" borderId="69" xfId="30979" applyFont="1" applyFill="1" applyBorder="1" applyAlignment="1">
      <alignment horizontal="centerContinuous"/>
    </xf>
    <xf numFmtId="0" fontId="89" fillId="58" borderId="63" xfId="30979" applyFont="1" applyFill="1" applyBorder="1" applyAlignment="1">
      <alignment horizontal="centerContinuous"/>
    </xf>
    <xf numFmtId="0" fontId="99" fillId="58" borderId="54" xfId="30979" applyFont="1" applyFill="1" applyBorder="1"/>
    <xf numFmtId="0" fontId="99" fillId="58" borderId="105" xfId="30979" applyFont="1" applyFill="1" applyBorder="1" applyAlignment="1">
      <alignment horizontal="center"/>
    </xf>
    <xf numFmtId="0" fontId="99" fillId="58" borderId="8" xfId="30979" applyFont="1" applyFill="1" applyBorder="1" applyAlignment="1">
      <alignment horizontal="center"/>
    </xf>
    <xf numFmtId="0" fontId="99" fillId="58" borderId="106" xfId="30979" applyFont="1" applyFill="1" applyBorder="1" applyAlignment="1">
      <alignment horizontal="center"/>
    </xf>
    <xf numFmtId="0" fontId="99" fillId="57" borderId="96" xfId="30979" applyFont="1" applyFill="1" applyBorder="1"/>
    <xf numFmtId="0" fontId="89" fillId="57" borderId="105" xfId="30979" applyFont="1" applyFill="1" applyBorder="1"/>
    <xf numFmtId="0" fontId="89" fillId="57" borderId="8" xfId="30979" applyFont="1" applyFill="1" applyBorder="1"/>
    <xf numFmtId="0" fontId="89" fillId="57" borderId="106" xfId="30979" applyFont="1" applyFill="1" applyBorder="1"/>
    <xf numFmtId="0" fontId="99" fillId="0" borderId="96" xfId="30979" applyFont="1" applyBorder="1"/>
    <xf numFmtId="0" fontId="89" fillId="0" borderId="8" xfId="30979" applyFont="1" applyBorder="1"/>
    <xf numFmtId="9" fontId="89" fillId="0" borderId="105" xfId="146" applyFont="1" applyBorder="1"/>
    <xf numFmtId="9" fontId="89" fillId="0" borderId="8" xfId="146" applyFont="1" applyBorder="1"/>
    <xf numFmtId="9" fontId="89" fillId="0" borderId="106" xfId="146" applyFont="1" applyBorder="1"/>
    <xf numFmtId="0" fontId="99" fillId="0" borderId="98" xfId="30979" applyFont="1" applyBorder="1"/>
    <xf numFmtId="9" fontId="99" fillId="0" borderId="78" xfId="146" applyFont="1" applyBorder="1"/>
    <xf numFmtId="9" fontId="99" fillId="0" borderId="79" xfId="146" applyFont="1" applyBorder="1"/>
    <xf numFmtId="9" fontId="99" fillId="0" borderId="93" xfId="146" applyFont="1" applyBorder="1"/>
    <xf numFmtId="0" fontId="89" fillId="0" borderId="96" xfId="30979" applyFont="1" applyBorder="1"/>
    <xf numFmtId="9" fontId="89" fillId="57" borderId="105" xfId="146" applyFont="1" applyFill="1" applyBorder="1"/>
    <xf numFmtId="9" fontId="89" fillId="57" borderId="8" xfId="146" applyFont="1" applyFill="1" applyBorder="1"/>
    <xf numFmtId="9" fontId="89" fillId="57" borderId="106" xfId="146" applyFont="1" applyFill="1" applyBorder="1"/>
    <xf numFmtId="0" fontId="99" fillId="0" borderId="54" xfId="30979" applyFont="1" applyBorder="1"/>
    <xf numFmtId="176" fontId="89" fillId="0" borderId="54" xfId="30979" quotePrefix="1" applyNumberFormat="1" applyFont="1" applyBorder="1" applyAlignment="1">
      <alignment horizontal="left" vertical="center" wrapText="1"/>
    </xf>
    <xf numFmtId="9" fontId="89" fillId="0" borderId="105" xfId="146" applyFont="1" applyBorder="1" applyAlignment="1">
      <alignment vertical="center"/>
    </xf>
    <xf numFmtId="9" fontId="89" fillId="0" borderId="8" xfId="146" applyFont="1" applyBorder="1" applyAlignment="1">
      <alignment vertical="center"/>
    </xf>
    <xf numFmtId="9" fontId="89" fillId="0" borderId="106" xfId="146" applyFont="1" applyBorder="1" applyAlignment="1">
      <alignment vertical="center"/>
    </xf>
    <xf numFmtId="176" fontId="89" fillId="0" borderId="54" xfId="30979" applyNumberFormat="1" applyFont="1" applyBorder="1" applyAlignment="1">
      <alignment horizontal="justify" vertical="center" wrapText="1"/>
    </xf>
    <xf numFmtId="0" fontId="99" fillId="0" borderId="0" xfId="30979" applyFont="1"/>
    <xf numFmtId="0" fontId="89" fillId="0" borderId="0" xfId="30979" applyFont="1"/>
    <xf numFmtId="0" fontId="125" fillId="0" borderId="0" xfId="30979" applyAlignment="1">
      <alignment vertical="top"/>
    </xf>
    <xf numFmtId="0" fontId="125" fillId="0" borderId="0" xfId="30979" applyAlignment="1">
      <alignment vertical="top" wrapText="1"/>
    </xf>
    <xf numFmtId="0" fontId="5" fillId="0" borderId="0" xfId="30979" applyFont="1" applyAlignment="1">
      <alignment wrapText="1"/>
    </xf>
    <xf numFmtId="0" fontId="125" fillId="0" borderId="0" xfId="30979" applyAlignment="1">
      <alignment wrapText="1"/>
    </xf>
    <xf numFmtId="0" fontId="89" fillId="60" borderId="8" xfId="0" applyFont="1" applyFill="1" applyBorder="1" applyAlignment="1">
      <alignment horizontal="center" wrapText="1"/>
    </xf>
    <xf numFmtId="0" fontId="89" fillId="0" borderId="105" xfId="0" applyFont="1" applyBorder="1" applyAlignment="1">
      <alignment vertical="center"/>
    </xf>
    <xf numFmtId="0" fontId="99" fillId="0" borderId="105" xfId="0" applyFont="1" applyBorder="1" applyAlignment="1">
      <alignment vertical="center"/>
    </xf>
    <xf numFmtId="0" fontId="99" fillId="58" borderId="105" xfId="0" applyFont="1" applyFill="1" applyBorder="1" applyAlignment="1">
      <alignment vertical="center" wrapText="1"/>
    </xf>
    <xf numFmtId="0" fontId="99" fillId="58" borderId="106" xfId="0" applyFont="1" applyFill="1" applyBorder="1" applyAlignment="1">
      <alignment horizontal="center" vertical="center" wrapText="1"/>
    </xf>
    <xf numFmtId="0" fontId="89" fillId="0" borderId="105" xfId="0" applyFont="1" applyBorder="1"/>
    <xf numFmtId="37" fontId="89" fillId="0" borderId="106" xfId="4" applyNumberFormat="1" applyFont="1" applyFill="1" applyBorder="1" applyAlignment="1">
      <alignment horizontal="center" vertical="center"/>
    </xf>
    <xf numFmtId="0" fontId="99" fillId="58" borderId="105" xfId="0" applyFont="1" applyFill="1" applyBorder="1" applyAlignment="1">
      <alignment vertical="center"/>
    </xf>
    <xf numFmtId="0" fontId="99" fillId="58" borderId="106" xfId="0" applyFont="1" applyFill="1" applyBorder="1" applyAlignment="1">
      <alignment horizontal="center" vertical="center"/>
    </xf>
    <xf numFmtId="37" fontId="0" fillId="0" borderId="105" xfId="0" applyNumberFormat="1" applyBorder="1"/>
    <xf numFmtId="39" fontId="125" fillId="0" borderId="105" xfId="0" applyNumberFormat="1" applyFont="1" applyBorder="1"/>
    <xf numFmtId="39" fontId="125" fillId="0" borderId="106" xfId="0" applyNumberFormat="1" applyFont="1" applyBorder="1"/>
    <xf numFmtId="0" fontId="125" fillId="0" borderId="105" xfId="0" applyFont="1" applyBorder="1"/>
    <xf numFmtId="0" fontId="125" fillId="0" borderId="106" xfId="0" applyFont="1" applyBorder="1"/>
    <xf numFmtId="165" fontId="0" fillId="0" borderId="105" xfId="0" applyNumberFormat="1" applyBorder="1"/>
    <xf numFmtId="166" fontId="0" fillId="0" borderId="105" xfId="2" applyNumberFormat="1" applyFont="1" applyBorder="1"/>
    <xf numFmtId="171" fontId="0" fillId="0" borderId="106" xfId="623" applyNumberFormat="1" applyFont="1" applyBorder="1"/>
    <xf numFmtId="171" fontId="0" fillId="0" borderId="106" xfId="335" applyNumberFormat="1" applyFont="1" applyBorder="1"/>
    <xf numFmtId="0" fontId="0" fillId="0" borderId="106" xfId="335" applyFont="1" applyBorder="1"/>
    <xf numFmtId="0" fontId="0" fillId="57" borderId="105" xfId="335" applyFont="1" applyFill="1" applyBorder="1"/>
    <xf numFmtId="0" fontId="0" fillId="57" borderId="106" xfId="335" applyFont="1" applyFill="1" applyBorder="1"/>
    <xf numFmtId="165" fontId="0" fillId="0" borderId="105" xfId="335" applyNumberFormat="1" applyFont="1" applyBorder="1"/>
    <xf numFmtId="0" fontId="17" fillId="57" borderId="105" xfId="335" applyFont="1" applyFill="1" applyBorder="1"/>
    <xf numFmtId="0" fontId="0" fillId="0" borderId="105" xfId="335" applyFont="1" applyBorder="1"/>
    <xf numFmtId="0" fontId="17" fillId="0" borderId="105" xfId="335" applyFont="1" applyBorder="1"/>
    <xf numFmtId="166" fontId="0" fillId="0" borderId="105" xfId="1290" applyNumberFormat="1" applyFont="1" applyBorder="1"/>
    <xf numFmtId="0" fontId="17" fillId="62" borderId="105" xfId="0" applyFont="1" applyFill="1" applyBorder="1"/>
    <xf numFmtId="0" fontId="0" fillId="62" borderId="106" xfId="0" applyFill="1" applyBorder="1"/>
    <xf numFmtId="0" fontId="0" fillId="56" borderId="105" xfId="0" applyFill="1" applyBorder="1"/>
    <xf numFmtId="171" fontId="0" fillId="0" borderId="106" xfId="146" applyNumberFormat="1" applyFont="1" applyBorder="1"/>
    <xf numFmtId="0" fontId="0" fillId="56" borderId="106" xfId="0" applyFill="1" applyBorder="1"/>
    <xf numFmtId="0" fontId="0" fillId="0" borderId="105" xfId="0" applyBorder="1"/>
    <xf numFmtId="171" fontId="0" fillId="62" borderId="106" xfId="146" applyNumberFormat="1" applyFont="1" applyFill="1" applyBorder="1"/>
    <xf numFmtId="0" fontId="17" fillId="58" borderId="105" xfId="335" applyFont="1" applyFill="1" applyBorder="1" applyAlignment="1">
      <alignment horizontal="center" vertical="center" wrapText="1"/>
    </xf>
    <xf numFmtId="0" fontId="17" fillId="58" borderId="106" xfId="335" applyFont="1" applyFill="1" applyBorder="1" applyAlignment="1">
      <alignment horizontal="center" vertical="center" wrapText="1"/>
    </xf>
    <xf numFmtId="165" fontId="0" fillId="0" borderId="105" xfId="331" applyNumberFormat="1" applyFont="1" applyBorder="1"/>
    <xf numFmtId="165" fontId="0" fillId="62" borderId="105" xfId="1260" applyNumberFormat="1" applyFont="1" applyFill="1" applyBorder="1"/>
    <xf numFmtId="0" fontId="0" fillId="62" borderId="106" xfId="331" applyFont="1" applyFill="1" applyBorder="1"/>
    <xf numFmtId="0" fontId="0" fillId="62" borderId="105" xfId="331" applyFont="1" applyFill="1" applyBorder="1"/>
    <xf numFmtId="0" fontId="0" fillId="0" borderId="106" xfId="331" applyFont="1" applyBorder="1"/>
    <xf numFmtId="0" fontId="103" fillId="58" borderId="105" xfId="0" applyFont="1" applyFill="1" applyBorder="1" applyAlignment="1">
      <alignment horizontal="center" wrapText="1"/>
    </xf>
    <xf numFmtId="0" fontId="103" fillId="58" borderId="106" xfId="0" applyFont="1" applyFill="1" applyBorder="1" applyAlignment="1">
      <alignment horizontal="center" wrapText="1"/>
    </xf>
    <xf numFmtId="0" fontId="96" fillId="57" borderId="105" xfId="0" applyFont="1" applyFill="1" applyBorder="1"/>
    <xf numFmtId="0" fontId="96" fillId="57" borderId="106" xfId="0" applyFont="1" applyFill="1" applyBorder="1"/>
    <xf numFmtId="165" fontId="96" fillId="0" borderId="105" xfId="0" applyNumberFormat="1" applyFont="1" applyBorder="1"/>
    <xf numFmtId="171" fontId="96" fillId="0" borderId="106" xfId="1" applyNumberFormat="1" applyFont="1" applyBorder="1"/>
    <xf numFmtId="165" fontId="96" fillId="57" borderId="105" xfId="4" applyNumberFormat="1" applyFont="1" applyFill="1" applyBorder="1"/>
    <xf numFmtId="165" fontId="96" fillId="0" borderId="105" xfId="4" applyNumberFormat="1" applyFont="1" applyBorder="1"/>
    <xf numFmtId="0" fontId="96" fillId="0" borderId="106" xfId="0" applyFont="1" applyBorder="1"/>
    <xf numFmtId="165" fontId="96" fillId="57" borderId="106" xfId="4" applyNumberFormat="1" applyFont="1" applyFill="1" applyBorder="1"/>
    <xf numFmtId="0" fontId="96" fillId="0" borderId="105" xfId="0" applyFont="1" applyBorder="1"/>
    <xf numFmtId="0" fontId="114" fillId="0" borderId="106" xfId="0" applyFont="1" applyBorder="1"/>
    <xf numFmtId="0" fontId="96" fillId="0" borderId="105" xfId="0" applyFont="1" applyBorder="1" applyAlignment="1">
      <alignment horizontal="left"/>
    </xf>
    <xf numFmtId="0" fontId="95" fillId="58" borderId="105" xfId="0" applyFont="1" applyFill="1" applyBorder="1"/>
    <xf numFmtId="0" fontId="91" fillId="0" borderId="105" xfId="0" applyFont="1" applyBorder="1"/>
    <xf numFmtId="0" fontId="96" fillId="0" borderId="105" xfId="333" applyFont="1" applyBorder="1" applyAlignment="1">
      <alignment horizontal="justify" vertical="top" wrapText="1"/>
    </xf>
    <xf numFmtId="0" fontId="96" fillId="0" borderId="105" xfId="333" applyFont="1" applyBorder="1"/>
    <xf numFmtId="0" fontId="17" fillId="0" borderId="105" xfId="333" applyFont="1" applyBorder="1" applyAlignment="1">
      <alignment horizontal="justify" vertical="top" wrapText="1"/>
    </xf>
    <xf numFmtId="0" fontId="17" fillId="63" borderId="105" xfId="0" applyFont="1" applyFill="1" applyBorder="1" applyAlignment="1">
      <alignment horizontal="center" wrapText="1"/>
    </xf>
    <xf numFmtId="0" fontId="38" fillId="63" borderId="106" xfId="0" applyFont="1" applyFill="1" applyBorder="1" applyAlignment="1">
      <alignment horizontal="center" wrapText="1"/>
    </xf>
    <xf numFmtId="166" fontId="43" fillId="0" borderId="106" xfId="496" applyNumberFormat="1" applyFont="1" applyBorder="1"/>
    <xf numFmtId="166" fontId="43" fillId="0" borderId="105" xfId="496" applyNumberFormat="1" applyFont="1" applyBorder="1"/>
    <xf numFmtId="0" fontId="43" fillId="0" borderId="105" xfId="0" applyFont="1" applyBorder="1"/>
    <xf numFmtId="0" fontId="43" fillId="0" borderId="106" xfId="0" applyFont="1" applyBorder="1"/>
    <xf numFmtId="166" fontId="38" fillId="0" borderId="106" xfId="496" applyNumberFormat="1" applyFont="1" applyBorder="1"/>
    <xf numFmtId="166" fontId="38" fillId="0" borderId="106" xfId="496" applyNumberFormat="1" applyFont="1" applyFill="1" applyBorder="1"/>
    <xf numFmtId="166" fontId="43" fillId="0" borderId="105" xfId="496" applyNumberFormat="1" applyFont="1" applyFill="1" applyBorder="1"/>
    <xf numFmtId="0" fontId="43" fillId="0" borderId="106" xfId="0" applyFont="1" applyBorder="1" applyAlignment="1">
      <alignment wrapText="1"/>
    </xf>
    <xf numFmtId="0" fontId="43" fillId="0" borderId="106" xfId="0" quotePrefix="1" applyFont="1" applyBorder="1" applyAlignment="1">
      <alignment horizontal="left" wrapText="1"/>
    </xf>
    <xf numFmtId="166" fontId="38" fillId="0" borderId="105" xfId="496" applyNumberFormat="1" applyFont="1" applyBorder="1"/>
    <xf numFmtId="176" fontId="43" fillId="48" borderId="106" xfId="0" applyNumberFormat="1" applyFont="1" applyFill="1" applyBorder="1" applyAlignment="1">
      <alignment horizontal="justify" vertical="top" wrapText="1"/>
    </xf>
    <xf numFmtId="166" fontId="43" fillId="48" borderId="105" xfId="496" applyNumberFormat="1" applyFont="1" applyFill="1" applyBorder="1" applyAlignment="1">
      <alignment horizontal="justify" vertical="top" wrapText="1"/>
    </xf>
    <xf numFmtId="166" fontId="43" fillId="0" borderId="106" xfId="496" applyNumberFormat="1" applyFont="1" applyFill="1" applyBorder="1"/>
    <xf numFmtId="166" fontId="43" fillId="59" borderId="105" xfId="496" applyNumberFormat="1" applyFont="1" applyFill="1" applyBorder="1"/>
    <xf numFmtId="166" fontId="43" fillId="59" borderId="106" xfId="496" applyNumberFormat="1" applyFont="1" applyFill="1" applyBorder="1"/>
    <xf numFmtId="0" fontId="90" fillId="59" borderId="105" xfId="0" applyFont="1" applyFill="1" applyBorder="1" applyAlignment="1">
      <alignment horizontal="center"/>
    </xf>
    <xf numFmtId="0" fontId="90" fillId="59" borderId="106" xfId="0" applyFont="1" applyFill="1" applyBorder="1" applyAlignment="1">
      <alignment horizontal="center"/>
    </xf>
    <xf numFmtId="165" fontId="89" fillId="0" borderId="106" xfId="4" applyNumberFormat="1" applyFont="1" applyBorder="1"/>
    <xf numFmtId="165" fontId="89" fillId="0" borderId="106" xfId="4" applyNumberFormat="1" applyFont="1" applyFill="1" applyBorder="1"/>
    <xf numFmtId="0" fontId="89" fillId="0" borderId="105" xfId="0" applyFont="1" applyBorder="1" applyAlignment="1">
      <alignment horizontal="left" vertical="center" wrapText="1" readingOrder="1"/>
    </xf>
    <xf numFmtId="0" fontId="0" fillId="0" borderId="106" xfId="0" applyBorder="1" applyAlignment="1">
      <alignment horizontal="left" vertical="top" wrapText="1"/>
    </xf>
    <xf numFmtId="0" fontId="0" fillId="60" borderId="106" xfId="0" applyFill="1" applyBorder="1" applyAlignment="1">
      <alignment horizontal="left" vertical="top" wrapText="1"/>
    </xf>
    <xf numFmtId="0" fontId="0" fillId="0" borderId="106" xfId="0" applyBorder="1" applyAlignment="1">
      <alignment horizontal="left" wrapText="1"/>
    </xf>
    <xf numFmtId="0" fontId="17" fillId="63" borderId="106" xfId="0" applyFont="1" applyFill="1" applyBorder="1" applyAlignment="1">
      <alignment horizontal="center" wrapText="1"/>
    </xf>
    <xf numFmtId="42" fontId="96" fillId="0" borderId="106" xfId="0" applyNumberFormat="1" applyFont="1" applyBorder="1" applyAlignment="1">
      <alignment horizontal="right" wrapText="1"/>
    </xf>
    <xf numFmtId="9" fontId="96" fillId="0" borderId="106" xfId="0" quotePrefix="1" applyNumberFormat="1" applyFont="1" applyBorder="1" applyAlignment="1">
      <alignment horizontal="left" wrapText="1"/>
    </xf>
    <xf numFmtId="9" fontId="96" fillId="0" borderId="106" xfId="0" applyNumberFormat="1" applyFont="1" applyBorder="1" applyAlignment="1">
      <alignment horizontal="left" wrapText="1"/>
    </xf>
    <xf numFmtId="9" fontId="96" fillId="0" borderId="106" xfId="0" applyNumberFormat="1" applyFont="1" applyBorder="1" applyAlignment="1">
      <alignment horizontal="right" wrapText="1"/>
    </xf>
    <xf numFmtId="3" fontId="95" fillId="0" borderId="105" xfId="331" applyNumberFormat="1" applyFont="1" applyBorder="1" applyAlignment="1">
      <alignment horizontal="center" vertical="center"/>
    </xf>
    <xf numFmtId="3" fontId="95" fillId="0" borderId="106" xfId="331" applyNumberFormat="1" applyFont="1" applyBorder="1" applyAlignment="1">
      <alignment horizontal="center" vertical="center"/>
    </xf>
    <xf numFmtId="3" fontId="95" fillId="0" borderId="105" xfId="0" applyNumberFormat="1" applyFont="1" applyBorder="1" applyAlignment="1">
      <alignment horizontal="center" vertical="center"/>
    </xf>
    <xf numFmtId="172" fontId="99" fillId="0" borderId="105" xfId="331" applyNumberFormat="1" applyFont="1" applyBorder="1" applyAlignment="1">
      <alignment horizontal="left"/>
    </xf>
    <xf numFmtId="0" fontId="99" fillId="58" borderId="105" xfId="0" applyFont="1" applyFill="1" applyBorder="1" applyAlignment="1">
      <alignment horizontal="center" vertical="center" wrapText="1"/>
    </xf>
    <xf numFmtId="0" fontId="89" fillId="0" borderId="105" xfId="0" applyFont="1" applyBorder="1" applyAlignment="1">
      <alignment horizontal="left"/>
    </xf>
    <xf numFmtId="10" fontId="89" fillId="0" borderId="106" xfId="0" applyNumberFormat="1" applyFont="1" applyBorder="1" applyAlignment="1">
      <alignment horizontal="center" vertical="center"/>
    </xf>
    <xf numFmtId="165" fontId="96" fillId="0" borderId="105" xfId="4" applyNumberFormat="1" applyFont="1" applyFill="1" applyBorder="1" applyAlignment="1">
      <alignment horizontal="center" vertical="top" wrapText="1"/>
    </xf>
    <xf numFmtId="165" fontId="96" fillId="0" borderId="105" xfId="4" applyNumberFormat="1" applyFont="1" applyBorder="1" applyAlignment="1">
      <alignment horizontal="center" vertical="top" wrapText="1"/>
    </xf>
    <xf numFmtId="0" fontId="89" fillId="0" borderId="105" xfId="0" applyFont="1" applyBorder="1" applyAlignment="1">
      <alignment horizontal="center" wrapText="1"/>
    </xf>
    <xf numFmtId="8" fontId="117" fillId="0" borderId="106" xfId="0" applyNumberFormat="1" applyFont="1" applyBorder="1" applyAlignment="1">
      <alignment horizontal="center" wrapText="1"/>
    </xf>
    <xf numFmtId="3" fontId="89" fillId="0" borderId="106" xfId="0" applyNumberFormat="1" applyFont="1" applyBorder="1" applyAlignment="1">
      <alignment horizontal="center" vertical="center"/>
    </xf>
    <xf numFmtId="0" fontId="121" fillId="0" borderId="105" xfId="0" applyFont="1" applyBorder="1" applyAlignment="1">
      <alignment horizontal="center"/>
    </xf>
    <xf numFmtId="3" fontId="117" fillId="0" borderId="106" xfId="0" applyNumberFormat="1" applyFont="1" applyBorder="1" applyAlignment="1">
      <alignment horizontal="center" wrapText="1"/>
    </xf>
    <xf numFmtId="8" fontId="89" fillId="0" borderId="106" xfId="0" applyNumberFormat="1" applyFont="1" applyBorder="1" applyAlignment="1">
      <alignment horizontal="center" wrapText="1"/>
    </xf>
    <xf numFmtId="0" fontId="95" fillId="0" borderId="105" xfId="125" applyFont="1" applyBorder="1" applyAlignment="1">
      <alignment horizontal="center" wrapText="1"/>
    </xf>
    <xf numFmtId="0" fontId="95" fillId="0" borderId="106" xfId="125" applyFont="1" applyBorder="1" applyAlignment="1">
      <alignment horizontal="center" wrapText="1"/>
    </xf>
    <xf numFmtId="0" fontId="95" fillId="0" borderId="105" xfId="125" applyFont="1" applyBorder="1" applyAlignment="1">
      <alignment horizontal="right" wrapText="1"/>
    </xf>
    <xf numFmtId="10" fontId="95" fillId="0" borderId="106" xfId="125" applyNumberFormat="1" applyFont="1" applyBorder="1" applyAlignment="1">
      <alignment horizontal="center" wrapText="1"/>
    </xf>
    <xf numFmtId="0" fontId="95" fillId="0" borderId="105" xfId="125" applyFont="1" applyBorder="1" applyAlignment="1">
      <alignment horizontal="right"/>
    </xf>
    <xf numFmtId="0" fontId="124" fillId="0" borderId="0" xfId="0" applyFont="1" applyAlignment="1">
      <alignment horizontal="left" vertical="center"/>
    </xf>
    <xf numFmtId="166" fontId="96" fillId="0" borderId="95" xfId="2" applyNumberFormat="1" applyFont="1" applyBorder="1" applyAlignment="1">
      <alignment horizontal="right"/>
    </xf>
    <xf numFmtId="6" fontId="107" fillId="60" borderId="8" xfId="0" applyNumberFormat="1" applyFont="1" applyFill="1" applyBorder="1" applyAlignment="1">
      <alignment horizontal="right" vertical="center" wrapText="1"/>
    </xf>
    <xf numFmtId="0" fontId="96" fillId="61" borderId="110" xfId="762" applyFont="1" applyFill="1" applyBorder="1"/>
    <xf numFmtId="166" fontId="96" fillId="61" borderId="110" xfId="2" applyNumberFormat="1" applyFont="1" applyFill="1" applyBorder="1"/>
    <xf numFmtId="0" fontId="144" fillId="0" borderId="110" xfId="762" quotePrefix="1" applyFont="1" applyBorder="1" applyAlignment="1">
      <alignment horizontal="left" wrapText="1"/>
    </xf>
    <xf numFmtId="42" fontId="144" fillId="0" borderId="110" xfId="1290" applyNumberFormat="1" applyFont="1" applyFill="1" applyBorder="1" applyAlignment="1">
      <alignment vertical="top"/>
    </xf>
    <xf numFmtId="9" fontId="145" fillId="0" borderId="111" xfId="150" applyFont="1" applyFill="1" applyBorder="1"/>
    <xf numFmtId="9" fontId="145" fillId="0" borderId="112" xfId="150" applyFont="1" applyFill="1" applyBorder="1"/>
    <xf numFmtId="42" fontId="144" fillId="0" borderId="110" xfId="1290" applyNumberFormat="1" applyFont="1" applyBorder="1" applyAlignment="1">
      <alignment vertical="top"/>
    </xf>
    <xf numFmtId="9" fontId="145" fillId="0" borderId="111" xfId="150" applyFont="1" applyBorder="1"/>
    <xf numFmtId="9" fontId="145" fillId="0" borderId="112" xfId="150" applyFont="1" applyBorder="1"/>
    <xf numFmtId="0" fontId="0" fillId="63" borderId="110" xfId="762" applyFont="1" applyFill="1" applyBorder="1"/>
    <xf numFmtId="0" fontId="130" fillId="63" borderId="110" xfId="762" applyFont="1" applyFill="1" applyBorder="1"/>
    <xf numFmtId="5" fontId="17" fillId="56" borderId="110" xfId="0" applyNumberFormat="1" applyFont="1" applyFill="1" applyBorder="1" applyAlignment="1">
      <alignment horizontal="left"/>
    </xf>
    <xf numFmtId="166" fontId="130" fillId="65" borderId="114" xfId="2" applyNumberFormat="1" applyFont="1" applyFill="1" applyBorder="1"/>
    <xf numFmtId="166" fontId="130" fillId="65" borderId="115" xfId="2" applyNumberFormat="1" applyFont="1" applyFill="1" applyBorder="1"/>
    <xf numFmtId="0" fontId="17" fillId="56" borderId="110" xfId="0" applyFont="1" applyFill="1" applyBorder="1"/>
    <xf numFmtId="0" fontId="0" fillId="62" borderId="111" xfId="0" applyFill="1" applyBorder="1"/>
    <xf numFmtId="171" fontId="0" fillId="62" borderId="112" xfId="146" applyNumberFormat="1" applyFont="1" applyFill="1" applyBorder="1"/>
    <xf numFmtId="0" fontId="17" fillId="62" borderId="110" xfId="0" applyFont="1" applyFill="1" applyBorder="1"/>
    <xf numFmtId="0" fontId="17" fillId="62" borderId="116" xfId="0" applyFont="1" applyFill="1" applyBorder="1" applyAlignment="1">
      <alignment horizontal="center"/>
    </xf>
    <xf numFmtId="0" fontId="17" fillId="61" borderId="111" xfId="0" applyFont="1" applyFill="1" applyBorder="1"/>
    <xf numFmtId="0" fontId="17" fillId="61" borderId="112" xfId="0" applyFont="1" applyFill="1" applyBorder="1" applyAlignment="1">
      <alignment horizontal="center" vertical="center" wrapText="1"/>
    </xf>
    <xf numFmtId="0" fontId="88" fillId="62" borderId="110" xfId="331" applyFont="1" applyFill="1" applyBorder="1"/>
    <xf numFmtId="0" fontId="17" fillId="62" borderId="110" xfId="335" applyFont="1" applyFill="1" applyBorder="1"/>
    <xf numFmtId="0" fontId="17" fillId="62" borderId="112" xfId="331" applyFont="1" applyFill="1" applyBorder="1"/>
    <xf numFmtId="0" fontId="88" fillId="62" borderId="111" xfId="331" applyFont="1" applyFill="1" applyBorder="1"/>
    <xf numFmtId="0" fontId="99" fillId="58" borderId="110" xfId="0" applyFont="1" applyFill="1" applyBorder="1" applyAlignment="1">
      <alignment horizontal="center"/>
    </xf>
    <xf numFmtId="166" fontId="0" fillId="0" borderId="112" xfId="1290" applyNumberFormat="1" applyFont="1" applyFill="1" applyBorder="1"/>
    <xf numFmtId="0" fontId="91" fillId="0" borderId="111" xfId="0" applyFont="1" applyBorder="1"/>
    <xf numFmtId="0" fontId="151" fillId="0" borderId="111" xfId="0" applyFont="1" applyBorder="1"/>
    <xf numFmtId="0" fontId="91" fillId="57" borderId="111" xfId="0" applyFont="1" applyFill="1" applyBorder="1" applyAlignment="1">
      <alignment horizontal="center" wrapText="1"/>
    </xf>
    <xf numFmtId="0" fontId="89" fillId="58" borderId="111" xfId="0" applyFont="1" applyFill="1" applyBorder="1" applyAlignment="1">
      <alignment horizontal="center" wrapText="1"/>
    </xf>
    <xf numFmtId="0" fontId="5" fillId="59" borderId="113" xfId="0" applyFont="1" applyFill="1" applyBorder="1"/>
    <xf numFmtId="0" fontId="89" fillId="0" borderId="112" xfId="0" applyFont="1" applyBorder="1" applyAlignment="1">
      <alignment horizontal="center" wrapText="1"/>
    </xf>
    <xf numFmtId="0" fontId="17" fillId="63" borderId="111" xfId="0" applyFont="1" applyFill="1" applyBorder="1" applyAlignment="1">
      <alignment horizontal="center" wrapText="1"/>
    </xf>
    <xf numFmtId="0" fontId="15" fillId="63" borderId="112" xfId="0" applyFont="1" applyFill="1" applyBorder="1" applyAlignment="1">
      <alignment horizontal="center" wrapText="1"/>
    </xf>
    <xf numFmtId="0" fontId="99" fillId="0" borderId="110" xfId="0" applyFont="1" applyBorder="1" applyAlignment="1">
      <alignment horizontal="centerContinuous"/>
    </xf>
    <xf numFmtId="0" fontId="99" fillId="0" borderId="111" xfId="0" applyFont="1" applyBorder="1" applyAlignment="1">
      <alignment horizontal="center" vertical="center"/>
    </xf>
    <xf numFmtId="0" fontId="99" fillId="0" borderId="112" xfId="0" applyFont="1" applyBorder="1" applyAlignment="1">
      <alignment horizontal="center" vertical="center" wrapText="1"/>
    </xf>
    <xf numFmtId="0" fontId="99" fillId="58" borderId="112" xfId="0" applyFont="1" applyFill="1" applyBorder="1" applyAlignment="1">
      <alignment horizontal="center" vertical="center" wrapText="1"/>
    </xf>
    <xf numFmtId="0" fontId="99" fillId="0" borderId="111" xfId="0" applyFont="1" applyBorder="1"/>
    <xf numFmtId="165" fontId="99" fillId="0" borderId="112" xfId="0" applyNumberFormat="1" applyFont="1" applyBorder="1"/>
    <xf numFmtId="0" fontId="99" fillId="59" borderId="111" xfId="0" applyFont="1" applyFill="1" applyBorder="1" applyAlignment="1">
      <alignment horizontal="center" vertical="center" wrapText="1" readingOrder="1"/>
    </xf>
    <xf numFmtId="0" fontId="99" fillId="59" borderId="112" xfId="0" applyFont="1" applyFill="1" applyBorder="1" applyAlignment="1">
      <alignment horizontal="center" vertical="center" wrapText="1" readingOrder="1"/>
    </xf>
    <xf numFmtId="0" fontId="17" fillId="63" borderId="113" xfId="335" applyFont="1" applyFill="1" applyBorder="1" applyAlignment="1">
      <alignment horizontal="center" vertical="center" wrapText="1"/>
    </xf>
    <xf numFmtId="0" fontId="17" fillId="63" borderId="113" xfId="0" applyFont="1" applyFill="1" applyBorder="1" applyAlignment="1">
      <alignment horizontal="center" wrapText="1"/>
    </xf>
    <xf numFmtId="0" fontId="91" fillId="58" borderId="113" xfId="331" applyFont="1" applyFill="1" applyBorder="1" applyAlignment="1">
      <alignment horizontal="center" vertical="center" wrapText="1"/>
    </xf>
    <xf numFmtId="3" fontId="91" fillId="0" borderId="111" xfId="331" applyNumberFormat="1" applyFont="1" applyBorder="1" applyAlignment="1">
      <alignment horizontal="center" vertical="center"/>
    </xf>
    <xf numFmtId="3" fontId="91" fillId="0" borderId="113" xfId="331" applyNumberFormat="1" applyFont="1" applyBorder="1" applyAlignment="1">
      <alignment horizontal="center" vertical="center"/>
    </xf>
    <xf numFmtId="9" fontId="91" fillId="0" borderId="113" xfId="331" applyNumberFormat="1" applyFont="1" applyBorder="1" applyAlignment="1">
      <alignment horizontal="center" vertical="center"/>
    </xf>
    <xf numFmtId="0" fontId="99" fillId="58" borderId="111" xfId="331" applyFont="1" applyFill="1" applyBorder="1" applyAlignment="1">
      <alignment horizontal="center" vertical="center" wrapText="1"/>
    </xf>
    <xf numFmtId="0" fontId="99" fillId="58" borderId="112" xfId="331" applyFont="1" applyFill="1" applyBorder="1" applyAlignment="1">
      <alignment horizontal="center" vertical="center" wrapText="1"/>
    </xf>
    <xf numFmtId="0" fontId="99" fillId="0" borderId="113" xfId="331" applyFont="1" applyBorder="1" applyAlignment="1">
      <alignment horizontal="center"/>
    </xf>
    <xf numFmtId="3" fontId="99" fillId="0" borderId="113" xfId="331" applyNumberFormat="1" applyFont="1" applyBorder="1" applyAlignment="1">
      <alignment horizontal="center" vertical="center"/>
    </xf>
    <xf numFmtId="10" fontId="99" fillId="0" borderId="113" xfId="331" applyNumberFormat="1" applyFont="1" applyBorder="1" applyAlignment="1">
      <alignment horizontal="center" vertical="center"/>
    </xf>
    <xf numFmtId="9" fontId="99" fillId="0" borderId="113" xfId="331" applyNumberFormat="1" applyFont="1" applyBorder="1" applyAlignment="1">
      <alignment horizontal="center" vertical="center"/>
    </xf>
    <xf numFmtId="0" fontId="99" fillId="58" borderId="117" xfId="0" applyFont="1" applyFill="1" applyBorder="1" applyAlignment="1">
      <alignment horizontal="center" vertical="center"/>
    </xf>
    <xf numFmtId="0" fontId="99" fillId="58" borderId="118" xfId="0" applyFont="1" applyFill="1" applyBorder="1" applyAlignment="1">
      <alignment horizontal="center" vertical="center"/>
    </xf>
    <xf numFmtId="0" fontId="89" fillId="0" borderId="113" xfId="328" applyFont="1" applyBorder="1" applyAlignment="1">
      <alignment horizontal="right" vertical="center"/>
    </xf>
    <xf numFmtId="3" fontId="89" fillId="0" borderId="118" xfId="328" applyNumberFormat="1" applyFont="1" applyBorder="1"/>
    <xf numFmtId="3" fontId="89" fillId="0" borderId="118" xfId="328" applyNumberFormat="1" applyFont="1" applyBorder="1" applyAlignment="1">
      <alignment horizontal="right"/>
    </xf>
    <xf numFmtId="3" fontId="89" fillId="0" borderId="117" xfId="328" applyNumberFormat="1" applyFont="1" applyBorder="1"/>
    <xf numFmtId="0" fontId="99" fillId="0" borderId="113" xfId="328" applyFont="1" applyBorder="1" applyAlignment="1">
      <alignment horizontal="right"/>
    </xf>
    <xf numFmtId="3" fontId="99" fillId="0" borderId="113" xfId="328" applyNumberFormat="1" applyFont="1" applyBorder="1"/>
    <xf numFmtId="3" fontId="99" fillId="0" borderId="119" xfId="328" applyNumberFormat="1" applyFont="1" applyBorder="1"/>
    <xf numFmtId="3" fontId="99" fillId="0" borderId="120" xfId="328" applyNumberFormat="1" applyFont="1" applyBorder="1"/>
    <xf numFmtId="9" fontId="99" fillId="0" borderId="113" xfId="4" applyNumberFormat="1" applyFont="1" applyFill="1" applyBorder="1" applyAlignment="1">
      <alignment horizontal="right"/>
    </xf>
    <xf numFmtId="0" fontId="99" fillId="0" borderId="113" xfId="0" applyFont="1" applyBorder="1" applyAlignment="1">
      <alignment horizontal="center"/>
    </xf>
    <xf numFmtId="3" fontId="99" fillId="0" borderId="113" xfId="0" applyNumberFormat="1" applyFont="1" applyBorder="1" applyAlignment="1">
      <alignment horizontal="center" vertical="center"/>
    </xf>
    <xf numFmtId="10" fontId="99" fillId="0" borderId="113" xfId="0" applyNumberFormat="1" applyFont="1" applyBorder="1" applyAlignment="1">
      <alignment horizontal="center" vertical="center"/>
    </xf>
    <xf numFmtId="9" fontId="99" fillId="0" borderId="113" xfId="0" applyNumberFormat="1" applyFont="1" applyBorder="1" applyAlignment="1">
      <alignment horizontal="center" vertical="center"/>
    </xf>
    <xf numFmtId="0" fontId="103" fillId="0" borderId="110" xfId="329" applyFont="1" applyBorder="1" applyAlignment="1">
      <alignment horizontal="left"/>
    </xf>
    <xf numFmtId="166" fontId="103" fillId="0" borderId="113" xfId="2" applyNumberFormat="1" applyFont="1" applyFill="1" applyBorder="1" applyAlignment="1">
      <alignment horizontal="center"/>
    </xf>
    <xf numFmtId="0" fontId="118" fillId="58" borderId="113" xfId="0" applyFont="1" applyFill="1" applyBorder="1" applyAlignment="1">
      <alignment horizontal="center" vertical="center" wrapText="1"/>
    </xf>
    <xf numFmtId="3" fontId="99" fillId="0" borderId="112" xfId="0" applyNumberFormat="1" applyFont="1" applyBorder="1" applyAlignment="1">
      <alignment horizontal="center" vertical="center"/>
    </xf>
    <xf numFmtId="0" fontId="118" fillId="58" borderId="111" xfId="0" applyFont="1" applyFill="1" applyBorder="1" applyAlignment="1">
      <alignment horizontal="center" vertical="center" wrapText="1"/>
    </xf>
    <xf numFmtId="0" fontId="118" fillId="58" borderId="112" xfId="0" applyFont="1" applyFill="1" applyBorder="1" applyAlignment="1">
      <alignment horizontal="center" vertical="center" wrapText="1"/>
    </xf>
    <xf numFmtId="0" fontId="101" fillId="58" borderId="111" xfId="0" applyFont="1" applyFill="1" applyBorder="1" applyAlignment="1">
      <alignment horizontal="center" vertical="center" wrapText="1"/>
    </xf>
    <xf numFmtId="0" fontId="101" fillId="58" borderId="112" xfId="0" applyFont="1" applyFill="1" applyBorder="1" applyAlignment="1">
      <alignment horizontal="center" vertical="center" wrapText="1"/>
    </xf>
    <xf numFmtId="0" fontId="95" fillId="58" borderId="113" xfId="0" applyFont="1" applyFill="1" applyBorder="1" applyAlignment="1">
      <alignment horizontal="center" vertical="center" wrapText="1"/>
    </xf>
    <xf numFmtId="3" fontId="95" fillId="0" borderId="113" xfId="0" applyNumberFormat="1" applyFont="1" applyBorder="1" applyAlignment="1">
      <alignment horizontal="center" vertical="center"/>
    </xf>
    <xf numFmtId="9" fontId="95" fillId="0" borderId="113" xfId="0" applyNumberFormat="1" applyFont="1" applyBorder="1" applyAlignment="1">
      <alignment horizontal="center" vertical="center"/>
    </xf>
    <xf numFmtId="0" fontId="95" fillId="0" borderId="113" xfId="0" applyFont="1" applyBorder="1" applyAlignment="1">
      <alignment horizontal="center" vertical="center"/>
    </xf>
    <xf numFmtId="0" fontId="96" fillId="48" borderId="113" xfId="0" applyFont="1" applyFill="1" applyBorder="1" applyAlignment="1">
      <alignment horizontal="center" vertical="center"/>
    </xf>
    <xf numFmtId="3" fontId="117" fillId="0" borderId="93" xfId="4" applyNumberFormat="1" applyFont="1" applyBorder="1" applyAlignment="1">
      <alignment horizontal="center" vertical="center"/>
    </xf>
    <xf numFmtId="3" fontId="117" fillId="0" borderId="79" xfId="4" applyNumberFormat="1" applyFont="1" applyBorder="1" applyAlignment="1">
      <alignment horizontal="center" vertical="center"/>
    </xf>
    <xf numFmtId="3" fontId="117" fillId="0" borderId="33" xfId="4" applyNumberFormat="1" applyFont="1" applyBorder="1" applyAlignment="1">
      <alignment horizontal="center" vertical="center"/>
    </xf>
    <xf numFmtId="3" fontId="117" fillId="0" borderId="31" xfId="4" applyNumberFormat="1" applyFont="1" applyBorder="1" applyAlignment="1">
      <alignment horizontal="center" vertical="center"/>
    </xf>
    <xf numFmtId="3" fontId="89" fillId="60" borderId="64" xfId="331" applyNumberFormat="1" applyFont="1" applyFill="1" applyBorder="1" applyAlignment="1">
      <alignment horizontal="center" vertical="center"/>
    </xf>
    <xf numFmtId="3" fontId="89" fillId="60" borderId="8" xfId="331" applyNumberFormat="1" applyFont="1" applyFill="1" applyBorder="1" applyAlignment="1">
      <alignment horizontal="center" vertical="center"/>
    </xf>
    <xf numFmtId="3" fontId="89" fillId="60" borderId="44" xfId="331" applyNumberFormat="1" applyFont="1" applyFill="1" applyBorder="1" applyAlignment="1">
      <alignment horizontal="center" vertical="center"/>
    </xf>
    <xf numFmtId="166" fontId="96" fillId="0" borderId="95" xfId="2" applyNumberFormat="1" applyFont="1" applyFill="1" applyBorder="1" applyAlignment="1">
      <alignment horizontal="right"/>
    </xf>
    <xf numFmtId="42" fontId="144" fillId="0" borderId="121" xfId="1290" applyNumberFormat="1" applyFont="1" applyFill="1" applyBorder="1" applyAlignment="1">
      <alignment vertical="top"/>
    </xf>
    <xf numFmtId="9" fontId="145" fillId="0" borderId="121" xfId="150" applyFont="1" applyFill="1" applyBorder="1"/>
    <xf numFmtId="42" fontId="144" fillId="0" borderId="121" xfId="1290" applyNumberFormat="1" applyFont="1" applyBorder="1" applyAlignment="1">
      <alignment vertical="top"/>
    </xf>
    <xf numFmtId="9" fontId="145" fillId="0" borderId="121" xfId="150" applyFont="1" applyBorder="1"/>
    <xf numFmtId="5" fontId="17" fillId="56" borderId="121" xfId="0" applyNumberFormat="1" applyFont="1" applyFill="1" applyBorder="1" applyAlignment="1">
      <alignment horizontal="left"/>
    </xf>
    <xf numFmtId="166" fontId="130" fillId="65" borderId="122" xfId="30975" applyNumberFormat="1" applyFont="1" applyFill="1" applyBorder="1"/>
    <xf numFmtId="165" fontId="130" fillId="66" borderId="121" xfId="0" applyNumberFormat="1" applyFont="1" applyFill="1" applyBorder="1"/>
    <xf numFmtId="166" fontId="130" fillId="66" borderId="121" xfId="2" applyNumberFormat="1" applyFont="1" applyFill="1" applyBorder="1"/>
    <xf numFmtId="0" fontId="17" fillId="62" borderId="121" xfId="331" applyFont="1" applyFill="1" applyBorder="1"/>
    <xf numFmtId="0" fontId="91" fillId="0" borderId="121" xfId="0" applyFont="1" applyBorder="1"/>
    <xf numFmtId="165" fontId="99" fillId="34" borderId="121" xfId="4" applyNumberFormat="1" applyFont="1" applyFill="1" applyBorder="1"/>
    <xf numFmtId="178" fontId="99" fillId="34" borderId="121" xfId="4" applyNumberFormat="1" applyFont="1" applyFill="1" applyBorder="1"/>
    <xf numFmtId="166" fontId="99" fillId="34" borderId="121" xfId="2" applyNumberFormat="1" applyFont="1" applyFill="1" applyBorder="1"/>
    <xf numFmtId="0" fontId="91" fillId="0" borderId="121" xfId="0" applyFont="1" applyBorder="1" applyAlignment="1">
      <alignment horizontal="left"/>
    </xf>
    <xf numFmtId="165" fontId="99" fillId="0" borderId="121" xfId="4" applyNumberFormat="1" applyFont="1" applyBorder="1"/>
    <xf numFmtId="0" fontId="91" fillId="57" borderId="121" xfId="0" applyFont="1" applyFill="1" applyBorder="1" applyAlignment="1">
      <alignment horizontal="center" wrapText="1"/>
    </xf>
    <xf numFmtId="43" fontId="89" fillId="58" borderId="121" xfId="4" quotePrefix="1" applyFont="1" applyFill="1" applyBorder="1" applyAlignment="1">
      <alignment horizontal="center" wrapText="1"/>
    </xf>
    <xf numFmtId="0" fontId="89" fillId="58" borderId="123" xfId="0" applyFont="1" applyFill="1" applyBorder="1" applyAlignment="1">
      <alignment horizontal="center" wrapText="1"/>
    </xf>
    <xf numFmtId="43" fontId="89" fillId="0" borderId="121" xfId="4" quotePrefix="1" applyFont="1" applyFill="1" applyBorder="1" applyAlignment="1">
      <alignment horizontal="center" wrapText="1"/>
    </xf>
    <xf numFmtId="0" fontId="17" fillId="63" borderId="121" xfId="0" applyFont="1" applyFill="1" applyBorder="1" applyAlignment="1">
      <alignment horizontal="center" wrapText="1"/>
    </xf>
    <xf numFmtId="0" fontId="38" fillId="63" borderId="121" xfId="0" applyFont="1" applyFill="1" applyBorder="1" applyAlignment="1">
      <alignment horizontal="left" wrapText="1"/>
    </xf>
    <xf numFmtId="0" fontId="15" fillId="63" borderId="121" xfId="0" applyFont="1" applyFill="1" applyBorder="1" applyAlignment="1">
      <alignment horizontal="center" wrapText="1"/>
    </xf>
    <xf numFmtId="0" fontId="99" fillId="59" borderId="121" xfId="0" applyFont="1" applyFill="1" applyBorder="1" applyAlignment="1">
      <alignment horizontal="center" vertical="center" wrapText="1" readingOrder="1"/>
    </xf>
    <xf numFmtId="3" fontId="99" fillId="58" borderId="121" xfId="331" applyNumberFormat="1" applyFont="1" applyFill="1" applyBorder="1" applyAlignment="1">
      <alignment horizontal="center" vertical="center" wrapText="1"/>
    </xf>
    <xf numFmtId="0" fontId="99" fillId="58" borderId="121" xfId="331" applyFont="1" applyFill="1" applyBorder="1" applyAlignment="1">
      <alignment horizontal="center" vertical="center" wrapText="1"/>
    </xf>
    <xf numFmtId="0" fontId="99" fillId="58" borderId="121" xfId="0" applyFont="1" applyFill="1" applyBorder="1" applyAlignment="1">
      <alignment horizontal="center" vertical="center"/>
    </xf>
    <xf numFmtId="0" fontId="99" fillId="58" borderId="123" xfId="0" applyFont="1" applyFill="1" applyBorder="1" applyAlignment="1">
      <alignment horizontal="center" vertical="center"/>
    </xf>
    <xf numFmtId="3" fontId="89" fillId="0" borderId="121" xfId="328" applyNumberFormat="1" applyFont="1" applyBorder="1"/>
    <xf numFmtId="9" fontId="89" fillId="0" borderId="121" xfId="4" applyNumberFormat="1" applyFont="1" applyFill="1" applyBorder="1" applyAlignment="1">
      <alignment horizontal="right"/>
    </xf>
    <xf numFmtId="3" fontId="103" fillId="0" borderId="121" xfId="329" applyNumberFormat="1" applyFont="1" applyBorder="1" applyAlignment="1">
      <alignment horizontal="center"/>
    </xf>
    <xf numFmtId="3" fontId="103" fillId="0" borderId="123" xfId="329" applyNumberFormat="1" applyFont="1" applyBorder="1" applyAlignment="1">
      <alignment horizontal="center"/>
    </xf>
    <xf numFmtId="3" fontId="99" fillId="58" borderId="121" xfId="0" applyNumberFormat="1" applyFont="1" applyFill="1" applyBorder="1" applyAlignment="1">
      <alignment horizontal="center" vertical="center" wrapText="1"/>
    </xf>
    <xf numFmtId="0" fontId="99" fillId="58" borderId="121" xfId="0" applyFont="1" applyFill="1" applyBorder="1" applyAlignment="1">
      <alignment horizontal="center" vertical="center" wrapText="1"/>
    </xf>
    <xf numFmtId="3" fontId="99" fillId="0" borderId="121" xfId="0" applyNumberFormat="1" applyFont="1" applyBorder="1" applyAlignment="1">
      <alignment horizontal="center" vertical="center"/>
    </xf>
    <xf numFmtId="0" fontId="118" fillId="58" borderId="121" xfId="0" applyFont="1" applyFill="1" applyBorder="1" applyAlignment="1">
      <alignment horizontal="center" vertical="center" wrapText="1"/>
    </xf>
    <xf numFmtId="0" fontId="101" fillId="58" borderId="121" xfId="0" applyFont="1" applyFill="1" applyBorder="1" applyAlignment="1">
      <alignment horizontal="center" vertical="center" wrapText="1"/>
    </xf>
    <xf numFmtId="0" fontId="123" fillId="58" borderId="8" xfId="0" applyFont="1" applyFill="1" applyBorder="1" applyAlignment="1">
      <alignment horizontal="center" vertical="center" wrapText="1"/>
    </xf>
    <xf numFmtId="0" fontId="155" fillId="0" borderId="0" xfId="0" applyFont="1"/>
    <xf numFmtId="0" fontId="107" fillId="58" borderId="8" xfId="125" applyFont="1" applyFill="1" applyBorder="1" applyAlignment="1">
      <alignment horizontal="center" wrapText="1"/>
    </xf>
    <xf numFmtId="3" fontId="89" fillId="0" borderId="8" xfId="0" applyNumberFormat="1" applyFont="1" applyBorder="1" applyAlignment="1">
      <alignment horizontal="left"/>
    </xf>
    <xf numFmtId="0" fontId="158" fillId="0" borderId="0" xfId="0" applyFont="1"/>
    <xf numFmtId="0" fontId="43" fillId="0" borderId="0" xfId="30979" applyFont="1"/>
    <xf numFmtId="0" fontId="159" fillId="69" borderId="110" xfId="0" applyFont="1" applyFill="1" applyBorder="1"/>
    <xf numFmtId="0" fontId="159" fillId="69" borderId="4" xfId="0" applyFont="1" applyFill="1" applyBorder="1"/>
    <xf numFmtId="0" fontId="159" fillId="69" borderId="110" xfId="0" applyFont="1" applyFill="1" applyBorder="1" applyAlignment="1">
      <alignment horizontal="center"/>
    </xf>
    <xf numFmtId="0" fontId="159" fillId="69" borderId="113" xfId="0" applyFont="1" applyFill="1" applyBorder="1" applyAlignment="1">
      <alignment horizontal="center"/>
    </xf>
    <xf numFmtId="0" fontId="159" fillId="69" borderId="68" xfId="0" applyFont="1" applyFill="1" applyBorder="1" applyAlignment="1">
      <alignment horizontal="center"/>
    </xf>
    <xf numFmtId="0" fontId="159" fillId="0" borderId="24" xfId="0" applyFont="1" applyBorder="1"/>
    <xf numFmtId="0" fontId="0" fillId="69" borderId="26" xfId="0" applyFill="1" applyBorder="1"/>
    <xf numFmtId="0" fontId="159" fillId="69" borderId="0" xfId="0" applyFont="1" applyFill="1"/>
    <xf numFmtId="0" fontId="160" fillId="69" borderId="37" xfId="0" applyFont="1" applyFill="1" applyBorder="1"/>
    <xf numFmtId="0" fontId="160" fillId="69" borderId="24" xfId="0" applyFont="1" applyFill="1" applyBorder="1"/>
    <xf numFmtId="166" fontId="159" fillId="69" borderId="98" xfId="496" applyNumberFormat="1" applyFont="1" applyFill="1" applyBorder="1"/>
    <xf numFmtId="166" fontId="159" fillId="69" borderId="77" xfId="496" applyNumberFormat="1" applyFont="1" applyFill="1" applyBorder="1"/>
    <xf numFmtId="166" fontId="159" fillId="69" borderId="104" xfId="496" applyNumberFormat="1" applyFont="1" applyFill="1" applyBorder="1"/>
    <xf numFmtId="0" fontId="0" fillId="0" borderId="26" xfId="0" applyBorder="1"/>
    <xf numFmtId="0" fontId="159" fillId="0" borderId="0" xfId="0" applyFont="1"/>
    <xf numFmtId="0" fontId="160" fillId="0" borderId="37" xfId="0" applyFont="1" applyBorder="1"/>
    <xf numFmtId="0" fontId="160" fillId="0" borderId="24" xfId="0" applyFont="1" applyBorder="1"/>
    <xf numFmtId="166" fontId="159" fillId="0" borderId="98" xfId="496" applyNumberFormat="1" applyFont="1" applyBorder="1"/>
    <xf numFmtId="166" fontId="159" fillId="0" borderId="77" xfId="496" applyNumberFormat="1" applyFont="1" applyBorder="1"/>
    <xf numFmtId="166" fontId="159" fillId="0" borderId="104" xfId="496" applyNumberFormat="1" applyFont="1" applyBorder="1"/>
    <xf numFmtId="166" fontId="159" fillId="69" borderId="26" xfId="496" applyNumberFormat="1" applyFont="1" applyFill="1" applyBorder="1"/>
    <xf numFmtId="166" fontId="159" fillId="69" borderId="55" xfId="496" applyNumberFormat="1" applyFont="1" applyFill="1" applyBorder="1"/>
    <xf numFmtId="166" fontId="159" fillId="69" borderId="27" xfId="496" applyNumberFormat="1" applyFont="1" applyFill="1" applyBorder="1"/>
    <xf numFmtId="166" fontId="159" fillId="0" borderId="98" xfId="0" applyNumberFormat="1" applyFont="1" applyBorder="1"/>
    <xf numFmtId="166" fontId="159" fillId="0" borderId="77" xfId="0" applyNumberFormat="1" applyFont="1" applyBorder="1"/>
    <xf numFmtId="166" fontId="159" fillId="0" borderId="104" xfId="0" applyNumberFormat="1" applyFont="1" applyBorder="1"/>
    <xf numFmtId="0" fontId="0" fillId="69" borderId="35" xfId="0" applyFill="1" applyBorder="1"/>
    <xf numFmtId="0" fontId="159" fillId="69" borderId="36" xfId="0" applyFont="1" applyFill="1" applyBorder="1"/>
    <xf numFmtId="166" fontId="159" fillId="69" borderId="98" xfId="0" applyNumberFormat="1" applyFont="1" applyFill="1" applyBorder="1"/>
    <xf numFmtId="166" fontId="159" fillId="69" borderId="77" xfId="0" applyNumberFormat="1" applyFont="1" applyFill="1" applyBorder="1"/>
    <xf numFmtId="166" fontId="159" fillId="69" borderId="104" xfId="0" applyNumberFormat="1" applyFont="1" applyFill="1" applyBorder="1"/>
    <xf numFmtId="0" fontId="160" fillId="0" borderId="37" xfId="0" quotePrefix="1" applyFont="1" applyBorder="1" applyAlignment="1">
      <alignment horizontal="left"/>
    </xf>
    <xf numFmtId="0" fontId="95" fillId="0" borderId="74" xfId="0" applyFont="1" applyBorder="1" applyAlignment="1">
      <alignment horizontal="center" vertical="center" wrapText="1"/>
    </xf>
    <xf numFmtId="8" fontId="107" fillId="0" borderId="124" xfId="0" applyNumberFormat="1" applyFont="1" applyBorder="1" applyAlignment="1">
      <alignment horizontal="right" vertical="center" wrapText="1"/>
    </xf>
    <xf numFmtId="8" fontId="107" fillId="0" borderId="125" xfId="0" applyNumberFormat="1" applyFont="1" applyBorder="1" applyAlignment="1">
      <alignment horizontal="right" vertical="center" wrapText="1"/>
    </xf>
    <xf numFmtId="8" fontId="95" fillId="0" borderId="79" xfId="125" applyNumberFormat="1" applyFont="1" applyBorder="1" applyAlignment="1">
      <alignment horizontal="right" wrapText="1"/>
    </xf>
    <xf numFmtId="171" fontId="95" fillId="0" borderId="8" xfId="125" applyNumberFormat="1" applyFont="1" applyBorder="1" applyAlignment="1">
      <alignment horizontal="center" wrapText="1"/>
    </xf>
    <xf numFmtId="171" fontId="95" fillId="0" borderId="79" xfId="125" applyNumberFormat="1" applyFont="1" applyBorder="1" applyAlignment="1">
      <alignment horizontal="center" wrapText="1"/>
    </xf>
    <xf numFmtId="0" fontId="125" fillId="60" borderId="0" xfId="0" applyFont="1" applyFill="1"/>
    <xf numFmtId="0" fontId="0" fillId="60" borderId="0" xfId="0" applyFill="1"/>
    <xf numFmtId="0" fontId="5" fillId="60" borderId="0" xfId="0" applyFont="1" applyFill="1" applyAlignment="1">
      <alignment vertical="center"/>
    </xf>
    <xf numFmtId="166" fontId="0" fillId="0" borderId="33" xfId="1290" applyNumberFormat="1" applyFont="1" applyFill="1" applyBorder="1"/>
    <xf numFmtId="166" fontId="0" fillId="0" borderId="62" xfId="1290" applyNumberFormat="1" applyFont="1" applyFill="1" applyBorder="1"/>
    <xf numFmtId="166" fontId="0" fillId="0" borderId="29" xfId="1290" applyNumberFormat="1" applyFont="1" applyBorder="1"/>
    <xf numFmtId="166" fontId="0" fillId="0" borderId="106" xfId="1290" applyNumberFormat="1" applyFont="1" applyFill="1" applyBorder="1"/>
    <xf numFmtId="166" fontId="0" fillId="0" borderId="32" xfId="1290" applyNumberFormat="1" applyFont="1" applyBorder="1"/>
    <xf numFmtId="166" fontId="0" fillId="0" borderId="73" xfId="1290" applyNumberFormat="1" applyFont="1" applyFill="1" applyBorder="1"/>
    <xf numFmtId="166" fontId="0" fillId="0" borderId="93" xfId="1290" applyNumberFormat="1" applyFont="1" applyFill="1" applyBorder="1"/>
    <xf numFmtId="166" fontId="0" fillId="0" borderId="43" xfId="1290" applyNumberFormat="1" applyFont="1" applyFill="1" applyBorder="1"/>
    <xf numFmtId="2" fontId="17" fillId="0" borderId="28" xfId="0" applyNumberFormat="1" applyFont="1" applyBorder="1" applyAlignment="1">
      <alignment horizontal="center" wrapText="1"/>
    </xf>
    <xf numFmtId="1" fontId="17" fillId="0" borderId="28" xfId="0" applyNumberFormat="1" applyFont="1" applyBorder="1" applyAlignment="1">
      <alignment horizontal="center" wrapText="1"/>
    </xf>
    <xf numFmtId="0" fontId="130" fillId="0" borderId="24" xfId="0" applyFont="1" applyBorder="1"/>
    <xf numFmtId="166" fontId="130" fillId="0" borderId="37" xfId="496" applyNumberFormat="1" applyFont="1" applyBorder="1"/>
    <xf numFmtId="166" fontId="130" fillId="0" borderId="46" xfId="496" applyNumberFormat="1" applyFont="1" applyBorder="1"/>
    <xf numFmtId="166" fontId="130" fillId="0" borderId="56" xfId="496" applyNumberFormat="1" applyFont="1" applyBorder="1"/>
    <xf numFmtId="0" fontId="130" fillId="69" borderId="0" xfId="0" applyFont="1" applyFill="1"/>
    <xf numFmtId="166" fontId="130" fillId="69" borderId="54" xfId="496" applyNumberFormat="1" applyFont="1" applyFill="1" applyBorder="1"/>
    <xf numFmtId="166" fontId="130" fillId="69" borderId="28" xfId="496" applyNumberFormat="1" applyFont="1" applyFill="1" applyBorder="1"/>
    <xf numFmtId="166" fontId="130" fillId="69" borderId="86" xfId="496" applyNumberFormat="1" applyFont="1" applyFill="1" applyBorder="1"/>
    <xf numFmtId="0" fontId="130" fillId="0" borderId="0" xfId="0" applyFont="1"/>
    <xf numFmtId="166" fontId="130" fillId="0" borderId="96" xfId="496" applyNumberFormat="1" applyFont="1" applyBorder="1"/>
    <xf numFmtId="166" fontId="130" fillId="0" borderId="95" xfId="496" applyNumberFormat="1" applyFont="1" applyBorder="1"/>
    <xf numFmtId="166" fontId="130" fillId="0" borderId="34" xfId="496" applyNumberFormat="1" applyFont="1" applyBorder="1"/>
    <xf numFmtId="166" fontId="130" fillId="69" borderId="62" xfId="496" applyNumberFormat="1" applyFont="1" applyFill="1" applyBorder="1"/>
    <xf numFmtId="166" fontId="130" fillId="69" borderId="39" xfId="496" applyNumberFormat="1" applyFont="1" applyFill="1" applyBorder="1"/>
    <xf numFmtId="166" fontId="130" fillId="69" borderId="63" xfId="496" applyNumberFormat="1" applyFont="1" applyFill="1" applyBorder="1"/>
    <xf numFmtId="166" fontId="130" fillId="0" borderId="62" xfId="496" applyNumberFormat="1" applyFont="1" applyBorder="1"/>
    <xf numFmtId="166" fontId="130" fillId="0" borderId="39" xfId="496" applyNumberFormat="1" applyFont="1" applyBorder="1"/>
    <xf numFmtId="166" fontId="130" fillId="0" borderId="63" xfId="496" applyNumberFormat="1" applyFont="1" applyBorder="1"/>
    <xf numFmtId="0" fontId="130" fillId="69" borderId="36" xfId="0" applyFont="1" applyFill="1" applyBorder="1"/>
    <xf numFmtId="42" fontId="130" fillId="0" borderId="26" xfId="0" applyNumberFormat="1" applyFont="1" applyBorder="1"/>
    <xf numFmtId="42" fontId="130" fillId="0" borderId="55" xfId="0" applyNumberFormat="1" applyFont="1" applyBorder="1"/>
    <xf numFmtId="166" fontId="130" fillId="69" borderId="96" xfId="496" applyNumberFormat="1" applyFont="1" applyFill="1" applyBorder="1"/>
    <xf numFmtId="166" fontId="130" fillId="69" borderId="95" xfId="496" applyNumberFormat="1" applyFont="1" applyFill="1" applyBorder="1"/>
    <xf numFmtId="166" fontId="130" fillId="69" borderId="34" xfId="496" applyNumberFormat="1" applyFont="1" applyFill="1" applyBorder="1"/>
    <xf numFmtId="3" fontId="99" fillId="0" borderId="8" xfId="0" applyNumberFormat="1" applyFont="1" applyBorder="1" applyAlignment="1">
      <alignment horizontal="center" vertical="center"/>
    </xf>
    <xf numFmtId="42" fontId="96" fillId="0" borderId="105" xfId="0" applyNumberFormat="1" applyFont="1" applyBorder="1"/>
    <xf numFmtId="42" fontId="96" fillId="0" borderId="31" xfId="0" applyNumberFormat="1" applyFont="1" applyBorder="1"/>
    <xf numFmtId="42" fontId="96" fillId="0" borderId="8" xfId="0" applyNumberFormat="1" applyFont="1" applyBorder="1"/>
    <xf numFmtId="42" fontId="96" fillId="0" borderId="44" xfId="0" applyNumberFormat="1" applyFont="1" applyBorder="1"/>
    <xf numFmtId="42" fontId="96" fillId="48" borderId="78" xfId="0" applyNumberFormat="1" applyFont="1" applyFill="1" applyBorder="1"/>
    <xf numFmtId="42" fontId="96" fillId="48" borderId="79" xfId="0" applyNumberFormat="1" applyFont="1" applyFill="1" applyBorder="1"/>
    <xf numFmtId="42" fontId="103" fillId="0" borderId="25" xfId="0" applyNumberFormat="1" applyFont="1" applyBorder="1"/>
    <xf numFmtId="42" fontId="103" fillId="0" borderId="75" xfId="0" applyNumberFormat="1" applyFont="1" applyBorder="1"/>
    <xf numFmtId="42" fontId="103" fillId="0" borderId="40" xfId="0" applyNumberFormat="1" applyFont="1" applyBorder="1"/>
    <xf numFmtId="42" fontId="96" fillId="0" borderId="45" xfId="0" applyNumberFormat="1" applyFont="1" applyBorder="1"/>
    <xf numFmtId="42" fontId="103" fillId="0" borderId="105" xfId="0" applyNumberFormat="1" applyFont="1" applyBorder="1"/>
    <xf numFmtId="42" fontId="103" fillId="0" borderId="49" xfId="0" applyNumberFormat="1" applyFont="1" applyBorder="1"/>
    <xf numFmtId="42" fontId="96" fillId="0" borderId="40" xfId="0" applyNumberFormat="1" applyFont="1" applyBorder="1"/>
    <xf numFmtId="42" fontId="96" fillId="0" borderId="41" xfId="0" applyNumberFormat="1" applyFont="1" applyBorder="1"/>
    <xf numFmtId="42" fontId="96" fillId="0" borderId="30" xfId="0" applyNumberFormat="1" applyFont="1" applyBorder="1"/>
    <xf numFmtId="42" fontId="96" fillId="0" borderId="33" xfId="0" applyNumberFormat="1" applyFont="1" applyBorder="1"/>
    <xf numFmtId="42" fontId="96" fillId="0" borderId="106" xfId="0" applyNumberFormat="1" applyFont="1" applyBorder="1"/>
    <xf numFmtId="42" fontId="96" fillId="0" borderId="42" xfId="0" applyNumberFormat="1" applyFont="1" applyBorder="1"/>
    <xf numFmtId="42" fontId="96" fillId="0" borderId="43" xfId="0" applyNumberFormat="1" applyFont="1" applyBorder="1"/>
    <xf numFmtId="42" fontId="96" fillId="48" borderId="93" xfId="0" applyNumberFormat="1" applyFont="1" applyFill="1" applyBorder="1"/>
    <xf numFmtId="42" fontId="103" fillId="0" borderId="94" xfId="0" applyNumberFormat="1" applyFont="1" applyBorder="1"/>
    <xf numFmtId="42" fontId="103" fillId="0" borderId="47" xfId="0" applyNumberFormat="1" applyFont="1" applyBorder="1"/>
    <xf numFmtId="42" fontId="103" fillId="0" borderId="48" xfId="0" applyNumberFormat="1" applyFont="1" applyBorder="1"/>
    <xf numFmtId="42" fontId="96" fillId="0" borderId="8" xfId="30974" applyNumberFormat="1" applyFont="1" applyBorder="1"/>
    <xf numFmtId="9" fontId="0" fillId="56" borderId="106" xfId="0" applyNumberFormat="1" applyFill="1" applyBorder="1"/>
    <xf numFmtId="178" fontId="99" fillId="0" borderId="121" xfId="4" applyNumberFormat="1" applyFont="1" applyBorder="1"/>
    <xf numFmtId="0" fontId="96" fillId="0" borderId="0" xfId="30974" quotePrefix="1" applyFont="1"/>
    <xf numFmtId="0" fontId="95" fillId="0" borderId="126" xfId="0" applyFont="1" applyBorder="1" applyAlignment="1">
      <alignment horizontal="center" vertical="center" wrapText="1"/>
    </xf>
    <xf numFmtId="0" fontId="95" fillId="0" borderId="127" xfId="0" applyFont="1" applyBorder="1" applyAlignment="1">
      <alignment horizontal="center" vertical="center" wrapText="1"/>
    </xf>
    <xf numFmtId="0" fontId="95" fillId="0" borderId="128" xfId="0" applyFont="1" applyBorder="1" applyAlignment="1">
      <alignment horizontal="center" vertical="center" wrapText="1"/>
    </xf>
    <xf numFmtId="0" fontId="95" fillId="0" borderId="129" xfId="0" applyFont="1" applyBorder="1" applyAlignment="1">
      <alignment horizontal="center" vertical="center" wrapText="1"/>
    </xf>
    <xf numFmtId="181" fontId="125" fillId="0" borderId="0" xfId="0" applyNumberFormat="1" applyFont="1"/>
    <xf numFmtId="42" fontId="5" fillId="0" borderId="0" xfId="0" applyNumberFormat="1" applyFont="1"/>
    <xf numFmtId="0" fontId="43" fillId="0" borderId="8" xfId="0" applyFont="1" applyBorder="1" applyAlignment="1">
      <alignment vertical="top" wrapText="1"/>
    </xf>
    <xf numFmtId="42" fontId="0" fillId="0" borderId="0" xfId="0" applyNumberFormat="1"/>
    <xf numFmtId="6" fontId="95" fillId="0" borderId="0" xfId="0" applyNumberFormat="1" applyFont="1"/>
    <xf numFmtId="0" fontId="95" fillId="0" borderId="0" xfId="0" quotePrefix="1" applyFont="1"/>
    <xf numFmtId="0" fontId="89" fillId="63" borderId="29" xfId="30979" applyFont="1" applyFill="1" applyBorder="1"/>
    <xf numFmtId="0" fontId="89" fillId="0" borderId="8" xfId="30979" quotePrefix="1" applyFont="1" applyBorder="1" applyAlignment="1">
      <alignment horizontal="left"/>
    </xf>
    <xf numFmtId="0" fontId="89" fillId="57" borderId="29" xfId="30979" applyFont="1" applyFill="1" applyBorder="1"/>
    <xf numFmtId="3" fontId="95" fillId="0" borderId="0" xfId="0" applyNumberFormat="1" applyFont="1" applyAlignment="1">
      <alignment horizontal="right" vertical="center"/>
    </xf>
    <xf numFmtId="9" fontId="95" fillId="0" borderId="0" xfId="0" applyNumberFormat="1" applyFont="1" applyAlignment="1">
      <alignment horizontal="center" vertical="center"/>
    </xf>
    <xf numFmtId="166" fontId="130" fillId="0" borderId="0" xfId="30975" applyNumberFormat="1" applyFont="1"/>
    <xf numFmtId="42" fontId="89" fillId="0" borderId="105" xfId="30979" applyNumberFormat="1" applyFont="1" applyBorder="1"/>
    <xf numFmtId="42" fontId="89" fillId="0" borderId="8" xfId="30979" applyNumberFormat="1" applyFont="1" applyBorder="1"/>
    <xf numFmtId="42" fontId="89" fillId="0" borderId="106" xfId="30979" applyNumberFormat="1" applyFont="1" applyBorder="1"/>
    <xf numFmtId="42" fontId="89" fillId="0" borderId="54" xfId="598" applyNumberFormat="1" applyFont="1" applyBorder="1" applyAlignment="1">
      <alignment vertical="center" wrapText="1"/>
    </xf>
    <xf numFmtId="42" fontId="89" fillId="0" borderId="31" xfId="598" applyNumberFormat="1" applyFont="1" applyBorder="1" applyAlignment="1">
      <alignment vertical="center" wrapText="1"/>
    </xf>
    <xf numFmtId="42" fontId="89" fillId="0" borderId="60" xfId="598" applyNumberFormat="1" applyFont="1" applyBorder="1" applyAlignment="1">
      <alignment vertical="center"/>
    </xf>
    <xf numFmtId="42" fontId="89" fillId="0" borderId="33" xfId="598" applyNumberFormat="1" applyFont="1" applyBorder="1" applyAlignment="1">
      <alignment vertical="center" wrapText="1"/>
    </xf>
    <xf numFmtId="42" fontId="99" fillId="0" borderId="79" xfId="598" applyNumberFormat="1" applyFont="1" applyBorder="1" applyAlignment="1">
      <alignment vertical="center" wrapText="1"/>
    </xf>
    <xf numFmtId="42" fontId="99" fillId="0" borderId="93" xfId="598" applyNumberFormat="1" applyFont="1" applyBorder="1" applyAlignment="1">
      <alignment vertical="center" wrapText="1"/>
    </xf>
    <xf numFmtId="42" fontId="89" fillId="57" borderId="105" xfId="30979" applyNumberFormat="1" applyFont="1" applyFill="1" applyBorder="1"/>
    <xf numFmtId="42" fontId="89" fillId="57" borderId="8" xfId="30979" applyNumberFormat="1" applyFont="1" applyFill="1" applyBorder="1"/>
    <xf numFmtId="42" fontId="89" fillId="57" borderId="106" xfId="30979" applyNumberFormat="1" applyFont="1" applyFill="1" applyBorder="1"/>
    <xf numFmtId="42" fontId="89" fillId="0" borderId="54" xfId="30979" applyNumberFormat="1" applyFont="1" applyBorder="1"/>
    <xf numFmtId="42" fontId="89" fillId="0" borderId="31" xfId="30979" applyNumberFormat="1" applyFont="1" applyBorder="1"/>
    <xf numFmtId="42" fontId="89" fillId="0" borderId="33" xfId="30979" applyNumberFormat="1" applyFont="1" applyBorder="1"/>
    <xf numFmtId="42" fontId="89" fillId="0" borderId="30" xfId="598" applyNumberFormat="1" applyFont="1" applyBorder="1" applyAlignment="1">
      <alignment vertical="center"/>
    </xf>
    <xf numFmtId="42" fontId="135" fillId="0" borderId="54" xfId="598" applyNumberFormat="1" applyFont="1" applyBorder="1" applyAlignment="1">
      <alignment vertical="center" wrapText="1"/>
    </xf>
    <xf numFmtId="42" fontId="135" fillId="0" borderId="31" xfId="598" applyNumberFormat="1" applyFont="1" applyBorder="1" applyAlignment="1">
      <alignment vertical="center" wrapText="1"/>
    </xf>
    <xf numFmtId="42" fontId="89" fillId="0" borderId="30" xfId="598" applyNumberFormat="1" applyFont="1" applyBorder="1" applyAlignment="1">
      <alignment vertical="center" wrapText="1"/>
    </xf>
    <xf numFmtId="42" fontId="96" fillId="0" borderId="40" xfId="0" applyNumberFormat="1" applyFont="1" applyBorder="1" applyAlignment="1">
      <alignment wrapText="1"/>
    </xf>
    <xf numFmtId="42" fontId="96" fillId="0" borderId="30" xfId="0" applyNumberFormat="1" applyFont="1" applyBorder="1" applyAlignment="1">
      <alignment wrapText="1"/>
    </xf>
    <xf numFmtId="42" fontId="96" fillId="0" borderId="105" xfId="0" applyNumberFormat="1" applyFont="1" applyBorder="1" applyAlignment="1">
      <alignment wrapText="1"/>
    </xf>
    <xf numFmtId="42" fontId="96" fillId="0" borderId="42" xfId="0" applyNumberFormat="1" applyFont="1" applyBorder="1" applyAlignment="1">
      <alignment wrapText="1"/>
    </xf>
    <xf numFmtId="42" fontId="96" fillId="48" borderId="78" xfId="0" applyNumberFormat="1" applyFont="1" applyFill="1" applyBorder="1" applyAlignment="1">
      <alignment wrapText="1"/>
    </xf>
    <xf numFmtId="42" fontId="103" fillId="0" borderId="25" xfId="0" applyNumberFormat="1" applyFont="1" applyBorder="1" applyAlignment="1">
      <alignment wrapText="1"/>
    </xf>
    <xf numFmtId="42" fontId="103" fillId="0" borderId="47" xfId="0" applyNumberFormat="1" applyFont="1" applyBorder="1" applyAlignment="1">
      <alignment wrapText="1"/>
    </xf>
    <xf numFmtId="42" fontId="96" fillId="0" borderId="95" xfId="0" applyNumberFormat="1" applyFont="1" applyBorder="1" applyAlignment="1">
      <alignment wrapText="1"/>
    </xf>
    <xf numFmtId="42" fontId="96" fillId="0" borderId="28" xfId="0" applyNumberFormat="1" applyFont="1" applyBorder="1" applyAlignment="1">
      <alignment wrapText="1"/>
    </xf>
    <xf numFmtId="42" fontId="96" fillId="0" borderId="84" xfId="0" applyNumberFormat="1" applyFont="1" applyBorder="1" applyAlignment="1">
      <alignment wrapText="1"/>
    </xf>
    <xf numFmtId="42" fontId="96" fillId="48" borderId="77" xfId="0" applyNumberFormat="1" applyFont="1" applyFill="1" applyBorder="1" applyAlignment="1">
      <alignment wrapText="1"/>
    </xf>
    <xf numFmtId="42" fontId="103" fillId="0" borderId="55" xfId="0" applyNumberFormat="1" applyFont="1" applyBorder="1" applyAlignment="1">
      <alignment wrapText="1"/>
    </xf>
    <xf numFmtId="42" fontId="103" fillId="0" borderId="39" xfId="0" applyNumberFormat="1" applyFont="1" applyBorder="1" applyAlignment="1">
      <alignment wrapText="1"/>
    </xf>
    <xf numFmtId="42" fontId="96" fillId="0" borderId="39" xfId="0" applyNumberFormat="1" applyFont="1" applyBorder="1" applyAlignment="1">
      <alignment wrapText="1"/>
    </xf>
    <xf numFmtId="42" fontId="103" fillId="0" borderId="95" xfId="0" applyNumberFormat="1" applyFont="1" applyBorder="1" applyAlignment="1">
      <alignment wrapText="1"/>
    </xf>
    <xf numFmtId="42" fontId="103" fillId="0" borderId="46" xfId="0" applyNumberFormat="1" applyFont="1" applyBorder="1" applyAlignment="1">
      <alignment wrapText="1"/>
    </xf>
    <xf numFmtId="42" fontId="96" fillId="0" borderId="106" xfId="30974" applyNumberFormat="1" applyFont="1" applyBorder="1" applyAlignment="1">
      <alignment wrapText="1"/>
    </xf>
    <xf numFmtId="42" fontId="96" fillId="0" borderId="43" xfId="30974" applyNumberFormat="1" applyFont="1" applyBorder="1" applyAlignment="1">
      <alignment wrapText="1"/>
    </xf>
    <xf numFmtId="0" fontId="96" fillId="48" borderId="77" xfId="0" applyFont="1" applyFill="1" applyBorder="1" applyAlignment="1">
      <alignment wrapText="1"/>
    </xf>
    <xf numFmtId="164" fontId="103" fillId="0" borderId="27" xfId="0" applyNumberFormat="1" applyFont="1" applyBorder="1" applyAlignment="1">
      <alignment wrapText="1"/>
    </xf>
    <xf numFmtId="42" fontId="96" fillId="0" borderId="106" xfId="0" applyNumberFormat="1" applyFont="1" applyBorder="1" applyAlignment="1">
      <alignment wrapText="1"/>
    </xf>
    <xf numFmtId="9" fontId="125" fillId="0" borderId="0" xfId="1" applyFont="1"/>
    <xf numFmtId="0" fontId="163" fillId="0" borderId="55" xfId="0" applyFont="1" applyBorder="1" applyAlignment="1">
      <alignment horizontal="center"/>
    </xf>
    <xf numFmtId="0" fontId="43" fillId="0" borderId="84" xfId="0" applyFont="1" applyBorder="1"/>
    <xf numFmtId="37" fontId="125" fillId="0" borderId="8" xfId="0" applyNumberFormat="1" applyFont="1" applyBorder="1"/>
    <xf numFmtId="37" fontId="125" fillId="0" borderId="105" xfId="0" applyNumberFormat="1" applyFont="1" applyBorder="1"/>
    <xf numFmtId="37" fontId="125" fillId="0" borderId="106" xfId="0" applyNumberFormat="1" applyFont="1" applyBorder="1"/>
    <xf numFmtId="37" fontId="125" fillId="0" borderId="0" xfId="0" applyNumberFormat="1" applyFont="1"/>
    <xf numFmtId="0" fontId="99" fillId="58" borderId="8" xfId="0" applyFont="1" applyFill="1" applyBorder="1" applyAlignment="1">
      <alignment horizontal="center"/>
    </xf>
    <xf numFmtId="0" fontId="99" fillId="58" borderId="106" xfId="0" applyFont="1" applyFill="1" applyBorder="1" applyAlignment="1">
      <alignment horizontal="center" wrapText="1"/>
    </xf>
    <xf numFmtId="42" fontId="96" fillId="0" borderId="62" xfId="1290" applyNumberFormat="1" applyFont="1" applyFill="1" applyBorder="1" applyAlignment="1"/>
    <xf numFmtId="42" fontId="96" fillId="0" borderId="8" xfId="1290" applyNumberFormat="1" applyFont="1" applyFill="1" applyBorder="1" applyAlignment="1"/>
    <xf numFmtId="42" fontId="96" fillId="0" borderId="106" xfId="1290" applyNumberFormat="1" applyFont="1" applyBorder="1" applyAlignment="1"/>
    <xf numFmtId="42" fontId="96" fillId="0" borderId="60" xfId="1290" applyNumberFormat="1" applyFont="1" applyBorder="1" applyAlignment="1"/>
    <xf numFmtId="42" fontId="96" fillId="0" borderId="31" xfId="1290" applyNumberFormat="1" applyFont="1" applyBorder="1" applyAlignment="1"/>
    <xf numFmtId="42" fontId="96" fillId="0" borderId="86" xfId="1290" applyNumberFormat="1" applyFont="1" applyBorder="1" applyAlignment="1"/>
    <xf numFmtId="42" fontId="96" fillId="0" borderId="54" xfId="1290" applyNumberFormat="1" applyFont="1" applyFill="1" applyBorder="1" applyAlignment="1"/>
    <xf numFmtId="42" fontId="96" fillId="0" borderId="96" xfId="1290" applyNumberFormat="1" applyFont="1" applyFill="1" applyBorder="1" applyAlignment="1"/>
    <xf numFmtId="42" fontId="96" fillId="0" borderId="60" xfId="1290" applyNumberFormat="1" applyFont="1" applyFill="1" applyBorder="1" applyAlignment="1"/>
    <xf numFmtId="42" fontId="96" fillId="0" borderId="31" xfId="1290" applyNumberFormat="1" applyFont="1" applyFill="1" applyBorder="1" applyAlignment="1"/>
    <xf numFmtId="42" fontId="96" fillId="0" borderId="86" xfId="1290" applyNumberFormat="1" applyFont="1" applyFill="1" applyBorder="1" applyAlignment="1"/>
    <xf numFmtId="42" fontId="103" fillId="0" borderId="37" xfId="1290" applyNumberFormat="1" applyFont="1" applyFill="1" applyBorder="1" applyAlignment="1"/>
    <xf numFmtId="42" fontId="103" fillId="0" borderId="49" xfId="1290" applyNumberFormat="1" applyFont="1" applyFill="1" applyBorder="1" applyAlignment="1"/>
    <xf numFmtId="42" fontId="103" fillId="0" borderId="56" xfId="1290" applyNumberFormat="1" applyFont="1" applyFill="1" applyBorder="1" applyAlignment="1"/>
    <xf numFmtId="42" fontId="103" fillId="0" borderId="24" xfId="1290" applyNumberFormat="1" applyFont="1" applyFill="1" applyBorder="1" applyAlignment="1"/>
    <xf numFmtId="9" fontId="96" fillId="0" borderId="30" xfId="150" applyFont="1" applyFill="1" applyBorder="1" applyAlignment="1"/>
    <xf numFmtId="9" fontId="96" fillId="0" borderId="31" xfId="150" applyFont="1" applyFill="1" applyBorder="1" applyAlignment="1"/>
    <xf numFmtId="9" fontId="96" fillId="0" borderId="33" xfId="150" applyFont="1" applyBorder="1" applyAlignment="1"/>
    <xf numFmtId="9" fontId="96" fillId="0" borderId="33" xfId="150" applyFont="1" applyFill="1" applyBorder="1" applyAlignment="1"/>
    <xf numFmtId="9" fontId="96" fillId="0" borderId="47" xfId="150" applyFont="1" applyBorder="1" applyAlignment="1"/>
    <xf numFmtId="9" fontId="96" fillId="0" borderId="49" xfId="150" applyFont="1" applyBorder="1" applyAlignment="1"/>
    <xf numFmtId="9" fontId="96" fillId="0" borderId="48" xfId="150" applyFont="1" applyFill="1" applyBorder="1" applyAlignment="1"/>
    <xf numFmtId="42" fontId="89" fillId="0" borderId="45" xfId="0" applyNumberFormat="1" applyFont="1" applyBorder="1"/>
    <xf numFmtId="42" fontId="89" fillId="0" borderId="8" xfId="0" applyNumberFormat="1" applyFont="1" applyBorder="1"/>
    <xf numFmtId="42" fontId="99" fillId="0" borderId="8" xfId="0" applyNumberFormat="1" applyFont="1" applyBorder="1"/>
    <xf numFmtId="3" fontId="89" fillId="0" borderId="8" xfId="0" applyNumberFormat="1" applyFont="1" applyBorder="1" applyAlignment="1">
      <alignment horizontal="right"/>
    </xf>
    <xf numFmtId="3" fontId="89" fillId="0" borderId="79" xfId="0" applyNumberFormat="1" applyFont="1" applyBorder="1" applyAlignment="1">
      <alignment horizontal="right"/>
    </xf>
    <xf numFmtId="9" fontId="89" fillId="0" borderId="41" xfId="0" applyNumberFormat="1" applyFont="1" applyBorder="1" applyAlignment="1">
      <alignment horizontal="center"/>
    </xf>
    <xf numFmtId="9" fontId="89" fillId="0" borderId="106" xfId="0" applyNumberFormat="1" applyFont="1" applyBorder="1" applyAlignment="1">
      <alignment horizontal="center"/>
    </xf>
    <xf numFmtId="9" fontId="89" fillId="0" borderId="93" xfId="0" applyNumberFormat="1" applyFont="1" applyBorder="1" applyAlignment="1">
      <alignment horizontal="center"/>
    </xf>
    <xf numFmtId="3" fontId="89" fillId="0" borderId="8" xfId="0" applyNumberFormat="1" applyFont="1" applyBorder="1" applyAlignment="1">
      <alignment horizontal="center"/>
    </xf>
    <xf numFmtId="37" fontId="89" fillId="0" borderId="8" xfId="4" applyNumberFormat="1" applyFont="1" applyFill="1" applyBorder="1" applyAlignment="1">
      <alignment horizontal="center"/>
    </xf>
    <xf numFmtId="37" fontId="89" fillId="0" borderId="106" xfId="4" applyNumberFormat="1" applyFont="1" applyFill="1" applyBorder="1" applyAlignment="1">
      <alignment horizontal="center"/>
    </xf>
    <xf numFmtId="0" fontId="99" fillId="58" borderId="106" xfId="0" applyFont="1" applyFill="1" applyBorder="1" applyAlignment="1">
      <alignment horizontal="center"/>
    </xf>
    <xf numFmtId="3" fontId="89" fillId="0" borderId="79" xfId="0" applyNumberFormat="1" applyFont="1" applyBorder="1" applyAlignment="1">
      <alignment horizontal="center"/>
    </xf>
    <xf numFmtId="166" fontId="96" fillId="0" borderId="44" xfId="496" applyNumberFormat="1" applyFont="1" applyBorder="1"/>
    <xf numFmtId="166" fontId="0" fillId="0" borderId="0" xfId="1" applyNumberFormat="1" applyFont="1"/>
    <xf numFmtId="166" fontId="0" fillId="0" borderId="73" xfId="1290" applyNumberFormat="1" applyFont="1" applyBorder="1"/>
    <xf numFmtId="166" fontId="0" fillId="0" borderId="43" xfId="1290" applyNumberFormat="1" applyFont="1" applyBorder="1"/>
    <xf numFmtId="166" fontId="0" fillId="0" borderId="93" xfId="1290" applyNumberFormat="1" applyFont="1" applyBorder="1"/>
    <xf numFmtId="166" fontId="0" fillId="0" borderId="61" xfId="1290" applyNumberFormat="1" applyFont="1" applyBorder="1"/>
    <xf numFmtId="165" fontId="5" fillId="0" borderId="0" xfId="4" applyNumberFormat="1" applyFont="1" applyAlignment="1">
      <alignment vertical="center"/>
    </xf>
    <xf numFmtId="165" fontId="17" fillId="63" borderId="8" xfId="4" applyNumberFormat="1" applyFont="1" applyFill="1" applyBorder="1" applyAlignment="1">
      <alignment horizontal="center" vertical="center" wrapText="1"/>
    </xf>
    <xf numFmtId="165" fontId="95" fillId="0" borderId="74" xfId="4" applyNumberFormat="1" applyFont="1" applyBorder="1" applyAlignment="1">
      <alignment horizontal="center" vertical="center" wrapText="1"/>
    </xf>
    <xf numFmtId="165" fontId="95" fillId="0" borderId="128" xfId="4" applyNumberFormat="1" applyFont="1" applyBorder="1" applyAlignment="1">
      <alignment horizontal="center" vertical="center" wrapText="1"/>
    </xf>
    <xf numFmtId="165" fontId="95" fillId="0" borderId="8" xfId="4" applyNumberFormat="1" applyFont="1" applyBorder="1" applyAlignment="1">
      <alignment horizontal="center" vertical="center" wrapText="1"/>
    </xf>
    <xf numFmtId="165" fontId="95" fillId="0" borderId="129" xfId="4" applyNumberFormat="1" applyFont="1" applyBorder="1" applyAlignment="1">
      <alignment horizontal="center" vertical="center" wrapText="1"/>
    </xf>
    <xf numFmtId="165" fontId="5" fillId="0" borderId="0" xfId="4" applyNumberFormat="1" applyFont="1" applyAlignment="1">
      <alignment horizontal="left" vertical="center"/>
    </xf>
    <xf numFmtId="165" fontId="139" fillId="0" borderId="0" xfId="4" applyNumberFormat="1" applyFont="1"/>
    <xf numFmtId="166" fontId="130" fillId="0" borderId="0" xfId="2" applyNumberFormat="1" applyFont="1"/>
    <xf numFmtId="0" fontId="6" fillId="0" borderId="0" xfId="0" applyFont="1" applyAlignment="1">
      <alignment horizontal="left" wrapText="1"/>
    </xf>
    <xf numFmtId="43" fontId="89" fillId="0" borderId="8" xfId="4" applyFont="1" applyBorder="1" applyAlignment="1">
      <alignment horizontal="center" vertical="center"/>
    </xf>
    <xf numFmtId="165" fontId="0" fillId="0" borderId="0" xfId="1" applyNumberFormat="1" applyFont="1"/>
    <xf numFmtId="0" fontId="107" fillId="0" borderId="0" xfId="942" applyFont="1"/>
    <xf numFmtId="0" fontId="99" fillId="56" borderId="8" xfId="0" applyFont="1" applyFill="1" applyBorder="1" applyAlignment="1">
      <alignment horizontal="center" vertical="center" wrapText="1"/>
    </xf>
    <xf numFmtId="2" fontId="89" fillId="0" borderId="8" xfId="4" applyNumberFormat="1" applyFont="1" applyBorder="1" applyAlignment="1">
      <alignment horizontal="center" vertical="center"/>
    </xf>
    <xf numFmtId="166" fontId="89" fillId="0" borderId="8" xfId="2" applyNumberFormat="1" applyFont="1" applyBorder="1" applyAlignment="1">
      <alignment horizontal="center" vertical="center"/>
    </xf>
    <xf numFmtId="166" fontId="89" fillId="0" borderId="8" xfId="4" applyNumberFormat="1" applyFont="1" applyBorder="1" applyAlignment="1">
      <alignment horizontal="center" vertical="center"/>
    </xf>
    <xf numFmtId="0" fontId="95" fillId="0" borderId="0" xfId="0" applyFont="1" applyAlignment="1">
      <alignment horizontal="left" vertical="center" wrapText="1"/>
    </xf>
    <xf numFmtId="0" fontId="89" fillId="56" borderId="0" xfId="0" applyFont="1" applyFill="1" applyAlignment="1">
      <alignment horizontal="left" vertical="center"/>
    </xf>
    <xf numFmtId="0" fontId="0" fillId="0" borderId="8" xfId="335" applyFont="1" applyBorder="1" applyAlignment="1">
      <alignment horizontal="center"/>
    </xf>
    <xf numFmtId="0" fontId="17" fillId="0" borderId="8" xfId="333" applyFont="1" applyBorder="1" applyAlignment="1">
      <alignment horizontal="justify" vertical="top" wrapText="1"/>
    </xf>
    <xf numFmtId="0" fontId="17" fillId="0" borderId="8" xfId="0" applyFont="1" applyBorder="1" applyAlignment="1">
      <alignment vertical="top" wrapText="1"/>
    </xf>
    <xf numFmtId="0" fontId="17" fillId="0" borderId="8" xfId="0" applyFont="1" applyBorder="1"/>
    <xf numFmtId="165" fontId="0" fillId="63" borderId="8" xfId="0" applyNumberFormat="1" applyFill="1" applyBorder="1"/>
    <xf numFmtId="179" fontId="0" fillId="63" borderId="8" xfId="4" applyNumberFormat="1" applyFont="1" applyFill="1" applyBorder="1"/>
    <xf numFmtId="0" fontId="0" fillId="63" borderId="8" xfId="0" applyFill="1" applyBorder="1"/>
    <xf numFmtId="0" fontId="0" fillId="63" borderId="8" xfId="0" applyFill="1" applyBorder="1" applyAlignment="1">
      <alignment horizontal="center"/>
    </xf>
    <xf numFmtId="43" fontId="0" fillId="63" borderId="8" xfId="4" applyFont="1" applyFill="1" applyBorder="1"/>
    <xf numFmtId="37" fontId="0" fillId="63" borderId="8" xfId="4" applyNumberFormat="1" applyFont="1" applyFill="1" applyBorder="1" applyAlignment="1">
      <alignment horizontal="center"/>
    </xf>
    <xf numFmtId="166" fontId="0" fillId="63" borderId="8" xfId="2" applyNumberFormat="1" applyFont="1" applyFill="1" applyBorder="1"/>
    <xf numFmtId="0" fontId="130" fillId="0" borderId="8" xfId="0" applyFont="1" applyBorder="1"/>
    <xf numFmtId="0" fontId="125" fillId="0" borderId="8" xfId="333" applyBorder="1" applyAlignment="1">
      <alignment vertical="top" wrapText="1"/>
    </xf>
    <xf numFmtId="0" fontId="125" fillId="0" borderId="8" xfId="333" applyBorder="1" applyAlignment="1">
      <alignment horizontal="center" vertical="top" wrapText="1"/>
    </xf>
    <xf numFmtId="0" fontId="17" fillId="62" borderId="8" xfId="0" applyFont="1" applyFill="1" applyBorder="1"/>
    <xf numFmtId="0" fontId="0" fillId="56" borderId="8" xfId="0" applyFill="1" applyBorder="1"/>
    <xf numFmtId="165" fontId="0" fillId="0" borderId="8" xfId="4" applyNumberFormat="1" applyFont="1" applyBorder="1"/>
    <xf numFmtId="165" fontId="125" fillId="0" borderId="8" xfId="4" applyNumberFormat="1" applyFont="1" applyBorder="1"/>
    <xf numFmtId="166" fontId="89" fillId="0" borderId="8" xfId="2" applyNumberFormat="1" applyFont="1" applyFill="1" applyBorder="1" applyAlignment="1" applyProtection="1">
      <alignment vertical="center" wrapText="1"/>
      <protection locked="0"/>
    </xf>
    <xf numFmtId="166" fontId="89" fillId="0" borderId="8" xfId="2" applyNumberFormat="1" applyFont="1" applyFill="1" applyBorder="1" applyAlignment="1" applyProtection="1">
      <alignment horizontal="center" vertical="center"/>
      <protection locked="0"/>
    </xf>
    <xf numFmtId="0" fontId="99" fillId="59" borderId="31" xfId="0" applyFont="1" applyFill="1" applyBorder="1" applyAlignment="1" applyProtection="1">
      <alignment horizontal="justify" vertical="center" wrapText="1"/>
      <protection locked="0"/>
    </xf>
    <xf numFmtId="0" fontId="99" fillId="59" borderId="31" xfId="0" applyFont="1" applyFill="1" applyBorder="1" applyAlignment="1" applyProtection="1">
      <alignment horizontal="center" vertical="center" wrapText="1"/>
      <protection locked="0"/>
    </xf>
    <xf numFmtId="166" fontId="95" fillId="65" borderId="122" xfId="30975" applyNumberFormat="1" applyFont="1" applyFill="1" applyBorder="1"/>
    <xf numFmtId="166" fontId="95" fillId="65" borderId="114" xfId="2" applyNumberFormat="1" applyFont="1" applyFill="1" applyBorder="1"/>
    <xf numFmtId="166" fontId="95" fillId="65" borderId="115" xfId="2" applyNumberFormat="1" applyFont="1" applyFill="1" applyBorder="1"/>
    <xf numFmtId="166" fontId="95" fillId="65" borderId="81" xfId="30975" applyNumberFormat="1" applyFont="1" applyFill="1" applyBorder="1"/>
    <xf numFmtId="166" fontId="95" fillId="65" borderId="82" xfId="2" applyNumberFormat="1" applyFont="1" applyFill="1" applyBorder="1"/>
    <xf numFmtId="166" fontId="95" fillId="65" borderId="83" xfId="2" applyNumberFormat="1" applyFont="1" applyFill="1" applyBorder="1"/>
    <xf numFmtId="0" fontId="103" fillId="63" borderId="113" xfId="0" applyFont="1" applyFill="1" applyBorder="1" applyAlignment="1">
      <alignment horizontal="center" wrapText="1"/>
    </xf>
    <xf numFmtId="0" fontId="96" fillId="0" borderId="30" xfId="0" applyFont="1" applyBorder="1" applyAlignment="1">
      <alignment horizontal="left"/>
    </xf>
    <xf numFmtId="9" fontId="96" fillId="0" borderId="31" xfId="1" applyFont="1" applyBorder="1"/>
    <xf numFmtId="0" fontId="96" fillId="0" borderId="33" xfId="0" applyFont="1" applyBorder="1"/>
    <xf numFmtId="9" fontId="96" fillId="0" borderId="8" xfId="1" applyFont="1" applyBorder="1"/>
    <xf numFmtId="0" fontId="96" fillId="0" borderId="42" xfId="0" applyFont="1" applyBorder="1" applyAlignment="1">
      <alignment horizontal="left"/>
    </xf>
    <xf numFmtId="9" fontId="96" fillId="0" borderId="44" xfId="1" applyFont="1" applyBorder="1"/>
    <xf numFmtId="0" fontId="96" fillId="0" borderId="44" xfId="0" applyFont="1" applyBorder="1"/>
    <xf numFmtId="0" fontId="96" fillId="0" borderId="43" xfId="0" applyFont="1" applyBorder="1"/>
    <xf numFmtId="0" fontId="103" fillId="0" borderId="111" xfId="0" applyFont="1" applyBorder="1" applyAlignment="1">
      <alignment horizontal="center"/>
    </xf>
    <xf numFmtId="0" fontId="96" fillId="0" borderId="121" xfId="0" applyFont="1" applyBorder="1"/>
    <xf numFmtId="9" fontId="96" fillId="0" borderId="121" xfId="1" applyFont="1" applyBorder="1"/>
    <xf numFmtId="0" fontId="96" fillId="0" borderId="112" xfId="0" applyFont="1" applyBorder="1"/>
    <xf numFmtId="0" fontId="103" fillId="0" borderId="0" xfId="0" applyFont="1" applyAlignment="1">
      <alignment horizontal="left"/>
    </xf>
    <xf numFmtId="42" fontId="103" fillId="0" borderId="0" xfId="0" applyNumberFormat="1" applyFont="1"/>
    <xf numFmtId="0" fontId="99" fillId="58" borderId="48" xfId="0" applyFont="1" applyFill="1" applyBorder="1" applyAlignment="1">
      <alignment horizontal="center" vertical="center"/>
    </xf>
    <xf numFmtId="9" fontId="89" fillId="0" borderId="112" xfId="4" applyNumberFormat="1" applyFont="1" applyFill="1" applyBorder="1" applyAlignment="1"/>
    <xf numFmtId="9" fontId="89" fillId="0" borderId="33" xfId="4" applyNumberFormat="1" applyFont="1" applyFill="1" applyBorder="1" applyAlignment="1"/>
    <xf numFmtId="9" fontId="99" fillId="0" borderId="113" xfId="4" applyNumberFormat="1" applyFont="1" applyFill="1" applyBorder="1" applyAlignment="1"/>
    <xf numFmtId="0" fontId="99" fillId="58" borderId="111" xfId="0" applyFont="1" applyFill="1" applyBorder="1" applyAlignment="1">
      <alignment horizontal="center" vertical="center" wrapText="1"/>
    </xf>
    <xf numFmtId="3" fontId="99" fillId="58" borderId="112" xfId="0" applyNumberFormat="1" applyFont="1" applyFill="1" applyBorder="1" applyAlignment="1">
      <alignment horizontal="center" vertical="center" wrapText="1"/>
    </xf>
    <xf numFmtId="14" fontId="123" fillId="0" borderId="54" xfId="0" applyNumberFormat="1" applyFont="1" applyBorder="1" applyAlignment="1">
      <alignment horizontal="left"/>
    </xf>
    <xf numFmtId="10" fontId="89" fillId="0" borderId="33" xfId="328" applyNumberFormat="1" applyFont="1" applyBorder="1" applyAlignment="1">
      <alignment horizontal="center" vertical="center"/>
    </xf>
    <xf numFmtId="14" fontId="99" fillId="0" borderId="96" xfId="0" applyNumberFormat="1" applyFont="1" applyBorder="1" applyAlignment="1">
      <alignment horizontal="left"/>
    </xf>
    <xf numFmtId="14" fontId="99" fillId="0" borderId="98" xfId="0" applyNumberFormat="1" applyFont="1" applyBorder="1" applyAlignment="1">
      <alignment horizontal="left"/>
    </xf>
    <xf numFmtId="3" fontId="89" fillId="0" borderId="79" xfId="328" applyNumberFormat="1" applyFont="1" applyBorder="1" applyAlignment="1">
      <alignment horizontal="center" vertical="center"/>
    </xf>
    <xf numFmtId="3" fontId="89" fillId="0" borderId="79" xfId="330" applyNumberFormat="1" applyFont="1" applyBorder="1" applyAlignment="1">
      <alignment horizontal="center" vertical="center"/>
    </xf>
    <xf numFmtId="9" fontId="89" fillId="0" borderId="79" xfId="328" applyNumberFormat="1" applyFont="1" applyBorder="1" applyAlignment="1">
      <alignment horizontal="center" vertical="center"/>
    </xf>
    <xf numFmtId="10" fontId="89" fillId="0" borderId="48" xfId="328" applyNumberFormat="1" applyFont="1" applyBorder="1" applyAlignment="1">
      <alignment horizontal="center" vertical="center"/>
    </xf>
    <xf numFmtId="0" fontId="105" fillId="58" borderId="30" xfId="125" applyFont="1" applyFill="1" applyBorder="1" applyAlignment="1">
      <alignment horizontal="center" wrapText="1"/>
    </xf>
    <xf numFmtId="0" fontId="105" fillId="58" borderId="105" xfId="125" applyFont="1" applyFill="1" applyBorder="1" applyAlignment="1">
      <alignment horizontal="center" wrapText="1"/>
    </xf>
    <xf numFmtId="0" fontId="105" fillId="58" borderId="106" xfId="125" applyFont="1" applyFill="1" applyBorder="1" applyAlignment="1">
      <alignment horizontal="center" wrapText="1"/>
    </xf>
    <xf numFmtId="0" fontId="105" fillId="0" borderId="105" xfId="125" applyFont="1" applyBorder="1" applyAlignment="1">
      <alignment horizontal="right" wrapText="1"/>
    </xf>
    <xf numFmtId="10" fontId="105" fillId="0" borderId="106" xfId="125" applyNumberFormat="1" applyFont="1" applyBorder="1" applyAlignment="1">
      <alignment horizontal="center" wrapText="1"/>
    </xf>
    <xf numFmtId="0" fontId="105" fillId="0" borderId="105" xfId="125" applyFont="1" applyBorder="1" applyAlignment="1">
      <alignment horizontal="right"/>
    </xf>
    <xf numFmtId="0" fontId="105" fillId="0" borderId="78" xfId="125" applyFont="1" applyBorder="1" applyAlignment="1">
      <alignment horizontal="right" wrapText="1"/>
    </xf>
    <xf numFmtId="8" fontId="105" fillId="0" borderId="79" xfId="125" applyNumberFormat="1" applyFont="1" applyBorder="1" applyAlignment="1">
      <alignment horizontal="right" wrapText="1"/>
    </xf>
    <xf numFmtId="6" fontId="105" fillId="0" borderId="79" xfId="125" applyNumberFormat="1" applyFont="1" applyBorder="1" applyAlignment="1">
      <alignment horizontal="right" wrapText="1"/>
    </xf>
    <xf numFmtId="171" fontId="105" fillId="0" borderId="79" xfId="125" applyNumberFormat="1" applyFont="1" applyBorder="1" applyAlignment="1">
      <alignment horizontal="center" wrapText="1"/>
    </xf>
    <xf numFmtId="10" fontId="105" fillId="0" borderId="93" xfId="125" applyNumberFormat="1" applyFont="1" applyBorder="1" applyAlignment="1">
      <alignment horizontal="center" wrapText="1"/>
    </xf>
    <xf numFmtId="0" fontId="107" fillId="0" borderId="105" xfId="0" applyFont="1" applyBorder="1" applyAlignment="1">
      <alignment horizontal="right" vertical="center" wrapText="1"/>
    </xf>
    <xf numFmtId="10" fontId="107" fillId="60" borderId="106" xfId="0" applyNumberFormat="1" applyFont="1" applyFill="1" applyBorder="1" applyAlignment="1">
      <alignment horizontal="center" vertical="center" wrapText="1"/>
    </xf>
    <xf numFmtId="0" fontId="107" fillId="0" borderId="105" xfId="0" applyFont="1" applyBorder="1" applyAlignment="1">
      <alignment horizontal="right" vertical="center"/>
    </xf>
    <xf numFmtId="0" fontId="107" fillId="0" borderId="78" xfId="0" applyFont="1" applyBorder="1" applyAlignment="1">
      <alignment horizontal="right" vertical="center" wrapText="1"/>
    </xf>
    <xf numFmtId="8" fontId="107" fillId="0" borderId="79" xfId="0" applyNumberFormat="1" applyFont="1" applyBorder="1" applyAlignment="1">
      <alignment horizontal="right" vertical="center" wrapText="1"/>
    </xf>
    <xf numFmtId="6" fontId="107" fillId="0" borderId="79" xfId="0" applyNumberFormat="1" applyFont="1" applyBorder="1" applyAlignment="1">
      <alignment horizontal="right" vertical="center" wrapText="1"/>
    </xf>
    <xf numFmtId="171" fontId="107" fillId="0" borderId="79" xfId="0" applyNumberFormat="1" applyFont="1" applyBorder="1" applyAlignment="1">
      <alignment horizontal="center" vertical="center" wrapText="1"/>
    </xf>
    <xf numFmtId="6" fontId="107" fillId="60" borderId="79" xfId="0" applyNumberFormat="1" applyFont="1" applyFill="1" applyBorder="1" applyAlignment="1">
      <alignment horizontal="right" vertical="center" wrapText="1"/>
    </xf>
    <xf numFmtId="10" fontId="107" fillId="60" borderId="93" xfId="0" applyNumberFormat="1" applyFont="1" applyFill="1" applyBorder="1" applyAlignment="1">
      <alignment horizontal="center" vertical="center" wrapText="1"/>
    </xf>
    <xf numFmtId="0" fontId="89" fillId="0" borderId="54" xfId="664" applyFont="1" applyBorder="1" applyAlignment="1">
      <alignment horizontal="left"/>
    </xf>
    <xf numFmtId="0" fontId="89" fillId="0" borderId="96" xfId="664" applyFont="1" applyBorder="1" applyAlignment="1">
      <alignment horizontal="left"/>
    </xf>
    <xf numFmtId="0" fontId="89" fillId="0" borderId="96" xfId="0" applyFont="1" applyBorder="1" applyAlignment="1">
      <alignment horizontal="left" vertical="center" wrapText="1"/>
    </xf>
    <xf numFmtId="0" fontId="89" fillId="0" borderId="96" xfId="1055" applyFont="1" applyBorder="1"/>
    <xf numFmtId="0" fontId="154" fillId="0" borderId="0" xfId="0" applyFont="1" applyAlignment="1">
      <alignment horizontal="left" vertical="center"/>
    </xf>
    <xf numFmtId="0" fontId="96" fillId="0" borderId="26" xfId="0" applyFont="1" applyBorder="1"/>
    <xf numFmtId="0" fontId="98" fillId="0" borderId="0" xfId="0" applyFont="1"/>
    <xf numFmtId="0" fontId="96" fillId="0" borderId="27" xfId="0" applyFont="1" applyBorder="1"/>
    <xf numFmtId="0" fontId="17" fillId="63" borderId="134" xfId="0" applyFont="1" applyFill="1" applyBorder="1" applyAlignment="1">
      <alignment horizontal="left" vertical="center" wrapText="1"/>
    </xf>
    <xf numFmtId="0" fontId="17" fillId="63" borderId="135" xfId="0" applyFont="1" applyFill="1" applyBorder="1" applyAlignment="1">
      <alignment horizontal="center" wrapText="1"/>
    </xf>
    <xf numFmtId="0" fontId="17" fillId="63" borderId="136" xfId="0" applyFont="1" applyFill="1" applyBorder="1" applyAlignment="1">
      <alignment horizontal="center" wrapText="1"/>
    </xf>
    <xf numFmtId="0" fontId="0" fillId="0" borderId="137" xfId="0" applyBorder="1" applyAlignment="1">
      <alignment horizontal="left" vertical="center" wrapText="1"/>
    </xf>
    <xf numFmtId="0" fontId="0" fillId="0" borderId="138" xfId="0" applyBorder="1" applyAlignment="1">
      <alignment horizontal="left" vertical="center" wrapText="1"/>
    </xf>
    <xf numFmtId="0" fontId="17" fillId="0" borderId="139" xfId="0" applyFont="1" applyBorder="1" applyAlignment="1">
      <alignment horizontal="center" wrapText="1"/>
    </xf>
    <xf numFmtId="9" fontId="0" fillId="0" borderId="140" xfId="1" applyFont="1" applyBorder="1"/>
    <xf numFmtId="0" fontId="17" fillId="63" borderId="38" xfId="0" applyFont="1" applyFill="1" applyBorder="1" applyAlignment="1">
      <alignment horizontal="center" wrapText="1"/>
    </xf>
    <xf numFmtId="0" fontId="17" fillId="0" borderId="141" xfId="335" applyFont="1" applyBorder="1" applyAlignment="1">
      <alignment horizontal="center" vertical="center" wrapText="1"/>
    </xf>
    <xf numFmtId="9" fontId="0" fillId="0" borderId="139" xfId="1" applyFont="1" applyBorder="1" applyAlignment="1">
      <alignment horizontal="right" wrapText="1"/>
    </xf>
    <xf numFmtId="0" fontId="17" fillId="0" borderId="142" xfId="335" applyFont="1" applyBorder="1" applyAlignment="1">
      <alignment horizontal="center" vertical="center" wrapText="1"/>
    </xf>
    <xf numFmtId="0" fontId="17" fillId="0" borderId="143" xfId="335" applyFont="1" applyBorder="1" applyAlignment="1">
      <alignment horizontal="center" vertical="center" wrapText="1"/>
    </xf>
    <xf numFmtId="0" fontId="17" fillId="63" borderId="38" xfId="0" applyFont="1" applyFill="1" applyBorder="1" applyAlignment="1">
      <alignment horizontal="center" vertical="center" wrapText="1"/>
    </xf>
    <xf numFmtId="0" fontId="17" fillId="63" borderId="32" xfId="0" applyFont="1" applyFill="1" applyBorder="1" applyAlignment="1">
      <alignment horizontal="left" vertical="center" wrapText="1"/>
    </xf>
    <xf numFmtId="0" fontId="0" fillId="0" borderId="27" xfId="0" applyBorder="1"/>
    <xf numFmtId="0" fontId="89" fillId="0" borderId="30" xfId="0" applyFont="1" applyBorder="1" applyAlignment="1">
      <alignment horizontal="center" vertical="center" wrapText="1"/>
    </xf>
    <xf numFmtId="0" fontId="89" fillId="0" borderId="106" xfId="0" applyFont="1" applyBorder="1" applyAlignment="1">
      <alignment horizontal="center" vertical="center" wrapText="1"/>
    </xf>
    <xf numFmtId="3" fontId="89" fillId="0" borderId="106" xfId="2" applyNumberFormat="1" applyFont="1" applyFill="1" applyBorder="1" applyAlignment="1">
      <alignment horizontal="center" vertical="center" wrapText="1"/>
    </xf>
    <xf numFmtId="0" fontId="95" fillId="0" borderId="26" xfId="0" applyFont="1" applyBorder="1" applyAlignment="1">
      <alignment horizontal="center" vertical="center" wrapText="1"/>
    </xf>
    <xf numFmtId="3" fontId="89" fillId="0" borderId="27" xfId="2" applyNumberFormat="1" applyFont="1" applyFill="1" applyBorder="1" applyAlignment="1">
      <alignment horizontal="center" vertical="center" wrapText="1"/>
    </xf>
    <xf numFmtId="0" fontId="95" fillId="0" borderId="105" xfId="0" applyFont="1" applyBorder="1" applyAlignment="1">
      <alignment horizontal="center" vertical="center" wrapText="1"/>
    </xf>
    <xf numFmtId="0" fontId="99" fillId="0" borderId="105" xfId="0" applyFont="1" applyBorder="1" applyAlignment="1">
      <alignment horizontal="left"/>
    </xf>
    <xf numFmtId="0" fontId="0" fillId="0" borderId="106" xfId="0" applyBorder="1"/>
    <xf numFmtId="0" fontId="89" fillId="0" borderId="105" xfId="0" applyFont="1" applyBorder="1" applyAlignment="1">
      <alignment horizontal="center" vertical="center" wrapText="1"/>
    </xf>
    <xf numFmtId="0" fontId="95" fillId="0" borderId="78" xfId="0" applyFont="1" applyBorder="1" applyAlignment="1">
      <alignment horizontal="center" vertical="center" wrapText="1"/>
    </xf>
    <xf numFmtId="0" fontId="95" fillId="0" borderId="79" xfId="0" applyFont="1" applyBorder="1" applyAlignment="1">
      <alignment horizontal="center" vertical="center" wrapText="1"/>
    </xf>
    <xf numFmtId="166" fontId="89" fillId="0" borderId="79" xfId="2" applyNumberFormat="1" applyFont="1" applyFill="1" applyBorder="1" applyAlignment="1">
      <alignment horizontal="center" vertical="center" wrapText="1"/>
    </xf>
    <xf numFmtId="3" fontId="89" fillId="0" borderId="79" xfId="2" applyNumberFormat="1" applyFont="1" applyFill="1" applyBorder="1" applyAlignment="1">
      <alignment horizontal="center" vertical="center" wrapText="1"/>
    </xf>
    <xf numFmtId="166" fontId="95" fillId="0" borderId="79" xfId="2" applyNumberFormat="1" applyFont="1" applyFill="1" applyBorder="1" applyAlignment="1">
      <alignment horizontal="center" vertical="center" wrapText="1"/>
    </xf>
    <xf numFmtId="3" fontId="89" fillId="0" borderId="93" xfId="2" applyNumberFormat="1" applyFont="1" applyFill="1" applyBorder="1" applyAlignment="1">
      <alignment horizontal="center" vertical="center" wrapText="1"/>
    </xf>
    <xf numFmtId="0" fontId="0" fillId="0" borderId="100" xfId="0" applyBorder="1"/>
    <xf numFmtId="0" fontId="99" fillId="0" borderId="111" xfId="0" applyFont="1" applyBorder="1" applyAlignment="1">
      <alignment horizontal="left"/>
    </xf>
    <xf numFmtId="0" fontId="0" fillId="0" borderId="121" xfId="0" applyBorder="1"/>
    <xf numFmtId="0" fontId="0" fillId="0" borderId="112" xfId="0" applyBorder="1"/>
    <xf numFmtId="3" fontId="89" fillId="0" borderId="34" xfId="2" applyNumberFormat="1" applyFont="1" applyFill="1" applyBorder="1" applyAlignment="1">
      <alignment horizontal="center" vertical="center" wrapText="1"/>
    </xf>
    <xf numFmtId="0" fontId="89" fillId="0" borderId="34" xfId="0" applyFont="1" applyBorder="1" applyAlignment="1">
      <alignment horizontal="center" vertical="center" wrapText="1"/>
    </xf>
    <xf numFmtId="0" fontId="99" fillId="58" borderId="110" xfId="0" applyFont="1" applyFill="1" applyBorder="1" applyAlignment="1">
      <alignment horizontal="center" vertical="center"/>
    </xf>
    <xf numFmtId="0" fontId="99" fillId="58" borderId="4" xfId="0" applyFont="1" applyFill="1" applyBorder="1" applyAlignment="1">
      <alignment horizontal="center" vertical="center"/>
    </xf>
    <xf numFmtId="0" fontId="99" fillId="58" borderId="68" xfId="0" applyFont="1" applyFill="1" applyBorder="1" applyAlignment="1">
      <alignment horizontal="center" vertical="center"/>
    </xf>
    <xf numFmtId="0" fontId="95" fillId="0" borderId="0" xfId="0" quotePrefix="1" applyFont="1" applyAlignment="1">
      <alignment horizontal="left" vertical="center" wrapText="1"/>
    </xf>
    <xf numFmtId="0" fontId="99" fillId="0" borderId="0" xfId="0" applyFont="1" applyAlignment="1">
      <alignment horizontal="center"/>
    </xf>
    <xf numFmtId="0" fontId="99" fillId="0" borderId="0" xfId="0" applyFont="1" applyAlignment="1">
      <alignment horizontal="center" vertical="center"/>
    </xf>
    <xf numFmtId="0" fontId="95" fillId="0" borderId="0" xfId="30974" quotePrefix="1" applyFont="1" applyAlignment="1">
      <alignment horizontal="left"/>
    </xf>
    <xf numFmtId="0" fontId="95" fillId="0" borderId="0" xfId="30974" applyFont="1" applyAlignment="1">
      <alignment horizontal="left"/>
    </xf>
    <xf numFmtId="0" fontId="96" fillId="0" borderId="0" xfId="0" applyFont="1" applyAlignment="1">
      <alignment wrapText="1"/>
    </xf>
    <xf numFmtId="0" fontId="99" fillId="0" borderId="0" xfId="762" applyFont="1" applyAlignment="1">
      <alignment horizontal="center"/>
    </xf>
    <xf numFmtId="0" fontId="96" fillId="0" borderId="0" xfId="0" applyFont="1" applyAlignment="1">
      <alignment horizontal="left" wrapText="1"/>
    </xf>
    <xf numFmtId="0" fontId="96" fillId="0" borderId="0" xfId="762" applyFont="1" applyAlignment="1">
      <alignment horizontal="center"/>
    </xf>
    <xf numFmtId="49" fontId="4" fillId="0" borderId="24" xfId="0" applyNumberFormat="1" applyFont="1" applyBorder="1" applyAlignment="1">
      <alignment horizontal="center"/>
    </xf>
    <xf numFmtId="0" fontId="4" fillId="0" borderId="24" xfId="0" applyFont="1" applyBorder="1" applyAlignment="1">
      <alignment horizontal="center"/>
    </xf>
    <xf numFmtId="0" fontId="103" fillId="61" borderId="40" xfId="762" quotePrefix="1" applyFont="1" applyFill="1" applyBorder="1" applyAlignment="1">
      <alignment horizontal="center"/>
    </xf>
    <xf numFmtId="0" fontId="103" fillId="61" borderId="45" xfId="762" applyFont="1" applyFill="1" applyBorder="1" applyAlignment="1">
      <alignment horizontal="center"/>
    </xf>
    <xf numFmtId="0" fontId="103" fillId="61" borderId="41" xfId="762" applyFont="1" applyFill="1" applyBorder="1" applyAlignment="1">
      <alignment horizontal="center"/>
    </xf>
    <xf numFmtId="0" fontId="103" fillId="61" borderId="61" xfId="762" quotePrefix="1" applyFont="1" applyFill="1" applyBorder="1" applyAlignment="1">
      <alignment horizontal="center"/>
    </xf>
    <xf numFmtId="0" fontId="103" fillId="61" borderId="40" xfId="762" applyFont="1" applyFill="1" applyBorder="1" applyAlignment="1">
      <alignment horizontal="center" wrapText="1"/>
    </xf>
    <xf numFmtId="0" fontId="103" fillId="61" borderId="45" xfId="762" applyFont="1" applyFill="1" applyBorder="1" applyAlignment="1">
      <alignment horizontal="center" wrapText="1"/>
    </xf>
    <xf numFmtId="0" fontId="103" fillId="61" borderId="41" xfId="762" applyFont="1" applyFill="1" applyBorder="1" applyAlignment="1">
      <alignment horizontal="center" wrapText="1"/>
    </xf>
    <xf numFmtId="0" fontId="103" fillId="61" borderId="62" xfId="762" quotePrefix="1" applyFont="1" applyFill="1" applyBorder="1" applyAlignment="1">
      <alignment horizontal="center" wrapText="1"/>
    </xf>
    <xf numFmtId="0" fontId="103" fillId="61" borderId="69" xfId="762" quotePrefix="1" applyFont="1" applyFill="1" applyBorder="1" applyAlignment="1">
      <alignment horizontal="center" wrapText="1"/>
    </xf>
    <xf numFmtId="0" fontId="103" fillId="61" borderId="63" xfId="762" quotePrefix="1" applyFont="1" applyFill="1" applyBorder="1" applyAlignment="1">
      <alignment horizontal="center" wrapText="1"/>
    </xf>
    <xf numFmtId="0" fontId="96" fillId="0" borderId="0" xfId="0" applyFont="1"/>
    <xf numFmtId="0" fontId="96" fillId="0" borderId="0" xfId="0" applyFont="1" applyAlignment="1">
      <alignment horizontal="left" vertical="top" wrapText="1"/>
    </xf>
    <xf numFmtId="0" fontId="99" fillId="0" borderId="0" xfId="0" applyFont="1" applyAlignment="1">
      <alignment horizontal="center" vertical="center" wrapText="1"/>
    </xf>
    <xf numFmtId="0" fontId="89" fillId="0" borderId="0" xfId="0" applyFont="1" applyAlignment="1">
      <alignment horizontal="center" vertical="center" wrapText="1"/>
    </xf>
    <xf numFmtId="0" fontId="95" fillId="0" borderId="0" xfId="0" quotePrefix="1" applyFont="1" applyAlignment="1">
      <alignment horizontal="left" wrapText="1"/>
    </xf>
    <xf numFmtId="0" fontId="95" fillId="0" borderId="0" xfId="0" applyFont="1" applyAlignment="1">
      <alignment horizontal="left" wrapText="1"/>
    </xf>
    <xf numFmtId="0" fontId="96" fillId="0" borderId="0" xfId="0" quotePrefix="1" applyFont="1" applyAlignment="1">
      <alignment horizontal="left" wrapText="1"/>
    </xf>
    <xf numFmtId="176" fontId="95" fillId="0" borderId="0" xfId="0" quotePrefix="1" applyNumberFormat="1" applyFont="1" applyAlignment="1">
      <alignment horizontal="left" vertical="top" wrapText="1"/>
    </xf>
    <xf numFmtId="0" fontId="96" fillId="0" borderId="0" xfId="0" quotePrefix="1" applyFont="1" applyAlignment="1">
      <alignment horizontal="left" vertical="center" wrapText="1"/>
    </xf>
    <xf numFmtId="0" fontId="96" fillId="0" borderId="0" xfId="0" applyFont="1" applyAlignment="1">
      <alignment horizontal="left" vertical="center" wrapText="1"/>
    </xf>
    <xf numFmtId="0" fontId="96" fillId="0" borderId="0" xfId="0" quotePrefix="1" applyFont="1" applyAlignment="1">
      <alignment horizontal="left" vertical="top" wrapText="1"/>
    </xf>
    <xf numFmtId="0" fontId="143" fillId="0" borderId="0" xfId="762" applyFont="1" applyAlignment="1">
      <alignment horizontal="center"/>
    </xf>
    <xf numFmtId="49" fontId="143" fillId="0" borderId="0" xfId="762" quotePrefix="1" applyNumberFormat="1" applyFont="1" applyAlignment="1">
      <alignment horizontal="center"/>
    </xf>
    <xf numFmtId="49" fontId="145" fillId="0" borderId="0" xfId="762" applyNumberFormat="1" applyFont="1" applyAlignment="1">
      <alignment horizontal="center"/>
    </xf>
    <xf numFmtId="0" fontId="144" fillId="61" borderId="40" xfId="762" quotePrefix="1" applyFont="1" applyFill="1" applyBorder="1" applyAlignment="1">
      <alignment horizontal="center"/>
    </xf>
    <xf numFmtId="0" fontId="144" fillId="61" borderId="45" xfId="762" applyFont="1" applyFill="1" applyBorder="1" applyAlignment="1">
      <alignment horizontal="center"/>
    </xf>
    <xf numFmtId="0" fontId="144" fillId="61" borderId="41" xfId="762" applyFont="1" applyFill="1" applyBorder="1" applyAlignment="1">
      <alignment horizontal="center"/>
    </xf>
    <xf numFmtId="0" fontId="144" fillId="61" borderId="40" xfId="762" applyFont="1" applyFill="1" applyBorder="1" applyAlignment="1">
      <alignment horizontal="center"/>
    </xf>
    <xf numFmtId="0" fontId="144" fillId="0" borderId="38" xfId="762" applyFont="1" applyBorder="1" applyAlignment="1">
      <alignment horizontal="left"/>
    </xf>
    <xf numFmtId="0" fontId="144" fillId="0" borderId="46" xfId="762" applyFont="1" applyBorder="1" applyAlignment="1">
      <alignment horizontal="left"/>
    </xf>
    <xf numFmtId="0" fontId="144" fillId="0" borderId="40" xfId="762" quotePrefix="1" applyFont="1" applyBorder="1" applyAlignment="1">
      <alignment horizontal="center"/>
    </xf>
    <xf numFmtId="0" fontId="144" fillId="0" borderId="45" xfId="762" applyFont="1" applyBorder="1" applyAlignment="1">
      <alignment horizontal="center"/>
    </xf>
    <xf numFmtId="0" fontId="144" fillId="0" borderId="41" xfId="762" applyFont="1" applyBorder="1" applyAlignment="1">
      <alignment horizontal="center"/>
    </xf>
    <xf numFmtId="0" fontId="145" fillId="0" borderId="26" xfId="762" applyFont="1" applyBorder="1" applyAlignment="1">
      <alignment horizontal="left" wrapText="1"/>
    </xf>
    <xf numFmtId="0" fontId="145" fillId="0" borderId="0" xfId="762" applyFont="1" applyAlignment="1">
      <alignment horizontal="left" wrapText="1"/>
    </xf>
    <xf numFmtId="0" fontId="157" fillId="0" borderId="0" xfId="0" applyFont="1" applyAlignment="1">
      <alignment horizontal="left" wrapText="1"/>
    </xf>
    <xf numFmtId="0" fontId="145" fillId="0" borderId="0" xfId="0" applyFont="1"/>
    <xf numFmtId="0" fontId="109" fillId="60" borderId="0" xfId="0" applyFont="1" applyFill="1" applyAlignment="1">
      <alignment horizontal="center" vertical="center" wrapText="1"/>
    </xf>
    <xf numFmtId="0" fontId="144" fillId="59" borderId="40" xfId="762" quotePrefix="1" applyFont="1" applyFill="1" applyBorder="1" applyAlignment="1">
      <alignment horizontal="center"/>
    </xf>
    <xf numFmtId="0" fontId="144" fillId="59" borderId="45" xfId="762" applyFont="1" applyFill="1" applyBorder="1" applyAlignment="1">
      <alignment horizontal="center"/>
    </xf>
    <xf numFmtId="0" fontId="144" fillId="59" borderId="41" xfId="762" applyFont="1" applyFill="1" applyBorder="1" applyAlignment="1">
      <alignment horizontal="center"/>
    </xf>
    <xf numFmtId="0" fontId="144" fillId="59" borderId="40" xfId="762" applyFont="1" applyFill="1" applyBorder="1" applyAlignment="1">
      <alignment horizontal="center"/>
    </xf>
    <xf numFmtId="0" fontId="143" fillId="0" borderId="24" xfId="0" applyFont="1" applyBorder="1" applyAlignment="1">
      <alignment horizontal="center" vertical="top" wrapText="1"/>
    </xf>
    <xf numFmtId="0" fontId="144" fillId="0" borderId="40" xfId="762" applyFont="1" applyBorder="1" applyAlignment="1">
      <alignment horizontal="center"/>
    </xf>
    <xf numFmtId="176" fontId="96" fillId="0" borderId="0" xfId="0" quotePrefix="1" applyNumberFormat="1" applyFont="1" applyAlignment="1">
      <alignment horizontal="left" vertical="top" wrapText="1"/>
    </xf>
    <xf numFmtId="0" fontId="17" fillId="57" borderId="35" xfId="335" applyFont="1" applyFill="1" applyBorder="1" applyAlignment="1">
      <alignment horizontal="center" wrapText="1"/>
    </xf>
    <xf numFmtId="0" fontId="95" fillId="0" borderId="0" xfId="942" applyFont="1"/>
    <xf numFmtId="0" fontId="17" fillId="0" borderId="62" xfId="762" quotePrefix="1" applyFont="1" applyBorder="1" applyAlignment="1">
      <alignment horizontal="center" vertical="center"/>
    </xf>
    <xf numFmtId="0" fontId="17" fillId="0" borderId="69" xfId="762" quotePrefix="1" applyFont="1" applyBorder="1" applyAlignment="1">
      <alignment horizontal="center" vertical="center"/>
    </xf>
    <xf numFmtId="0" fontId="17" fillId="0" borderId="63" xfId="762" quotePrefix="1" applyFont="1" applyBorder="1" applyAlignment="1">
      <alignment horizontal="center" vertical="center"/>
    </xf>
    <xf numFmtId="0" fontId="95" fillId="0" borderId="0" xfId="942" applyFont="1" applyAlignment="1">
      <alignment horizontal="left" wrapText="1"/>
    </xf>
    <xf numFmtId="0" fontId="99" fillId="0" borderId="0" xfId="854" applyFont="1" applyAlignment="1">
      <alignment horizontal="center"/>
    </xf>
    <xf numFmtId="49" fontId="99" fillId="0" borderId="0" xfId="854" quotePrefix="1" applyNumberFormat="1" applyFont="1" applyAlignment="1">
      <alignment horizontal="center"/>
    </xf>
    <xf numFmtId="0" fontId="17" fillId="58" borderId="111" xfId="335" applyFont="1" applyFill="1" applyBorder="1" applyAlignment="1">
      <alignment horizontal="center"/>
    </xf>
    <xf numFmtId="0" fontId="17" fillId="58" borderId="113" xfId="335" applyFont="1" applyFill="1" applyBorder="1" applyAlignment="1">
      <alignment horizontal="center"/>
    </xf>
    <xf numFmtId="0" fontId="4" fillId="0" borderId="0" xfId="331" applyFont="1" applyAlignment="1">
      <alignment horizontal="center"/>
    </xf>
    <xf numFmtId="0" fontId="4" fillId="0" borderId="0" xfId="854" applyFont="1" applyAlignment="1">
      <alignment horizontal="center"/>
    </xf>
    <xf numFmtId="49" fontId="4" fillId="0" borderId="0" xfId="854" quotePrefix="1" applyNumberFormat="1" applyFont="1" applyAlignment="1">
      <alignment horizontal="center"/>
    </xf>
    <xf numFmtId="0" fontId="4" fillId="58" borderId="110" xfId="335" applyFont="1" applyFill="1" applyBorder="1" applyAlignment="1">
      <alignment horizontal="center"/>
    </xf>
    <xf numFmtId="0" fontId="4" fillId="58" borderId="113" xfId="335" applyFont="1" applyFill="1" applyBorder="1" applyAlignment="1">
      <alignment horizontal="center"/>
    </xf>
    <xf numFmtId="0" fontId="0" fillId="0" borderId="0" xfId="0" applyAlignment="1">
      <alignment wrapText="1"/>
    </xf>
    <xf numFmtId="0" fontId="0" fillId="56" borderId="0" xfId="0" applyFill="1" applyAlignment="1">
      <alignment horizontal="left" wrapText="1"/>
    </xf>
    <xf numFmtId="0" fontId="4" fillId="61" borderId="35" xfId="0" applyFont="1" applyFill="1" applyBorder="1" applyAlignment="1">
      <alignment horizontal="center" wrapText="1"/>
    </xf>
    <xf numFmtId="0" fontId="4" fillId="61" borderId="36" xfId="0" applyFont="1" applyFill="1" applyBorder="1" applyAlignment="1">
      <alignment horizontal="center" wrapText="1"/>
    </xf>
    <xf numFmtId="0" fontId="4" fillId="61" borderId="58" xfId="0" applyFont="1" applyFill="1" applyBorder="1" applyAlignment="1">
      <alignment horizontal="center" wrapText="1"/>
    </xf>
    <xf numFmtId="0" fontId="0" fillId="0" borderId="0" xfId="0" applyAlignment="1">
      <alignment horizontal="center" wrapText="1"/>
    </xf>
    <xf numFmtId="0" fontId="4" fillId="61" borderId="121" xfId="0" applyFont="1" applyFill="1" applyBorder="1" applyAlignment="1">
      <alignment horizontal="center" wrapText="1"/>
    </xf>
    <xf numFmtId="0" fontId="17" fillId="61" borderId="49" xfId="0" applyFont="1" applyFill="1" applyBorder="1" applyAlignment="1">
      <alignment horizontal="center"/>
    </xf>
    <xf numFmtId="0" fontId="17" fillId="58" borderId="40" xfId="335" applyFont="1" applyFill="1" applyBorder="1" applyAlignment="1">
      <alignment horizontal="center"/>
    </xf>
    <xf numFmtId="0" fontId="0" fillId="0" borderId="0" xfId="942" applyFont="1" applyAlignment="1">
      <alignment wrapText="1"/>
    </xf>
    <xf numFmtId="0" fontId="17" fillId="63" borderId="39" xfId="331" applyFont="1" applyFill="1" applyBorder="1"/>
    <xf numFmtId="0" fontId="17" fillId="63" borderId="95" xfId="331" applyFont="1" applyFill="1" applyBorder="1"/>
    <xf numFmtId="0" fontId="17" fillId="63" borderId="77" xfId="331" applyFont="1" applyFill="1" applyBorder="1"/>
    <xf numFmtId="0" fontId="17" fillId="63" borderId="39" xfId="331" applyFont="1" applyFill="1" applyBorder="1" applyAlignment="1">
      <alignment horizontal="center" wrapText="1"/>
    </xf>
    <xf numFmtId="0" fontId="17" fillId="63" borderId="95" xfId="331" applyFont="1" applyFill="1" applyBorder="1" applyAlignment="1">
      <alignment horizontal="center" wrapText="1"/>
    </xf>
    <xf numFmtId="0" fontId="17" fillId="63" borderId="77" xfId="331" applyFont="1" applyFill="1" applyBorder="1" applyAlignment="1">
      <alignment horizontal="center" wrapText="1"/>
    </xf>
    <xf numFmtId="0" fontId="4" fillId="63" borderId="35" xfId="331" applyFont="1" applyFill="1" applyBorder="1" applyAlignment="1">
      <alignment horizontal="center"/>
    </xf>
    <xf numFmtId="0" fontId="4" fillId="63" borderId="36" xfId="331" applyFont="1" applyFill="1" applyBorder="1" applyAlignment="1">
      <alignment horizontal="center"/>
    </xf>
    <xf numFmtId="0" fontId="4" fillId="63" borderId="58" xfId="331" applyFont="1" applyFill="1" applyBorder="1" applyAlignment="1">
      <alignment horizontal="center"/>
    </xf>
    <xf numFmtId="0" fontId="17" fillId="63" borderId="40" xfId="331" applyFont="1" applyFill="1" applyBorder="1" applyAlignment="1">
      <alignment horizontal="center"/>
    </xf>
    <xf numFmtId="0" fontId="17" fillId="63" borderId="45" xfId="331" applyFont="1" applyFill="1" applyBorder="1" applyAlignment="1">
      <alignment horizontal="center"/>
    </xf>
    <xf numFmtId="0" fontId="17" fillId="63" borderId="41" xfId="331" applyFont="1" applyFill="1" applyBorder="1" applyAlignment="1">
      <alignment horizontal="center"/>
    </xf>
    <xf numFmtId="0" fontId="0" fillId="0" borderId="0" xfId="331" applyFont="1" applyAlignment="1">
      <alignment horizontal="left" wrapText="1"/>
    </xf>
    <xf numFmtId="0" fontId="166" fillId="0" borderId="0" xfId="331" applyFont="1" applyAlignment="1">
      <alignment horizontal="left" wrapText="1"/>
    </xf>
    <xf numFmtId="0" fontId="0" fillId="0" borderId="0" xfId="331" applyFont="1" applyAlignment="1">
      <alignment wrapText="1"/>
    </xf>
    <xf numFmtId="0" fontId="17" fillId="63" borderId="96" xfId="331" applyFont="1" applyFill="1" applyBorder="1" applyAlignment="1">
      <alignment horizontal="center"/>
    </xf>
    <xf numFmtId="0" fontId="17" fillId="63" borderId="5" xfId="331" applyFont="1" applyFill="1" applyBorder="1" applyAlignment="1">
      <alignment horizontal="center"/>
    </xf>
    <xf numFmtId="0" fontId="17" fillId="63" borderId="100" xfId="331" applyFont="1" applyFill="1" applyBorder="1" applyAlignment="1">
      <alignment horizontal="center"/>
    </xf>
    <xf numFmtId="0" fontId="4" fillId="63" borderId="62" xfId="331" applyFont="1" applyFill="1" applyBorder="1" applyAlignment="1">
      <alignment horizontal="center"/>
    </xf>
    <xf numFmtId="0" fontId="4" fillId="63" borderId="69" xfId="331" applyFont="1" applyFill="1" applyBorder="1" applyAlignment="1">
      <alignment horizontal="center"/>
    </xf>
    <xf numFmtId="0" fontId="4" fillId="63" borderId="61" xfId="331" applyFont="1" applyFill="1" applyBorder="1" applyAlignment="1">
      <alignment horizontal="center"/>
    </xf>
    <xf numFmtId="0" fontId="96" fillId="0" borderId="0" xfId="942" applyFont="1" applyAlignment="1">
      <alignment horizontal="left" vertical="top" wrapText="1"/>
    </xf>
    <xf numFmtId="0" fontId="99" fillId="58" borderId="35" xfId="0" applyFont="1" applyFill="1" applyBorder="1" applyAlignment="1">
      <alignment horizontal="center"/>
    </xf>
    <xf numFmtId="0" fontId="99" fillId="58" borderId="36" xfId="0" applyFont="1" applyFill="1" applyBorder="1" applyAlignment="1">
      <alignment horizontal="center"/>
    </xf>
    <xf numFmtId="0" fontId="99" fillId="58" borderId="58" xfId="0" applyFont="1" applyFill="1" applyBorder="1" applyAlignment="1">
      <alignment horizontal="center"/>
    </xf>
    <xf numFmtId="0" fontId="103" fillId="58" borderId="40" xfId="0" applyFont="1" applyFill="1" applyBorder="1" applyAlignment="1">
      <alignment horizontal="center"/>
    </xf>
    <xf numFmtId="0" fontId="103" fillId="58" borderId="45" xfId="0" applyFont="1" applyFill="1" applyBorder="1" applyAlignment="1">
      <alignment horizontal="center"/>
    </xf>
    <xf numFmtId="0" fontId="103" fillId="58" borderId="41" xfId="0" applyFont="1" applyFill="1" applyBorder="1" applyAlignment="1">
      <alignment horizontal="center"/>
    </xf>
    <xf numFmtId="0" fontId="89" fillId="0" borderId="0" xfId="0" applyFont="1" applyAlignment="1">
      <alignment horizontal="left" vertical="center" wrapText="1"/>
    </xf>
    <xf numFmtId="0" fontId="89" fillId="0" borderId="0" xfId="0" applyFont="1" applyAlignment="1">
      <alignment vertical="center" wrapText="1"/>
    </xf>
    <xf numFmtId="0" fontId="89" fillId="56" borderId="0" xfId="0" applyFont="1" applyFill="1" applyAlignment="1">
      <alignment horizontal="left" vertical="center" wrapText="1"/>
    </xf>
    <xf numFmtId="0" fontId="95" fillId="0" borderId="0" xfId="0" applyFont="1" applyAlignment="1">
      <alignment vertical="center"/>
    </xf>
    <xf numFmtId="0" fontId="89" fillId="0" borderId="0" xfId="0" applyFont="1" applyAlignment="1">
      <alignment horizontal="left" vertical="center"/>
    </xf>
    <xf numFmtId="0" fontId="0" fillId="0" borderId="0" xfId="0" applyAlignment="1">
      <alignment horizontal="left" wrapText="1"/>
    </xf>
    <xf numFmtId="0" fontId="99" fillId="58" borderId="8" xfId="0" applyFont="1" applyFill="1" applyBorder="1" applyAlignment="1">
      <alignment horizontal="center" vertical="center"/>
    </xf>
    <xf numFmtId="0" fontId="6" fillId="0" borderId="0" xfId="0" applyFont="1" applyAlignment="1">
      <alignment horizontal="left" wrapText="1"/>
    </xf>
    <xf numFmtId="0" fontId="91" fillId="58" borderId="8" xfId="0" applyFont="1" applyFill="1" applyBorder="1" applyAlignment="1">
      <alignment horizontal="center" wrapText="1"/>
    </xf>
    <xf numFmtId="0" fontId="91" fillId="58" borderId="8" xfId="0" applyFont="1" applyFill="1" applyBorder="1" applyAlignment="1">
      <alignment horizontal="center" vertical="center" wrapText="1"/>
    </xf>
    <xf numFmtId="0" fontId="103" fillId="58" borderId="8" xfId="0" applyFont="1" applyFill="1" applyBorder="1" applyAlignment="1">
      <alignment horizontal="center" vertical="center" wrapText="1"/>
    </xf>
    <xf numFmtId="0" fontId="109" fillId="0" borderId="0" xfId="0" applyFont="1" applyAlignment="1">
      <alignment horizontal="left" wrapText="1"/>
    </xf>
    <xf numFmtId="0" fontId="109" fillId="0" borderId="0" xfId="0" applyFont="1" applyAlignment="1">
      <alignment horizontal="left"/>
    </xf>
    <xf numFmtId="0" fontId="91" fillId="58" borderId="57" xfId="0" applyFont="1" applyFill="1" applyBorder="1" applyAlignment="1">
      <alignment horizontal="center" vertical="center" wrapText="1"/>
    </xf>
    <xf numFmtId="0" fontId="91" fillId="58" borderId="69" xfId="0" applyFont="1" applyFill="1" applyBorder="1" applyAlignment="1">
      <alignment horizontal="center" vertical="center" wrapText="1"/>
    </xf>
    <xf numFmtId="0" fontId="91" fillId="58" borderId="61" xfId="0" applyFont="1" applyFill="1" applyBorder="1" applyAlignment="1">
      <alignment horizontal="center" vertical="center" wrapText="1"/>
    </xf>
    <xf numFmtId="0" fontId="95" fillId="56" borderId="0" xfId="0" applyFont="1" applyFill="1" applyAlignment="1">
      <alignment horizontal="left"/>
    </xf>
    <xf numFmtId="0" fontId="99" fillId="0" borderId="0" xfId="0" quotePrefix="1" applyFont="1" applyAlignment="1">
      <alignment horizontal="center" vertical="center" wrapText="1"/>
    </xf>
    <xf numFmtId="0" fontId="99" fillId="58" borderId="8" xfId="0" applyFont="1" applyFill="1" applyBorder="1" applyAlignment="1">
      <alignment horizontal="center" wrapText="1"/>
    </xf>
    <xf numFmtId="0" fontId="99" fillId="58" borderId="8" xfId="0" applyFont="1" applyFill="1" applyBorder="1" applyAlignment="1">
      <alignment horizontal="center"/>
    </xf>
    <xf numFmtId="0" fontId="89" fillId="0" borderId="0" xfId="0" applyFont="1" applyAlignment="1">
      <alignment horizontal="left"/>
    </xf>
    <xf numFmtId="0" fontId="89" fillId="0" borderId="0" xfId="0" quotePrefix="1" applyFont="1" applyAlignment="1">
      <alignment horizontal="left"/>
    </xf>
    <xf numFmtId="176" fontId="89" fillId="0" borderId="0" xfId="0" quotePrefix="1" applyNumberFormat="1" applyFont="1" applyAlignment="1">
      <alignment horizontal="left" vertical="top" wrapText="1"/>
    </xf>
    <xf numFmtId="0" fontId="99" fillId="58" borderId="8" xfId="0" quotePrefix="1" applyFont="1" applyFill="1" applyBorder="1" applyAlignment="1">
      <alignment horizontal="center" wrapText="1"/>
    </xf>
    <xf numFmtId="166" fontId="95" fillId="0" borderId="31" xfId="2" applyNumberFormat="1" applyFont="1" applyBorder="1" applyAlignment="1">
      <alignment horizontal="center" wrapText="1"/>
    </xf>
    <xf numFmtId="166" fontId="95" fillId="0" borderId="8" xfId="2" applyNumberFormat="1" applyFont="1" applyBorder="1" applyAlignment="1">
      <alignment horizontal="center" wrapText="1"/>
    </xf>
    <xf numFmtId="44" fontId="95" fillId="0" borderId="31" xfId="2" applyFont="1" applyBorder="1" applyAlignment="1">
      <alignment horizontal="center" wrapText="1"/>
    </xf>
    <xf numFmtId="44" fontId="95" fillId="0" borderId="8" xfId="2" applyFont="1" applyBorder="1" applyAlignment="1">
      <alignment horizontal="center" wrapText="1"/>
    </xf>
    <xf numFmtId="165" fontId="91" fillId="57" borderId="123" xfId="4" applyNumberFormat="1" applyFont="1" applyFill="1" applyBorder="1" applyAlignment="1">
      <alignment horizontal="center" vertical="center"/>
    </xf>
    <xf numFmtId="165" fontId="91" fillId="57" borderId="4" xfId="4" applyNumberFormat="1" applyFont="1" applyFill="1" applyBorder="1" applyAlignment="1">
      <alignment horizontal="center" vertical="center"/>
    </xf>
    <xf numFmtId="165" fontId="91" fillId="57" borderId="65" xfId="4" applyNumberFormat="1" applyFont="1" applyFill="1" applyBorder="1" applyAlignment="1">
      <alignment horizontal="center" vertical="center"/>
    </xf>
    <xf numFmtId="165" fontId="91" fillId="57" borderId="123" xfId="4" applyNumberFormat="1" applyFont="1" applyFill="1" applyBorder="1" applyAlignment="1">
      <alignment horizontal="center" vertical="center" wrapText="1"/>
    </xf>
    <xf numFmtId="165" fontId="91" fillId="57" borderId="4" xfId="4" applyNumberFormat="1" applyFont="1" applyFill="1" applyBorder="1" applyAlignment="1">
      <alignment horizontal="center" vertical="center" wrapText="1"/>
    </xf>
    <xf numFmtId="165" fontId="91" fillId="57" borderId="65" xfId="4" applyNumberFormat="1" applyFont="1" applyFill="1" applyBorder="1" applyAlignment="1">
      <alignment horizontal="center" vertical="center" wrapText="1"/>
    </xf>
    <xf numFmtId="165" fontId="91" fillId="57" borderId="68" xfId="4" applyNumberFormat="1" applyFont="1" applyFill="1" applyBorder="1" applyAlignment="1">
      <alignment horizontal="center" vertical="center"/>
    </xf>
    <xf numFmtId="165" fontId="95" fillId="0" borderId="31" xfId="4" applyNumberFormat="1" applyFont="1" applyBorder="1" applyAlignment="1">
      <alignment horizontal="center" wrapText="1"/>
    </xf>
    <xf numFmtId="165" fontId="95" fillId="0" borderId="8" xfId="4" applyNumberFormat="1" applyFont="1" applyBorder="1" applyAlignment="1">
      <alignment horizontal="center" wrapText="1"/>
    </xf>
    <xf numFmtId="0" fontId="95" fillId="0" borderId="0" xfId="30979" applyFont="1" applyAlignment="1">
      <alignment wrapText="1"/>
    </xf>
    <xf numFmtId="0" fontId="95" fillId="0" borderId="0" xfId="30979" quotePrefix="1" applyFont="1" applyAlignment="1">
      <alignment wrapText="1"/>
    </xf>
    <xf numFmtId="0" fontId="89" fillId="0" borderId="0" xfId="0" quotePrefix="1" applyFont="1" applyAlignment="1">
      <alignment horizontal="left" vertical="center" wrapText="1"/>
    </xf>
    <xf numFmtId="0" fontId="89" fillId="0" borderId="0" xfId="0" quotePrefix="1" applyFont="1" applyAlignment="1">
      <alignment horizontal="left" wrapText="1"/>
    </xf>
    <xf numFmtId="176" fontId="135" fillId="0" borderId="0" xfId="0" applyNumberFormat="1" applyFont="1" applyAlignment="1">
      <alignment horizontal="left" wrapText="1"/>
    </xf>
    <xf numFmtId="0" fontId="99" fillId="48" borderId="29" xfId="0" applyFont="1" applyFill="1" applyBorder="1" applyAlignment="1">
      <alignment horizontal="center" vertical="center"/>
    </xf>
    <xf numFmtId="0" fontId="99" fillId="48" borderId="5" xfId="0" applyFont="1" applyFill="1" applyBorder="1" applyAlignment="1">
      <alignment horizontal="center" vertical="center"/>
    </xf>
    <xf numFmtId="0" fontId="99" fillId="48" borderId="100" xfId="0" applyFont="1" applyFill="1" applyBorder="1" applyAlignment="1">
      <alignment horizontal="center" vertical="center"/>
    </xf>
    <xf numFmtId="0" fontId="99" fillId="48" borderId="29" xfId="0" applyFont="1" applyFill="1" applyBorder="1" applyAlignment="1">
      <alignment horizontal="center" vertical="center" wrapText="1"/>
    </xf>
    <xf numFmtId="0" fontId="99" fillId="48" borderId="5" xfId="0" applyFont="1" applyFill="1" applyBorder="1" applyAlignment="1">
      <alignment horizontal="center" vertical="center" wrapText="1"/>
    </xf>
    <xf numFmtId="0" fontId="99" fillId="48" borderId="100" xfId="0" applyFont="1" applyFill="1" applyBorder="1" applyAlignment="1">
      <alignment horizontal="center" vertical="center" wrapText="1"/>
    </xf>
    <xf numFmtId="0" fontId="123" fillId="0" borderId="60" xfId="0" applyFont="1" applyBorder="1" applyAlignment="1">
      <alignment horizontal="center" vertical="center" wrapText="1"/>
    </xf>
    <xf numFmtId="0" fontId="99" fillId="0" borderId="60" xfId="0" applyFont="1" applyBorder="1" applyAlignment="1">
      <alignment horizontal="center" vertical="center" wrapText="1"/>
    </xf>
    <xf numFmtId="0" fontId="135" fillId="0" borderId="0" xfId="0" applyFont="1" applyAlignment="1">
      <alignment horizontal="left" vertical="top" wrapText="1"/>
    </xf>
    <xf numFmtId="0" fontId="95" fillId="0" borderId="0" xfId="0" applyFont="1" applyAlignment="1">
      <alignment horizontal="left" vertical="center" wrapText="1"/>
    </xf>
    <xf numFmtId="0" fontId="89" fillId="0" borderId="0" xfId="0" applyFont="1" applyAlignment="1">
      <alignment vertical="center"/>
    </xf>
    <xf numFmtId="0" fontId="89" fillId="0" borderId="0" xfId="0" applyFont="1" applyAlignment="1">
      <alignment horizontal="left" vertical="top" wrapText="1"/>
    </xf>
    <xf numFmtId="0" fontId="99" fillId="0" borderId="35" xfId="0" applyFont="1" applyBorder="1" applyAlignment="1">
      <alignment horizontal="center" vertical="center" wrapText="1"/>
    </xf>
    <xf numFmtId="0" fontId="99" fillId="0" borderId="36" xfId="0" applyFont="1" applyBorder="1" applyAlignment="1">
      <alignment horizontal="center" vertical="center" wrapText="1"/>
    </xf>
    <xf numFmtId="0" fontId="99" fillId="0" borderId="58" xfId="0" applyFont="1" applyBorder="1" applyAlignment="1">
      <alignment horizontal="center" vertical="center" wrapText="1"/>
    </xf>
    <xf numFmtId="0" fontId="99" fillId="0" borderId="110" xfId="0" applyFont="1" applyBorder="1" applyAlignment="1">
      <alignment horizontal="center" vertical="center" wrapText="1"/>
    </xf>
    <xf numFmtId="0" fontId="99" fillId="0" borderId="4" xfId="0" applyFont="1" applyBorder="1" applyAlignment="1">
      <alignment horizontal="center" vertical="center" wrapText="1"/>
    </xf>
    <xf numFmtId="0" fontId="99" fillId="0" borderId="68" xfId="0" applyFont="1" applyBorder="1" applyAlignment="1">
      <alignment horizontal="center" vertical="center" wrapText="1"/>
    </xf>
    <xf numFmtId="0" fontId="89" fillId="56" borderId="0" xfId="0" applyFont="1" applyFill="1" applyAlignment="1">
      <alignment horizontal="left" wrapText="1"/>
    </xf>
    <xf numFmtId="0" fontId="99" fillId="0" borderId="0" xfId="0" applyFont="1" applyAlignment="1" applyProtection="1">
      <alignment horizontal="center" vertical="center" wrapText="1"/>
      <protection locked="0"/>
    </xf>
    <xf numFmtId="0" fontId="99" fillId="0" borderId="62" xfId="0" applyFont="1" applyBorder="1" applyAlignment="1" applyProtection="1">
      <alignment horizontal="center" vertical="center" wrapText="1"/>
      <protection locked="0"/>
    </xf>
    <xf numFmtId="0" fontId="99" fillId="0" borderId="69" xfId="0" applyFont="1" applyBorder="1" applyAlignment="1" applyProtection="1">
      <alignment horizontal="center" vertical="center" wrapText="1"/>
      <protection locked="0"/>
    </xf>
    <xf numFmtId="0" fontId="99" fillId="0" borderId="63" xfId="0" applyFont="1" applyBorder="1" applyAlignment="1" applyProtection="1">
      <alignment horizontal="center" vertical="center" wrapText="1"/>
      <protection locked="0"/>
    </xf>
    <xf numFmtId="0" fontId="99" fillId="0" borderId="98" xfId="0" applyFont="1" applyBorder="1" applyAlignment="1" applyProtection="1">
      <alignment horizontal="center" vertical="center" wrapText="1"/>
      <protection locked="0"/>
    </xf>
    <xf numFmtId="0" fontId="99" fillId="0" borderId="103" xfId="0" applyFont="1" applyBorder="1" applyAlignment="1" applyProtection="1">
      <alignment horizontal="center" vertical="center" wrapText="1"/>
      <protection locked="0"/>
    </xf>
    <xf numFmtId="0" fontId="99" fillId="0" borderId="104" xfId="0" applyFont="1" applyBorder="1" applyAlignment="1" applyProtection="1">
      <alignment horizontal="center" vertical="center" wrapText="1"/>
      <protection locked="0"/>
    </xf>
    <xf numFmtId="0" fontId="99" fillId="0" borderId="35" xfId="0" applyFont="1" applyBorder="1" applyAlignment="1">
      <alignment horizontal="center" wrapText="1"/>
    </xf>
    <xf numFmtId="0" fontId="99" fillId="0" borderId="36" xfId="0" applyFont="1" applyBorder="1" applyAlignment="1">
      <alignment horizontal="center" wrapText="1"/>
    </xf>
    <xf numFmtId="0" fontId="99" fillId="0" borderId="58" xfId="0" applyFont="1" applyBorder="1" applyAlignment="1">
      <alignment horizontal="center" wrapText="1"/>
    </xf>
    <xf numFmtId="0" fontId="99" fillId="0" borderId="37" xfId="0" applyFont="1" applyBorder="1" applyAlignment="1">
      <alignment horizontal="center" wrapText="1"/>
    </xf>
    <xf numFmtId="0" fontId="99" fillId="0" borderId="24" xfId="0" applyFont="1" applyBorder="1" applyAlignment="1">
      <alignment horizontal="center" wrapText="1"/>
    </xf>
    <xf numFmtId="0" fontId="99" fillId="0" borderId="56" xfId="0" applyFont="1" applyBorder="1" applyAlignment="1">
      <alignment horizontal="center" wrapText="1"/>
    </xf>
    <xf numFmtId="0" fontId="89" fillId="0" borderId="0" xfId="0" applyFont="1" applyAlignment="1">
      <alignment horizontal="left" wrapText="1"/>
    </xf>
    <xf numFmtId="0" fontId="109" fillId="0" borderId="0" xfId="0" quotePrefix="1" applyFont="1" applyAlignment="1" applyProtection="1">
      <alignment horizontal="center" vertical="center" wrapText="1"/>
      <protection locked="0"/>
    </xf>
    <xf numFmtId="0" fontId="109" fillId="0" borderId="0" xfId="0" applyFont="1" applyAlignment="1" applyProtection="1">
      <alignment horizontal="center" vertical="center" wrapText="1"/>
      <protection locked="0"/>
    </xf>
    <xf numFmtId="0" fontId="4" fillId="0" borderId="111" xfId="0" applyFont="1" applyBorder="1" applyAlignment="1">
      <alignment horizontal="center" vertical="center" wrapText="1"/>
    </xf>
    <xf numFmtId="0" fontId="4" fillId="0" borderId="121" xfId="0" applyFont="1" applyBorder="1" applyAlignment="1">
      <alignment horizontal="center" vertical="center" wrapText="1"/>
    </xf>
    <xf numFmtId="0" fontId="4" fillId="0" borderId="112" xfId="0" applyFont="1" applyBorder="1" applyAlignment="1">
      <alignment horizontal="center" vertical="center" wrapText="1"/>
    </xf>
    <xf numFmtId="0" fontId="15" fillId="63" borderId="62" xfId="0" applyFont="1" applyFill="1" applyBorder="1" applyAlignment="1">
      <alignment horizontal="center" vertical="center" wrapText="1"/>
    </xf>
    <xf numFmtId="0" fontId="15" fillId="63" borderId="69" xfId="0" applyFont="1" applyFill="1" applyBorder="1" applyAlignment="1">
      <alignment horizontal="center" vertical="center" wrapText="1"/>
    </xf>
    <xf numFmtId="0" fontId="15" fillId="63" borderId="63" xfId="0" applyFont="1" applyFill="1" applyBorder="1" applyAlignment="1">
      <alignment horizontal="center" vertical="center" wrapText="1"/>
    </xf>
    <xf numFmtId="0" fontId="15" fillId="63" borderId="111" xfId="0" applyFont="1" applyFill="1" applyBorder="1" applyAlignment="1">
      <alignment horizontal="center" vertical="center" wrapText="1"/>
    </xf>
    <xf numFmtId="0" fontId="15" fillId="63" borderId="121" xfId="0" applyFont="1" applyFill="1" applyBorder="1" applyAlignment="1">
      <alignment horizontal="center" vertical="center" wrapText="1"/>
    </xf>
    <xf numFmtId="0" fontId="15" fillId="63" borderId="112" xfId="0" applyFont="1" applyFill="1" applyBorder="1" applyAlignment="1">
      <alignment horizontal="center" vertical="center" wrapText="1"/>
    </xf>
    <xf numFmtId="0" fontId="15" fillId="63" borderId="111" xfId="0" quotePrefix="1" applyFont="1" applyFill="1" applyBorder="1" applyAlignment="1">
      <alignment horizontal="center" vertical="center" wrapText="1"/>
    </xf>
    <xf numFmtId="0" fontId="15" fillId="63" borderId="64" xfId="0" quotePrefix="1" applyFont="1" applyFill="1" applyBorder="1" applyAlignment="1">
      <alignment horizontal="center" vertical="center" wrapText="1"/>
    </xf>
    <xf numFmtId="0" fontId="15" fillId="63" borderId="31" xfId="0" applyFont="1" applyFill="1" applyBorder="1" applyAlignment="1">
      <alignment horizontal="center" vertical="center" wrapText="1"/>
    </xf>
    <xf numFmtId="0" fontId="159" fillId="0" borderId="37" xfId="0" applyFont="1" applyBorder="1" applyAlignment="1">
      <alignment horizontal="left" wrapText="1"/>
    </xf>
    <xf numFmtId="0" fontId="159" fillId="0" borderId="24" xfId="0" applyFont="1" applyBorder="1" applyAlignment="1">
      <alignment horizontal="left" wrapText="1"/>
    </xf>
    <xf numFmtId="0" fontId="159" fillId="0" borderId="56" xfId="0" applyFont="1" applyBorder="1" applyAlignment="1">
      <alignment horizontal="left" wrapText="1"/>
    </xf>
    <xf numFmtId="0" fontId="161" fillId="69" borderId="26" xfId="0" applyFont="1" applyFill="1" applyBorder="1" applyAlignment="1">
      <alignment horizontal="left" wrapText="1"/>
    </xf>
    <xf numFmtId="0" fontId="130" fillId="69" borderId="0" xfId="0" applyFont="1" applyFill="1" applyAlignment="1">
      <alignment horizontal="left" wrapText="1"/>
    </xf>
    <xf numFmtId="0" fontId="159" fillId="69" borderId="37" xfId="0" applyFont="1" applyFill="1" applyBorder="1" applyAlignment="1">
      <alignment horizontal="left" wrapText="1"/>
    </xf>
    <xf numFmtId="0" fontId="159" fillId="69" borderId="24" xfId="0" applyFont="1" applyFill="1" applyBorder="1" applyAlignment="1">
      <alignment horizontal="left" wrapText="1"/>
    </xf>
    <xf numFmtId="0" fontId="17" fillId="63" borderId="96" xfId="0" applyFont="1" applyFill="1" applyBorder="1" applyAlignment="1">
      <alignment horizontal="center" wrapText="1"/>
    </xf>
    <xf numFmtId="0" fontId="0" fillId="63" borderId="5" xfId="0" applyFill="1" applyBorder="1" applyAlignment="1">
      <alignment horizontal="center" wrapText="1"/>
    </xf>
    <xf numFmtId="0" fontId="0" fillId="63" borderId="34" xfId="0" applyFill="1" applyBorder="1" applyAlignment="1">
      <alignment horizontal="center" wrapText="1"/>
    </xf>
    <xf numFmtId="0" fontId="95" fillId="0" borderId="0" xfId="0" applyFont="1" applyAlignment="1">
      <alignment wrapText="1"/>
    </xf>
    <xf numFmtId="0" fontId="95" fillId="0" borderId="0" xfId="0" quotePrefix="1" applyFont="1" applyAlignment="1">
      <alignment horizontal="left"/>
    </xf>
    <xf numFmtId="0" fontId="95" fillId="0" borderId="0" xfId="0" applyFont="1"/>
    <xf numFmtId="0" fontId="130" fillId="0" borderId="26" xfId="0" applyFont="1" applyBorder="1" applyAlignment="1">
      <alignment horizontal="left" wrapText="1"/>
    </xf>
    <xf numFmtId="0" fontId="130" fillId="0" borderId="0" xfId="0" applyFont="1" applyAlignment="1">
      <alignment horizontal="left" wrapText="1"/>
    </xf>
    <xf numFmtId="0" fontId="17" fillId="63" borderId="62" xfId="0" applyFont="1" applyFill="1" applyBorder="1" applyAlignment="1">
      <alignment horizontal="center" vertical="center" wrapText="1"/>
    </xf>
    <xf numFmtId="0" fontId="17" fillId="63" borderId="69" xfId="0" applyFont="1" applyFill="1" applyBorder="1" applyAlignment="1">
      <alignment horizontal="center" vertical="center" wrapText="1"/>
    </xf>
    <xf numFmtId="0" fontId="17" fillId="63" borderId="63" xfId="0" applyFont="1" applyFill="1" applyBorder="1" applyAlignment="1">
      <alignment horizontal="center" vertical="center" wrapText="1"/>
    </xf>
    <xf numFmtId="0" fontId="17" fillId="63" borderId="110" xfId="0" applyFont="1" applyFill="1" applyBorder="1" applyAlignment="1">
      <alignment horizontal="center" vertical="center" wrapText="1"/>
    </xf>
    <xf numFmtId="0" fontId="17" fillId="63" borderId="4" xfId="0" applyFont="1" applyFill="1" applyBorder="1" applyAlignment="1">
      <alignment horizontal="center" vertical="center" wrapText="1"/>
    </xf>
    <xf numFmtId="0" fontId="17" fillId="63" borderId="68" xfId="0" applyFont="1" applyFill="1" applyBorder="1" applyAlignment="1">
      <alignment horizontal="center" vertical="center" wrapText="1"/>
    </xf>
    <xf numFmtId="0" fontId="89" fillId="0" borderId="0" xfId="0" applyFont="1"/>
    <xf numFmtId="0" fontId="135" fillId="0" borderId="0" xfId="0" applyFont="1" applyAlignment="1">
      <alignment horizontal="left" wrapText="1"/>
    </xf>
    <xf numFmtId="0" fontId="4" fillId="0" borderId="0" xfId="0" applyFont="1" applyAlignment="1">
      <alignment horizontal="center" vertical="center" wrapText="1"/>
    </xf>
    <xf numFmtId="0" fontId="89" fillId="0" borderId="0" xfId="30979" quotePrefix="1" applyFont="1" applyAlignment="1">
      <alignment horizontal="left" vertical="top" wrapText="1"/>
    </xf>
    <xf numFmtId="0" fontId="99" fillId="0" borderId="0" xfId="30979" applyFont="1" applyAlignment="1">
      <alignment horizontal="center"/>
    </xf>
    <xf numFmtId="0" fontId="89" fillId="0" borderId="0" xfId="30979" applyFont="1" applyAlignment="1">
      <alignment horizontal="center"/>
    </xf>
    <xf numFmtId="49" fontId="99" fillId="0" borderId="0" xfId="30979" applyNumberFormat="1" applyFont="1" applyAlignment="1">
      <alignment horizontal="center"/>
    </xf>
    <xf numFmtId="49" fontId="89" fillId="0" borderId="0" xfId="30979" applyNumberFormat="1" applyFont="1" applyAlignment="1">
      <alignment horizontal="center"/>
    </xf>
    <xf numFmtId="0" fontId="89" fillId="0" borderId="0" xfId="30979" quotePrefix="1" applyFont="1" applyAlignment="1">
      <alignment horizontal="left" vertical="center" wrapText="1"/>
    </xf>
    <xf numFmtId="0" fontId="89" fillId="0" borderId="0" xfId="30979" applyFont="1" applyAlignment="1">
      <alignment horizontal="left" vertical="center" wrapText="1"/>
    </xf>
    <xf numFmtId="0" fontId="89" fillId="0" borderId="0" xfId="30979" applyFont="1" applyAlignment="1">
      <alignment wrapText="1"/>
    </xf>
    <xf numFmtId="0" fontId="6" fillId="0" borderId="0" xfId="30979" applyFont="1" applyAlignment="1">
      <alignment wrapText="1"/>
    </xf>
    <xf numFmtId="0" fontId="4" fillId="0" borderId="0" xfId="335" applyFont="1" applyAlignment="1">
      <alignment horizontal="center" wrapText="1"/>
    </xf>
    <xf numFmtId="0" fontId="0" fillId="0" borderId="0" xfId="0" applyAlignment="1">
      <alignment horizontal="center"/>
    </xf>
    <xf numFmtId="17" fontId="5" fillId="0" borderId="0" xfId="0" quotePrefix="1" applyNumberFormat="1" applyFont="1" applyAlignment="1">
      <alignment horizontal="left" vertical="center" wrapText="1"/>
    </xf>
    <xf numFmtId="0" fontId="96" fillId="0" borderId="0" xfId="30974" quotePrefix="1" applyFont="1" applyAlignment="1">
      <alignment horizontal="left"/>
    </xf>
    <xf numFmtId="0" fontId="109" fillId="0" borderId="35" xfId="0" applyFont="1" applyBorder="1" applyAlignment="1">
      <alignment horizontal="center" vertical="center"/>
    </xf>
    <xf numFmtId="0" fontId="109" fillId="0" borderId="36" xfId="0" applyFont="1" applyBorder="1" applyAlignment="1">
      <alignment horizontal="center" vertical="center"/>
    </xf>
    <xf numFmtId="0" fontId="109" fillId="0" borderId="58" xfId="0" applyFont="1" applyBorder="1" applyAlignment="1">
      <alignment horizontal="center" vertical="center"/>
    </xf>
    <xf numFmtId="0" fontId="99" fillId="0" borderId="26" xfId="0" applyFont="1" applyBorder="1" applyAlignment="1">
      <alignment horizontal="center"/>
    </xf>
    <xf numFmtId="0" fontId="99" fillId="0" borderId="27" xfId="0" applyFont="1" applyBorder="1" applyAlignment="1">
      <alignment horizontal="center"/>
    </xf>
    <xf numFmtId="0" fontId="99" fillId="0" borderId="54" xfId="0" applyFont="1" applyBorder="1" applyAlignment="1">
      <alignment horizontal="center" vertical="center"/>
    </xf>
    <xf numFmtId="0" fontId="99" fillId="0" borderId="60" xfId="0" applyFont="1" applyBorder="1" applyAlignment="1">
      <alignment horizontal="center" vertical="center"/>
    </xf>
    <xf numFmtId="0" fontId="99" fillId="0" borderId="86" xfId="0" applyFont="1" applyBorder="1" applyAlignment="1">
      <alignment horizontal="center" vertical="center"/>
    </xf>
    <xf numFmtId="0" fontId="103" fillId="58" borderId="33" xfId="0" applyFont="1" applyFill="1" applyBorder="1" applyAlignment="1">
      <alignment horizontal="center" vertical="center" wrapText="1"/>
    </xf>
    <xf numFmtId="0" fontId="103" fillId="58" borderId="93" xfId="0" applyFont="1" applyFill="1" applyBorder="1" applyAlignment="1">
      <alignment horizontal="center" vertical="center" wrapText="1"/>
    </xf>
    <xf numFmtId="0" fontId="103" fillId="58" borderId="31" xfId="0" quotePrefix="1" applyFont="1" applyFill="1" applyBorder="1" applyAlignment="1">
      <alignment horizontal="center" vertical="center" wrapText="1"/>
    </xf>
    <xf numFmtId="0" fontId="103" fillId="58" borderId="79" xfId="0" applyFont="1" applyFill="1" applyBorder="1" applyAlignment="1">
      <alignment horizontal="center" vertical="center" wrapText="1"/>
    </xf>
    <xf numFmtId="0" fontId="103" fillId="58" borderId="42" xfId="0" applyFont="1" applyFill="1" applyBorder="1" applyAlignment="1">
      <alignment horizontal="center" vertical="center" wrapText="1"/>
    </xf>
    <xf numFmtId="0" fontId="96" fillId="58" borderId="30" xfId="0" applyFont="1" applyFill="1" applyBorder="1" applyAlignment="1">
      <alignment horizontal="center" vertical="center" wrapText="1"/>
    </xf>
    <xf numFmtId="0" fontId="103" fillId="58" borderId="64" xfId="0" applyFont="1" applyFill="1" applyBorder="1" applyAlignment="1">
      <alignment horizontal="center" vertical="center" wrapText="1"/>
    </xf>
    <xf numFmtId="0" fontId="103" fillId="58" borderId="30" xfId="0" applyFont="1" applyFill="1" applyBorder="1" applyAlignment="1">
      <alignment horizontal="center" vertical="center" wrapText="1"/>
    </xf>
    <xf numFmtId="0" fontId="103" fillId="58" borderId="78" xfId="0" applyFont="1" applyFill="1" applyBorder="1" applyAlignment="1">
      <alignment horizontal="center" vertical="center" wrapText="1"/>
    </xf>
    <xf numFmtId="0" fontId="99" fillId="0" borderId="62" xfId="330" applyFont="1" applyBorder="1" applyAlignment="1">
      <alignment horizontal="center"/>
    </xf>
    <xf numFmtId="0" fontId="99" fillId="0" borderId="69" xfId="330" applyFont="1" applyBorder="1" applyAlignment="1">
      <alignment horizontal="center"/>
    </xf>
    <xf numFmtId="0" fontId="99" fillId="0" borderId="63" xfId="330" applyFont="1" applyBorder="1" applyAlignment="1">
      <alignment horizontal="center"/>
    </xf>
    <xf numFmtId="0" fontId="99" fillId="0" borderId="110" xfId="330" applyFont="1" applyBorder="1" applyAlignment="1">
      <alignment horizontal="center" vertical="center"/>
    </xf>
    <xf numFmtId="0" fontId="99" fillId="0" borderId="4" xfId="330" applyFont="1" applyBorder="1" applyAlignment="1">
      <alignment horizontal="center" vertical="center"/>
    </xf>
    <xf numFmtId="0" fontId="99" fillId="0" borderId="68" xfId="330" applyFont="1" applyBorder="1" applyAlignment="1">
      <alignment horizontal="center" vertical="center"/>
    </xf>
    <xf numFmtId="0" fontId="103" fillId="58" borderId="28" xfId="331" applyFont="1" applyFill="1" applyBorder="1" applyAlignment="1">
      <alignment horizontal="center" vertical="center"/>
    </xf>
    <xf numFmtId="0" fontId="103" fillId="58" borderId="95" xfId="331" applyFont="1" applyFill="1" applyBorder="1" applyAlignment="1">
      <alignment horizontal="center" vertical="center"/>
    </xf>
    <xf numFmtId="0" fontId="103" fillId="58" borderId="77" xfId="331" applyFont="1" applyFill="1" applyBorder="1" applyAlignment="1">
      <alignment horizontal="center" vertical="center"/>
    </xf>
    <xf numFmtId="0" fontId="91" fillId="58" borderId="37" xfId="331" applyFont="1" applyFill="1" applyBorder="1" applyAlignment="1">
      <alignment horizontal="center" vertical="center" wrapText="1"/>
    </xf>
    <xf numFmtId="0" fontId="91" fillId="58" borderId="24" xfId="331" applyFont="1" applyFill="1" applyBorder="1" applyAlignment="1">
      <alignment horizontal="center" vertical="center" wrapText="1"/>
    </xf>
    <xf numFmtId="0" fontId="91" fillId="58" borderId="56" xfId="331" applyFont="1" applyFill="1" applyBorder="1" applyAlignment="1">
      <alignment horizontal="center" vertical="center" wrapText="1"/>
    </xf>
    <xf numFmtId="0" fontId="91" fillId="58" borderId="47" xfId="331" applyFont="1" applyFill="1" applyBorder="1" applyAlignment="1">
      <alignment horizontal="center" vertical="center" wrapText="1"/>
    </xf>
    <xf numFmtId="0" fontId="91" fillId="58" borderId="49" xfId="331" applyFont="1" applyFill="1" applyBorder="1" applyAlignment="1">
      <alignment horizontal="center" vertical="center" wrapText="1"/>
    </xf>
    <xf numFmtId="0" fontId="91" fillId="58" borderId="48" xfId="331" applyFont="1" applyFill="1" applyBorder="1" applyAlignment="1">
      <alignment horizontal="center" vertical="center" wrapText="1"/>
    </xf>
    <xf numFmtId="0" fontId="91" fillId="58" borderId="26" xfId="331" applyFont="1" applyFill="1" applyBorder="1" applyAlignment="1">
      <alignment horizontal="center" vertical="center" wrapText="1"/>
    </xf>
    <xf numFmtId="0" fontId="91" fillId="58" borderId="0" xfId="331" applyFont="1" applyFill="1" applyAlignment="1">
      <alignment horizontal="center" vertical="center" wrapText="1"/>
    </xf>
    <xf numFmtId="0" fontId="91" fillId="58" borderId="47" xfId="0" applyFont="1" applyFill="1" applyBorder="1" applyAlignment="1">
      <alignment horizontal="center" vertical="center" wrapText="1"/>
    </xf>
    <xf numFmtId="0" fontId="91" fillId="58" borderId="48" xfId="0" applyFont="1" applyFill="1" applyBorder="1" applyAlignment="1">
      <alignment horizontal="center" vertical="center" wrapText="1"/>
    </xf>
    <xf numFmtId="0" fontId="91" fillId="58" borderId="50" xfId="331" applyFont="1" applyFill="1" applyBorder="1" applyAlignment="1">
      <alignment horizontal="center" vertical="center" wrapText="1"/>
    </xf>
    <xf numFmtId="0" fontId="91" fillId="58" borderId="66" xfId="331" applyFont="1" applyFill="1" applyBorder="1" applyAlignment="1">
      <alignment horizontal="center" vertical="center" wrapText="1"/>
    </xf>
    <xf numFmtId="0" fontId="91" fillId="58" borderId="75" xfId="331" applyFont="1" applyFill="1" applyBorder="1" applyAlignment="1">
      <alignment horizontal="center" vertical="center" wrapText="1"/>
    </xf>
    <xf numFmtId="0" fontId="91" fillId="58" borderId="41" xfId="331" applyFont="1" applyFill="1" applyBorder="1" applyAlignment="1">
      <alignment horizontal="center" vertical="center" wrapText="1"/>
    </xf>
    <xf numFmtId="0" fontId="91" fillId="58" borderId="93" xfId="331" applyFont="1" applyFill="1" applyBorder="1" applyAlignment="1">
      <alignment horizontal="center" vertical="center" wrapText="1"/>
    </xf>
    <xf numFmtId="0" fontId="91" fillId="58" borderId="40" xfId="331" applyFont="1" applyFill="1" applyBorder="1" applyAlignment="1">
      <alignment horizontal="center" vertical="center" wrapText="1"/>
    </xf>
    <xf numFmtId="0" fontId="91" fillId="58" borderId="78" xfId="331" applyFont="1" applyFill="1" applyBorder="1" applyAlignment="1">
      <alignment horizontal="center" vertical="center" wrapText="1"/>
    </xf>
    <xf numFmtId="0" fontId="91" fillId="58" borderId="63" xfId="331" applyFont="1" applyFill="1" applyBorder="1" applyAlignment="1">
      <alignment horizontal="center" vertical="center" wrapText="1"/>
    </xf>
    <xf numFmtId="0" fontId="91" fillId="58" borderId="103" xfId="331" applyFont="1" applyFill="1" applyBorder="1" applyAlignment="1">
      <alignment horizontal="center" vertical="center" wrapText="1"/>
    </xf>
    <xf numFmtId="0" fontId="91" fillId="58" borderId="94" xfId="331" applyFont="1" applyFill="1" applyBorder="1" applyAlignment="1">
      <alignment horizontal="center" vertical="center" wrapText="1"/>
    </xf>
    <xf numFmtId="0" fontId="91" fillId="58" borderId="45" xfId="331" applyFont="1" applyFill="1" applyBorder="1" applyAlignment="1">
      <alignment horizontal="center" vertical="center" wrapText="1"/>
    </xf>
    <xf numFmtId="0" fontId="91" fillId="58" borderId="35" xfId="331" applyFont="1" applyFill="1" applyBorder="1" applyAlignment="1">
      <alignment horizontal="center" vertical="center" wrapText="1"/>
    </xf>
    <xf numFmtId="0" fontId="91" fillId="58" borderId="36" xfId="331" applyFont="1" applyFill="1" applyBorder="1" applyAlignment="1">
      <alignment horizontal="center" vertical="center" wrapText="1"/>
    </xf>
    <xf numFmtId="0" fontId="91" fillId="58" borderId="58" xfId="331" applyFont="1" applyFill="1" applyBorder="1" applyAlignment="1">
      <alignment horizontal="center" vertical="center" wrapText="1"/>
    </xf>
    <xf numFmtId="0" fontId="116" fillId="0" borderId="0" xfId="331" applyFont="1"/>
    <xf numFmtId="0" fontId="116" fillId="0" borderId="76" xfId="331" applyFont="1" applyBorder="1"/>
    <xf numFmtId="0" fontId="91" fillId="58" borderId="35" xfId="0" applyFont="1" applyFill="1" applyBorder="1" applyAlignment="1">
      <alignment horizontal="center" vertical="center" wrapText="1"/>
    </xf>
    <xf numFmtId="0" fontId="91" fillId="58" borderId="36" xfId="0" applyFont="1" applyFill="1" applyBorder="1" applyAlignment="1">
      <alignment horizontal="center" vertical="center" wrapText="1"/>
    </xf>
    <xf numFmtId="0" fontId="91" fillId="58" borderId="58" xfId="0" applyFont="1" applyFill="1" applyBorder="1" applyAlignment="1">
      <alignment horizontal="center" vertical="center" wrapText="1"/>
    </xf>
    <xf numFmtId="0" fontId="91" fillId="58" borderId="37" xfId="0" applyFont="1" applyFill="1" applyBorder="1" applyAlignment="1">
      <alignment horizontal="center" vertical="center" wrapText="1"/>
    </xf>
    <xf numFmtId="0" fontId="91" fillId="58" borderId="24" xfId="0" applyFont="1" applyFill="1" applyBorder="1" applyAlignment="1">
      <alignment horizontal="center" vertical="center" wrapText="1"/>
    </xf>
    <xf numFmtId="0" fontId="91" fillId="58" borderId="56" xfId="0" applyFont="1" applyFill="1" applyBorder="1" applyAlignment="1">
      <alignment horizontal="center" vertical="center" wrapText="1"/>
    </xf>
    <xf numFmtId="0" fontId="91" fillId="58" borderId="79" xfId="331" applyFont="1" applyFill="1" applyBorder="1" applyAlignment="1">
      <alignment horizontal="center" vertical="center" wrapText="1"/>
    </xf>
    <xf numFmtId="0" fontId="91" fillId="58" borderId="71" xfId="331" applyFont="1" applyFill="1" applyBorder="1" applyAlignment="1">
      <alignment horizontal="center" vertical="center" wrapText="1"/>
    </xf>
    <xf numFmtId="0" fontId="95" fillId="0" borderId="49" xfId="0" applyFont="1" applyBorder="1" applyAlignment="1">
      <alignment horizontal="center" vertical="center" wrapText="1"/>
    </xf>
    <xf numFmtId="0" fontId="91" fillId="58" borderId="73" xfId="331" applyFont="1" applyFill="1" applyBorder="1" applyAlignment="1">
      <alignment horizontal="center" vertical="center" wrapText="1"/>
    </xf>
    <xf numFmtId="0" fontId="89" fillId="0" borderId="0" xfId="3350" applyFont="1" applyAlignment="1">
      <alignment wrapText="1"/>
    </xf>
    <xf numFmtId="0" fontId="89" fillId="0" borderId="0" xfId="0" applyFont="1" applyAlignment="1">
      <alignment wrapText="1"/>
    </xf>
    <xf numFmtId="0" fontId="99" fillId="0" borderId="40" xfId="330" applyFont="1" applyBorder="1" applyAlignment="1">
      <alignment horizontal="center" wrapText="1"/>
    </xf>
    <xf numFmtId="0" fontId="99" fillId="0" borderId="45" xfId="330" applyFont="1" applyBorder="1" applyAlignment="1">
      <alignment horizontal="center"/>
    </xf>
    <xf numFmtId="0" fontId="99" fillId="0" borderId="41" xfId="330" applyFont="1" applyBorder="1" applyAlignment="1">
      <alignment horizontal="center"/>
    </xf>
    <xf numFmtId="0" fontId="99" fillId="0" borderId="110" xfId="330" applyFont="1" applyBorder="1" applyAlignment="1">
      <alignment horizontal="center" vertical="center" wrapText="1"/>
    </xf>
    <xf numFmtId="0" fontId="120" fillId="0" borderId="0" xfId="3350" applyFont="1" applyAlignment="1">
      <alignment horizontal="left" wrapText="1"/>
    </xf>
    <xf numFmtId="0" fontId="89" fillId="0" borderId="0" xfId="3350" applyFont="1" applyAlignment="1">
      <alignment horizontal="left" wrapText="1"/>
    </xf>
    <xf numFmtId="0" fontId="120" fillId="0" borderId="0" xfId="331" applyFont="1" applyAlignment="1">
      <alignment horizontal="left" wrapText="1"/>
    </xf>
    <xf numFmtId="0" fontId="89" fillId="0" borderId="0" xfId="331" applyFont="1" applyAlignment="1">
      <alignment horizontal="left" wrapText="1"/>
    </xf>
    <xf numFmtId="0" fontId="99" fillId="0" borderId="0" xfId="0" applyFont="1" applyAlignment="1">
      <alignment horizontal="left" wrapText="1"/>
    </xf>
    <xf numFmtId="0" fontId="99" fillId="0" borderId="35" xfId="331" applyFont="1" applyBorder="1" applyAlignment="1">
      <alignment horizontal="center" vertical="center" wrapText="1"/>
    </xf>
    <xf numFmtId="0" fontId="99" fillId="0" borderId="36" xfId="331" applyFont="1" applyBorder="1" applyAlignment="1">
      <alignment horizontal="center" vertical="center" wrapText="1"/>
    </xf>
    <xf numFmtId="0" fontId="99" fillId="0" borderId="58" xfId="331" applyFont="1" applyBorder="1" applyAlignment="1">
      <alignment horizontal="center" vertical="center" wrapText="1"/>
    </xf>
    <xf numFmtId="0" fontId="99" fillId="0" borderId="37" xfId="331" applyFont="1" applyBorder="1" applyAlignment="1">
      <alignment horizontal="center" vertical="center" wrapText="1"/>
    </xf>
    <xf numFmtId="0" fontId="99" fillId="0" borderId="24" xfId="331" applyFont="1" applyBorder="1" applyAlignment="1">
      <alignment horizontal="center" vertical="center" wrapText="1"/>
    </xf>
    <xf numFmtId="0" fontId="99" fillId="0" borderId="56" xfId="331" applyFont="1" applyBorder="1" applyAlignment="1">
      <alignment horizontal="center" vertical="center" wrapText="1"/>
    </xf>
    <xf numFmtId="0" fontId="99" fillId="0" borderId="111" xfId="0" applyFont="1" applyBorder="1" applyAlignment="1">
      <alignment horizontal="center" wrapText="1"/>
    </xf>
    <xf numFmtId="0" fontId="99" fillId="0" borderId="121" xfId="0" applyFont="1" applyBorder="1" applyAlignment="1">
      <alignment horizontal="center"/>
    </xf>
    <xf numFmtId="0" fontId="99" fillId="0" borderId="112" xfId="0" applyFont="1" applyBorder="1" applyAlignment="1">
      <alignment horizontal="center"/>
    </xf>
    <xf numFmtId="0" fontId="99" fillId="0" borderId="37" xfId="0" applyFont="1" applyBorder="1" applyAlignment="1">
      <alignment horizontal="center" vertical="center" wrapText="1"/>
    </xf>
    <xf numFmtId="0" fontId="99" fillId="0" borderId="24" xfId="0" applyFont="1" applyBorder="1" applyAlignment="1">
      <alignment horizontal="center" vertical="center"/>
    </xf>
    <xf numFmtId="0" fontId="99" fillId="0" borderId="56" xfId="0" applyFont="1" applyBorder="1" applyAlignment="1">
      <alignment horizontal="center" vertical="center"/>
    </xf>
    <xf numFmtId="0" fontId="103" fillId="0" borderId="0" xfId="0" applyFont="1" applyAlignment="1">
      <alignment horizontal="left" vertical="center" wrapText="1"/>
    </xf>
    <xf numFmtId="0" fontId="99" fillId="0" borderId="62" xfId="0" applyFont="1" applyBorder="1" applyAlignment="1">
      <alignment horizontal="center" vertical="center"/>
    </xf>
    <xf numFmtId="0" fontId="99" fillId="0" borderId="69" xfId="0" applyFont="1" applyBorder="1" applyAlignment="1">
      <alignment horizontal="center" vertical="center"/>
    </xf>
    <xf numFmtId="0" fontId="99" fillId="0" borderId="63" xfId="0" applyFont="1" applyBorder="1" applyAlignment="1">
      <alignment horizontal="center" vertical="center"/>
    </xf>
    <xf numFmtId="0" fontId="99" fillId="0" borderId="96" xfId="0" applyFont="1" applyBorder="1" applyAlignment="1">
      <alignment horizontal="center" vertical="center"/>
    </xf>
    <xf numFmtId="0" fontId="99" fillId="0" borderId="5" xfId="0" applyFont="1" applyBorder="1" applyAlignment="1">
      <alignment horizontal="center" vertical="center"/>
    </xf>
    <xf numFmtId="0" fontId="99" fillId="0" borderId="34" xfId="0" applyFont="1" applyBorder="1" applyAlignment="1">
      <alignment horizontal="center" vertical="center"/>
    </xf>
    <xf numFmtId="0" fontId="99" fillId="0" borderId="98" xfId="0" applyFont="1" applyBorder="1" applyAlignment="1">
      <alignment horizontal="center" vertical="center"/>
    </xf>
    <xf numFmtId="0" fontId="99" fillId="0" borderId="103" xfId="0" applyFont="1" applyBorder="1" applyAlignment="1">
      <alignment horizontal="center" vertical="center"/>
    </xf>
    <xf numFmtId="0" fontId="99" fillId="0" borderId="104" xfId="0" applyFont="1" applyBorder="1" applyAlignment="1">
      <alignment horizontal="center" vertical="center"/>
    </xf>
    <xf numFmtId="0" fontId="99" fillId="0" borderId="110" xfId="329" applyFont="1" applyBorder="1" applyAlignment="1">
      <alignment horizontal="center" wrapText="1"/>
    </xf>
    <xf numFmtId="0" fontId="99" fillId="0" borderId="4" xfId="329" quotePrefix="1" applyFont="1" applyBorder="1" applyAlignment="1">
      <alignment horizontal="center" wrapText="1"/>
    </xf>
    <xf numFmtId="0" fontId="99" fillId="0" borderId="68" xfId="329" quotePrefix="1" applyFont="1" applyBorder="1" applyAlignment="1">
      <alignment horizontal="center" wrapText="1"/>
    </xf>
    <xf numFmtId="0" fontId="99" fillId="0" borderId="4" xfId="0" applyFont="1" applyBorder="1" applyAlignment="1">
      <alignment horizontal="center" vertical="center"/>
    </xf>
    <xf numFmtId="0" fontId="99" fillId="0" borderId="68" xfId="0" applyFont="1" applyBorder="1" applyAlignment="1">
      <alignment horizontal="center" vertical="center"/>
    </xf>
    <xf numFmtId="0" fontId="89" fillId="0" borderId="0" xfId="331" applyFont="1" applyAlignment="1">
      <alignment wrapText="1"/>
    </xf>
    <xf numFmtId="0" fontId="89" fillId="0" borderId="0" xfId="331" applyFont="1"/>
    <xf numFmtId="0" fontId="95" fillId="0" borderId="0" xfId="329" applyFont="1" applyAlignment="1">
      <alignment horizontal="left" vertical="center"/>
    </xf>
    <xf numFmtId="0" fontId="107" fillId="0" borderId="0" xfId="329" applyFont="1" applyAlignment="1">
      <alignment horizontal="left" vertical="center" wrapText="1"/>
    </xf>
    <xf numFmtId="0" fontId="95" fillId="0" borderId="0" xfId="329" applyFont="1" applyAlignment="1">
      <alignment horizontal="left" vertical="center" wrapText="1"/>
    </xf>
    <xf numFmtId="0" fontId="91" fillId="0" borderId="35" xfId="329" applyFont="1" applyBorder="1" applyAlignment="1">
      <alignment horizontal="center" wrapText="1"/>
    </xf>
    <xf numFmtId="0" fontId="91" fillId="0" borderId="38" xfId="329" applyFont="1" applyBorder="1" applyAlignment="1">
      <alignment horizontal="center" wrapText="1"/>
    </xf>
    <xf numFmtId="0" fontId="106" fillId="0" borderId="26" xfId="329" applyFont="1" applyBorder="1" applyAlignment="1">
      <alignment horizontal="center" wrapText="1"/>
    </xf>
    <xf numFmtId="0" fontId="106" fillId="0" borderId="55" xfId="329" applyFont="1" applyBorder="1" applyAlignment="1">
      <alignment horizontal="center" wrapText="1"/>
    </xf>
    <xf numFmtId="0" fontId="91" fillId="0" borderId="37" xfId="329" applyFont="1" applyBorder="1" applyAlignment="1">
      <alignment horizontal="center" wrapText="1"/>
    </xf>
    <xf numFmtId="0" fontId="91" fillId="0" borderId="46" xfId="329" applyFont="1" applyBorder="1" applyAlignment="1">
      <alignment horizontal="center" wrapText="1"/>
    </xf>
    <xf numFmtId="0" fontId="103" fillId="58" borderId="51" xfId="329" applyFont="1" applyFill="1" applyBorder="1" applyAlignment="1">
      <alignment horizontal="center" vertical="center" wrapText="1"/>
    </xf>
    <xf numFmtId="0" fontId="103" fillId="58" borderId="57" xfId="329" applyFont="1" applyFill="1" applyBorder="1" applyAlignment="1">
      <alignment horizontal="center" vertical="center" wrapText="1"/>
    </xf>
    <xf numFmtId="3" fontId="103" fillId="58" borderId="57" xfId="2" applyNumberFormat="1" applyFont="1" applyFill="1" applyBorder="1" applyAlignment="1">
      <alignment horizontal="center" vertical="center" wrapText="1"/>
    </xf>
    <xf numFmtId="0" fontId="96" fillId="48" borderId="110" xfId="0" applyFont="1" applyFill="1" applyBorder="1" applyAlignment="1">
      <alignment horizontal="center" vertical="center"/>
    </xf>
    <xf numFmtId="0" fontId="96" fillId="48" borderId="4" xfId="0" applyFont="1" applyFill="1" applyBorder="1" applyAlignment="1">
      <alignment horizontal="center" vertical="center"/>
    </xf>
    <xf numFmtId="0" fontId="96" fillId="48" borderId="68" xfId="0" applyFont="1" applyFill="1" applyBorder="1" applyAlignment="1">
      <alignment horizontal="center" vertical="center"/>
    </xf>
    <xf numFmtId="0" fontId="99" fillId="0" borderId="111" xfId="0" applyFont="1" applyBorder="1" applyAlignment="1">
      <alignment horizontal="center" vertical="center"/>
    </xf>
    <xf numFmtId="0" fontId="99" fillId="0" borderId="121" xfId="0" applyFont="1" applyBorder="1" applyAlignment="1">
      <alignment horizontal="center" vertical="center"/>
    </xf>
    <xf numFmtId="0" fontId="99" fillId="0" borderId="112" xfId="0" applyFont="1" applyBorder="1" applyAlignment="1">
      <alignment vertical="center"/>
    </xf>
    <xf numFmtId="0" fontId="99" fillId="0" borderId="110" xfId="0" applyFont="1" applyBorder="1" applyAlignment="1">
      <alignment horizontal="center" vertical="center"/>
    </xf>
    <xf numFmtId="0" fontId="99" fillId="0" borderId="68" xfId="0" applyFont="1" applyBorder="1" applyAlignment="1">
      <alignment vertical="center"/>
    </xf>
    <xf numFmtId="0" fontId="124" fillId="0" borderId="0" xfId="0" applyFont="1" applyAlignment="1">
      <alignment wrapText="1"/>
    </xf>
    <xf numFmtId="0" fontId="89" fillId="0" borderId="69" xfId="0" applyFont="1" applyBorder="1" applyAlignment="1">
      <alignment horizontal="center" vertical="center"/>
    </xf>
    <xf numFmtId="0" fontId="89" fillId="0" borderId="63" xfId="0" applyFont="1" applyBorder="1" applyAlignment="1">
      <alignment horizontal="center" vertical="center"/>
    </xf>
    <xf numFmtId="0" fontId="89" fillId="0" borderId="5" xfId="0" applyFont="1" applyBorder="1" applyAlignment="1">
      <alignment horizontal="center" vertical="center"/>
    </xf>
    <xf numFmtId="0" fontId="89" fillId="0" borderId="34" xfId="0" applyFont="1" applyBorder="1" applyAlignment="1">
      <alignment horizontal="center" vertical="center"/>
    </xf>
    <xf numFmtId="0" fontId="89" fillId="0" borderId="103" xfId="0" applyFont="1" applyBorder="1" applyAlignment="1">
      <alignment horizontal="center" vertical="center"/>
    </xf>
    <xf numFmtId="0" fontId="89" fillId="0" borderId="104" xfId="0" applyFont="1" applyBorder="1" applyAlignment="1">
      <alignment horizontal="center" vertical="center"/>
    </xf>
    <xf numFmtId="0" fontId="99" fillId="0" borderId="40" xfId="0" applyFont="1" applyBorder="1" applyAlignment="1">
      <alignment horizontal="center" wrapText="1"/>
    </xf>
    <xf numFmtId="0" fontId="99" fillId="0" borderId="45" xfId="0" applyFont="1" applyBorder="1" applyAlignment="1">
      <alignment horizontal="center" wrapText="1"/>
    </xf>
    <xf numFmtId="0" fontId="99" fillId="0" borderId="41" xfId="0" applyFont="1" applyBorder="1" applyAlignment="1">
      <alignment horizontal="center" wrapText="1"/>
    </xf>
    <xf numFmtId="0" fontId="99" fillId="0" borderId="78" xfId="0" applyFont="1" applyBorder="1" applyAlignment="1">
      <alignment horizontal="center" wrapText="1"/>
    </xf>
    <xf numFmtId="0" fontId="99" fillId="0" borderId="79" xfId="0" applyFont="1" applyBorder="1" applyAlignment="1">
      <alignment horizontal="center" wrapText="1"/>
    </xf>
    <xf numFmtId="0" fontId="99" fillId="0" borderId="93" xfId="0" applyFont="1" applyBorder="1" applyAlignment="1">
      <alignment horizontal="center" wrapText="1"/>
    </xf>
    <xf numFmtId="0" fontId="95" fillId="0" borderId="0" xfId="2082" applyFont="1" applyAlignment="1">
      <alignment horizontal="left" vertical="center" wrapText="1"/>
    </xf>
    <xf numFmtId="0" fontId="99" fillId="58" borderId="78" xfId="0" applyFont="1" applyFill="1" applyBorder="1" applyAlignment="1">
      <alignment horizontal="center" wrapText="1"/>
    </xf>
    <xf numFmtId="0" fontId="99" fillId="58" borderId="79" xfId="0" applyFont="1" applyFill="1" applyBorder="1" applyAlignment="1">
      <alignment horizontal="center" wrapText="1"/>
    </xf>
    <xf numFmtId="0" fontId="99" fillId="58" borderId="93" xfId="0" applyFont="1" applyFill="1" applyBorder="1" applyAlignment="1">
      <alignment horizontal="center" wrapText="1"/>
    </xf>
    <xf numFmtId="0" fontId="99" fillId="58" borderId="38" xfId="0" applyFont="1" applyFill="1" applyBorder="1" applyAlignment="1">
      <alignment horizontal="center" vertical="center" wrapText="1"/>
    </xf>
    <xf numFmtId="0" fontId="89" fillId="58" borderId="46" xfId="0" applyFont="1" applyFill="1" applyBorder="1" applyAlignment="1">
      <alignment horizontal="center" vertical="center" wrapText="1"/>
    </xf>
    <xf numFmtId="0" fontId="99" fillId="0" borderId="38" xfId="0" applyFont="1" applyBorder="1" applyAlignment="1">
      <alignment horizontal="center" vertical="center" wrapText="1"/>
    </xf>
    <xf numFmtId="0" fontId="89" fillId="0" borderId="46" xfId="0" applyFont="1" applyBorder="1" applyAlignment="1">
      <alignment horizontal="center" vertical="center" wrapText="1"/>
    </xf>
    <xf numFmtId="0" fontId="99" fillId="58" borderId="105" xfId="0" applyFont="1" applyFill="1" applyBorder="1" applyAlignment="1">
      <alignment horizontal="center" wrapText="1"/>
    </xf>
    <xf numFmtId="0" fontId="99" fillId="58" borderId="106" xfId="0" applyFont="1" applyFill="1" applyBorder="1" applyAlignment="1">
      <alignment horizontal="center" wrapText="1"/>
    </xf>
    <xf numFmtId="0" fontId="106" fillId="0" borderId="110" xfId="0" applyFont="1" applyBorder="1" applyAlignment="1">
      <alignment horizontal="center"/>
    </xf>
    <xf numFmtId="0" fontId="106" fillId="0" borderId="4" xfId="0" applyFont="1" applyBorder="1" applyAlignment="1">
      <alignment horizontal="center"/>
    </xf>
    <xf numFmtId="0" fontId="106" fillId="0" borderId="68" xfId="0" applyFont="1" applyBorder="1" applyAlignment="1">
      <alignment horizontal="center"/>
    </xf>
    <xf numFmtId="0" fontId="91" fillId="0" borderId="110" xfId="0" applyFont="1" applyBorder="1" applyAlignment="1">
      <alignment horizontal="center"/>
    </xf>
    <xf numFmtId="0" fontId="91" fillId="0" borderId="4" xfId="0" applyFont="1" applyBorder="1" applyAlignment="1">
      <alignment horizontal="center"/>
    </xf>
    <xf numFmtId="0" fontId="91" fillId="0" borderId="68" xfId="0" applyFont="1" applyBorder="1" applyAlignment="1">
      <alignment horizontal="center"/>
    </xf>
    <xf numFmtId="0" fontId="91" fillId="0" borderId="110" xfId="0" applyFont="1" applyBorder="1" applyAlignment="1">
      <alignment horizontal="center" wrapText="1"/>
    </xf>
    <xf numFmtId="0" fontId="91" fillId="0" borderId="4" xfId="0" applyFont="1" applyBorder="1" applyAlignment="1">
      <alignment horizontal="center" wrapText="1"/>
    </xf>
    <xf numFmtId="0" fontId="91" fillId="0" borderId="68" xfId="0" applyFont="1" applyBorder="1" applyAlignment="1">
      <alignment horizontal="center" wrapText="1"/>
    </xf>
    <xf numFmtId="0" fontId="91" fillId="0" borderId="35" xfId="0" applyFont="1" applyBorder="1" applyAlignment="1">
      <alignment horizontal="center" wrapText="1"/>
    </xf>
    <xf numFmtId="0" fontId="91" fillId="0" borderId="36" xfId="0" applyFont="1" applyBorder="1" applyAlignment="1">
      <alignment horizontal="center" wrapText="1"/>
    </xf>
    <xf numFmtId="0" fontId="91" fillId="0" borderId="58" xfId="0" applyFont="1" applyBorder="1" applyAlignment="1">
      <alignment horizontal="center" wrapText="1"/>
    </xf>
    <xf numFmtId="0" fontId="91" fillId="0" borderId="110" xfId="0" applyFont="1" applyBorder="1" applyAlignment="1">
      <alignment horizontal="center" vertical="center"/>
    </xf>
    <xf numFmtId="0" fontId="91" fillId="0" borderId="4" xfId="0" applyFont="1" applyBorder="1" applyAlignment="1">
      <alignment horizontal="center" vertical="center"/>
    </xf>
    <xf numFmtId="0" fontId="91" fillId="0" borderId="68" xfId="0" applyFont="1" applyBorder="1" applyAlignment="1">
      <alignment horizontal="center" vertical="center"/>
    </xf>
    <xf numFmtId="0" fontId="105" fillId="58" borderId="108" xfId="125" applyFont="1" applyFill="1" applyBorder="1" applyAlignment="1">
      <alignment horizontal="center" wrapText="1"/>
    </xf>
    <xf numFmtId="0" fontId="105" fillId="58" borderId="31" xfId="125" applyFont="1" applyFill="1" applyBorder="1" applyAlignment="1">
      <alignment horizontal="center" wrapText="1"/>
    </xf>
    <xf numFmtId="0" fontId="105" fillId="58" borderId="131" xfId="125" applyFont="1" applyFill="1" applyBorder="1" applyAlignment="1">
      <alignment horizontal="center" wrapText="1"/>
    </xf>
    <xf numFmtId="0" fontId="105" fillId="58" borderId="33" xfId="125" applyFont="1" applyFill="1" applyBorder="1" applyAlignment="1">
      <alignment horizontal="center" wrapText="1"/>
    </xf>
    <xf numFmtId="0" fontId="91" fillId="0" borderId="47" xfId="125" applyFont="1" applyBorder="1" applyAlignment="1">
      <alignment horizontal="center" wrapText="1"/>
    </xf>
    <xf numFmtId="0" fontId="91" fillId="0" borderId="49" xfId="125" applyFont="1" applyBorder="1" applyAlignment="1">
      <alignment horizontal="center" wrapText="1"/>
    </xf>
    <xf numFmtId="0" fontId="91" fillId="0" borderId="48" xfId="125" applyFont="1" applyBorder="1" applyAlignment="1">
      <alignment horizontal="center" wrapText="1"/>
    </xf>
    <xf numFmtId="0" fontId="91" fillId="0" borderId="51" xfId="125" applyFont="1" applyBorder="1" applyAlignment="1">
      <alignment horizontal="center" wrapText="1"/>
    </xf>
    <xf numFmtId="0" fontId="91" fillId="0" borderId="71" xfId="125" applyFont="1" applyBorder="1" applyAlignment="1">
      <alignment horizontal="center" wrapText="1"/>
    </xf>
    <xf numFmtId="0" fontId="91" fillId="0" borderId="73" xfId="125" applyFont="1" applyBorder="1" applyAlignment="1">
      <alignment horizontal="center" wrapText="1"/>
    </xf>
    <xf numFmtId="0" fontId="105" fillId="58" borderId="130" xfId="125" applyFont="1" applyFill="1" applyBorder="1" applyAlignment="1">
      <alignment horizontal="center" wrapText="1"/>
    </xf>
    <xf numFmtId="0" fontId="105" fillId="58" borderId="30" xfId="125" applyFont="1" applyFill="1" applyBorder="1" applyAlignment="1">
      <alignment horizontal="center" wrapText="1"/>
    </xf>
    <xf numFmtId="0" fontId="105" fillId="58" borderId="107" xfId="125" applyFont="1" applyFill="1" applyBorder="1" applyAlignment="1">
      <alignment horizontal="center" wrapText="1"/>
    </xf>
    <xf numFmtId="0" fontId="105" fillId="58" borderId="8" xfId="125" applyFont="1" applyFill="1" applyBorder="1" applyAlignment="1">
      <alignment horizontal="center" wrapText="1"/>
    </xf>
    <xf numFmtId="0" fontId="96" fillId="0" borderId="0" xfId="126" applyFont="1" applyAlignment="1">
      <alignment horizontal="left" vertical="center" wrapText="1"/>
    </xf>
    <xf numFmtId="0" fontId="105" fillId="58" borderId="132" xfId="125" applyFont="1" applyFill="1" applyBorder="1" applyAlignment="1">
      <alignment horizontal="center" wrapText="1"/>
    </xf>
    <xf numFmtId="0" fontId="105" fillId="58" borderId="133" xfId="125" applyFont="1" applyFill="1" applyBorder="1" applyAlignment="1">
      <alignment horizontal="center" wrapText="1"/>
    </xf>
    <xf numFmtId="0" fontId="105" fillId="58" borderId="109" xfId="125" applyFont="1" applyFill="1" applyBorder="1" applyAlignment="1">
      <alignment horizontal="center" wrapText="1"/>
    </xf>
    <xf numFmtId="0" fontId="105" fillId="58" borderId="100" xfId="125" applyFont="1" applyFill="1" applyBorder="1" applyAlignment="1">
      <alignment horizontal="center" wrapText="1"/>
    </xf>
    <xf numFmtId="0" fontId="91" fillId="0" borderId="62" xfId="0" applyFont="1" applyBorder="1" applyAlignment="1">
      <alignment horizontal="center" vertical="center"/>
    </xf>
    <xf numFmtId="0" fontId="91" fillId="0" borderId="69" xfId="0" applyFont="1" applyBorder="1" applyAlignment="1">
      <alignment horizontal="center" vertical="center"/>
    </xf>
    <xf numFmtId="0" fontId="91" fillId="0" borderId="63" xfId="0" applyFont="1" applyBorder="1" applyAlignment="1">
      <alignment horizontal="center" vertical="center"/>
    </xf>
    <xf numFmtId="0" fontId="120" fillId="0" borderId="0" xfId="0" applyFont="1" applyAlignment="1">
      <alignment horizontal="left" vertical="center"/>
    </xf>
    <xf numFmtId="0" fontId="99" fillId="0" borderId="121" xfId="0" applyFont="1" applyBorder="1" applyAlignment="1">
      <alignment horizontal="center" wrapText="1"/>
    </xf>
    <xf numFmtId="0" fontId="99" fillId="0" borderId="112" xfId="0" applyFont="1" applyBorder="1" applyAlignment="1">
      <alignment horizontal="center" wrapText="1"/>
    </xf>
    <xf numFmtId="0" fontId="99" fillId="58" borderId="51" xfId="0" applyFont="1" applyFill="1" applyBorder="1" applyAlignment="1">
      <alignment horizontal="center" vertical="center" wrapText="1"/>
    </xf>
    <xf numFmtId="0" fontId="89" fillId="58" borderId="47" xfId="0" applyFont="1" applyFill="1" applyBorder="1" applyAlignment="1">
      <alignment horizontal="center" vertical="center" wrapText="1"/>
    </xf>
    <xf numFmtId="0" fontId="118" fillId="0" borderId="111" xfId="0" applyFont="1" applyBorder="1" applyAlignment="1">
      <alignment horizontal="center" wrapText="1"/>
    </xf>
    <xf numFmtId="0" fontId="99" fillId="0" borderId="40" xfId="0" applyFont="1" applyBorder="1" applyAlignment="1">
      <alignment horizontal="center" vertical="center"/>
    </xf>
    <xf numFmtId="0" fontId="99" fillId="0" borderId="45" xfId="0" applyFont="1" applyBorder="1" applyAlignment="1">
      <alignment horizontal="center" vertical="center"/>
    </xf>
    <xf numFmtId="0" fontId="99" fillId="0" borderId="41" xfId="0" applyFont="1" applyBorder="1" applyAlignment="1">
      <alignment horizontal="center" vertical="center"/>
    </xf>
    <xf numFmtId="0" fontId="99" fillId="0" borderId="30" xfId="0" applyFont="1" applyBorder="1" applyAlignment="1">
      <alignment horizontal="center" vertical="center"/>
    </xf>
    <xf numFmtId="0" fontId="99" fillId="0" borderId="31" xfId="0" applyFont="1" applyBorder="1" applyAlignment="1">
      <alignment horizontal="center" vertical="center"/>
    </xf>
    <xf numFmtId="0" fontId="99" fillId="0" borderId="33" xfId="0" applyFont="1" applyBorder="1" applyAlignment="1">
      <alignment horizontal="center" vertical="center"/>
    </xf>
    <xf numFmtId="0" fontId="99" fillId="0" borderId="37" xfId="0" applyFont="1" applyBorder="1" applyAlignment="1">
      <alignment horizontal="center"/>
    </xf>
    <xf numFmtId="0" fontId="99" fillId="0" borderId="24" xfId="0" applyFont="1" applyBorder="1" applyAlignment="1">
      <alignment horizontal="center"/>
    </xf>
    <xf numFmtId="0" fontId="99" fillId="0" borderId="56" xfId="0" applyFont="1" applyBorder="1" applyAlignment="1">
      <alignment horizontal="center"/>
    </xf>
    <xf numFmtId="0" fontId="89" fillId="0" borderId="121" xfId="0" applyFont="1" applyBorder="1" applyAlignment="1">
      <alignment horizontal="center" wrapText="1"/>
    </xf>
    <xf numFmtId="0" fontId="89" fillId="0" borderId="112" xfId="0" applyFont="1" applyBorder="1" applyAlignment="1">
      <alignment horizontal="center" wrapText="1"/>
    </xf>
    <xf numFmtId="0" fontId="118" fillId="58" borderId="38" xfId="0" applyFont="1" applyFill="1" applyBorder="1" applyAlignment="1">
      <alignment horizontal="center" vertical="center" wrapText="1"/>
    </xf>
    <xf numFmtId="0" fontId="99" fillId="58" borderId="46" xfId="0" applyFont="1" applyFill="1" applyBorder="1" applyAlignment="1">
      <alignment horizontal="center" vertical="center" wrapText="1"/>
    </xf>
    <xf numFmtId="0" fontId="99" fillId="58" borderId="71" xfId="0" applyFont="1" applyFill="1" applyBorder="1" applyAlignment="1">
      <alignment horizontal="center" vertical="center" wrapText="1"/>
    </xf>
    <xf numFmtId="0" fontId="99" fillId="58" borderId="73" xfId="0" applyFont="1" applyFill="1" applyBorder="1" applyAlignment="1">
      <alignment horizontal="center" vertical="center" wrapText="1"/>
    </xf>
    <xf numFmtId="0" fontId="101" fillId="0" borderId="62" xfId="0" applyFont="1" applyBorder="1" applyAlignment="1">
      <alignment horizontal="center" vertical="center"/>
    </xf>
    <xf numFmtId="0" fontId="101" fillId="0" borderId="69" xfId="0" applyFont="1" applyBorder="1" applyAlignment="1">
      <alignment horizontal="center" vertical="center"/>
    </xf>
    <xf numFmtId="0" fontId="101" fillId="0" borderId="63" xfId="0" applyFont="1" applyBorder="1" applyAlignment="1">
      <alignment horizontal="center" vertical="center"/>
    </xf>
    <xf numFmtId="0" fontId="101" fillId="0" borderId="96" xfId="0" applyFont="1" applyBorder="1" applyAlignment="1">
      <alignment horizontal="center" vertical="center"/>
    </xf>
    <xf numFmtId="0" fontId="101" fillId="0" borderId="5" xfId="0" applyFont="1" applyBorder="1" applyAlignment="1">
      <alignment horizontal="center" vertical="center"/>
    </xf>
    <xf numFmtId="0" fontId="101" fillId="0" borderId="34" xfId="0" applyFont="1" applyBorder="1" applyAlignment="1">
      <alignment horizontal="center" vertical="center"/>
    </xf>
    <xf numFmtId="0" fontId="101" fillId="0" borderId="51" xfId="0" applyFont="1" applyBorder="1" applyAlignment="1">
      <alignment horizontal="center" vertical="center" wrapText="1"/>
    </xf>
    <xf numFmtId="0" fontId="101" fillId="0" borderId="71" xfId="0" applyFont="1" applyBorder="1" applyAlignment="1">
      <alignment horizontal="center" vertical="center" wrapText="1"/>
    </xf>
    <xf numFmtId="0" fontId="101" fillId="0" borderId="72" xfId="0" applyFont="1" applyBorder="1" applyAlignment="1">
      <alignment horizontal="center" vertical="center" wrapText="1"/>
    </xf>
    <xf numFmtId="0" fontId="101" fillId="0" borderId="73" xfId="0" applyFont="1" applyBorder="1" applyAlignment="1">
      <alignment horizontal="center" vertical="center" wrapText="1"/>
    </xf>
    <xf numFmtId="0" fontId="101" fillId="0" borderId="36" xfId="0" applyFont="1" applyBorder="1" applyAlignment="1">
      <alignment horizontal="center" vertical="center" wrapText="1"/>
    </xf>
    <xf numFmtId="0" fontId="155" fillId="0" borderId="0" xfId="0" applyFont="1" applyAlignment="1">
      <alignment wrapText="1"/>
    </xf>
    <xf numFmtId="0" fontId="116" fillId="0" borderId="0" xfId="0" applyFont="1" applyAlignment="1">
      <alignment wrapText="1"/>
    </xf>
    <xf numFmtId="0" fontId="107" fillId="0" borderId="0" xfId="0" applyFont="1" applyAlignment="1">
      <alignment wrapText="1"/>
    </xf>
    <xf numFmtId="0" fontId="99" fillId="0" borderId="111" xfId="0" applyFont="1" applyBorder="1" applyAlignment="1">
      <alignment horizontal="center"/>
    </xf>
    <xf numFmtId="0" fontId="99" fillId="0" borderId="30" xfId="0" applyFont="1" applyBorder="1" applyAlignment="1">
      <alignment horizontal="center"/>
    </xf>
    <xf numFmtId="0" fontId="99" fillId="0" borderId="31" xfId="0" applyFont="1" applyBorder="1" applyAlignment="1">
      <alignment horizontal="center"/>
    </xf>
    <xf numFmtId="0" fontId="99" fillId="0" borderId="33" xfId="0" applyFont="1" applyBorder="1" applyAlignment="1">
      <alignment horizontal="center"/>
    </xf>
    <xf numFmtId="0" fontId="99" fillId="0" borderId="105" xfId="0" applyFont="1" applyBorder="1" applyAlignment="1">
      <alignment horizontal="center"/>
    </xf>
    <xf numFmtId="0" fontId="99" fillId="0" borderId="8" xfId="0" applyFont="1" applyBorder="1" applyAlignment="1">
      <alignment horizontal="center"/>
    </xf>
    <xf numFmtId="0" fontId="99" fillId="0" borderId="106" xfId="0" applyFont="1" applyBorder="1" applyAlignment="1">
      <alignment horizontal="center"/>
    </xf>
    <xf numFmtId="0" fontId="95" fillId="58" borderId="38" xfId="0" applyFont="1" applyFill="1" applyBorder="1" applyAlignment="1">
      <alignment horizontal="center" vertical="center" wrapText="1"/>
    </xf>
    <xf numFmtId="0" fontId="95" fillId="58" borderId="46" xfId="0" applyFont="1" applyFill="1" applyBorder="1" applyAlignment="1">
      <alignment horizontal="center" vertical="center" wrapText="1"/>
    </xf>
    <xf numFmtId="0" fontId="95" fillId="58" borderId="110" xfId="0" applyFont="1" applyFill="1" applyBorder="1" applyAlignment="1">
      <alignment horizontal="center" vertical="center" wrapText="1"/>
    </xf>
    <xf numFmtId="0" fontId="95" fillId="58" borderId="4" xfId="0" applyFont="1" applyFill="1" applyBorder="1" applyAlignment="1">
      <alignment horizontal="center" vertical="center" wrapText="1"/>
    </xf>
    <xf numFmtId="0" fontId="95" fillId="58" borderId="68" xfId="0" applyFont="1" applyFill="1" applyBorder="1" applyAlignment="1">
      <alignment horizontal="center" vertical="center" wrapText="1"/>
    </xf>
    <xf numFmtId="0" fontId="99" fillId="0" borderId="35" xfId="0" applyFont="1" applyBorder="1" applyAlignment="1">
      <alignment horizontal="center"/>
    </xf>
    <xf numFmtId="0" fontId="99" fillId="0" borderId="36" xfId="0" applyFont="1" applyBorder="1" applyAlignment="1">
      <alignment horizontal="center"/>
    </xf>
    <xf numFmtId="0" fontId="99" fillId="0" borderId="58" xfId="0" applyFont="1" applyBorder="1" applyAlignment="1">
      <alignment horizontal="center"/>
    </xf>
    <xf numFmtId="0" fontId="99" fillId="0" borderId="51" xfId="0" applyFont="1" applyBorder="1" applyAlignment="1">
      <alignment horizontal="center"/>
    </xf>
    <xf numFmtId="0" fontId="99" fillId="0" borderId="71" xfId="0" applyFont="1" applyBorder="1" applyAlignment="1">
      <alignment horizontal="center"/>
    </xf>
    <xf numFmtId="0" fontId="99" fillId="0" borderId="73" xfId="0" applyFont="1" applyBorder="1" applyAlignment="1">
      <alignment horizontal="center"/>
    </xf>
    <xf numFmtId="0" fontId="0" fillId="0" borderId="0" xfId="0" quotePrefix="1" applyAlignment="1">
      <alignment horizontal="left" wrapText="1"/>
    </xf>
    <xf numFmtId="0" fontId="109" fillId="0" borderId="0" xfId="0" applyFont="1" applyAlignment="1">
      <alignment horizontal="center" vertical="center"/>
    </xf>
    <xf numFmtId="0" fontId="109" fillId="0" borderId="50" xfId="0" applyFont="1" applyBorder="1" applyAlignment="1">
      <alignment horizontal="center" vertical="center"/>
    </xf>
    <xf numFmtId="0" fontId="99" fillId="0" borderId="76" xfId="0" applyFont="1" applyBorder="1" applyAlignment="1">
      <alignment horizontal="center"/>
    </xf>
    <xf numFmtId="0" fontId="99" fillId="0" borderId="50" xfId="0" applyFont="1" applyBorder="1" applyAlignment="1">
      <alignment horizontal="center"/>
    </xf>
    <xf numFmtId="0" fontId="99" fillId="0" borderId="50" xfId="0" applyFont="1" applyBorder="1" applyAlignment="1">
      <alignment horizontal="center" vertical="center"/>
    </xf>
    <xf numFmtId="0" fontId="103" fillId="58" borderId="38" xfId="0" applyFont="1" applyFill="1" applyBorder="1" applyAlignment="1">
      <alignment horizontal="center" vertical="center" wrapText="1"/>
    </xf>
    <xf numFmtId="0" fontId="96" fillId="58" borderId="28" xfId="0" applyFont="1" applyFill="1" applyBorder="1" applyAlignment="1">
      <alignment horizontal="center" vertical="center" wrapText="1"/>
    </xf>
    <xf numFmtId="0" fontId="103" fillId="58" borderId="40" xfId="0" applyFont="1" applyFill="1" applyBorder="1" applyAlignment="1">
      <alignment horizontal="center" vertical="center" wrapText="1"/>
    </xf>
    <xf numFmtId="0" fontId="103" fillId="58" borderId="41" xfId="0" applyFont="1" applyFill="1" applyBorder="1" applyAlignment="1">
      <alignment horizontal="center" vertical="center" wrapText="1"/>
    </xf>
    <xf numFmtId="0" fontId="103" fillId="58" borderId="39" xfId="0" applyFont="1" applyFill="1" applyBorder="1" applyAlignment="1">
      <alignment horizontal="center" vertical="center" wrapText="1"/>
    </xf>
    <xf numFmtId="0" fontId="103" fillId="58" borderId="77" xfId="0" applyFont="1" applyFill="1" applyBorder="1" applyAlignment="1">
      <alignment horizontal="center" vertical="center" wrapText="1"/>
    </xf>
    <xf numFmtId="0" fontId="103" fillId="58" borderId="39" xfId="0" quotePrefix="1" applyFont="1" applyFill="1" applyBorder="1" applyAlignment="1">
      <alignment horizontal="center" vertical="center" wrapText="1"/>
    </xf>
    <xf numFmtId="0" fontId="103" fillId="58" borderId="41" xfId="0" quotePrefix="1" applyFont="1" applyFill="1" applyBorder="1" applyAlignment="1">
      <alignment horizontal="center" vertical="center" wrapText="1"/>
    </xf>
    <xf numFmtId="0" fontId="123" fillId="0" borderId="37" xfId="0" applyFont="1" applyBorder="1" applyAlignment="1">
      <alignment horizontal="center" vertical="center" wrapText="1"/>
    </xf>
    <xf numFmtId="0" fontId="91" fillId="0" borderId="26" xfId="329" applyFont="1" applyBorder="1" applyAlignment="1">
      <alignment horizontal="center" wrapText="1"/>
    </xf>
    <xf numFmtId="0" fontId="99" fillId="0" borderId="105" xfId="0" applyFont="1" applyBorder="1" applyAlignment="1">
      <alignment horizontal="center" wrapText="1"/>
    </xf>
    <xf numFmtId="0" fontId="99" fillId="0" borderId="8" xfId="0" applyFont="1" applyBorder="1" applyAlignment="1">
      <alignment horizontal="center" wrapText="1"/>
    </xf>
    <xf numFmtId="0" fontId="99" fillId="0" borderId="106" xfId="0" applyFont="1" applyBorder="1" applyAlignment="1">
      <alignment horizontal="center" wrapText="1"/>
    </xf>
    <xf numFmtId="0" fontId="99" fillId="0" borderId="35" xfId="0" applyFont="1" applyBorder="1" applyAlignment="1">
      <alignment horizontal="center" vertical="center"/>
    </xf>
    <xf numFmtId="0" fontId="89" fillId="0" borderId="36" xfId="0" applyFont="1" applyBorder="1" applyAlignment="1">
      <alignment horizontal="center" vertical="center"/>
    </xf>
    <xf numFmtId="0" fontId="89" fillId="0" borderId="58" xfId="0" applyFont="1" applyBorder="1" applyAlignment="1">
      <alignment horizontal="center" vertical="center"/>
    </xf>
    <xf numFmtId="0" fontId="99" fillId="0" borderId="26" xfId="0" applyFont="1" applyBorder="1" applyAlignment="1">
      <alignment horizontal="center" vertical="center"/>
    </xf>
    <xf numFmtId="0" fontId="89" fillId="0" borderId="0" xfId="0" applyFont="1" applyAlignment="1">
      <alignment horizontal="center" vertical="center"/>
    </xf>
    <xf numFmtId="0" fontId="89" fillId="0" borderId="27" xfId="0" applyFont="1" applyBorder="1" applyAlignment="1">
      <alignment horizontal="center" vertical="center"/>
    </xf>
    <xf numFmtId="0" fontId="99" fillId="0" borderId="37" xfId="0" applyFont="1" applyBorder="1" applyAlignment="1">
      <alignment horizontal="center" vertical="center"/>
    </xf>
    <xf numFmtId="0" fontId="89" fillId="0" borderId="24" xfId="0" applyFont="1" applyBorder="1" applyAlignment="1">
      <alignment horizontal="center" vertical="center"/>
    </xf>
    <xf numFmtId="0" fontId="89" fillId="0" borderId="56" xfId="0" applyFont="1" applyBorder="1" applyAlignment="1">
      <alignment horizontal="center" vertical="center"/>
    </xf>
    <xf numFmtId="0" fontId="157" fillId="0" borderId="0" xfId="126" applyFont="1" applyAlignment="1">
      <alignment horizontal="left" vertical="center" wrapText="1"/>
    </xf>
    <xf numFmtId="0" fontId="95" fillId="0" borderId="25" xfId="125" applyFont="1" applyBorder="1" applyAlignment="1">
      <alignment horizontal="center" wrapText="1"/>
    </xf>
    <xf numFmtId="0" fontId="95" fillId="0" borderId="30" xfId="125" applyFont="1" applyBorder="1" applyAlignment="1">
      <alignment horizontal="center" wrapText="1"/>
    </xf>
    <xf numFmtId="0" fontId="95" fillId="0" borderId="31" xfId="125" applyFont="1" applyBorder="1" applyAlignment="1">
      <alignment horizontal="center" wrapText="1"/>
    </xf>
    <xf numFmtId="0" fontId="95" fillId="0" borderId="8" xfId="125" applyFont="1" applyBorder="1" applyAlignment="1">
      <alignment horizontal="center" wrapText="1"/>
    </xf>
    <xf numFmtId="0" fontId="95" fillId="0" borderId="75" xfId="125" applyFont="1" applyBorder="1" applyAlignment="1">
      <alignment horizontal="center" wrapText="1"/>
    </xf>
    <xf numFmtId="0" fontId="95" fillId="0" borderId="94" xfId="125" applyFont="1" applyBorder="1" applyAlignment="1">
      <alignment horizontal="center" wrapText="1"/>
    </xf>
    <xf numFmtId="0" fontId="95" fillId="0" borderId="33" xfId="125" applyFont="1" applyBorder="1" applyAlignment="1">
      <alignment horizontal="center" wrapText="1"/>
    </xf>
  </cellXfs>
  <cellStyles count="30980">
    <cellStyle name="20% - Accent1" xfId="6" xr:uid="{00000000-0005-0000-0000-000006000000}"/>
    <cellStyle name="20% - Accent1 2" xfId="665" xr:uid="{00000000-0005-0000-0000-000099020000}"/>
    <cellStyle name="20% - Accent1 2 10" xfId="858" xr:uid="{00000000-0005-0000-0000-00005A030000}"/>
    <cellStyle name="20% - Accent1 2 2" xfId="1165" xr:uid="{00000000-0005-0000-0000-00008D040000}"/>
    <cellStyle name="20% - Accent1 2 2 2 2" xfId="30962" xr:uid="{00000000-0005-0000-0000-0000F7780000}"/>
    <cellStyle name="20% - Accent1 2 2 2 3" xfId="30978" xr:uid="{801EA40D-6378-4C47-9DA3-5F50A8D3033C}"/>
    <cellStyle name="20% - Accent1 2 3" xfId="1166" xr:uid="{00000000-0005-0000-0000-00008E040000}"/>
    <cellStyle name="20% - Accent1 2 4" xfId="1167" xr:uid="{00000000-0005-0000-0000-00008F040000}"/>
    <cellStyle name="20% - Accent1 2 5" xfId="1168" xr:uid="{00000000-0005-0000-0000-000090040000}"/>
    <cellStyle name="20% - Accent1 2 6" xfId="1169" xr:uid="{00000000-0005-0000-0000-000091040000}"/>
    <cellStyle name="20% - Accent1 2 7" xfId="1164" xr:uid="{00000000-0005-0000-0000-00008C040000}"/>
    <cellStyle name="20% - Accent1 2 8" xfId="1056" xr:uid="{00000000-0005-0000-0000-000020040000}"/>
    <cellStyle name="20% - Accent2" xfId="7" xr:uid="{00000000-0005-0000-0000-000007000000}"/>
    <cellStyle name="20% - Accent2 2" xfId="666" xr:uid="{00000000-0005-0000-0000-00009A020000}"/>
    <cellStyle name="20% - Accent2 2 10" xfId="859" xr:uid="{00000000-0005-0000-0000-00005B030000}"/>
    <cellStyle name="20% - Accent2 2 2" xfId="1171" xr:uid="{00000000-0005-0000-0000-000093040000}"/>
    <cellStyle name="20% - Accent2 2 3" xfId="1172" xr:uid="{00000000-0005-0000-0000-000094040000}"/>
    <cellStyle name="20% - Accent2 2 4" xfId="1173" xr:uid="{00000000-0005-0000-0000-000095040000}"/>
    <cellStyle name="20% - Accent2 2 5" xfId="1174" xr:uid="{00000000-0005-0000-0000-000096040000}"/>
    <cellStyle name="20% - Accent2 2 6" xfId="1175" xr:uid="{00000000-0005-0000-0000-000097040000}"/>
    <cellStyle name="20% - Accent2 2 7" xfId="1170" xr:uid="{00000000-0005-0000-0000-000092040000}"/>
    <cellStyle name="20% - Accent2 2 8" xfId="1057" xr:uid="{00000000-0005-0000-0000-000021040000}"/>
    <cellStyle name="20% - Accent3" xfId="8" xr:uid="{00000000-0005-0000-0000-000008000000}"/>
    <cellStyle name="20% - Accent3 2" xfId="667" xr:uid="{00000000-0005-0000-0000-00009B020000}"/>
    <cellStyle name="20% - Accent3 2 10" xfId="860" xr:uid="{00000000-0005-0000-0000-00005C030000}"/>
    <cellStyle name="20% - Accent3 2 2" xfId="1177" xr:uid="{00000000-0005-0000-0000-000099040000}"/>
    <cellStyle name="20% - Accent3 2 3" xfId="1178" xr:uid="{00000000-0005-0000-0000-00009A040000}"/>
    <cellStyle name="20% - Accent3 2 4" xfId="1179" xr:uid="{00000000-0005-0000-0000-00009B040000}"/>
    <cellStyle name="20% - Accent3 2 5" xfId="1180" xr:uid="{00000000-0005-0000-0000-00009C040000}"/>
    <cellStyle name="20% - Accent3 2 6" xfId="1181" xr:uid="{00000000-0005-0000-0000-00009D040000}"/>
    <cellStyle name="20% - Accent3 2 7" xfId="1176" xr:uid="{00000000-0005-0000-0000-000098040000}"/>
    <cellStyle name="20% - Accent3 2 8" xfId="1058" xr:uid="{00000000-0005-0000-0000-000022040000}"/>
    <cellStyle name="20% - Accent4" xfId="9" xr:uid="{00000000-0005-0000-0000-000009000000}"/>
    <cellStyle name="20% - Accent4 2" xfId="668" xr:uid="{00000000-0005-0000-0000-00009C020000}"/>
    <cellStyle name="20% - Accent4 2 10" xfId="861" xr:uid="{00000000-0005-0000-0000-00005D030000}"/>
    <cellStyle name="20% - Accent4 2 2" xfId="1183" xr:uid="{00000000-0005-0000-0000-00009F040000}"/>
    <cellStyle name="20% - Accent4 2 3" xfId="1184" xr:uid="{00000000-0005-0000-0000-0000A0040000}"/>
    <cellStyle name="20% - Accent4 2 4" xfId="1185" xr:uid="{00000000-0005-0000-0000-0000A1040000}"/>
    <cellStyle name="20% - Accent4 2 5" xfId="1186" xr:uid="{00000000-0005-0000-0000-0000A2040000}"/>
    <cellStyle name="20% - Accent4 2 6" xfId="1187" xr:uid="{00000000-0005-0000-0000-0000A3040000}"/>
    <cellStyle name="20% - Accent4 2 7" xfId="1182" xr:uid="{00000000-0005-0000-0000-00009E040000}"/>
    <cellStyle name="20% - Accent4 2 8" xfId="1059" xr:uid="{00000000-0005-0000-0000-000023040000}"/>
    <cellStyle name="20% - Accent5" xfId="10" xr:uid="{00000000-0005-0000-0000-00000A000000}"/>
    <cellStyle name="20% - Accent5 2" xfId="669" xr:uid="{00000000-0005-0000-0000-00009D020000}"/>
    <cellStyle name="20% - Accent5 2 2" xfId="1060" xr:uid="{00000000-0005-0000-0000-000024040000}"/>
    <cellStyle name="20% - Accent5 2 4" xfId="862" xr:uid="{00000000-0005-0000-0000-00005E030000}"/>
    <cellStyle name="20% - Accent6" xfId="11" xr:uid="{00000000-0005-0000-0000-00000B000000}"/>
    <cellStyle name="20% - Accent6 2" xfId="670" xr:uid="{00000000-0005-0000-0000-00009E020000}"/>
    <cellStyle name="20% - Accent6 2 10" xfId="863" xr:uid="{00000000-0005-0000-0000-00005F030000}"/>
    <cellStyle name="20% - Accent6 2 2" xfId="1189" xr:uid="{00000000-0005-0000-0000-0000A5040000}"/>
    <cellStyle name="20% - Accent6 2 3" xfId="1190" xr:uid="{00000000-0005-0000-0000-0000A6040000}"/>
    <cellStyle name="20% - Accent6 2 4" xfId="1191" xr:uid="{00000000-0005-0000-0000-0000A7040000}"/>
    <cellStyle name="20% - Accent6 2 5" xfId="1192" xr:uid="{00000000-0005-0000-0000-0000A8040000}"/>
    <cellStyle name="20% - Accent6 2 6" xfId="1193" xr:uid="{00000000-0005-0000-0000-0000A9040000}"/>
    <cellStyle name="20% - Accent6 2 7" xfId="1188" xr:uid="{00000000-0005-0000-0000-0000A4040000}"/>
    <cellStyle name="20% - Accent6 2 8" xfId="1061" xr:uid="{00000000-0005-0000-0000-000025040000}"/>
    <cellStyle name="40% - Accent1" xfId="12" xr:uid="{00000000-0005-0000-0000-00000C000000}"/>
    <cellStyle name="40% - Accent1 2" xfId="671" xr:uid="{00000000-0005-0000-0000-00009F020000}"/>
    <cellStyle name="40% - Accent1 2 10" xfId="864" xr:uid="{00000000-0005-0000-0000-000060030000}"/>
    <cellStyle name="40% - Accent1 2 2" xfId="1195" xr:uid="{00000000-0005-0000-0000-0000AB040000}"/>
    <cellStyle name="40% - Accent1 2 3" xfId="1196" xr:uid="{00000000-0005-0000-0000-0000AC040000}"/>
    <cellStyle name="40% - Accent1 2 4" xfId="1197" xr:uid="{00000000-0005-0000-0000-0000AD040000}"/>
    <cellStyle name="40% - Accent1 2 5" xfId="1198" xr:uid="{00000000-0005-0000-0000-0000AE040000}"/>
    <cellStyle name="40% - Accent1 2 6" xfId="1199" xr:uid="{00000000-0005-0000-0000-0000AF040000}"/>
    <cellStyle name="40% - Accent1 2 7" xfId="1194" xr:uid="{00000000-0005-0000-0000-0000AA040000}"/>
    <cellStyle name="40% - Accent1 2 8" xfId="1062" xr:uid="{00000000-0005-0000-0000-000026040000}"/>
    <cellStyle name="40% - Accent2" xfId="13" xr:uid="{00000000-0005-0000-0000-00000D000000}"/>
    <cellStyle name="40% - Accent2 2" xfId="672" xr:uid="{00000000-0005-0000-0000-0000A0020000}"/>
    <cellStyle name="40% - Accent2 2 2" xfId="1063" xr:uid="{00000000-0005-0000-0000-000027040000}"/>
    <cellStyle name="40% - Accent2 2 4" xfId="865" xr:uid="{00000000-0005-0000-0000-000061030000}"/>
    <cellStyle name="40% - Accent3" xfId="14" xr:uid="{00000000-0005-0000-0000-00000E000000}"/>
    <cellStyle name="40% - Accent3 2" xfId="673" xr:uid="{00000000-0005-0000-0000-0000A1020000}"/>
    <cellStyle name="40% - Accent3 2 10" xfId="866" xr:uid="{00000000-0005-0000-0000-000062030000}"/>
    <cellStyle name="40% - Accent3 2 2" xfId="1201" xr:uid="{00000000-0005-0000-0000-0000B1040000}"/>
    <cellStyle name="40% - Accent3 2 3" xfId="1202" xr:uid="{00000000-0005-0000-0000-0000B2040000}"/>
    <cellStyle name="40% - Accent3 2 4" xfId="1203" xr:uid="{00000000-0005-0000-0000-0000B3040000}"/>
    <cellStyle name="40% - Accent3 2 5" xfId="1204" xr:uid="{00000000-0005-0000-0000-0000B4040000}"/>
    <cellStyle name="40% - Accent3 2 6" xfId="1205" xr:uid="{00000000-0005-0000-0000-0000B5040000}"/>
    <cellStyle name="40% - Accent3 2 7" xfId="1200" xr:uid="{00000000-0005-0000-0000-0000B0040000}"/>
    <cellStyle name="40% - Accent3 2 8" xfId="1064" xr:uid="{00000000-0005-0000-0000-000028040000}"/>
    <cellStyle name="40% - Accent4" xfId="15" xr:uid="{00000000-0005-0000-0000-00000F000000}"/>
    <cellStyle name="40% - Accent4 2" xfId="674" xr:uid="{00000000-0005-0000-0000-0000A2020000}"/>
    <cellStyle name="40% - Accent4 2 10" xfId="867" xr:uid="{00000000-0005-0000-0000-000063030000}"/>
    <cellStyle name="40% - Accent4 2 2" xfId="1207" xr:uid="{00000000-0005-0000-0000-0000B7040000}"/>
    <cellStyle name="40% - Accent4 2 3" xfId="1208" xr:uid="{00000000-0005-0000-0000-0000B8040000}"/>
    <cellStyle name="40% - Accent4 2 4" xfId="1209" xr:uid="{00000000-0005-0000-0000-0000B9040000}"/>
    <cellStyle name="40% - Accent4 2 5" xfId="1210" xr:uid="{00000000-0005-0000-0000-0000BA040000}"/>
    <cellStyle name="40% - Accent4 2 6" xfId="1211" xr:uid="{00000000-0005-0000-0000-0000BB040000}"/>
    <cellStyle name="40% - Accent4 2 7" xfId="1206" xr:uid="{00000000-0005-0000-0000-0000B6040000}"/>
    <cellStyle name="40% - Accent4 2 8" xfId="1065" xr:uid="{00000000-0005-0000-0000-000029040000}"/>
    <cellStyle name="40% - Accent5" xfId="16" xr:uid="{00000000-0005-0000-0000-000010000000}"/>
    <cellStyle name="40% - Accent5 2" xfId="675" xr:uid="{00000000-0005-0000-0000-0000A3020000}"/>
    <cellStyle name="40% - Accent5 2 2" xfId="1066" xr:uid="{00000000-0005-0000-0000-00002A040000}"/>
    <cellStyle name="40% - Accent5 2 4" xfId="868" xr:uid="{00000000-0005-0000-0000-000064030000}"/>
    <cellStyle name="40% - Accent6" xfId="17" xr:uid="{00000000-0005-0000-0000-000011000000}"/>
    <cellStyle name="40% - Accent6 2" xfId="676" xr:uid="{00000000-0005-0000-0000-0000A4020000}"/>
    <cellStyle name="40% - Accent6 2 10" xfId="869" xr:uid="{00000000-0005-0000-0000-000065030000}"/>
    <cellStyle name="40% - Accent6 2 2" xfId="1213" xr:uid="{00000000-0005-0000-0000-0000BD040000}"/>
    <cellStyle name="40% - Accent6 2 3" xfId="1214" xr:uid="{00000000-0005-0000-0000-0000BE040000}"/>
    <cellStyle name="40% - Accent6 2 4" xfId="1215" xr:uid="{00000000-0005-0000-0000-0000BF040000}"/>
    <cellStyle name="40% - Accent6 2 5" xfId="1216" xr:uid="{00000000-0005-0000-0000-0000C0040000}"/>
    <cellStyle name="40% - Accent6 2 6" xfId="1217" xr:uid="{00000000-0005-0000-0000-0000C1040000}"/>
    <cellStyle name="40% - Accent6 2 7" xfId="1212" xr:uid="{00000000-0005-0000-0000-0000BC040000}"/>
    <cellStyle name="40% - Accent6 2 8" xfId="1067" xr:uid="{00000000-0005-0000-0000-00002B040000}"/>
    <cellStyle name="60% - Accent1" xfId="18" xr:uid="{00000000-0005-0000-0000-000012000000}"/>
    <cellStyle name="60% - Accent1 2" xfId="677" xr:uid="{00000000-0005-0000-0000-0000A5020000}"/>
    <cellStyle name="60% - Accent1 2 10" xfId="870" xr:uid="{00000000-0005-0000-0000-000066030000}"/>
    <cellStyle name="60% - Accent1 2 2" xfId="1219" xr:uid="{00000000-0005-0000-0000-0000C3040000}"/>
    <cellStyle name="60% - Accent1 2 3" xfId="1220" xr:uid="{00000000-0005-0000-0000-0000C4040000}"/>
    <cellStyle name="60% - Accent1 2 4" xfId="1221" xr:uid="{00000000-0005-0000-0000-0000C5040000}"/>
    <cellStyle name="60% - Accent1 2 5" xfId="1222" xr:uid="{00000000-0005-0000-0000-0000C6040000}"/>
    <cellStyle name="60% - Accent1 2 6" xfId="1223" xr:uid="{00000000-0005-0000-0000-0000C7040000}"/>
    <cellStyle name="60% - Accent1 2 7" xfId="1218" xr:uid="{00000000-0005-0000-0000-0000C2040000}"/>
    <cellStyle name="60% - Accent1 2 8" xfId="1068" xr:uid="{00000000-0005-0000-0000-00002C040000}"/>
    <cellStyle name="60% - Accent2" xfId="19" xr:uid="{00000000-0005-0000-0000-000013000000}"/>
    <cellStyle name="60% - Accent2 2" xfId="678" xr:uid="{00000000-0005-0000-0000-0000A6020000}"/>
    <cellStyle name="60% - Accent2 2 2" xfId="1069" xr:uid="{00000000-0005-0000-0000-00002D040000}"/>
    <cellStyle name="60% - Accent2 2 4" xfId="871" xr:uid="{00000000-0005-0000-0000-000067030000}"/>
    <cellStyle name="60% - Accent3" xfId="20" xr:uid="{00000000-0005-0000-0000-000014000000}"/>
    <cellStyle name="60% - Accent3 2" xfId="679" xr:uid="{00000000-0005-0000-0000-0000A7020000}"/>
    <cellStyle name="60% - Accent3 2 10" xfId="872" xr:uid="{00000000-0005-0000-0000-000068030000}"/>
    <cellStyle name="60% - Accent3 2 2" xfId="1225" xr:uid="{00000000-0005-0000-0000-0000C9040000}"/>
    <cellStyle name="60% - Accent3 2 3" xfId="1226" xr:uid="{00000000-0005-0000-0000-0000CA040000}"/>
    <cellStyle name="60% - Accent3 2 4" xfId="1227" xr:uid="{00000000-0005-0000-0000-0000CB040000}"/>
    <cellStyle name="60% - Accent3 2 5" xfId="1228" xr:uid="{00000000-0005-0000-0000-0000CC040000}"/>
    <cellStyle name="60% - Accent3 2 6" xfId="1229" xr:uid="{00000000-0005-0000-0000-0000CD040000}"/>
    <cellStyle name="60% - Accent3 2 7" xfId="1224" xr:uid="{00000000-0005-0000-0000-0000C8040000}"/>
    <cellStyle name="60% - Accent3 2 8" xfId="1070" xr:uid="{00000000-0005-0000-0000-00002E040000}"/>
    <cellStyle name="60% - Accent4" xfId="21" xr:uid="{00000000-0005-0000-0000-000015000000}"/>
    <cellStyle name="60% - Accent4 2" xfId="680" xr:uid="{00000000-0005-0000-0000-0000A8020000}"/>
    <cellStyle name="60% - Accent4 2 10" xfId="873" xr:uid="{00000000-0005-0000-0000-000069030000}"/>
    <cellStyle name="60% - Accent4 2 2" xfId="1231" xr:uid="{00000000-0005-0000-0000-0000CF040000}"/>
    <cellStyle name="60% - Accent4 2 3" xfId="1232" xr:uid="{00000000-0005-0000-0000-0000D0040000}"/>
    <cellStyle name="60% - Accent4 2 4" xfId="1233" xr:uid="{00000000-0005-0000-0000-0000D1040000}"/>
    <cellStyle name="60% - Accent4 2 5" xfId="1234" xr:uid="{00000000-0005-0000-0000-0000D2040000}"/>
    <cellStyle name="60% - Accent4 2 6" xfId="1235" xr:uid="{00000000-0005-0000-0000-0000D3040000}"/>
    <cellStyle name="60% - Accent4 2 7" xfId="1230" xr:uid="{00000000-0005-0000-0000-0000CE040000}"/>
    <cellStyle name="60% - Accent4 2 8" xfId="1071" xr:uid="{00000000-0005-0000-0000-00002F040000}"/>
    <cellStyle name="60% - Accent5" xfId="22" xr:uid="{00000000-0005-0000-0000-000016000000}"/>
    <cellStyle name="60% - Accent5 2" xfId="681" xr:uid="{00000000-0005-0000-0000-0000A9020000}"/>
    <cellStyle name="60% - Accent5 2 2" xfId="1072" xr:uid="{00000000-0005-0000-0000-000030040000}"/>
    <cellStyle name="60% - Accent5 2 4" xfId="874" xr:uid="{00000000-0005-0000-0000-00006A030000}"/>
    <cellStyle name="60% - Accent6" xfId="23" xr:uid="{00000000-0005-0000-0000-000017000000}"/>
    <cellStyle name="60% - Accent6 2" xfId="682" xr:uid="{00000000-0005-0000-0000-0000AA020000}"/>
    <cellStyle name="60% - Accent6 2 10" xfId="875" xr:uid="{00000000-0005-0000-0000-00006B030000}"/>
    <cellStyle name="60% - Accent6 2 2" xfId="1237" xr:uid="{00000000-0005-0000-0000-0000D5040000}"/>
    <cellStyle name="60% - Accent6 2 3" xfId="1238" xr:uid="{00000000-0005-0000-0000-0000D6040000}"/>
    <cellStyle name="60% - Accent6 2 4" xfId="1239" xr:uid="{00000000-0005-0000-0000-0000D7040000}"/>
    <cellStyle name="60% - Accent6 2 5" xfId="1240" xr:uid="{00000000-0005-0000-0000-0000D8040000}"/>
    <cellStyle name="60% - Accent6 2 6" xfId="1241" xr:uid="{00000000-0005-0000-0000-0000D9040000}"/>
    <cellStyle name="60% - Accent6 2 7" xfId="1236" xr:uid="{00000000-0005-0000-0000-0000D4040000}"/>
    <cellStyle name="60% - Accent6 2 8" xfId="1073" xr:uid="{00000000-0005-0000-0000-000031040000}"/>
    <cellStyle name="Accent1" xfId="24" xr:uid="{00000000-0005-0000-0000-000018000000}"/>
    <cellStyle name="Accent1 - 20%" xfId="336" xr:uid="{00000000-0005-0000-0000-000050010000}"/>
    <cellStyle name="Accent1 - 40%" xfId="337" xr:uid="{00000000-0005-0000-0000-000051010000}"/>
    <cellStyle name="Accent1 - 60%" xfId="338" xr:uid="{00000000-0005-0000-0000-000052010000}"/>
    <cellStyle name="Accent1 2" xfId="683" xr:uid="{00000000-0005-0000-0000-0000AB020000}"/>
    <cellStyle name="Accent1 2 10" xfId="876" xr:uid="{00000000-0005-0000-0000-00006C030000}"/>
    <cellStyle name="Accent1 2 2" xfId="1243" xr:uid="{00000000-0005-0000-0000-0000DB040000}"/>
    <cellStyle name="Accent1 2 3" xfId="1244" xr:uid="{00000000-0005-0000-0000-0000DC040000}"/>
    <cellStyle name="Accent1 2 4" xfId="1245" xr:uid="{00000000-0005-0000-0000-0000DD040000}"/>
    <cellStyle name="Accent1 2 5" xfId="1246" xr:uid="{00000000-0005-0000-0000-0000DE040000}"/>
    <cellStyle name="Accent1 2 6" xfId="1247" xr:uid="{00000000-0005-0000-0000-0000DF040000}"/>
    <cellStyle name="Accent1 2 7" xfId="1242" xr:uid="{00000000-0005-0000-0000-0000DA040000}"/>
    <cellStyle name="Accent1 2 8" xfId="1074" xr:uid="{00000000-0005-0000-0000-000032040000}"/>
    <cellStyle name="Accent2" xfId="25" xr:uid="{00000000-0005-0000-0000-000019000000}"/>
    <cellStyle name="Accent2 - 20%" xfId="339" xr:uid="{00000000-0005-0000-0000-000053010000}"/>
    <cellStyle name="Accent2 - 40%" xfId="340" xr:uid="{00000000-0005-0000-0000-000054010000}"/>
    <cellStyle name="Accent2 - 60%" xfId="341" xr:uid="{00000000-0005-0000-0000-000055010000}"/>
    <cellStyle name="Accent2 2" xfId="684" xr:uid="{00000000-0005-0000-0000-0000AC020000}"/>
    <cellStyle name="Accent2 2 2" xfId="1075" xr:uid="{00000000-0005-0000-0000-000033040000}"/>
    <cellStyle name="Accent2 2 4" xfId="877" xr:uid="{00000000-0005-0000-0000-00006D030000}"/>
    <cellStyle name="Accent3" xfId="26" xr:uid="{00000000-0005-0000-0000-00001A000000}"/>
    <cellStyle name="Accent3 - 20%" xfId="342" xr:uid="{00000000-0005-0000-0000-000056010000}"/>
    <cellStyle name="Accent3 - 40%" xfId="343" xr:uid="{00000000-0005-0000-0000-000057010000}"/>
    <cellStyle name="Accent3 - 60%" xfId="344" xr:uid="{00000000-0005-0000-0000-000058010000}"/>
    <cellStyle name="Accent3 2" xfId="685" xr:uid="{00000000-0005-0000-0000-0000AD020000}"/>
    <cellStyle name="Accent3 2 2" xfId="1076" xr:uid="{00000000-0005-0000-0000-000034040000}"/>
    <cellStyle name="Accent3 2 4" xfId="878" xr:uid="{00000000-0005-0000-0000-00006E030000}"/>
    <cellStyle name="Accent4" xfId="27" xr:uid="{00000000-0005-0000-0000-00001B000000}"/>
    <cellStyle name="Accent4 - 20%" xfId="345" xr:uid="{00000000-0005-0000-0000-000059010000}"/>
    <cellStyle name="Accent4 - 40%" xfId="346" xr:uid="{00000000-0005-0000-0000-00005A010000}"/>
    <cellStyle name="Accent4 - 60%" xfId="347" xr:uid="{00000000-0005-0000-0000-00005B010000}"/>
    <cellStyle name="Accent4 2" xfId="686" xr:uid="{00000000-0005-0000-0000-0000AE020000}"/>
    <cellStyle name="Accent4 2 10" xfId="879" xr:uid="{00000000-0005-0000-0000-00006F030000}"/>
    <cellStyle name="Accent4 2 2" xfId="1249" xr:uid="{00000000-0005-0000-0000-0000E1040000}"/>
    <cellStyle name="Accent4 2 3" xfId="1250" xr:uid="{00000000-0005-0000-0000-0000E2040000}"/>
    <cellStyle name="Accent4 2 4" xfId="1251" xr:uid="{00000000-0005-0000-0000-0000E3040000}"/>
    <cellStyle name="Accent4 2 5" xfId="1252" xr:uid="{00000000-0005-0000-0000-0000E4040000}"/>
    <cellStyle name="Accent4 2 6" xfId="1253" xr:uid="{00000000-0005-0000-0000-0000E5040000}"/>
    <cellStyle name="Accent4 2 7" xfId="1248" xr:uid="{00000000-0005-0000-0000-0000E0040000}"/>
    <cellStyle name="Accent4 2 8" xfId="1077" xr:uid="{00000000-0005-0000-0000-000035040000}"/>
    <cellStyle name="Accent5" xfId="28" xr:uid="{00000000-0005-0000-0000-00001C000000}"/>
    <cellStyle name="Accent5 - 20%" xfId="348" xr:uid="{00000000-0005-0000-0000-00005C010000}"/>
    <cellStyle name="Accent5 - 40%" xfId="349" xr:uid="{00000000-0005-0000-0000-00005D010000}"/>
    <cellStyle name="Accent5 - 60%" xfId="350" xr:uid="{00000000-0005-0000-0000-00005E010000}"/>
    <cellStyle name="Accent5 2" xfId="687" xr:uid="{00000000-0005-0000-0000-0000AF020000}"/>
    <cellStyle name="Accent5 2 2" xfId="1078" xr:uid="{00000000-0005-0000-0000-000036040000}"/>
    <cellStyle name="Accent5 2 4" xfId="880" xr:uid="{00000000-0005-0000-0000-000070030000}"/>
    <cellStyle name="Accent6" xfId="29" xr:uid="{00000000-0005-0000-0000-00001D000000}"/>
    <cellStyle name="Accent6 - 20%" xfId="351" xr:uid="{00000000-0005-0000-0000-00005F010000}"/>
    <cellStyle name="Accent6 - 40%" xfId="352" xr:uid="{00000000-0005-0000-0000-000060010000}"/>
    <cellStyle name="Accent6 - 60%" xfId="353" xr:uid="{00000000-0005-0000-0000-000061010000}"/>
    <cellStyle name="Accent6 2" xfId="688" xr:uid="{00000000-0005-0000-0000-0000B0020000}"/>
    <cellStyle name="Accent6 2 2" xfId="1079" xr:uid="{00000000-0005-0000-0000-000037040000}"/>
    <cellStyle name="Accent6 2 4" xfId="881" xr:uid="{00000000-0005-0000-0000-000071030000}"/>
    <cellStyle name="Actual Date" xfId="30" xr:uid="{00000000-0005-0000-0000-00001E000000}"/>
    <cellStyle name="Actual Date 2" xfId="31" xr:uid="{00000000-0005-0000-0000-00001F000000}"/>
    <cellStyle name="Actual Date 2 2" xfId="882" xr:uid="{00000000-0005-0000-0000-000072030000}"/>
    <cellStyle name="Actual Date_2011-12 LIEE Table 1 Updated budget" xfId="32" xr:uid="{00000000-0005-0000-0000-000020000000}"/>
    <cellStyle name="ariel" xfId="489" xr:uid="{00000000-0005-0000-0000-0000E9010000}"/>
    <cellStyle name="Bad" xfId="33" xr:uid="{00000000-0005-0000-0000-000021000000}"/>
    <cellStyle name="Bad 2" xfId="689" xr:uid="{00000000-0005-0000-0000-0000B1020000}"/>
    <cellStyle name="Bad 2 2" xfId="1080" xr:uid="{00000000-0005-0000-0000-000038040000}"/>
    <cellStyle name="Bad 2 4" xfId="883" xr:uid="{00000000-0005-0000-0000-000073030000}"/>
    <cellStyle name="Calculation" xfId="34" xr:uid="{00000000-0005-0000-0000-000022000000}"/>
    <cellStyle name="Calculation 2" xfId="690" xr:uid="{00000000-0005-0000-0000-0000B2020000}"/>
    <cellStyle name="Calculation 2 10" xfId="884" xr:uid="{00000000-0005-0000-0000-000074030000}"/>
    <cellStyle name="Calculation 2 2" xfId="1255" xr:uid="{00000000-0005-0000-0000-0000E7040000}"/>
    <cellStyle name="Calculation 2 3" xfId="1256" xr:uid="{00000000-0005-0000-0000-0000E8040000}"/>
    <cellStyle name="Calculation 2 4" xfId="1257" xr:uid="{00000000-0005-0000-0000-0000E9040000}"/>
    <cellStyle name="Calculation 2 5" xfId="1258" xr:uid="{00000000-0005-0000-0000-0000EA040000}"/>
    <cellStyle name="Calculation 2 6" xfId="1259" xr:uid="{00000000-0005-0000-0000-0000EB040000}"/>
    <cellStyle name="Calculation 2 7" xfId="1254" xr:uid="{00000000-0005-0000-0000-0000E6040000}"/>
    <cellStyle name="Calculation 2 8" xfId="1081" xr:uid="{00000000-0005-0000-0000-000039040000}"/>
    <cellStyle name="Check Cell" xfId="35" xr:uid="{00000000-0005-0000-0000-000023000000}"/>
    <cellStyle name="Check Cell 2" xfId="691" xr:uid="{00000000-0005-0000-0000-0000B3020000}"/>
    <cellStyle name="Check Cell 2 2" xfId="1082" xr:uid="{00000000-0005-0000-0000-00003A040000}"/>
    <cellStyle name="Check Cell 2 4" xfId="885" xr:uid="{00000000-0005-0000-0000-000075030000}"/>
    <cellStyle name="Comma" xfId="4" xr:uid="{00000000-0005-0000-0000-000004000000}"/>
    <cellStyle name="Comma [0]" xfId="5" xr:uid="{00000000-0005-0000-0000-000005000000}"/>
    <cellStyle name="Comma [0] 2" xfId="36" xr:uid="{00000000-0005-0000-0000-000024000000}"/>
    <cellStyle name="Comma [0] 2 2" xfId="763" xr:uid="{00000000-0005-0000-0000-0000FB020000}"/>
    <cellStyle name="Comma [0] 2 3" xfId="359" xr:uid="{00000000-0005-0000-0000-000067010000}"/>
    <cellStyle name="Comma 10" xfId="482" xr:uid="{00000000-0005-0000-0000-0000E2010000}"/>
    <cellStyle name="Comma 10 2" xfId="1260" xr:uid="{00000000-0005-0000-0000-0000EC040000}"/>
    <cellStyle name="Comma 10 3" xfId="886" xr:uid="{00000000-0005-0000-0000-000076030000}"/>
    <cellStyle name="Comma 11" xfId="798" xr:uid="{00000000-0005-0000-0000-00001E030000}"/>
    <cellStyle name="Comma 11 2" xfId="887" xr:uid="{00000000-0005-0000-0000-000077030000}"/>
    <cellStyle name="Comma 12" xfId="856" xr:uid="{00000000-0005-0000-0000-000058030000}"/>
    <cellStyle name="Comma 12 2" xfId="888" xr:uid="{00000000-0005-0000-0000-000078030000}"/>
    <cellStyle name="Comma 13" xfId="889" xr:uid="{00000000-0005-0000-0000-000079030000}"/>
    <cellStyle name="Comma 13 2" xfId="890" xr:uid="{00000000-0005-0000-0000-00007A030000}"/>
    <cellStyle name="Comma 14" xfId="891" xr:uid="{00000000-0005-0000-0000-00007B030000}"/>
    <cellStyle name="Comma 15" xfId="892" xr:uid="{00000000-0005-0000-0000-00007C030000}"/>
    <cellStyle name="Comma 16" xfId="893" xr:uid="{00000000-0005-0000-0000-00007D030000}"/>
    <cellStyle name="Comma 17" xfId="894" xr:uid="{00000000-0005-0000-0000-00007E030000}"/>
    <cellStyle name="Comma 18" xfId="895" xr:uid="{00000000-0005-0000-0000-00007F030000}"/>
    <cellStyle name="Comma 19" xfId="896" xr:uid="{00000000-0005-0000-0000-000080030000}"/>
    <cellStyle name="Comma 2" xfId="37" xr:uid="{00000000-0005-0000-0000-000025000000}"/>
    <cellStyle name="Comma 2 2" xfId="38" xr:uid="{00000000-0005-0000-0000-000026000000}"/>
    <cellStyle name="Comma 2 2 2" xfId="334" xr:uid="{00000000-0005-0000-0000-00004E010000}"/>
    <cellStyle name="Comma 2 2 3" xfId="1261" xr:uid="{00000000-0005-0000-0000-0000ED040000}"/>
    <cellStyle name="Comma 2 2 3 10" xfId="6748" xr:uid="{00000000-0005-0000-0000-00005C1A0000}"/>
    <cellStyle name="Comma 2 2 3 10 3" xfId="21852" xr:uid="{00000000-0005-0000-0000-00005C550000}"/>
    <cellStyle name="Comma 2 2 3 12" xfId="16837" xr:uid="{00000000-0005-0000-0000-0000C5410000}"/>
    <cellStyle name="Comma 2 2 3 2" xfId="1712" xr:uid="{00000000-0005-0000-0000-0000B0060000}"/>
    <cellStyle name="Comma 2 2 3 2 11" xfId="16891" xr:uid="{00000000-0005-0000-0000-0000FB410000}"/>
    <cellStyle name="Comma 2 2 3 2 2" xfId="1820" xr:uid="{00000000-0005-0000-0000-00001C070000}"/>
    <cellStyle name="Comma 2 2 3 2 2 10" xfId="16995" xr:uid="{00000000-0005-0000-0000-000063420000}"/>
    <cellStyle name="Comma 2 2 3 2 2 2" xfId="2037" xr:uid="{00000000-0005-0000-0000-0000F5070000}"/>
    <cellStyle name="Comma 2 2 3 2 2 2 2" xfId="2458" xr:uid="{00000000-0005-0000-0000-00009A090000}"/>
    <cellStyle name="Comma 2 2 3 2 2 2 2 2" xfId="3297" xr:uid="{00000000-0005-0000-0000-0000E10C0000}"/>
    <cellStyle name="Comma 2 2 3 2 2 2 2 2 2" xfId="4987" xr:uid="{00000000-0005-0000-0000-00007B130000}"/>
    <cellStyle name="Comma 2 2 3 2 2 2 2 2 2 2" xfId="15060" xr:uid="{00000000-0005-0000-0000-0000D43A0000}"/>
    <cellStyle name="Comma 2 2 3 2 2 2 2 2 2 2 3" xfId="30158" xr:uid="{00000000-0005-0000-0000-0000CE750000}"/>
    <cellStyle name="Comma 2 2 3 2 2 2 2 2 2 3" xfId="10040" xr:uid="{00000000-0005-0000-0000-000038270000}"/>
    <cellStyle name="Comma 2 2 3 2 2 2 2 2 2 3 3" xfId="25141" xr:uid="{00000000-0005-0000-0000-000035620000}"/>
    <cellStyle name="Comma 2 2 3 2 2 2 2 2 2 5" xfId="20128" xr:uid="{00000000-0005-0000-0000-0000A04E0000}"/>
    <cellStyle name="Comma 2 2 3 2 2 2 2 2 3" xfId="6679" xr:uid="{00000000-0005-0000-0000-0000171A0000}"/>
    <cellStyle name="Comma 2 2 3 2 2 2 2 2 3 2" xfId="16731" xr:uid="{00000000-0005-0000-0000-00005B410000}"/>
    <cellStyle name="Comma 2 2 3 2 2 2 2 2 3 3" xfId="11711" xr:uid="{00000000-0005-0000-0000-0000BF2D0000}"/>
    <cellStyle name="Comma 2 2 3 2 2 2 2 2 3 3 3" xfId="26812" xr:uid="{00000000-0005-0000-0000-0000BC680000}"/>
    <cellStyle name="Comma 2 2 3 2 2 2 2 2 3 5" xfId="21799" xr:uid="{00000000-0005-0000-0000-000027550000}"/>
    <cellStyle name="Comma 2 2 3 2 2 2 2 2 4" xfId="13389" xr:uid="{00000000-0005-0000-0000-00004D340000}"/>
    <cellStyle name="Comma 2 2 3 2 2 2 2 2 4 3" xfId="28487" xr:uid="{00000000-0005-0000-0000-0000476F0000}"/>
    <cellStyle name="Comma 2 2 3 2 2 2 2 2 5" xfId="8368" xr:uid="{00000000-0005-0000-0000-0000B0200000}"/>
    <cellStyle name="Comma 2 2 3 2 2 2 2 2 5 3" xfId="23470" xr:uid="{00000000-0005-0000-0000-0000AE5B0000}"/>
    <cellStyle name="Comma 2 2 3 2 2 2 2 2 7" xfId="18457" xr:uid="{00000000-0005-0000-0000-000019480000}"/>
    <cellStyle name="Comma 2 2 3 2 2 2 2 3" xfId="4150" xr:uid="{00000000-0005-0000-0000-000036100000}"/>
    <cellStyle name="Comma 2 2 3 2 2 2 2 3 2" xfId="14224" xr:uid="{00000000-0005-0000-0000-000090370000}"/>
    <cellStyle name="Comma 2 2 3 2 2 2 2 3 2 3" xfId="29322" xr:uid="{00000000-0005-0000-0000-00008A720000}"/>
    <cellStyle name="Comma 2 2 3 2 2 2 2 3 3" xfId="9204" xr:uid="{00000000-0005-0000-0000-0000F4230000}"/>
    <cellStyle name="Comma 2 2 3 2 2 2 2 3 3 3" xfId="24305" xr:uid="{00000000-0005-0000-0000-0000F15E0000}"/>
    <cellStyle name="Comma 2 2 3 2 2 2 2 3 5" xfId="19292" xr:uid="{00000000-0005-0000-0000-00005C4B0000}"/>
    <cellStyle name="Comma 2 2 3 2 2 2 2 4" xfId="5843" xr:uid="{00000000-0005-0000-0000-0000D3160000}"/>
    <cellStyle name="Comma 2 2 3 2 2 2 2 4 2" xfId="15895" xr:uid="{00000000-0005-0000-0000-0000173E0000}"/>
    <cellStyle name="Comma 2 2 3 2 2 2 2 4 3" xfId="10875" xr:uid="{00000000-0005-0000-0000-00007B2A0000}"/>
    <cellStyle name="Comma 2 2 3 2 2 2 2 4 3 3" xfId="25976" xr:uid="{00000000-0005-0000-0000-000078650000}"/>
    <cellStyle name="Comma 2 2 3 2 2 2 2 4 5" xfId="20963" xr:uid="{00000000-0005-0000-0000-0000E3510000}"/>
    <cellStyle name="Comma 2 2 3 2 2 2 2 5" xfId="12553" xr:uid="{00000000-0005-0000-0000-000009310000}"/>
    <cellStyle name="Comma 2 2 3 2 2 2 2 5 3" xfId="27651" xr:uid="{00000000-0005-0000-0000-0000036C0000}"/>
    <cellStyle name="Comma 2 2 3 2 2 2 2 6" xfId="7532" xr:uid="{00000000-0005-0000-0000-00006C1D0000}"/>
    <cellStyle name="Comma 2 2 3 2 2 2 2 6 3" xfId="22634" xr:uid="{00000000-0005-0000-0000-00006A580000}"/>
    <cellStyle name="Comma 2 2 3 2 2 2 2 8" xfId="17621" xr:uid="{00000000-0005-0000-0000-0000D5440000}"/>
    <cellStyle name="Comma 2 2 3 2 2 2 3" xfId="2879" xr:uid="{00000000-0005-0000-0000-00003F0B0000}"/>
    <cellStyle name="Comma 2 2 3 2 2 2 3 2" xfId="4569" xr:uid="{00000000-0005-0000-0000-0000D9110000}"/>
    <cellStyle name="Comma 2 2 3 2 2 2 3 2 2" xfId="14642" xr:uid="{00000000-0005-0000-0000-000032390000}"/>
    <cellStyle name="Comma 2 2 3 2 2 2 3 2 2 3" xfId="29740" xr:uid="{00000000-0005-0000-0000-00002C740000}"/>
    <cellStyle name="Comma 2 2 3 2 2 2 3 2 3" xfId="9622" xr:uid="{00000000-0005-0000-0000-000096250000}"/>
    <cellStyle name="Comma 2 2 3 2 2 2 3 2 3 3" xfId="24723" xr:uid="{00000000-0005-0000-0000-000093600000}"/>
    <cellStyle name="Comma 2 2 3 2 2 2 3 2 5" xfId="19710" xr:uid="{00000000-0005-0000-0000-0000FE4C0000}"/>
    <cellStyle name="Comma 2 2 3 2 2 2 3 3" xfId="6261" xr:uid="{00000000-0005-0000-0000-000075180000}"/>
    <cellStyle name="Comma 2 2 3 2 2 2 3 3 2" xfId="16313" xr:uid="{00000000-0005-0000-0000-0000B93F0000}"/>
    <cellStyle name="Comma 2 2 3 2 2 2 3 3 3" xfId="11293" xr:uid="{00000000-0005-0000-0000-00001D2C0000}"/>
    <cellStyle name="Comma 2 2 3 2 2 2 3 3 3 3" xfId="26394" xr:uid="{00000000-0005-0000-0000-00001A670000}"/>
    <cellStyle name="Comma 2 2 3 2 2 2 3 3 5" xfId="21381" xr:uid="{00000000-0005-0000-0000-000085530000}"/>
    <cellStyle name="Comma 2 2 3 2 2 2 3 4" xfId="12971" xr:uid="{00000000-0005-0000-0000-0000AB320000}"/>
    <cellStyle name="Comma 2 2 3 2 2 2 3 4 3" xfId="28069" xr:uid="{00000000-0005-0000-0000-0000A56D0000}"/>
    <cellStyle name="Comma 2 2 3 2 2 2 3 5" xfId="7950" xr:uid="{00000000-0005-0000-0000-00000E1F0000}"/>
    <cellStyle name="Comma 2 2 3 2 2 2 3 5 3" xfId="23052" xr:uid="{00000000-0005-0000-0000-00000C5A0000}"/>
    <cellStyle name="Comma 2 2 3 2 2 2 3 7" xfId="18039" xr:uid="{00000000-0005-0000-0000-000077460000}"/>
    <cellStyle name="Comma 2 2 3 2 2 2 4" xfId="3732" xr:uid="{00000000-0005-0000-0000-0000940E0000}"/>
    <cellStyle name="Comma 2 2 3 2 2 2 4 2" xfId="13806" xr:uid="{00000000-0005-0000-0000-0000EE350000}"/>
    <cellStyle name="Comma 2 2 3 2 2 2 4 2 3" xfId="28904" xr:uid="{00000000-0005-0000-0000-0000E8700000}"/>
    <cellStyle name="Comma 2 2 3 2 2 2 4 3" xfId="8786" xr:uid="{00000000-0005-0000-0000-000052220000}"/>
    <cellStyle name="Comma 2 2 3 2 2 2 4 3 3" xfId="23887" xr:uid="{00000000-0005-0000-0000-00004F5D0000}"/>
    <cellStyle name="Comma 2 2 3 2 2 2 4 5" xfId="18874" xr:uid="{00000000-0005-0000-0000-0000BA490000}"/>
    <cellStyle name="Comma 2 2 3 2 2 2 5" xfId="5425" xr:uid="{00000000-0005-0000-0000-000031150000}"/>
    <cellStyle name="Comma 2 2 3 2 2 2 5 2" xfId="15477" xr:uid="{00000000-0005-0000-0000-0000753C0000}"/>
    <cellStyle name="Comma 2 2 3 2 2 2 5 2 3" xfId="30575" xr:uid="{00000000-0005-0000-0000-00006F770000}"/>
    <cellStyle name="Comma 2 2 3 2 2 2 5 3" xfId="10457" xr:uid="{00000000-0005-0000-0000-0000D9280000}"/>
    <cellStyle name="Comma 2 2 3 2 2 2 5 3 3" xfId="25558" xr:uid="{00000000-0005-0000-0000-0000D6630000}"/>
    <cellStyle name="Comma 2 2 3 2 2 2 5 5" xfId="20545" xr:uid="{00000000-0005-0000-0000-000041500000}"/>
    <cellStyle name="Comma 2 2 3 2 2 2 6" xfId="12135" xr:uid="{00000000-0005-0000-0000-0000672F0000}"/>
    <cellStyle name="Comma 2 2 3 2 2 2 6 3" xfId="27233" xr:uid="{00000000-0005-0000-0000-0000616A0000}"/>
    <cellStyle name="Comma 2 2 3 2 2 2 7" xfId="7114" xr:uid="{00000000-0005-0000-0000-0000CA1B0000}"/>
    <cellStyle name="Comma 2 2 3 2 2 2 7 3" xfId="22216" xr:uid="{00000000-0005-0000-0000-0000C8560000}"/>
    <cellStyle name="Comma 2 2 3 2 2 2 9" xfId="17203" xr:uid="{00000000-0005-0000-0000-000033430000}"/>
    <cellStyle name="Comma 2 2 3 2 2 3" xfId="2250" xr:uid="{00000000-0005-0000-0000-0000CA080000}"/>
    <cellStyle name="Comma 2 2 3 2 2 3 2" xfId="3089" xr:uid="{00000000-0005-0000-0000-0000110C0000}"/>
    <cellStyle name="Comma 2 2 3 2 2 3 2 2" xfId="4779" xr:uid="{00000000-0005-0000-0000-0000AB120000}"/>
    <cellStyle name="Comma 2 2 3 2 2 3 2 2 2" xfId="14852" xr:uid="{00000000-0005-0000-0000-0000043A0000}"/>
    <cellStyle name="Comma 2 2 3 2 2 3 2 2 2 3" xfId="29950" xr:uid="{00000000-0005-0000-0000-0000FE740000}"/>
    <cellStyle name="Comma 2 2 3 2 2 3 2 2 3" xfId="9832" xr:uid="{00000000-0005-0000-0000-000068260000}"/>
    <cellStyle name="Comma 2 2 3 2 2 3 2 2 3 3" xfId="24933" xr:uid="{00000000-0005-0000-0000-000065610000}"/>
    <cellStyle name="Comma 2 2 3 2 2 3 2 2 5" xfId="19920" xr:uid="{00000000-0005-0000-0000-0000D04D0000}"/>
    <cellStyle name="Comma 2 2 3 2 2 3 2 3" xfId="6471" xr:uid="{00000000-0005-0000-0000-000047190000}"/>
    <cellStyle name="Comma 2 2 3 2 2 3 2 3 2" xfId="16523" xr:uid="{00000000-0005-0000-0000-00008B400000}"/>
    <cellStyle name="Comma 2 2 3 2 2 3 2 3 3" xfId="11503" xr:uid="{00000000-0005-0000-0000-0000EF2C0000}"/>
    <cellStyle name="Comma 2 2 3 2 2 3 2 3 3 3" xfId="26604" xr:uid="{00000000-0005-0000-0000-0000EC670000}"/>
    <cellStyle name="Comma 2 2 3 2 2 3 2 3 5" xfId="21591" xr:uid="{00000000-0005-0000-0000-000057540000}"/>
    <cellStyle name="Comma 2 2 3 2 2 3 2 4" xfId="13181" xr:uid="{00000000-0005-0000-0000-00007D330000}"/>
    <cellStyle name="Comma 2 2 3 2 2 3 2 4 3" xfId="28279" xr:uid="{00000000-0005-0000-0000-0000776E0000}"/>
    <cellStyle name="Comma 2 2 3 2 2 3 2 5" xfId="8160" xr:uid="{00000000-0005-0000-0000-0000E01F0000}"/>
    <cellStyle name="Comma 2 2 3 2 2 3 2 5 3" xfId="23262" xr:uid="{00000000-0005-0000-0000-0000DE5A0000}"/>
    <cellStyle name="Comma 2 2 3 2 2 3 2 7" xfId="18249" xr:uid="{00000000-0005-0000-0000-000049470000}"/>
    <cellStyle name="Comma 2 2 3 2 2 3 3" xfId="3942" xr:uid="{00000000-0005-0000-0000-0000660F0000}"/>
    <cellStyle name="Comma 2 2 3 2 2 3 3 2" xfId="14016" xr:uid="{00000000-0005-0000-0000-0000C0360000}"/>
    <cellStyle name="Comma 2 2 3 2 2 3 3 2 3" xfId="29114" xr:uid="{00000000-0005-0000-0000-0000BA710000}"/>
    <cellStyle name="Comma 2 2 3 2 2 3 3 3" xfId="8996" xr:uid="{00000000-0005-0000-0000-000024230000}"/>
    <cellStyle name="Comma 2 2 3 2 2 3 3 3 3" xfId="24097" xr:uid="{00000000-0005-0000-0000-0000215E0000}"/>
    <cellStyle name="Comma 2 2 3 2 2 3 3 5" xfId="19084" xr:uid="{00000000-0005-0000-0000-00008C4A0000}"/>
    <cellStyle name="Comma 2 2 3 2 2 3 4" xfId="5635" xr:uid="{00000000-0005-0000-0000-000003160000}"/>
    <cellStyle name="Comma 2 2 3 2 2 3 4 2" xfId="15687" xr:uid="{00000000-0005-0000-0000-0000473D0000}"/>
    <cellStyle name="Comma 2 2 3 2 2 3 4 2 3" xfId="30785" xr:uid="{00000000-0005-0000-0000-000041780000}"/>
    <cellStyle name="Comma 2 2 3 2 2 3 4 3" xfId="10667" xr:uid="{00000000-0005-0000-0000-0000AB290000}"/>
    <cellStyle name="Comma 2 2 3 2 2 3 4 3 3" xfId="25768" xr:uid="{00000000-0005-0000-0000-0000A8640000}"/>
    <cellStyle name="Comma 2 2 3 2 2 3 4 5" xfId="20755" xr:uid="{00000000-0005-0000-0000-000013510000}"/>
    <cellStyle name="Comma 2 2 3 2 2 3 5" xfId="12345" xr:uid="{00000000-0005-0000-0000-000039300000}"/>
    <cellStyle name="Comma 2 2 3 2 2 3 5 3" xfId="27443" xr:uid="{00000000-0005-0000-0000-0000336B0000}"/>
    <cellStyle name="Comma 2 2 3 2 2 3 6" xfId="7324" xr:uid="{00000000-0005-0000-0000-00009C1C0000}"/>
    <cellStyle name="Comma 2 2 3 2 2 3 6 3" xfId="22426" xr:uid="{00000000-0005-0000-0000-00009A570000}"/>
    <cellStyle name="Comma 2 2 3 2 2 3 8" xfId="17413" xr:uid="{00000000-0005-0000-0000-000005440000}"/>
    <cellStyle name="Comma 2 2 3 2 2 4" xfId="2671" xr:uid="{00000000-0005-0000-0000-00006F0A0000}"/>
    <cellStyle name="Comma 2 2 3 2 2 4 2" xfId="4361" xr:uid="{00000000-0005-0000-0000-000009110000}"/>
    <cellStyle name="Comma 2 2 3 2 2 4 2 2" xfId="14434" xr:uid="{00000000-0005-0000-0000-000062380000}"/>
    <cellStyle name="Comma 2 2 3 2 2 4 2 2 3" xfId="29532" xr:uid="{00000000-0005-0000-0000-00005C730000}"/>
    <cellStyle name="Comma 2 2 3 2 2 4 2 3" xfId="9414" xr:uid="{00000000-0005-0000-0000-0000C6240000}"/>
    <cellStyle name="Comma 2 2 3 2 2 4 2 3 3" xfId="24515" xr:uid="{00000000-0005-0000-0000-0000C35F0000}"/>
    <cellStyle name="Comma 2 2 3 2 2 4 2 5" xfId="19502" xr:uid="{00000000-0005-0000-0000-00002E4C0000}"/>
    <cellStyle name="Comma 2 2 3 2 2 4 3" xfId="6053" xr:uid="{00000000-0005-0000-0000-0000A5170000}"/>
    <cellStyle name="Comma 2 2 3 2 2 4 3 2" xfId="16105" xr:uid="{00000000-0005-0000-0000-0000E93E0000}"/>
    <cellStyle name="Comma 2 2 3 2 2 4 3 3" xfId="11085" xr:uid="{00000000-0005-0000-0000-00004D2B0000}"/>
    <cellStyle name="Comma 2 2 3 2 2 4 3 3 3" xfId="26186" xr:uid="{00000000-0005-0000-0000-00004A660000}"/>
    <cellStyle name="Comma 2 2 3 2 2 4 3 5" xfId="21173" xr:uid="{00000000-0005-0000-0000-0000B5520000}"/>
    <cellStyle name="Comma 2 2 3 2 2 4 4" xfId="12763" xr:uid="{00000000-0005-0000-0000-0000DB310000}"/>
    <cellStyle name="Comma 2 2 3 2 2 4 4 3" xfId="27861" xr:uid="{00000000-0005-0000-0000-0000D56C0000}"/>
    <cellStyle name="Comma 2 2 3 2 2 4 5" xfId="7742" xr:uid="{00000000-0005-0000-0000-00003E1E0000}"/>
    <cellStyle name="Comma 2 2 3 2 2 4 5 3" xfId="22844" xr:uid="{00000000-0005-0000-0000-00003C590000}"/>
    <cellStyle name="Comma 2 2 3 2 2 4 7" xfId="17831" xr:uid="{00000000-0005-0000-0000-0000A7450000}"/>
    <cellStyle name="Comma 2 2 3 2 2 5" xfId="3524" xr:uid="{00000000-0005-0000-0000-0000C40D0000}"/>
    <cellStyle name="Comma 2 2 3 2 2 5 2" xfId="13598" xr:uid="{00000000-0005-0000-0000-00001E350000}"/>
    <cellStyle name="Comma 2 2 3 2 2 5 2 3" xfId="28696" xr:uid="{00000000-0005-0000-0000-000018700000}"/>
    <cellStyle name="Comma 2 2 3 2 2 5 3" xfId="8578" xr:uid="{00000000-0005-0000-0000-000082210000}"/>
    <cellStyle name="Comma 2 2 3 2 2 5 3 3" xfId="23679" xr:uid="{00000000-0005-0000-0000-00007F5C0000}"/>
    <cellStyle name="Comma 2 2 3 2 2 5 5" xfId="18666" xr:uid="{00000000-0005-0000-0000-0000EA480000}"/>
    <cellStyle name="Comma 2 2 3 2 2 6" xfId="5217" xr:uid="{00000000-0005-0000-0000-000061140000}"/>
    <cellStyle name="Comma 2 2 3 2 2 6 2" xfId="15269" xr:uid="{00000000-0005-0000-0000-0000A53B0000}"/>
    <cellStyle name="Comma 2 2 3 2 2 6 2 3" xfId="30367" xr:uid="{00000000-0005-0000-0000-00009F760000}"/>
    <cellStyle name="Comma 2 2 3 2 2 6 3" xfId="10249" xr:uid="{00000000-0005-0000-0000-000009280000}"/>
    <cellStyle name="Comma 2 2 3 2 2 6 3 3" xfId="25350" xr:uid="{00000000-0005-0000-0000-000006630000}"/>
    <cellStyle name="Comma 2 2 3 2 2 6 5" xfId="20337" xr:uid="{00000000-0005-0000-0000-0000714F0000}"/>
    <cellStyle name="Comma 2 2 3 2 2 7" xfId="11927" xr:uid="{00000000-0005-0000-0000-0000972E0000}"/>
    <cellStyle name="Comma 2 2 3 2 2 7 3" xfId="27025" xr:uid="{00000000-0005-0000-0000-000091690000}"/>
    <cellStyle name="Comma 2 2 3 2 2 8" xfId="6906" xr:uid="{00000000-0005-0000-0000-0000FA1A0000}"/>
    <cellStyle name="Comma 2 2 3 2 2 8 3" xfId="22008" xr:uid="{00000000-0005-0000-0000-0000F8550000}"/>
    <cellStyle name="Comma 2 2 3 2 3" xfId="1933" xr:uid="{00000000-0005-0000-0000-00008D070000}"/>
    <cellStyle name="Comma 2 2 3 2 3 2" xfId="2354" xr:uid="{00000000-0005-0000-0000-000032090000}"/>
    <cellStyle name="Comma 2 2 3 2 3 2 2" xfId="3193" xr:uid="{00000000-0005-0000-0000-0000790C0000}"/>
    <cellStyle name="Comma 2 2 3 2 3 2 2 2" xfId="4883" xr:uid="{00000000-0005-0000-0000-000013130000}"/>
    <cellStyle name="Comma 2 2 3 2 3 2 2 2 2" xfId="14956" xr:uid="{00000000-0005-0000-0000-00006C3A0000}"/>
    <cellStyle name="Comma 2 2 3 2 3 2 2 2 2 3" xfId="30054" xr:uid="{00000000-0005-0000-0000-000066750000}"/>
    <cellStyle name="Comma 2 2 3 2 3 2 2 2 3" xfId="9936" xr:uid="{00000000-0005-0000-0000-0000D0260000}"/>
    <cellStyle name="Comma 2 2 3 2 3 2 2 2 3 3" xfId="25037" xr:uid="{00000000-0005-0000-0000-0000CD610000}"/>
    <cellStyle name="Comma 2 2 3 2 3 2 2 2 5" xfId="20024" xr:uid="{00000000-0005-0000-0000-0000384E0000}"/>
    <cellStyle name="Comma 2 2 3 2 3 2 2 3" xfId="6575" xr:uid="{00000000-0005-0000-0000-0000AF190000}"/>
    <cellStyle name="Comma 2 2 3 2 3 2 2 3 2" xfId="16627" xr:uid="{00000000-0005-0000-0000-0000F3400000}"/>
    <cellStyle name="Comma 2 2 3 2 3 2 2 3 3" xfId="11607" xr:uid="{00000000-0005-0000-0000-0000572D0000}"/>
    <cellStyle name="Comma 2 2 3 2 3 2 2 3 3 3" xfId="26708" xr:uid="{00000000-0005-0000-0000-000054680000}"/>
    <cellStyle name="Comma 2 2 3 2 3 2 2 3 5" xfId="21695" xr:uid="{00000000-0005-0000-0000-0000BF540000}"/>
    <cellStyle name="Comma 2 2 3 2 3 2 2 4" xfId="13285" xr:uid="{00000000-0005-0000-0000-0000E5330000}"/>
    <cellStyle name="Comma 2 2 3 2 3 2 2 4 3" xfId="28383" xr:uid="{00000000-0005-0000-0000-0000DF6E0000}"/>
    <cellStyle name="Comma 2 2 3 2 3 2 2 5" xfId="8264" xr:uid="{00000000-0005-0000-0000-000048200000}"/>
    <cellStyle name="Comma 2 2 3 2 3 2 2 5 3" xfId="23366" xr:uid="{00000000-0005-0000-0000-0000465B0000}"/>
    <cellStyle name="Comma 2 2 3 2 3 2 2 7" xfId="18353" xr:uid="{00000000-0005-0000-0000-0000B1470000}"/>
    <cellStyle name="Comma 2 2 3 2 3 2 3" xfId="4046" xr:uid="{00000000-0005-0000-0000-0000CE0F0000}"/>
    <cellStyle name="Comma 2 2 3 2 3 2 3 2" xfId="14120" xr:uid="{00000000-0005-0000-0000-000028370000}"/>
    <cellStyle name="Comma 2 2 3 2 3 2 3 2 3" xfId="29218" xr:uid="{00000000-0005-0000-0000-000022720000}"/>
    <cellStyle name="Comma 2 2 3 2 3 2 3 3" xfId="9100" xr:uid="{00000000-0005-0000-0000-00008C230000}"/>
    <cellStyle name="Comma 2 2 3 2 3 2 3 3 3" xfId="24201" xr:uid="{00000000-0005-0000-0000-0000895E0000}"/>
    <cellStyle name="Comma 2 2 3 2 3 2 3 5" xfId="19188" xr:uid="{00000000-0005-0000-0000-0000F44A0000}"/>
    <cellStyle name="Comma 2 2 3 2 3 2 4" xfId="5739" xr:uid="{00000000-0005-0000-0000-00006B160000}"/>
    <cellStyle name="Comma 2 2 3 2 3 2 4 2" xfId="15791" xr:uid="{00000000-0005-0000-0000-0000AF3D0000}"/>
    <cellStyle name="Comma 2 2 3 2 3 2 4 2 3" xfId="30889" xr:uid="{00000000-0005-0000-0000-0000A9780000}"/>
    <cellStyle name="Comma 2 2 3 2 3 2 4 3" xfId="10771" xr:uid="{00000000-0005-0000-0000-0000132A0000}"/>
    <cellStyle name="Comma 2 2 3 2 3 2 4 3 3" xfId="25872" xr:uid="{00000000-0005-0000-0000-000010650000}"/>
    <cellStyle name="Comma 2 2 3 2 3 2 4 5" xfId="20859" xr:uid="{00000000-0005-0000-0000-00007B510000}"/>
    <cellStyle name="Comma 2 2 3 2 3 2 5" xfId="12449" xr:uid="{00000000-0005-0000-0000-0000A1300000}"/>
    <cellStyle name="Comma 2 2 3 2 3 2 5 3" xfId="27547" xr:uid="{00000000-0005-0000-0000-00009B6B0000}"/>
    <cellStyle name="Comma 2 2 3 2 3 2 6" xfId="7428" xr:uid="{00000000-0005-0000-0000-0000041D0000}"/>
    <cellStyle name="Comma 2 2 3 2 3 2 6 3" xfId="22530" xr:uid="{00000000-0005-0000-0000-000002580000}"/>
    <cellStyle name="Comma 2 2 3 2 3 2 8" xfId="17517" xr:uid="{00000000-0005-0000-0000-00006D440000}"/>
    <cellStyle name="Comma 2 2 3 2 3 3" xfId="2775" xr:uid="{00000000-0005-0000-0000-0000D70A0000}"/>
    <cellStyle name="Comma 2 2 3 2 3 3 2" xfId="4465" xr:uid="{00000000-0005-0000-0000-000071110000}"/>
    <cellStyle name="Comma 2 2 3 2 3 3 2 2" xfId="14538" xr:uid="{00000000-0005-0000-0000-0000CA380000}"/>
    <cellStyle name="Comma 2 2 3 2 3 3 2 2 3" xfId="29636" xr:uid="{00000000-0005-0000-0000-0000C4730000}"/>
    <cellStyle name="Comma 2 2 3 2 3 3 2 3" xfId="9518" xr:uid="{00000000-0005-0000-0000-00002E250000}"/>
    <cellStyle name="Comma 2 2 3 2 3 3 2 3 3" xfId="24619" xr:uid="{00000000-0005-0000-0000-00002B600000}"/>
    <cellStyle name="Comma 2 2 3 2 3 3 2 5" xfId="19606" xr:uid="{00000000-0005-0000-0000-0000964C0000}"/>
    <cellStyle name="Comma 2 2 3 2 3 3 3" xfId="6157" xr:uid="{00000000-0005-0000-0000-00000D180000}"/>
    <cellStyle name="Comma 2 2 3 2 3 3 3 2" xfId="16209" xr:uid="{00000000-0005-0000-0000-0000513F0000}"/>
    <cellStyle name="Comma 2 2 3 2 3 3 3 3" xfId="11189" xr:uid="{00000000-0005-0000-0000-0000B52B0000}"/>
    <cellStyle name="Comma 2 2 3 2 3 3 3 3 3" xfId="26290" xr:uid="{00000000-0005-0000-0000-0000B2660000}"/>
    <cellStyle name="Comma 2 2 3 2 3 3 3 5" xfId="21277" xr:uid="{00000000-0005-0000-0000-00001D530000}"/>
    <cellStyle name="Comma 2 2 3 2 3 3 4" xfId="12867" xr:uid="{00000000-0005-0000-0000-000043320000}"/>
    <cellStyle name="Comma 2 2 3 2 3 3 4 3" xfId="27965" xr:uid="{00000000-0005-0000-0000-00003D6D0000}"/>
    <cellStyle name="Comma 2 2 3 2 3 3 5" xfId="7846" xr:uid="{00000000-0005-0000-0000-0000A61E0000}"/>
    <cellStyle name="Comma 2 2 3 2 3 3 5 3" xfId="22948" xr:uid="{00000000-0005-0000-0000-0000A4590000}"/>
    <cellStyle name="Comma 2 2 3 2 3 3 7" xfId="17935" xr:uid="{00000000-0005-0000-0000-00000F460000}"/>
    <cellStyle name="Comma 2 2 3 2 3 4" xfId="3628" xr:uid="{00000000-0005-0000-0000-00002C0E0000}"/>
    <cellStyle name="Comma 2 2 3 2 3 4 2" xfId="13702" xr:uid="{00000000-0005-0000-0000-000086350000}"/>
    <cellStyle name="Comma 2 2 3 2 3 4 2 3" xfId="28800" xr:uid="{00000000-0005-0000-0000-000080700000}"/>
    <cellStyle name="Comma 2 2 3 2 3 4 3" xfId="8682" xr:uid="{00000000-0005-0000-0000-0000EA210000}"/>
    <cellStyle name="Comma 2 2 3 2 3 4 3 3" xfId="23783" xr:uid="{00000000-0005-0000-0000-0000E75C0000}"/>
    <cellStyle name="Comma 2 2 3 2 3 4 5" xfId="18770" xr:uid="{00000000-0005-0000-0000-000052490000}"/>
    <cellStyle name="Comma 2 2 3 2 3 5" xfId="5321" xr:uid="{00000000-0005-0000-0000-0000C9140000}"/>
    <cellStyle name="Comma 2 2 3 2 3 5 2" xfId="15373" xr:uid="{00000000-0005-0000-0000-00000D3C0000}"/>
    <cellStyle name="Comma 2 2 3 2 3 5 2 3" xfId="30471" xr:uid="{00000000-0005-0000-0000-000007770000}"/>
    <cellStyle name="Comma 2 2 3 2 3 5 3" xfId="10353" xr:uid="{00000000-0005-0000-0000-000071280000}"/>
    <cellStyle name="Comma 2 2 3 2 3 5 3 3" xfId="25454" xr:uid="{00000000-0005-0000-0000-00006E630000}"/>
    <cellStyle name="Comma 2 2 3 2 3 5 5" xfId="20441" xr:uid="{00000000-0005-0000-0000-0000D94F0000}"/>
    <cellStyle name="Comma 2 2 3 2 3 6" xfId="12031" xr:uid="{00000000-0005-0000-0000-0000FF2E0000}"/>
    <cellStyle name="Comma 2 2 3 2 3 6 3" xfId="27129" xr:uid="{00000000-0005-0000-0000-0000F9690000}"/>
    <cellStyle name="Comma 2 2 3 2 3 7" xfId="7010" xr:uid="{00000000-0005-0000-0000-0000621B0000}"/>
    <cellStyle name="Comma 2 2 3 2 3 7 3" xfId="22112" xr:uid="{00000000-0005-0000-0000-000060560000}"/>
    <cellStyle name="Comma 2 2 3 2 3 9" xfId="17099" xr:uid="{00000000-0005-0000-0000-0000CB420000}"/>
    <cellStyle name="Comma 2 2 3 2 4" xfId="2146" xr:uid="{00000000-0005-0000-0000-000062080000}"/>
    <cellStyle name="Comma 2 2 3 2 4 2" xfId="2985" xr:uid="{00000000-0005-0000-0000-0000A90B0000}"/>
    <cellStyle name="Comma 2 2 3 2 4 2 2" xfId="4675" xr:uid="{00000000-0005-0000-0000-000043120000}"/>
    <cellStyle name="Comma 2 2 3 2 4 2 2 2" xfId="14748" xr:uid="{00000000-0005-0000-0000-00009C390000}"/>
    <cellStyle name="Comma 2 2 3 2 4 2 2 2 3" xfId="29846" xr:uid="{00000000-0005-0000-0000-000096740000}"/>
    <cellStyle name="Comma 2 2 3 2 4 2 2 3" xfId="9728" xr:uid="{00000000-0005-0000-0000-000000260000}"/>
    <cellStyle name="Comma 2 2 3 2 4 2 2 3 3" xfId="24829" xr:uid="{00000000-0005-0000-0000-0000FD600000}"/>
    <cellStyle name="Comma 2 2 3 2 4 2 2 5" xfId="19816" xr:uid="{00000000-0005-0000-0000-0000684D0000}"/>
    <cellStyle name="Comma 2 2 3 2 4 2 3" xfId="6367" xr:uid="{00000000-0005-0000-0000-0000DF180000}"/>
    <cellStyle name="Comma 2 2 3 2 4 2 3 2" xfId="16419" xr:uid="{00000000-0005-0000-0000-000023400000}"/>
    <cellStyle name="Comma 2 2 3 2 4 2 3 3" xfId="11399" xr:uid="{00000000-0005-0000-0000-0000872C0000}"/>
    <cellStyle name="Comma 2 2 3 2 4 2 3 3 3" xfId="26500" xr:uid="{00000000-0005-0000-0000-000084670000}"/>
    <cellStyle name="Comma 2 2 3 2 4 2 3 5" xfId="21487" xr:uid="{00000000-0005-0000-0000-0000EF530000}"/>
    <cellStyle name="Comma 2 2 3 2 4 2 4" xfId="13077" xr:uid="{00000000-0005-0000-0000-000015330000}"/>
    <cellStyle name="Comma 2 2 3 2 4 2 4 3" xfId="28175" xr:uid="{00000000-0005-0000-0000-00000F6E0000}"/>
    <cellStyle name="Comma 2 2 3 2 4 2 5" xfId="8056" xr:uid="{00000000-0005-0000-0000-0000781F0000}"/>
    <cellStyle name="Comma 2 2 3 2 4 2 5 3" xfId="23158" xr:uid="{00000000-0005-0000-0000-0000765A0000}"/>
    <cellStyle name="Comma 2 2 3 2 4 2 7" xfId="18145" xr:uid="{00000000-0005-0000-0000-0000E1460000}"/>
    <cellStyle name="Comma 2 2 3 2 4 3" xfId="3838" xr:uid="{00000000-0005-0000-0000-0000FE0E0000}"/>
    <cellStyle name="Comma 2 2 3 2 4 3 2" xfId="13912" xr:uid="{00000000-0005-0000-0000-000058360000}"/>
    <cellStyle name="Comma 2 2 3 2 4 3 2 3" xfId="29010" xr:uid="{00000000-0005-0000-0000-000052710000}"/>
    <cellStyle name="Comma 2 2 3 2 4 3 3" xfId="8892" xr:uid="{00000000-0005-0000-0000-0000BC220000}"/>
    <cellStyle name="Comma 2 2 3 2 4 3 3 3" xfId="23993" xr:uid="{00000000-0005-0000-0000-0000B95D0000}"/>
    <cellStyle name="Comma 2 2 3 2 4 3 5" xfId="18980" xr:uid="{00000000-0005-0000-0000-0000244A0000}"/>
    <cellStyle name="Comma 2 2 3 2 4 4" xfId="5531" xr:uid="{00000000-0005-0000-0000-00009B150000}"/>
    <cellStyle name="Comma 2 2 3 2 4 4 2" xfId="15583" xr:uid="{00000000-0005-0000-0000-0000DF3C0000}"/>
    <cellStyle name="Comma 2 2 3 2 4 4 2 3" xfId="30681" xr:uid="{00000000-0005-0000-0000-0000D9770000}"/>
    <cellStyle name="Comma 2 2 3 2 4 4 3" xfId="10563" xr:uid="{00000000-0005-0000-0000-000043290000}"/>
    <cellStyle name="Comma 2 2 3 2 4 4 3 3" xfId="25664" xr:uid="{00000000-0005-0000-0000-000040640000}"/>
    <cellStyle name="Comma 2 2 3 2 4 4 5" xfId="20651" xr:uid="{00000000-0005-0000-0000-0000AB500000}"/>
    <cellStyle name="Comma 2 2 3 2 4 5" xfId="12241" xr:uid="{00000000-0005-0000-0000-0000D12F0000}"/>
    <cellStyle name="Comma 2 2 3 2 4 5 3" xfId="27339" xr:uid="{00000000-0005-0000-0000-0000CB6A0000}"/>
    <cellStyle name="Comma 2 2 3 2 4 6" xfId="7220" xr:uid="{00000000-0005-0000-0000-0000341C0000}"/>
    <cellStyle name="Comma 2 2 3 2 4 6 3" xfId="22322" xr:uid="{00000000-0005-0000-0000-000032570000}"/>
    <cellStyle name="Comma 2 2 3 2 4 8" xfId="17309" xr:uid="{00000000-0005-0000-0000-00009D430000}"/>
    <cellStyle name="Comma 2 2 3 2 5" xfId="2567" xr:uid="{00000000-0005-0000-0000-0000070A0000}"/>
    <cellStyle name="Comma 2 2 3 2 5 2" xfId="4257" xr:uid="{00000000-0005-0000-0000-0000A1100000}"/>
    <cellStyle name="Comma 2 2 3 2 5 2 2" xfId="14330" xr:uid="{00000000-0005-0000-0000-0000FA370000}"/>
    <cellStyle name="Comma 2 2 3 2 5 2 2 3" xfId="29428" xr:uid="{00000000-0005-0000-0000-0000F4720000}"/>
    <cellStyle name="Comma 2 2 3 2 5 2 3" xfId="9310" xr:uid="{00000000-0005-0000-0000-00005E240000}"/>
    <cellStyle name="Comma 2 2 3 2 5 2 3 3" xfId="24411" xr:uid="{00000000-0005-0000-0000-00005B5F0000}"/>
    <cellStyle name="Comma 2 2 3 2 5 2 5" xfId="19398" xr:uid="{00000000-0005-0000-0000-0000C64B0000}"/>
    <cellStyle name="Comma 2 2 3 2 5 3" xfId="5949" xr:uid="{00000000-0005-0000-0000-00003D170000}"/>
    <cellStyle name="Comma 2 2 3 2 5 3 2" xfId="16001" xr:uid="{00000000-0005-0000-0000-0000813E0000}"/>
    <cellStyle name="Comma 2 2 3 2 5 3 3" xfId="10981" xr:uid="{00000000-0005-0000-0000-0000E52A0000}"/>
    <cellStyle name="Comma 2 2 3 2 5 3 3 3" xfId="26082" xr:uid="{00000000-0005-0000-0000-0000E2650000}"/>
    <cellStyle name="Comma 2 2 3 2 5 3 5" xfId="21069" xr:uid="{00000000-0005-0000-0000-00004D520000}"/>
    <cellStyle name="Comma 2 2 3 2 5 4" xfId="12659" xr:uid="{00000000-0005-0000-0000-000073310000}"/>
    <cellStyle name="Comma 2 2 3 2 5 4 3" xfId="27757" xr:uid="{00000000-0005-0000-0000-00006D6C0000}"/>
    <cellStyle name="Comma 2 2 3 2 5 5" xfId="7638" xr:uid="{00000000-0005-0000-0000-0000D61D0000}"/>
    <cellStyle name="Comma 2 2 3 2 5 5 3" xfId="22740" xr:uid="{00000000-0005-0000-0000-0000D4580000}"/>
    <cellStyle name="Comma 2 2 3 2 5 7" xfId="17727" xr:uid="{00000000-0005-0000-0000-00003F450000}"/>
    <cellStyle name="Comma 2 2 3 2 6" xfId="3420" xr:uid="{00000000-0005-0000-0000-00005C0D0000}"/>
    <cellStyle name="Comma 2 2 3 2 6 2" xfId="13494" xr:uid="{00000000-0005-0000-0000-0000B6340000}"/>
    <cellStyle name="Comma 2 2 3 2 6 2 3" xfId="28592" xr:uid="{00000000-0005-0000-0000-0000B06F0000}"/>
    <cellStyle name="Comma 2 2 3 2 6 3" xfId="8474" xr:uid="{00000000-0005-0000-0000-00001A210000}"/>
    <cellStyle name="Comma 2 2 3 2 6 3 3" xfId="23575" xr:uid="{00000000-0005-0000-0000-0000175C0000}"/>
    <cellStyle name="Comma 2 2 3 2 6 5" xfId="18562" xr:uid="{00000000-0005-0000-0000-000082480000}"/>
    <cellStyle name="Comma 2 2 3 2 7" xfId="5113" xr:uid="{00000000-0005-0000-0000-0000F9130000}"/>
    <cellStyle name="Comma 2 2 3 2 7 2" xfId="15165" xr:uid="{00000000-0005-0000-0000-00003D3B0000}"/>
    <cellStyle name="Comma 2 2 3 2 7 2 3" xfId="30263" xr:uid="{00000000-0005-0000-0000-000037760000}"/>
    <cellStyle name="Comma 2 2 3 2 7 3" xfId="10145" xr:uid="{00000000-0005-0000-0000-0000A1270000}"/>
    <cellStyle name="Comma 2 2 3 2 7 3 3" xfId="25246" xr:uid="{00000000-0005-0000-0000-00009E620000}"/>
    <cellStyle name="Comma 2 2 3 2 7 5" xfId="20233" xr:uid="{00000000-0005-0000-0000-0000094F0000}"/>
    <cellStyle name="Comma 2 2 3 2 8" xfId="11823" xr:uid="{00000000-0005-0000-0000-00002F2E0000}"/>
    <cellStyle name="Comma 2 2 3 2 8 3" xfId="26921" xr:uid="{00000000-0005-0000-0000-000029690000}"/>
    <cellStyle name="Comma 2 2 3 2 9" xfId="6802" xr:uid="{00000000-0005-0000-0000-0000921A0000}"/>
    <cellStyle name="Comma 2 2 3 2 9 3" xfId="21904" xr:uid="{00000000-0005-0000-0000-000090550000}"/>
    <cellStyle name="Comma 2 2 3 3" xfId="1766" xr:uid="{00000000-0005-0000-0000-0000E6060000}"/>
    <cellStyle name="Comma 2 2 3 3 10" xfId="16943" xr:uid="{00000000-0005-0000-0000-00002F420000}"/>
    <cellStyle name="Comma 2 2 3 3 2" xfId="1985" xr:uid="{00000000-0005-0000-0000-0000C1070000}"/>
    <cellStyle name="Comma 2 2 3 3 2 2" xfId="2406" xr:uid="{00000000-0005-0000-0000-000066090000}"/>
    <cellStyle name="Comma 2 2 3 3 2 2 2" xfId="3245" xr:uid="{00000000-0005-0000-0000-0000AD0C0000}"/>
    <cellStyle name="Comma 2 2 3 3 2 2 2 2" xfId="4935" xr:uid="{00000000-0005-0000-0000-000047130000}"/>
    <cellStyle name="Comma 2 2 3 3 2 2 2 2 2" xfId="15008" xr:uid="{00000000-0005-0000-0000-0000A03A0000}"/>
    <cellStyle name="Comma 2 2 3 3 2 2 2 2 2 3" xfId="30106" xr:uid="{00000000-0005-0000-0000-00009A750000}"/>
    <cellStyle name="Comma 2 2 3 3 2 2 2 2 3" xfId="9988" xr:uid="{00000000-0005-0000-0000-000004270000}"/>
    <cellStyle name="Comma 2 2 3 3 2 2 2 2 3 3" xfId="25089" xr:uid="{00000000-0005-0000-0000-000001620000}"/>
    <cellStyle name="Comma 2 2 3 3 2 2 2 2 5" xfId="20076" xr:uid="{00000000-0005-0000-0000-00006C4E0000}"/>
    <cellStyle name="Comma 2 2 3 3 2 2 2 3" xfId="6627" xr:uid="{00000000-0005-0000-0000-0000E3190000}"/>
    <cellStyle name="Comma 2 2 3 3 2 2 2 3 2" xfId="16679" xr:uid="{00000000-0005-0000-0000-000027410000}"/>
    <cellStyle name="Comma 2 2 3 3 2 2 2 3 3" xfId="11659" xr:uid="{00000000-0005-0000-0000-00008B2D0000}"/>
    <cellStyle name="Comma 2 2 3 3 2 2 2 3 3 3" xfId="26760" xr:uid="{00000000-0005-0000-0000-000088680000}"/>
    <cellStyle name="Comma 2 2 3 3 2 2 2 3 5" xfId="21747" xr:uid="{00000000-0005-0000-0000-0000F3540000}"/>
    <cellStyle name="Comma 2 2 3 3 2 2 2 4" xfId="13337" xr:uid="{00000000-0005-0000-0000-000019340000}"/>
    <cellStyle name="Comma 2 2 3 3 2 2 2 4 3" xfId="28435" xr:uid="{00000000-0005-0000-0000-0000136F0000}"/>
    <cellStyle name="Comma 2 2 3 3 2 2 2 5" xfId="8316" xr:uid="{00000000-0005-0000-0000-00007C200000}"/>
    <cellStyle name="Comma 2 2 3 3 2 2 2 5 3" xfId="23418" xr:uid="{00000000-0005-0000-0000-00007A5B0000}"/>
    <cellStyle name="Comma 2 2 3 3 2 2 2 7" xfId="18405" xr:uid="{00000000-0005-0000-0000-0000E5470000}"/>
    <cellStyle name="Comma 2 2 3 3 2 2 3" xfId="4098" xr:uid="{00000000-0005-0000-0000-000002100000}"/>
    <cellStyle name="Comma 2 2 3 3 2 2 3 2" xfId="14172" xr:uid="{00000000-0005-0000-0000-00005C370000}"/>
    <cellStyle name="Comma 2 2 3 3 2 2 3 2 3" xfId="29270" xr:uid="{00000000-0005-0000-0000-000056720000}"/>
    <cellStyle name="Comma 2 2 3 3 2 2 3 3" xfId="9152" xr:uid="{00000000-0005-0000-0000-0000C0230000}"/>
    <cellStyle name="Comma 2 2 3 3 2 2 3 3 3" xfId="24253" xr:uid="{00000000-0005-0000-0000-0000BD5E0000}"/>
    <cellStyle name="Comma 2 2 3 3 2 2 3 5" xfId="19240" xr:uid="{00000000-0005-0000-0000-0000284B0000}"/>
    <cellStyle name="Comma 2 2 3 3 2 2 4" xfId="5791" xr:uid="{00000000-0005-0000-0000-00009F160000}"/>
    <cellStyle name="Comma 2 2 3 3 2 2 4 2" xfId="15843" xr:uid="{00000000-0005-0000-0000-0000E33D0000}"/>
    <cellStyle name="Comma 2 2 3 3 2 2 4 2 3" xfId="30941" xr:uid="{00000000-0005-0000-0000-0000DD780000}"/>
    <cellStyle name="Comma 2 2 3 3 2 2 4 3" xfId="10823" xr:uid="{00000000-0005-0000-0000-0000472A0000}"/>
    <cellStyle name="Comma 2 2 3 3 2 2 4 3 3" xfId="25924" xr:uid="{00000000-0005-0000-0000-000044650000}"/>
    <cellStyle name="Comma 2 2 3 3 2 2 4 5" xfId="20911" xr:uid="{00000000-0005-0000-0000-0000AF510000}"/>
    <cellStyle name="Comma 2 2 3 3 2 2 5" xfId="12501" xr:uid="{00000000-0005-0000-0000-0000D5300000}"/>
    <cellStyle name="Comma 2 2 3 3 2 2 5 3" xfId="27599" xr:uid="{00000000-0005-0000-0000-0000CF6B0000}"/>
    <cellStyle name="Comma 2 2 3 3 2 2 6" xfId="7480" xr:uid="{00000000-0005-0000-0000-0000381D0000}"/>
    <cellStyle name="Comma 2 2 3 3 2 2 6 3" xfId="22582" xr:uid="{00000000-0005-0000-0000-000036580000}"/>
    <cellStyle name="Comma 2 2 3 3 2 2 8" xfId="17569" xr:uid="{00000000-0005-0000-0000-0000A1440000}"/>
    <cellStyle name="Comma 2 2 3 3 2 3" xfId="2827" xr:uid="{00000000-0005-0000-0000-00000B0B0000}"/>
    <cellStyle name="Comma 2 2 3 3 2 3 2" xfId="4517" xr:uid="{00000000-0005-0000-0000-0000A5110000}"/>
    <cellStyle name="Comma 2 2 3 3 2 3 2 2" xfId="14590" xr:uid="{00000000-0005-0000-0000-0000FE380000}"/>
    <cellStyle name="Comma 2 2 3 3 2 3 2 2 3" xfId="29688" xr:uid="{00000000-0005-0000-0000-0000F8730000}"/>
    <cellStyle name="Comma 2 2 3 3 2 3 2 3" xfId="9570" xr:uid="{00000000-0005-0000-0000-000062250000}"/>
    <cellStyle name="Comma 2 2 3 3 2 3 2 3 3" xfId="24671" xr:uid="{00000000-0005-0000-0000-00005F600000}"/>
    <cellStyle name="Comma 2 2 3 3 2 3 2 5" xfId="19658" xr:uid="{00000000-0005-0000-0000-0000CA4C0000}"/>
    <cellStyle name="Comma 2 2 3 3 2 3 3" xfId="6209" xr:uid="{00000000-0005-0000-0000-000041180000}"/>
    <cellStyle name="Comma 2 2 3 3 2 3 3 2" xfId="16261" xr:uid="{00000000-0005-0000-0000-0000853F0000}"/>
    <cellStyle name="Comma 2 2 3 3 2 3 3 3" xfId="11241" xr:uid="{00000000-0005-0000-0000-0000E92B0000}"/>
    <cellStyle name="Comma 2 2 3 3 2 3 3 3 3" xfId="26342" xr:uid="{00000000-0005-0000-0000-0000E6660000}"/>
    <cellStyle name="Comma 2 2 3 3 2 3 3 5" xfId="21329" xr:uid="{00000000-0005-0000-0000-000051530000}"/>
    <cellStyle name="Comma 2 2 3 3 2 3 4" xfId="12919" xr:uid="{00000000-0005-0000-0000-000077320000}"/>
    <cellStyle name="Comma 2 2 3 3 2 3 4 3" xfId="28017" xr:uid="{00000000-0005-0000-0000-0000716D0000}"/>
    <cellStyle name="Comma 2 2 3 3 2 3 5" xfId="7898" xr:uid="{00000000-0005-0000-0000-0000DA1E0000}"/>
    <cellStyle name="Comma 2 2 3 3 2 3 5 3" xfId="23000" xr:uid="{00000000-0005-0000-0000-0000D8590000}"/>
    <cellStyle name="Comma 2 2 3 3 2 3 7" xfId="17987" xr:uid="{00000000-0005-0000-0000-000043460000}"/>
    <cellStyle name="Comma 2 2 3 3 2 4" xfId="3680" xr:uid="{00000000-0005-0000-0000-0000600E0000}"/>
    <cellStyle name="Comma 2 2 3 3 2 4 2" xfId="13754" xr:uid="{00000000-0005-0000-0000-0000BA350000}"/>
    <cellStyle name="Comma 2 2 3 3 2 4 2 3" xfId="28852" xr:uid="{00000000-0005-0000-0000-0000B4700000}"/>
    <cellStyle name="Comma 2 2 3 3 2 4 3" xfId="8734" xr:uid="{00000000-0005-0000-0000-00001E220000}"/>
    <cellStyle name="Comma 2 2 3 3 2 4 3 3" xfId="23835" xr:uid="{00000000-0005-0000-0000-00001B5D0000}"/>
    <cellStyle name="Comma 2 2 3 3 2 4 5" xfId="18822" xr:uid="{00000000-0005-0000-0000-000086490000}"/>
    <cellStyle name="Comma 2 2 3 3 2 5" xfId="5373" xr:uid="{00000000-0005-0000-0000-0000FD140000}"/>
    <cellStyle name="Comma 2 2 3 3 2 5 2" xfId="15425" xr:uid="{00000000-0005-0000-0000-0000413C0000}"/>
    <cellStyle name="Comma 2 2 3 3 2 5 2 3" xfId="30523" xr:uid="{00000000-0005-0000-0000-00003B770000}"/>
    <cellStyle name="Comma 2 2 3 3 2 5 3" xfId="10405" xr:uid="{00000000-0005-0000-0000-0000A5280000}"/>
    <cellStyle name="Comma 2 2 3 3 2 5 3 3" xfId="25506" xr:uid="{00000000-0005-0000-0000-0000A2630000}"/>
    <cellStyle name="Comma 2 2 3 3 2 5 5" xfId="20493" xr:uid="{00000000-0005-0000-0000-00000D500000}"/>
    <cellStyle name="Comma 2 2 3 3 2 6" xfId="12083" xr:uid="{00000000-0005-0000-0000-0000332F0000}"/>
    <cellStyle name="Comma 2 2 3 3 2 6 3" xfId="27181" xr:uid="{00000000-0005-0000-0000-00002D6A0000}"/>
    <cellStyle name="Comma 2 2 3 3 2 7" xfId="7062" xr:uid="{00000000-0005-0000-0000-0000961B0000}"/>
    <cellStyle name="Comma 2 2 3 3 2 7 3" xfId="22164" xr:uid="{00000000-0005-0000-0000-000094560000}"/>
    <cellStyle name="Comma 2 2 3 3 2 9" xfId="17151" xr:uid="{00000000-0005-0000-0000-0000FF420000}"/>
    <cellStyle name="Comma 2 2 3 3 3" xfId="2198" xr:uid="{00000000-0005-0000-0000-000096080000}"/>
    <cellStyle name="Comma 2 2 3 3 3 2" xfId="3037" xr:uid="{00000000-0005-0000-0000-0000DD0B0000}"/>
    <cellStyle name="Comma 2 2 3 3 3 2 2" xfId="4727" xr:uid="{00000000-0005-0000-0000-000077120000}"/>
    <cellStyle name="Comma 2 2 3 3 3 2 2 2" xfId="14800" xr:uid="{00000000-0005-0000-0000-0000D0390000}"/>
    <cellStyle name="Comma 2 2 3 3 3 2 2 2 3" xfId="29898" xr:uid="{00000000-0005-0000-0000-0000CA740000}"/>
    <cellStyle name="Comma 2 2 3 3 3 2 2 3" xfId="9780" xr:uid="{00000000-0005-0000-0000-000034260000}"/>
    <cellStyle name="Comma 2 2 3 3 3 2 2 3 3" xfId="24881" xr:uid="{00000000-0005-0000-0000-000031610000}"/>
    <cellStyle name="Comma 2 2 3 3 3 2 2 5" xfId="19868" xr:uid="{00000000-0005-0000-0000-00009C4D0000}"/>
    <cellStyle name="Comma 2 2 3 3 3 2 3" xfId="6419" xr:uid="{00000000-0005-0000-0000-000013190000}"/>
    <cellStyle name="Comma 2 2 3 3 3 2 3 2" xfId="16471" xr:uid="{00000000-0005-0000-0000-000057400000}"/>
    <cellStyle name="Comma 2 2 3 3 3 2 3 3" xfId="11451" xr:uid="{00000000-0005-0000-0000-0000BB2C0000}"/>
    <cellStyle name="Comma 2 2 3 3 3 2 3 3 3" xfId="26552" xr:uid="{00000000-0005-0000-0000-0000B8670000}"/>
    <cellStyle name="Comma 2 2 3 3 3 2 3 5" xfId="21539" xr:uid="{00000000-0005-0000-0000-000023540000}"/>
    <cellStyle name="Comma 2 2 3 3 3 2 4" xfId="13129" xr:uid="{00000000-0005-0000-0000-000049330000}"/>
    <cellStyle name="Comma 2 2 3 3 3 2 4 3" xfId="28227" xr:uid="{00000000-0005-0000-0000-0000436E0000}"/>
    <cellStyle name="Comma 2 2 3 3 3 2 5" xfId="8108" xr:uid="{00000000-0005-0000-0000-0000AC1F0000}"/>
    <cellStyle name="Comma 2 2 3 3 3 2 5 3" xfId="23210" xr:uid="{00000000-0005-0000-0000-0000AA5A0000}"/>
    <cellStyle name="Comma 2 2 3 3 3 2 7" xfId="18197" xr:uid="{00000000-0005-0000-0000-000015470000}"/>
    <cellStyle name="Comma 2 2 3 3 3 3" xfId="3890" xr:uid="{00000000-0005-0000-0000-0000320F0000}"/>
    <cellStyle name="Comma 2 2 3 3 3 3 2" xfId="13964" xr:uid="{00000000-0005-0000-0000-00008C360000}"/>
    <cellStyle name="Comma 2 2 3 3 3 3 2 3" xfId="29062" xr:uid="{00000000-0005-0000-0000-000086710000}"/>
    <cellStyle name="Comma 2 2 3 3 3 3 3" xfId="8944" xr:uid="{00000000-0005-0000-0000-0000F0220000}"/>
    <cellStyle name="Comma 2 2 3 3 3 3 3 3" xfId="24045" xr:uid="{00000000-0005-0000-0000-0000ED5D0000}"/>
    <cellStyle name="Comma 2 2 3 3 3 3 5" xfId="19032" xr:uid="{00000000-0005-0000-0000-0000584A0000}"/>
    <cellStyle name="Comma 2 2 3 3 3 4" xfId="5583" xr:uid="{00000000-0005-0000-0000-0000CF150000}"/>
    <cellStyle name="Comma 2 2 3 3 3 4 2" xfId="15635" xr:uid="{00000000-0005-0000-0000-0000133D0000}"/>
    <cellStyle name="Comma 2 2 3 3 3 4 2 3" xfId="30733" xr:uid="{00000000-0005-0000-0000-00000D780000}"/>
    <cellStyle name="Comma 2 2 3 3 3 4 3" xfId="10615" xr:uid="{00000000-0005-0000-0000-000077290000}"/>
    <cellStyle name="Comma 2 2 3 3 3 4 3 3" xfId="25716" xr:uid="{00000000-0005-0000-0000-000074640000}"/>
    <cellStyle name="Comma 2 2 3 3 3 4 5" xfId="20703" xr:uid="{00000000-0005-0000-0000-0000DF500000}"/>
    <cellStyle name="Comma 2 2 3 3 3 5" xfId="12293" xr:uid="{00000000-0005-0000-0000-000005300000}"/>
    <cellStyle name="Comma 2 2 3 3 3 5 3" xfId="27391" xr:uid="{00000000-0005-0000-0000-0000FF6A0000}"/>
    <cellStyle name="Comma 2 2 3 3 3 6" xfId="7272" xr:uid="{00000000-0005-0000-0000-0000681C0000}"/>
    <cellStyle name="Comma 2 2 3 3 3 6 3" xfId="22374" xr:uid="{00000000-0005-0000-0000-000066570000}"/>
    <cellStyle name="Comma 2 2 3 3 3 8" xfId="17361" xr:uid="{00000000-0005-0000-0000-0000D1430000}"/>
    <cellStyle name="Comma 2 2 3 3 4" xfId="2619" xr:uid="{00000000-0005-0000-0000-00003B0A0000}"/>
    <cellStyle name="Comma 2 2 3 3 4 2" xfId="4309" xr:uid="{00000000-0005-0000-0000-0000D5100000}"/>
    <cellStyle name="Comma 2 2 3 3 4 2 2" xfId="14382" xr:uid="{00000000-0005-0000-0000-00002E380000}"/>
    <cellStyle name="Comma 2 2 3 3 4 2 2 3" xfId="29480" xr:uid="{00000000-0005-0000-0000-000028730000}"/>
    <cellStyle name="Comma 2 2 3 3 4 2 3" xfId="9362" xr:uid="{00000000-0005-0000-0000-000092240000}"/>
    <cellStyle name="Comma 2 2 3 3 4 2 3 3" xfId="24463" xr:uid="{00000000-0005-0000-0000-00008F5F0000}"/>
    <cellStyle name="Comma 2 2 3 3 4 2 5" xfId="19450" xr:uid="{00000000-0005-0000-0000-0000FA4B0000}"/>
    <cellStyle name="Comma 2 2 3 3 4 3" xfId="6001" xr:uid="{00000000-0005-0000-0000-000071170000}"/>
    <cellStyle name="Comma 2 2 3 3 4 3 2" xfId="16053" xr:uid="{00000000-0005-0000-0000-0000B53E0000}"/>
    <cellStyle name="Comma 2 2 3 3 4 3 3" xfId="11033" xr:uid="{00000000-0005-0000-0000-0000192B0000}"/>
    <cellStyle name="Comma 2 2 3 3 4 3 3 3" xfId="26134" xr:uid="{00000000-0005-0000-0000-000016660000}"/>
    <cellStyle name="Comma 2 2 3 3 4 3 5" xfId="21121" xr:uid="{00000000-0005-0000-0000-000081520000}"/>
    <cellStyle name="Comma 2 2 3 3 4 4" xfId="12711" xr:uid="{00000000-0005-0000-0000-0000A7310000}"/>
    <cellStyle name="Comma 2 2 3 3 4 4 3" xfId="27809" xr:uid="{00000000-0005-0000-0000-0000A16C0000}"/>
    <cellStyle name="Comma 2 2 3 3 4 5" xfId="7690" xr:uid="{00000000-0005-0000-0000-00000A1E0000}"/>
    <cellStyle name="Comma 2 2 3 3 4 5 3" xfId="22792" xr:uid="{00000000-0005-0000-0000-000008590000}"/>
    <cellStyle name="Comma 2 2 3 3 4 7" xfId="17779" xr:uid="{00000000-0005-0000-0000-000073450000}"/>
    <cellStyle name="Comma 2 2 3 3 5" xfId="3472" xr:uid="{00000000-0005-0000-0000-0000900D0000}"/>
    <cellStyle name="Comma 2 2 3 3 5 2" xfId="13546" xr:uid="{00000000-0005-0000-0000-0000EA340000}"/>
    <cellStyle name="Comma 2 2 3 3 5 2 3" xfId="28644" xr:uid="{00000000-0005-0000-0000-0000E46F0000}"/>
    <cellStyle name="Comma 2 2 3 3 5 3" xfId="8526" xr:uid="{00000000-0005-0000-0000-00004E210000}"/>
    <cellStyle name="Comma 2 2 3 3 5 3 3" xfId="23627" xr:uid="{00000000-0005-0000-0000-00004B5C0000}"/>
    <cellStyle name="Comma 2 2 3 3 5 5" xfId="18614" xr:uid="{00000000-0005-0000-0000-0000B6480000}"/>
    <cellStyle name="Comma 2 2 3 3 6" xfId="5165" xr:uid="{00000000-0005-0000-0000-00002D140000}"/>
    <cellStyle name="Comma 2 2 3 3 6 2" xfId="15217" xr:uid="{00000000-0005-0000-0000-0000713B0000}"/>
    <cellStyle name="Comma 2 2 3 3 6 2 3" xfId="30315" xr:uid="{00000000-0005-0000-0000-00006B760000}"/>
    <cellStyle name="Comma 2 2 3 3 6 3" xfId="10197" xr:uid="{00000000-0005-0000-0000-0000D5270000}"/>
    <cellStyle name="Comma 2 2 3 3 6 3 3" xfId="25298" xr:uid="{00000000-0005-0000-0000-0000D2620000}"/>
    <cellStyle name="Comma 2 2 3 3 6 5" xfId="20285" xr:uid="{00000000-0005-0000-0000-00003D4F0000}"/>
    <cellStyle name="Comma 2 2 3 3 7" xfId="11875" xr:uid="{00000000-0005-0000-0000-0000632E0000}"/>
    <cellStyle name="Comma 2 2 3 3 7 3" xfId="26973" xr:uid="{00000000-0005-0000-0000-00005D690000}"/>
    <cellStyle name="Comma 2 2 3 3 8" xfId="6854" xr:uid="{00000000-0005-0000-0000-0000C61A0000}"/>
    <cellStyle name="Comma 2 2 3 3 8 3" xfId="21956" xr:uid="{00000000-0005-0000-0000-0000C4550000}"/>
    <cellStyle name="Comma 2 2 3 4" xfId="1879" xr:uid="{00000000-0005-0000-0000-000057070000}"/>
    <cellStyle name="Comma 2 2 3 4 2" xfId="2302" xr:uid="{00000000-0005-0000-0000-0000FE080000}"/>
    <cellStyle name="Comma 2 2 3 4 2 2" xfId="3141" xr:uid="{00000000-0005-0000-0000-0000450C0000}"/>
    <cellStyle name="Comma 2 2 3 4 2 2 2" xfId="4831" xr:uid="{00000000-0005-0000-0000-0000DF120000}"/>
    <cellStyle name="Comma 2 2 3 4 2 2 2 2" xfId="14904" xr:uid="{00000000-0005-0000-0000-0000383A0000}"/>
    <cellStyle name="Comma 2 2 3 4 2 2 2 2 3" xfId="30002" xr:uid="{00000000-0005-0000-0000-000032750000}"/>
    <cellStyle name="Comma 2 2 3 4 2 2 2 3" xfId="9884" xr:uid="{00000000-0005-0000-0000-00009C260000}"/>
    <cellStyle name="Comma 2 2 3 4 2 2 2 3 3" xfId="24985" xr:uid="{00000000-0005-0000-0000-000099610000}"/>
    <cellStyle name="Comma 2 2 3 4 2 2 2 5" xfId="19972" xr:uid="{00000000-0005-0000-0000-0000044E0000}"/>
    <cellStyle name="Comma 2 2 3 4 2 2 3" xfId="6523" xr:uid="{00000000-0005-0000-0000-00007B190000}"/>
    <cellStyle name="Comma 2 2 3 4 2 2 3 2" xfId="16575" xr:uid="{00000000-0005-0000-0000-0000BF400000}"/>
    <cellStyle name="Comma 2 2 3 4 2 2 3 3" xfId="11555" xr:uid="{00000000-0005-0000-0000-0000232D0000}"/>
    <cellStyle name="Comma 2 2 3 4 2 2 3 3 3" xfId="26656" xr:uid="{00000000-0005-0000-0000-000020680000}"/>
    <cellStyle name="Comma 2 2 3 4 2 2 3 5" xfId="21643" xr:uid="{00000000-0005-0000-0000-00008B540000}"/>
    <cellStyle name="Comma 2 2 3 4 2 2 4" xfId="13233" xr:uid="{00000000-0005-0000-0000-0000B1330000}"/>
    <cellStyle name="Comma 2 2 3 4 2 2 4 3" xfId="28331" xr:uid="{00000000-0005-0000-0000-0000AB6E0000}"/>
    <cellStyle name="Comma 2 2 3 4 2 2 5" xfId="8212" xr:uid="{00000000-0005-0000-0000-000014200000}"/>
    <cellStyle name="Comma 2 2 3 4 2 2 5 3" xfId="23314" xr:uid="{00000000-0005-0000-0000-0000125B0000}"/>
    <cellStyle name="Comma 2 2 3 4 2 2 7" xfId="18301" xr:uid="{00000000-0005-0000-0000-00007D470000}"/>
    <cellStyle name="Comma 2 2 3 4 2 3" xfId="3994" xr:uid="{00000000-0005-0000-0000-00009A0F0000}"/>
    <cellStyle name="Comma 2 2 3 4 2 3 2" xfId="14068" xr:uid="{00000000-0005-0000-0000-0000F4360000}"/>
    <cellStyle name="Comma 2 2 3 4 2 3 2 3" xfId="29166" xr:uid="{00000000-0005-0000-0000-0000EE710000}"/>
    <cellStyle name="Comma 2 2 3 4 2 3 3" xfId="9048" xr:uid="{00000000-0005-0000-0000-000058230000}"/>
    <cellStyle name="Comma 2 2 3 4 2 3 3 3" xfId="24149" xr:uid="{00000000-0005-0000-0000-0000555E0000}"/>
    <cellStyle name="Comma 2 2 3 4 2 3 5" xfId="19136" xr:uid="{00000000-0005-0000-0000-0000C04A0000}"/>
    <cellStyle name="Comma 2 2 3 4 2 4" xfId="5687" xr:uid="{00000000-0005-0000-0000-000037160000}"/>
    <cellStyle name="Comma 2 2 3 4 2 4 2" xfId="15739" xr:uid="{00000000-0005-0000-0000-00007B3D0000}"/>
    <cellStyle name="Comma 2 2 3 4 2 4 2 3" xfId="30837" xr:uid="{00000000-0005-0000-0000-000075780000}"/>
    <cellStyle name="Comma 2 2 3 4 2 4 3" xfId="10719" xr:uid="{00000000-0005-0000-0000-0000DF290000}"/>
    <cellStyle name="Comma 2 2 3 4 2 4 3 3" xfId="25820" xr:uid="{00000000-0005-0000-0000-0000DC640000}"/>
    <cellStyle name="Comma 2 2 3 4 2 4 5" xfId="20807" xr:uid="{00000000-0005-0000-0000-000047510000}"/>
    <cellStyle name="Comma 2 2 3 4 2 5" xfId="12397" xr:uid="{00000000-0005-0000-0000-00006D300000}"/>
    <cellStyle name="Comma 2 2 3 4 2 5 3" xfId="27495" xr:uid="{00000000-0005-0000-0000-0000676B0000}"/>
    <cellStyle name="Comma 2 2 3 4 2 6" xfId="7376" xr:uid="{00000000-0005-0000-0000-0000D01C0000}"/>
    <cellStyle name="Comma 2 2 3 4 2 6 3" xfId="22478" xr:uid="{00000000-0005-0000-0000-0000CE570000}"/>
    <cellStyle name="Comma 2 2 3 4 2 8" xfId="17465" xr:uid="{00000000-0005-0000-0000-000039440000}"/>
    <cellStyle name="Comma 2 2 3 4 3" xfId="2723" xr:uid="{00000000-0005-0000-0000-0000A30A0000}"/>
    <cellStyle name="Comma 2 2 3 4 3 2" xfId="4413" xr:uid="{00000000-0005-0000-0000-00003D110000}"/>
    <cellStyle name="Comma 2 2 3 4 3 2 2" xfId="14486" xr:uid="{00000000-0005-0000-0000-000096380000}"/>
    <cellStyle name="Comma 2 2 3 4 3 2 2 3" xfId="29584" xr:uid="{00000000-0005-0000-0000-000090730000}"/>
    <cellStyle name="Comma 2 2 3 4 3 2 3" xfId="9466" xr:uid="{00000000-0005-0000-0000-0000FA240000}"/>
    <cellStyle name="Comma 2 2 3 4 3 2 3 3" xfId="24567" xr:uid="{00000000-0005-0000-0000-0000F75F0000}"/>
    <cellStyle name="Comma 2 2 3 4 3 2 5" xfId="19554" xr:uid="{00000000-0005-0000-0000-0000624C0000}"/>
    <cellStyle name="Comma 2 2 3 4 3 3" xfId="6105" xr:uid="{00000000-0005-0000-0000-0000D9170000}"/>
    <cellStyle name="Comma 2 2 3 4 3 3 2" xfId="16157" xr:uid="{00000000-0005-0000-0000-00001D3F0000}"/>
    <cellStyle name="Comma 2 2 3 4 3 3 3" xfId="11137" xr:uid="{00000000-0005-0000-0000-0000812B0000}"/>
    <cellStyle name="Comma 2 2 3 4 3 3 3 3" xfId="26238" xr:uid="{00000000-0005-0000-0000-00007E660000}"/>
    <cellStyle name="Comma 2 2 3 4 3 3 5" xfId="21225" xr:uid="{00000000-0005-0000-0000-0000E9520000}"/>
    <cellStyle name="Comma 2 2 3 4 3 4" xfId="12815" xr:uid="{00000000-0005-0000-0000-00000F320000}"/>
    <cellStyle name="Comma 2 2 3 4 3 4 3" xfId="27913" xr:uid="{00000000-0005-0000-0000-0000096D0000}"/>
    <cellStyle name="Comma 2 2 3 4 3 5" xfId="7794" xr:uid="{00000000-0005-0000-0000-0000721E0000}"/>
    <cellStyle name="Comma 2 2 3 4 3 5 3" xfId="22896" xr:uid="{00000000-0005-0000-0000-000070590000}"/>
    <cellStyle name="Comma 2 2 3 4 3 7" xfId="17883" xr:uid="{00000000-0005-0000-0000-0000DB450000}"/>
    <cellStyle name="Comma 2 2 3 4 4" xfId="3576" xr:uid="{00000000-0005-0000-0000-0000F80D0000}"/>
    <cellStyle name="Comma 2 2 3 4 4 2" xfId="13650" xr:uid="{00000000-0005-0000-0000-000052350000}"/>
    <cellStyle name="Comma 2 2 3 4 4 2 3" xfId="28748" xr:uid="{00000000-0005-0000-0000-00004C700000}"/>
    <cellStyle name="Comma 2 2 3 4 4 3" xfId="8630" xr:uid="{00000000-0005-0000-0000-0000B6210000}"/>
    <cellStyle name="Comma 2 2 3 4 4 3 3" xfId="23731" xr:uid="{00000000-0005-0000-0000-0000B35C0000}"/>
    <cellStyle name="Comma 2 2 3 4 4 5" xfId="18718" xr:uid="{00000000-0005-0000-0000-00001E490000}"/>
    <cellStyle name="Comma 2 2 3 4 5" xfId="5269" xr:uid="{00000000-0005-0000-0000-000095140000}"/>
    <cellStyle name="Comma 2 2 3 4 5 2" xfId="15321" xr:uid="{00000000-0005-0000-0000-0000D93B0000}"/>
    <cellStyle name="Comma 2 2 3 4 5 2 3" xfId="30419" xr:uid="{00000000-0005-0000-0000-0000D3760000}"/>
    <cellStyle name="Comma 2 2 3 4 5 3" xfId="10301" xr:uid="{00000000-0005-0000-0000-00003D280000}"/>
    <cellStyle name="Comma 2 2 3 4 5 3 3" xfId="25402" xr:uid="{00000000-0005-0000-0000-00003A630000}"/>
    <cellStyle name="Comma 2 2 3 4 5 5" xfId="20389" xr:uid="{00000000-0005-0000-0000-0000A54F0000}"/>
    <cellStyle name="Comma 2 2 3 4 6" xfId="11979" xr:uid="{00000000-0005-0000-0000-0000CB2E0000}"/>
    <cellStyle name="Comma 2 2 3 4 6 3" xfId="27077" xr:uid="{00000000-0005-0000-0000-0000C5690000}"/>
    <cellStyle name="Comma 2 2 3 4 7" xfId="6958" xr:uid="{00000000-0005-0000-0000-00002E1B0000}"/>
    <cellStyle name="Comma 2 2 3 4 7 3" xfId="22060" xr:uid="{00000000-0005-0000-0000-00002C560000}"/>
    <cellStyle name="Comma 2 2 3 4 9" xfId="17047" xr:uid="{00000000-0005-0000-0000-000097420000}"/>
    <cellStyle name="Comma 2 2 3 5" xfId="2092" xr:uid="{00000000-0005-0000-0000-00002C080000}"/>
    <cellStyle name="Comma 2 2 3 5 2" xfId="2933" xr:uid="{00000000-0005-0000-0000-0000750B0000}"/>
    <cellStyle name="Comma 2 2 3 5 2 2" xfId="4623" xr:uid="{00000000-0005-0000-0000-00000F120000}"/>
    <cellStyle name="Comma 2 2 3 5 2 2 2" xfId="14696" xr:uid="{00000000-0005-0000-0000-000068390000}"/>
    <cellStyle name="Comma 2 2 3 5 2 2 2 3" xfId="29794" xr:uid="{00000000-0005-0000-0000-000062740000}"/>
    <cellStyle name="Comma 2 2 3 5 2 2 3" xfId="9676" xr:uid="{00000000-0005-0000-0000-0000CC250000}"/>
    <cellStyle name="Comma 2 2 3 5 2 2 3 3" xfId="24777" xr:uid="{00000000-0005-0000-0000-0000C9600000}"/>
    <cellStyle name="Comma 2 2 3 5 2 2 5" xfId="19764" xr:uid="{00000000-0005-0000-0000-0000344D0000}"/>
    <cellStyle name="Comma 2 2 3 5 2 3" xfId="6315" xr:uid="{00000000-0005-0000-0000-0000AB180000}"/>
    <cellStyle name="Comma 2 2 3 5 2 3 2" xfId="16367" xr:uid="{00000000-0005-0000-0000-0000EF3F0000}"/>
    <cellStyle name="Comma 2 2 3 5 2 3 3" xfId="11347" xr:uid="{00000000-0005-0000-0000-0000532C0000}"/>
    <cellStyle name="Comma 2 2 3 5 2 3 3 3" xfId="26448" xr:uid="{00000000-0005-0000-0000-000050670000}"/>
    <cellStyle name="Comma 2 2 3 5 2 3 5" xfId="21435" xr:uid="{00000000-0005-0000-0000-0000BB530000}"/>
    <cellStyle name="Comma 2 2 3 5 2 4" xfId="13025" xr:uid="{00000000-0005-0000-0000-0000E1320000}"/>
    <cellStyle name="Comma 2 2 3 5 2 4 3" xfId="28123" xr:uid="{00000000-0005-0000-0000-0000DB6D0000}"/>
    <cellStyle name="Comma 2 2 3 5 2 5" xfId="8004" xr:uid="{00000000-0005-0000-0000-0000441F0000}"/>
    <cellStyle name="Comma 2 2 3 5 2 5 3" xfId="23106" xr:uid="{00000000-0005-0000-0000-0000425A0000}"/>
    <cellStyle name="Comma 2 2 3 5 2 7" xfId="18093" xr:uid="{00000000-0005-0000-0000-0000AD460000}"/>
    <cellStyle name="Comma 2 2 3 5 3" xfId="3786" xr:uid="{00000000-0005-0000-0000-0000CA0E0000}"/>
    <cellStyle name="Comma 2 2 3 5 3 2" xfId="13860" xr:uid="{00000000-0005-0000-0000-000024360000}"/>
    <cellStyle name="Comma 2 2 3 5 3 2 3" xfId="28958" xr:uid="{00000000-0005-0000-0000-00001E710000}"/>
    <cellStyle name="Comma 2 2 3 5 3 3" xfId="8840" xr:uid="{00000000-0005-0000-0000-000088220000}"/>
    <cellStyle name="Comma 2 2 3 5 3 3 3" xfId="23941" xr:uid="{00000000-0005-0000-0000-0000855D0000}"/>
    <cellStyle name="Comma 2 2 3 5 3 5" xfId="18928" xr:uid="{00000000-0005-0000-0000-0000F0490000}"/>
    <cellStyle name="Comma 2 2 3 5 4" xfId="5479" xr:uid="{00000000-0005-0000-0000-000067150000}"/>
    <cellStyle name="Comma 2 2 3 5 4 2" xfId="15531" xr:uid="{00000000-0005-0000-0000-0000AB3C0000}"/>
    <cellStyle name="Comma 2 2 3 5 4 2 3" xfId="30629" xr:uid="{00000000-0005-0000-0000-0000A5770000}"/>
    <cellStyle name="Comma 2 2 3 5 4 3" xfId="10511" xr:uid="{00000000-0005-0000-0000-00000F290000}"/>
    <cellStyle name="Comma 2 2 3 5 4 3 3" xfId="25612" xr:uid="{00000000-0005-0000-0000-00000C640000}"/>
    <cellStyle name="Comma 2 2 3 5 4 5" xfId="20599" xr:uid="{00000000-0005-0000-0000-000077500000}"/>
    <cellStyle name="Comma 2 2 3 5 5" xfId="12189" xr:uid="{00000000-0005-0000-0000-00009D2F0000}"/>
    <cellStyle name="Comma 2 2 3 5 5 3" xfId="27287" xr:uid="{00000000-0005-0000-0000-0000976A0000}"/>
    <cellStyle name="Comma 2 2 3 5 6" xfId="7168" xr:uid="{00000000-0005-0000-0000-0000001C0000}"/>
    <cellStyle name="Comma 2 2 3 5 6 3" xfId="22270" xr:uid="{00000000-0005-0000-0000-0000FE560000}"/>
    <cellStyle name="Comma 2 2 3 5 8" xfId="17257" xr:uid="{00000000-0005-0000-0000-000069430000}"/>
    <cellStyle name="Comma 2 2 3 6" xfId="2513" xr:uid="{00000000-0005-0000-0000-0000D1090000}"/>
    <cellStyle name="Comma 2 2 3 6 2" xfId="4205" xr:uid="{00000000-0005-0000-0000-00006D100000}"/>
    <cellStyle name="Comma 2 2 3 6 2 2" xfId="14278" xr:uid="{00000000-0005-0000-0000-0000C6370000}"/>
    <cellStyle name="Comma 2 2 3 6 2 2 3" xfId="29376" xr:uid="{00000000-0005-0000-0000-0000C0720000}"/>
    <cellStyle name="Comma 2 2 3 6 2 3" xfId="9258" xr:uid="{00000000-0005-0000-0000-00002A240000}"/>
    <cellStyle name="Comma 2 2 3 6 2 3 3" xfId="24359" xr:uid="{00000000-0005-0000-0000-0000275F0000}"/>
    <cellStyle name="Comma 2 2 3 6 2 5" xfId="19346" xr:uid="{00000000-0005-0000-0000-0000924B0000}"/>
    <cellStyle name="Comma 2 2 3 6 3" xfId="5897" xr:uid="{00000000-0005-0000-0000-000009170000}"/>
    <cellStyle name="Comma 2 2 3 6 3 2" xfId="15949" xr:uid="{00000000-0005-0000-0000-00004D3E0000}"/>
    <cellStyle name="Comma 2 2 3 6 3 3" xfId="10929" xr:uid="{00000000-0005-0000-0000-0000B12A0000}"/>
    <cellStyle name="Comma 2 2 3 6 3 3 3" xfId="26030" xr:uid="{00000000-0005-0000-0000-0000AE650000}"/>
    <cellStyle name="Comma 2 2 3 6 3 5" xfId="21017" xr:uid="{00000000-0005-0000-0000-000019520000}"/>
    <cellStyle name="Comma 2 2 3 6 4" xfId="12607" xr:uid="{00000000-0005-0000-0000-00003F310000}"/>
    <cellStyle name="Comma 2 2 3 6 4 3" xfId="27705" xr:uid="{00000000-0005-0000-0000-0000396C0000}"/>
    <cellStyle name="Comma 2 2 3 6 5" xfId="7586" xr:uid="{00000000-0005-0000-0000-0000A21D0000}"/>
    <cellStyle name="Comma 2 2 3 6 5 3" xfId="22688" xr:uid="{00000000-0005-0000-0000-0000A0580000}"/>
    <cellStyle name="Comma 2 2 3 6 7" xfId="17675" xr:uid="{00000000-0005-0000-0000-00000B450000}"/>
    <cellStyle name="Comma 2 2 3 7" xfId="3362" xr:uid="{00000000-0005-0000-0000-0000220D0000}"/>
    <cellStyle name="Comma 2 2 3 7 2" xfId="13442" xr:uid="{00000000-0005-0000-0000-000082340000}"/>
    <cellStyle name="Comma 2 2 3 7 2 3" xfId="28540" xr:uid="{00000000-0005-0000-0000-00007C6F0000}"/>
    <cellStyle name="Comma 2 2 3 7 3" xfId="8422" xr:uid="{00000000-0005-0000-0000-0000E6200000}"/>
    <cellStyle name="Comma 2 2 3 7 3 3" xfId="23523" xr:uid="{00000000-0005-0000-0000-0000E35B0000}"/>
    <cellStyle name="Comma 2 2 3 7 5" xfId="18510" xr:uid="{00000000-0005-0000-0000-00004E480000}"/>
    <cellStyle name="Comma 2 2 3 8" xfId="5057" xr:uid="{00000000-0005-0000-0000-0000C1130000}"/>
    <cellStyle name="Comma 2 2 3 8 2" xfId="15113" xr:uid="{00000000-0005-0000-0000-0000093B0000}"/>
    <cellStyle name="Comma 2 2 3 8 2 3" xfId="30211" xr:uid="{00000000-0005-0000-0000-000003760000}"/>
    <cellStyle name="Comma 2 2 3 8 3" xfId="10093" xr:uid="{00000000-0005-0000-0000-00006D270000}"/>
    <cellStyle name="Comma 2 2 3 8 3 3" xfId="25194" xr:uid="{00000000-0005-0000-0000-00006A620000}"/>
    <cellStyle name="Comma 2 2 3 8 5" xfId="20181" xr:uid="{00000000-0005-0000-0000-0000D54E0000}"/>
    <cellStyle name="Comma 2 2 3 9" xfId="11769" xr:uid="{00000000-0005-0000-0000-0000F92D0000}"/>
    <cellStyle name="Comma 2 2 3 9 3" xfId="26869" xr:uid="{00000000-0005-0000-0000-0000F5680000}"/>
    <cellStyle name="Comma 2 3" xfId="39" xr:uid="{00000000-0005-0000-0000-000027000000}"/>
    <cellStyle name="Comma 2 3 2" xfId="594" xr:uid="{00000000-0005-0000-0000-000052020000}"/>
    <cellStyle name="Comma 2 3 2 2" xfId="1263" xr:uid="{00000000-0005-0000-0000-0000EF040000}"/>
    <cellStyle name="Comma 2 3 3" xfId="1264" xr:uid="{00000000-0005-0000-0000-0000F0040000}"/>
    <cellStyle name="Comma 2 3 4" xfId="1265" xr:uid="{00000000-0005-0000-0000-0000F1040000}"/>
    <cellStyle name="Comma 2 3 5" xfId="1266" xr:uid="{00000000-0005-0000-0000-0000F2040000}"/>
    <cellStyle name="Comma 2 3 6" xfId="1267" xr:uid="{00000000-0005-0000-0000-0000F3040000}"/>
    <cellStyle name="Comma 2 3 6 10" xfId="6749" xr:uid="{00000000-0005-0000-0000-00005D1A0000}"/>
    <cellStyle name="Comma 2 3 6 10 3" xfId="21853" xr:uid="{00000000-0005-0000-0000-00005D550000}"/>
    <cellStyle name="Comma 2 3 6 12" xfId="16838" xr:uid="{00000000-0005-0000-0000-0000C6410000}"/>
    <cellStyle name="Comma 2 3 6 2" xfId="1713" xr:uid="{00000000-0005-0000-0000-0000B1060000}"/>
    <cellStyle name="Comma 2 3 6 2 11" xfId="16892" xr:uid="{00000000-0005-0000-0000-0000FC410000}"/>
    <cellStyle name="Comma 2 3 6 2 2" xfId="1821" xr:uid="{00000000-0005-0000-0000-00001D070000}"/>
    <cellStyle name="Comma 2 3 6 2 2 10" xfId="16996" xr:uid="{00000000-0005-0000-0000-000064420000}"/>
    <cellStyle name="Comma 2 3 6 2 2 2" xfId="2038" xr:uid="{00000000-0005-0000-0000-0000F6070000}"/>
    <cellStyle name="Comma 2 3 6 2 2 2 2" xfId="2459" xr:uid="{00000000-0005-0000-0000-00009B090000}"/>
    <cellStyle name="Comma 2 3 6 2 2 2 2 2" xfId="3298" xr:uid="{00000000-0005-0000-0000-0000E20C0000}"/>
    <cellStyle name="Comma 2 3 6 2 2 2 2 2 2" xfId="4988" xr:uid="{00000000-0005-0000-0000-00007C130000}"/>
    <cellStyle name="Comma 2 3 6 2 2 2 2 2 2 2" xfId="15061" xr:uid="{00000000-0005-0000-0000-0000D53A0000}"/>
    <cellStyle name="Comma 2 3 6 2 2 2 2 2 2 2 3" xfId="30159" xr:uid="{00000000-0005-0000-0000-0000CF750000}"/>
    <cellStyle name="Comma 2 3 6 2 2 2 2 2 2 3" xfId="10041" xr:uid="{00000000-0005-0000-0000-000039270000}"/>
    <cellStyle name="Comma 2 3 6 2 2 2 2 2 2 3 3" xfId="25142" xr:uid="{00000000-0005-0000-0000-000036620000}"/>
    <cellStyle name="Comma 2 3 6 2 2 2 2 2 2 5" xfId="20129" xr:uid="{00000000-0005-0000-0000-0000A14E0000}"/>
    <cellStyle name="Comma 2 3 6 2 2 2 2 2 3" xfId="6680" xr:uid="{00000000-0005-0000-0000-0000181A0000}"/>
    <cellStyle name="Comma 2 3 6 2 2 2 2 2 3 2" xfId="16732" xr:uid="{00000000-0005-0000-0000-00005C410000}"/>
    <cellStyle name="Comma 2 3 6 2 2 2 2 2 3 3" xfId="11712" xr:uid="{00000000-0005-0000-0000-0000C02D0000}"/>
    <cellStyle name="Comma 2 3 6 2 2 2 2 2 3 3 3" xfId="26813" xr:uid="{00000000-0005-0000-0000-0000BD680000}"/>
    <cellStyle name="Comma 2 3 6 2 2 2 2 2 3 5" xfId="21800" xr:uid="{00000000-0005-0000-0000-000028550000}"/>
    <cellStyle name="Comma 2 3 6 2 2 2 2 2 4" xfId="13390" xr:uid="{00000000-0005-0000-0000-00004E340000}"/>
    <cellStyle name="Comma 2 3 6 2 2 2 2 2 4 3" xfId="28488" xr:uid="{00000000-0005-0000-0000-0000486F0000}"/>
    <cellStyle name="Comma 2 3 6 2 2 2 2 2 5" xfId="8369" xr:uid="{00000000-0005-0000-0000-0000B1200000}"/>
    <cellStyle name="Comma 2 3 6 2 2 2 2 2 5 3" xfId="23471" xr:uid="{00000000-0005-0000-0000-0000AF5B0000}"/>
    <cellStyle name="Comma 2 3 6 2 2 2 2 2 7" xfId="18458" xr:uid="{00000000-0005-0000-0000-00001A480000}"/>
    <cellStyle name="Comma 2 3 6 2 2 2 2 3" xfId="4151" xr:uid="{00000000-0005-0000-0000-000037100000}"/>
    <cellStyle name="Comma 2 3 6 2 2 2 2 3 2" xfId="14225" xr:uid="{00000000-0005-0000-0000-000091370000}"/>
    <cellStyle name="Comma 2 3 6 2 2 2 2 3 2 3" xfId="29323" xr:uid="{00000000-0005-0000-0000-00008B720000}"/>
    <cellStyle name="Comma 2 3 6 2 2 2 2 3 3" xfId="9205" xr:uid="{00000000-0005-0000-0000-0000F5230000}"/>
    <cellStyle name="Comma 2 3 6 2 2 2 2 3 3 3" xfId="24306" xr:uid="{00000000-0005-0000-0000-0000F25E0000}"/>
    <cellStyle name="Comma 2 3 6 2 2 2 2 3 5" xfId="19293" xr:uid="{00000000-0005-0000-0000-00005D4B0000}"/>
    <cellStyle name="Comma 2 3 6 2 2 2 2 4" xfId="5844" xr:uid="{00000000-0005-0000-0000-0000D4160000}"/>
    <cellStyle name="Comma 2 3 6 2 2 2 2 4 2" xfId="15896" xr:uid="{00000000-0005-0000-0000-0000183E0000}"/>
    <cellStyle name="Comma 2 3 6 2 2 2 2 4 3" xfId="10876" xr:uid="{00000000-0005-0000-0000-00007C2A0000}"/>
    <cellStyle name="Comma 2 3 6 2 2 2 2 4 3 3" xfId="25977" xr:uid="{00000000-0005-0000-0000-000079650000}"/>
    <cellStyle name="Comma 2 3 6 2 2 2 2 4 5" xfId="20964" xr:uid="{00000000-0005-0000-0000-0000E4510000}"/>
    <cellStyle name="Comma 2 3 6 2 2 2 2 5" xfId="12554" xr:uid="{00000000-0005-0000-0000-00000A310000}"/>
    <cellStyle name="Comma 2 3 6 2 2 2 2 5 3" xfId="27652" xr:uid="{00000000-0005-0000-0000-0000046C0000}"/>
    <cellStyle name="Comma 2 3 6 2 2 2 2 6" xfId="7533" xr:uid="{00000000-0005-0000-0000-00006D1D0000}"/>
    <cellStyle name="Comma 2 3 6 2 2 2 2 6 3" xfId="22635" xr:uid="{00000000-0005-0000-0000-00006B580000}"/>
    <cellStyle name="Comma 2 3 6 2 2 2 2 8" xfId="17622" xr:uid="{00000000-0005-0000-0000-0000D6440000}"/>
    <cellStyle name="Comma 2 3 6 2 2 2 3" xfId="2880" xr:uid="{00000000-0005-0000-0000-0000400B0000}"/>
    <cellStyle name="Comma 2 3 6 2 2 2 3 2" xfId="4570" xr:uid="{00000000-0005-0000-0000-0000DA110000}"/>
    <cellStyle name="Comma 2 3 6 2 2 2 3 2 2" xfId="14643" xr:uid="{00000000-0005-0000-0000-000033390000}"/>
    <cellStyle name="Comma 2 3 6 2 2 2 3 2 2 3" xfId="29741" xr:uid="{00000000-0005-0000-0000-00002D740000}"/>
    <cellStyle name="Comma 2 3 6 2 2 2 3 2 3" xfId="9623" xr:uid="{00000000-0005-0000-0000-000097250000}"/>
    <cellStyle name="Comma 2 3 6 2 2 2 3 2 3 3" xfId="24724" xr:uid="{00000000-0005-0000-0000-000094600000}"/>
    <cellStyle name="Comma 2 3 6 2 2 2 3 2 5" xfId="19711" xr:uid="{00000000-0005-0000-0000-0000FF4C0000}"/>
    <cellStyle name="Comma 2 3 6 2 2 2 3 3" xfId="6262" xr:uid="{00000000-0005-0000-0000-000076180000}"/>
    <cellStyle name="Comma 2 3 6 2 2 2 3 3 2" xfId="16314" xr:uid="{00000000-0005-0000-0000-0000BA3F0000}"/>
    <cellStyle name="Comma 2 3 6 2 2 2 3 3 3" xfId="11294" xr:uid="{00000000-0005-0000-0000-00001E2C0000}"/>
    <cellStyle name="Comma 2 3 6 2 2 2 3 3 3 3" xfId="26395" xr:uid="{00000000-0005-0000-0000-00001B670000}"/>
    <cellStyle name="Comma 2 3 6 2 2 2 3 3 5" xfId="21382" xr:uid="{00000000-0005-0000-0000-000086530000}"/>
    <cellStyle name="Comma 2 3 6 2 2 2 3 4" xfId="12972" xr:uid="{00000000-0005-0000-0000-0000AC320000}"/>
    <cellStyle name="Comma 2 3 6 2 2 2 3 4 3" xfId="28070" xr:uid="{00000000-0005-0000-0000-0000A66D0000}"/>
    <cellStyle name="Comma 2 3 6 2 2 2 3 5" xfId="7951" xr:uid="{00000000-0005-0000-0000-00000F1F0000}"/>
    <cellStyle name="Comma 2 3 6 2 2 2 3 5 3" xfId="23053" xr:uid="{00000000-0005-0000-0000-00000D5A0000}"/>
    <cellStyle name="Comma 2 3 6 2 2 2 3 7" xfId="18040" xr:uid="{00000000-0005-0000-0000-000078460000}"/>
    <cellStyle name="Comma 2 3 6 2 2 2 4" xfId="3733" xr:uid="{00000000-0005-0000-0000-0000950E0000}"/>
    <cellStyle name="Comma 2 3 6 2 2 2 4 2" xfId="13807" xr:uid="{00000000-0005-0000-0000-0000EF350000}"/>
    <cellStyle name="Comma 2 3 6 2 2 2 4 2 3" xfId="28905" xr:uid="{00000000-0005-0000-0000-0000E9700000}"/>
    <cellStyle name="Comma 2 3 6 2 2 2 4 3" xfId="8787" xr:uid="{00000000-0005-0000-0000-000053220000}"/>
    <cellStyle name="Comma 2 3 6 2 2 2 4 3 3" xfId="23888" xr:uid="{00000000-0005-0000-0000-0000505D0000}"/>
    <cellStyle name="Comma 2 3 6 2 2 2 4 5" xfId="18875" xr:uid="{00000000-0005-0000-0000-0000BB490000}"/>
    <cellStyle name="Comma 2 3 6 2 2 2 5" xfId="5426" xr:uid="{00000000-0005-0000-0000-000032150000}"/>
    <cellStyle name="Comma 2 3 6 2 2 2 5 2" xfId="15478" xr:uid="{00000000-0005-0000-0000-0000763C0000}"/>
    <cellStyle name="Comma 2 3 6 2 2 2 5 2 3" xfId="30576" xr:uid="{00000000-0005-0000-0000-000070770000}"/>
    <cellStyle name="Comma 2 3 6 2 2 2 5 3" xfId="10458" xr:uid="{00000000-0005-0000-0000-0000DA280000}"/>
    <cellStyle name="Comma 2 3 6 2 2 2 5 3 3" xfId="25559" xr:uid="{00000000-0005-0000-0000-0000D7630000}"/>
    <cellStyle name="Comma 2 3 6 2 2 2 5 5" xfId="20546" xr:uid="{00000000-0005-0000-0000-000042500000}"/>
    <cellStyle name="Comma 2 3 6 2 2 2 6" xfId="12136" xr:uid="{00000000-0005-0000-0000-0000682F0000}"/>
    <cellStyle name="Comma 2 3 6 2 2 2 6 3" xfId="27234" xr:uid="{00000000-0005-0000-0000-0000626A0000}"/>
    <cellStyle name="Comma 2 3 6 2 2 2 7" xfId="7115" xr:uid="{00000000-0005-0000-0000-0000CB1B0000}"/>
    <cellStyle name="Comma 2 3 6 2 2 2 7 3" xfId="22217" xr:uid="{00000000-0005-0000-0000-0000C9560000}"/>
    <cellStyle name="Comma 2 3 6 2 2 2 9" xfId="17204" xr:uid="{00000000-0005-0000-0000-000034430000}"/>
    <cellStyle name="Comma 2 3 6 2 2 3" xfId="2251" xr:uid="{00000000-0005-0000-0000-0000CB080000}"/>
    <cellStyle name="Comma 2 3 6 2 2 3 2" xfId="3090" xr:uid="{00000000-0005-0000-0000-0000120C0000}"/>
    <cellStyle name="Comma 2 3 6 2 2 3 2 2" xfId="4780" xr:uid="{00000000-0005-0000-0000-0000AC120000}"/>
    <cellStyle name="Comma 2 3 6 2 2 3 2 2 2" xfId="14853" xr:uid="{00000000-0005-0000-0000-0000053A0000}"/>
    <cellStyle name="Comma 2 3 6 2 2 3 2 2 2 3" xfId="29951" xr:uid="{00000000-0005-0000-0000-0000FF740000}"/>
    <cellStyle name="Comma 2 3 6 2 2 3 2 2 3" xfId="9833" xr:uid="{00000000-0005-0000-0000-000069260000}"/>
    <cellStyle name="Comma 2 3 6 2 2 3 2 2 3 3" xfId="24934" xr:uid="{00000000-0005-0000-0000-000066610000}"/>
    <cellStyle name="Comma 2 3 6 2 2 3 2 2 5" xfId="19921" xr:uid="{00000000-0005-0000-0000-0000D14D0000}"/>
    <cellStyle name="Comma 2 3 6 2 2 3 2 3" xfId="6472" xr:uid="{00000000-0005-0000-0000-000048190000}"/>
    <cellStyle name="Comma 2 3 6 2 2 3 2 3 2" xfId="16524" xr:uid="{00000000-0005-0000-0000-00008C400000}"/>
    <cellStyle name="Comma 2 3 6 2 2 3 2 3 3" xfId="11504" xr:uid="{00000000-0005-0000-0000-0000F02C0000}"/>
    <cellStyle name="Comma 2 3 6 2 2 3 2 3 3 3" xfId="26605" xr:uid="{00000000-0005-0000-0000-0000ED670000}"/>
    <cellStyle name="Comma 2 3 6 2 2 3 2 3 5" xfId="21592" xr:uid="{00000000-0005-0000-0000-000058540000}"/>
    <cellStyle name="Comma 2 3 6 2 2 3 2 4" xfId="13182" xr:uid="{00000000-0005-0000-0000-00007E330000}"/>
    <cellStyle name="Comma 2 3 6 2 2 3 2 4 3" xfId="28280" xr:uid="{00000000-0005-0000-0000-0000786E0000}"/>
    <cellStyle name="Comma 2 3 6 2 2 3 2 5" xfId="8161" xr:uid="{00000000-0005-0000-0000-0000E11F0000}"/>
    <cellStyle name="Comma 2 3 6 2 2 3 2 5 3" xfId="23263" xr:uid="{00000000-0005-0000-0000-0000DF5A0000}"/>
    <cellStyle name="Comma 2 3 6 2 2 3 2 7" xfId="18250" xr:uid="{00000000-0005-0000-0000-00004A470000}"/>
    <cellStyle name="Comma 2 3 6 2 2 3 3" xfId="3943" xr:uid="{00000000-0005-0000-0000-0000670F0000}"/>
    <cellStyle name="Comma 2 3 6 2 2 3 3 2" xfId="14017" xr:uid="{00000000-0005-0000-0000-0000C1360000}"/>
    <cellStyle name="Comma 2 3 6 2 2 3 3 2 3" xfId="29115" xr:uid="{00000000-0005-0000-0000-0000BB710000}"/>
    <cellStyle name="Comma 2 3 6 2 2 3 3 3" xfId="8997" xr:uid="{00000000-0005-0000-0000-000025230000}"/>
    <cellStyle name="Comma 2 3 6 2 2 3 3 3 3" xfId="24098" xr:uid="{00000000-0005-0000-0000-0000225E0000}"/>
    <cellStyle name="Comma 2 3 6 2 2 3 3 5" xfId="19085" xr:uid="{00000000-0005-0000-0000-00008D4A0000}"/>
    <cellStyle name="Comma 2 3 6 2 2 3 4" xfId="5636" xr:uid="{00000000-0005-0000-0000-000004160000}"/>
    <cellStyle name="Comma 2 3 6 2 2 3 4 2" xfId="15688" xr:uid="{00000000-0005-0000-0000-0000483D0000}"/>
    <cellStyle name="Comma 2 3 6 2 2 3 4 2 3" xfId="30786" xr:uid="{00000000-0005-0000-0000-000042780000}"/>
    <cellStyle name="Comma 2 3 6 2 2 3 4 3" xfId="10668" xr:uid="{00000000-0005-0000-0000-0000AC290000}"/>
    <cellStyle name="Comma 2 3 6 2 2 3 4 3 3" xfId="25769" xr:uid="{00000000-0005-0000-0000-0000A9640000}"/>
    <cellStyle name="Comma 2 3 6 2 2 3 4 5" xfId="20756" xr:uid="{00000000-0005-0000-0000-000014510000}"/>
    <cellStyle name="Comma 2 3 6 2 2 3 5" xfId="12346" xr:uid="{00000000-0005-0000-0000-00003A300000}"/>
    <cellStyle name="Comma 2 3 6 2 2 3 5 3" xfId="27444" xr:uid="{00000000-0005-0000-0000-0000346B0000}"/>
    <cellStyle name="Comma 2 3 6 2 2 3 6" xfId="7325" xr:uid="{00000000-0005-0000-0000-00009D1C0000}"/>
    <cellStyle name="Comma 2 3 6 2 2 3 6 3" xfId="22427" xr:uid="{00000000-0005-0000-0000-00009B570000}"/>
    <cellStyle name="Comma 2 3 6 2 2 3 8" xfId="17414" xr:uid="{00000000-0005-0000-0000-000006440000}"/>
    <cellStyle name="Comma 2 3 6 2 2 4" xfId="2672" xr:uid="{00000000-0005-0000-0000-0000700A0000}"/>
    <cellStyle name="Comma 2 3 6 2 2 4 2" xfId="4362" xr:uid="{00000000-0005-0000-0000-00000A110000}"/>
    <cellStyle name="Comma 2 3 6 2 2 4 2 2" xfId="14435" xr:uid="{00000000-0005-0000-0000-000063380000}"/>
    <cellStyle name="Comma 2 3 6 2 2 4 2 2 3" xfId="29533" xr:uid="{00000000-0005-0000-0000-00005D730000}"/>
    <cellStyle name="Comma 2 3 6 2 2 4 2 3" xfId="9415" xr:uid="{00000000-0005-0000-0000-0000C7240000}"/>
    <cellStyle name="Comma 2 3 6 2 2 4 2 3 3" xfId="24516" xr:uid="{00000000-0005-0000-0000-0000C45F0000}"/>
    <cellStyle name="Comma 2 3 6 2 2 4 2 5" xfId="19503" xr:uid="{00000000-0005-0000-0000-00002F4C0000}"/>
    <cellStyle name="Comma 2 3 6 2 2 4 3" xfId="6054" xr:uid="{00000000-0005-0000-0000-0000A6170000}"/>
    <cellStyle name="Comma 2 3 6 2 2 4 3 2" xfId="16106" xr:uid="{00000000-0005-0000-0000-0000EA3E0000}"/>
    <cellStyle name="Comma 2 3 6 2 2 4 3 3" xfId="11086" xr:uid="{00000000-0005-0000-0000-00004E2B0000}"/>
    <cellStyle name="Comma 2 3 6 2 2 4 3 3 3" xfId="26187" xr:uid="{00000000-0005-0000-0000-00004B660000}"/>
    <cellStyle name="Comma 2 3 6 2 2 4 3 5" xfId="21174" xr:uid="{00000000-0005-0000-0000-0000B6520000}"/>
    <cellStyle name="Comma 2 3 6 2 2 4 4" xfId="12764" xr:uid="{00000000-0005-0000-0000-0000DC310000}"/>
    <cellStyle name="Comma 2 3 6 2 2 4 4 3" xfId="27862" xr:uid="{00000000-0005-0000-0000-0000D66C0000}"/>
    <cellStyle name="Comma 2 3 6 2 2 4 5" xfId="7743" xr:uid="{00000000-0005-0000-0000-00003F1E0000}"/>
    <cellStyle name="Comma 2 3 6 2 2 4 5 3" xfId="22845" xr:uid="{00000000-0005-0000-0000-00003D590000}"/>
    <cellStyle name="Comma 2 3 6 2 2 4 7" xfId="17832" xr:uid="{00000000-0005-0000-0000-0000A8450000}"/>
    <cellStyle name="Comma 2 3 6 2 2 5" xfId="3525" xr:uid="{00000000-0005-0000-0000-0000C50D0000}"/>
    <cellStyle name="Comma 2 3 6 2 2 5 2" xfId="13599" xr:uid="{00000000-0005-0000-0000-00001F350000}"/>
    <cellStyle name="Comma 2 3 6 2 2 5 2 3" xfId="28697" xr:uid="{00000000-0005-0000-0000-000019700000}"/>
    <cellStyle name="Comma 2 3 6 2 2 5 3" xfId="8579" xr:uid="{00000000-0005-0000-0000-000083210000}"/>
    <cellStyle name="Comma 2 3 6 2 2 5 3 3" xfId="23680" xr:uid="{00000000-0005-0000-0000-0000805C0000}"/>
    <cellStyle name="Comma 2 3 6 2 2 5 5" xfId="18667" xr:uid="{00000000-0005-0000-0000-0000EB480000}"/>
    <cellStyle name="Comma 2 3 6 2 2 6" xfId="5218" xr:uid="{00000000-0005-0000-0000-000062140000}"/>
    <cellStyle name="Comma 2 3 6 2 2 6 2" xfId="15270" xr:uid="{00000000-0005-0000-0000-0000A63B0000}"/>
    <cellStyle name="Comma 2 3 6 2 2 6 2 3" xfId="30368" xr:uid="{00000000-0005-0000-0000-0000A0760000}"/>
    <cellStyle name="Comma 2 3 6 2 2 6 3" xfId="10250" xr:uid="{00000000-0005-0000-0000-00000A280000}"/>
    <cellStyle name="Comma 2 3 6 2 2 6 3 3" xfId="25351" xr:uid="{00000000-0005-0000-0000-000007630000}"/>
    <cellStyle name="Comma 2 3 6 2 2 6 5" xfId="20338" xr:uid="{00000000-0005-0000-0000-0000724F0000}"/>
    <cellStyle name="Comma 2 3 6 2 2 7" xfId="11928" xr:uid="{00000000-0005-0000-0000-0000982E0000}"/>
    <cellStyle name="Comma 2 3 6 2 2 7 3" xfId="27026" xr:uid="{00000000-0005-0000-0000-000092690000}"/>
    <cellStyle name="Comma 2 3 6 2 2 8" xfId="6907" xr:uid="{00000000-0005-0000-0000-0000FB1A0000}"/>
    <cellStyle name="Comma 2 3 6 2 2 8 3" xfId="22009" xr:uid="{00000000-0005-0000-0000-0000F9550000}"/>
    <cellStyle name="Comma 2 3 6 2 3" xfId="1934" xr:uid="{00000000-0005-0000-0000-00008E070000}"/>
    <cellStyle name="Comma 2 3 6 2 3 2" xfId="2355" xr:uid="{00000000-0005-0000-0000-000033090000}"/>
    <cellStyle name="Comma 2 3 6 2 3 2 2" xfId="3194" xr:uid="{00000000-0005-0000-0000-00007A0C0000}"/>
    <cellStyle name="Comma 2 3 6 2 3 2 2 2" xfId="4884" xr:uid="{00000000-0005-0000-0000-000014130000}"/>
    <cellStyle name="Comma 2 3 6 2 3 2 2 2 2" xfId="14957" xr:uid="{00000000-0005-0000-0000-00006D3A0000}"/>
    <cellStyle name="Comma 2 3 6 2 3 2 2 2 2 3" xfId="30055" xr:uid="{00000000-0005-0000-0000-000067750000}"/>
    <cellStyle name="Comma 2 3 6 2 3 2 2 2 3" xfId="9937" xr:uid="{00000000-0005-0000-0000-0000D1260000}"/>
    <cellStyle name="Comma 2 3 6 2 3 2 2 2 3 3" xfId="25038" xr:uid="{00000000-0005-0000-0000-0000CE610000}"/>
    <cellStyle name="Comma 2 3 6 2 3 2 2 2 5" xfId="20025" xr:uid="{00000000-0005-0000-0000-0000394E0000}"/>
    <cellStyle name="Comma 2 3 6 2 3 2 2 3" xfId="6576" xr:uid="{00000000-0005-0000-0000-0000B0190000}"/>
    <cellStyle name="Comma 2 3 6 2 3 2 2 3 2" xfId="16628" xr:uid="{00000000-0005-0000-0000-0000F4400000}"/>
    <cellStyle name="Comma 2 3 6 2 3 2 2 3 3" xfId="11608" xr:uid="{00000000-0005-0000-0000-0000582D0000}"/>
    <cellStyle name="Comma 2 3 6 2 3 2 2 3 3 3" xfId="26709" xr:uid="{00000000-0005-0000-0000-000055680000}"/>
    <cellStyle name="Comma 2 3 6 2 3 2 2 3 5" xfId="21696" xr:uid="{00000000-0005-0000-0000-0000C0540000}"/>
    <cellStyle name="Comma 2 3 6 2 3 2 2 4" xfId="13286" xr:uid="{00000000-0005-0000-0000-0000E6330000}"/>
    <cellStyle name="Comma 2 3 6 2 3 2 2 4 3" xfId="28384" xr:uid="{00000000-0005-0000-0000-0000E06E0000}"/>
    <cellStyle name="Comma 2 3 6 2 3 2 2 5" xfId="8265" xr:uid="{00000000-0005-0000-0000-000049200000}"/>
    <cellStyle name="Comma 2 3 6 2 3 2 2 5 3" xfId="23367" xr:uid="{00000000-0005-0000-0000-0000475B0000}"/>
    <cellStyle name="Comma 2 3 6 2 3 2 2 7" xfId="18354" xr:uid="{00000000-0005-0000-0000-0000B2470000}"/>
    <cellStyle name="Comma 2 3 6 2 3 2 3" xfId="4047" xr:uid="{00000000-0005-0000-0000-0000CF0F0000}"/>
    <cellStyle name="Comma 2 3 6 2 3 2 3 2" xfId="14121" xr:uid="{00000000-0005-0000-0000-000029370000}"/>
    <cellStyle name="Comma 2 3 6 2 3 2 3 2 3" xfId="29219" xr:uid="{00000000-0005-0000-0000-000023720000}"/>
    <cellStyle name="Comma 2 3 6 2 3 2 3 3" xfId="9101" xr:uid="{00000000-0005-0000-0000-00008D230000}"/>
    <cellStyle name="Comma 2 3 6 2 3 2 3 3 3" xfId="24202" xr:uid="{00000000-0005-0000-0000-00008A5E0000}"/>
    <cellStyle name="Comma 2 3 6 2 3 2 3 5" xfId="19189" xr:uid="{00000000-0005-0000-0000-0000F54A0000}"/>
    <cellStyle name="Comma 2 3 6 2 3 2 4" xfId="5740" xr:uid="{00000000-0005-0000-0000-00006C160000}"/>
    <cellStyle name="Comma 2 3 6 2 3 2 4 2" xfId="15792" xr:uid="{00000000-0005-0000-0000-0000B03D0000}"/>
    <cellStyle name="Comma 2 3 6 2 3 2 4 2 3" xfId="30890" xr:uid="{00000000-0005-0000-0000-0000AA780000}"/>
    <cellStyle name="Comma 2 3 6 2 3 2 4 3" xfId="10772" xr:uid="{00000000-0005-0000-0000-0000142A0000}"/>
    <cellStyle name="Comma 2 3 6 2 3 2 4 3 3" xfId="25873" xr:uid="{00000000-0005-0000-0000-000011650000}"/>
    <cellStyle name="Comma 2 3 6 2 3 2 4 5" xfId="20860" xr:uid="{00000000-0005-0000-0000-00007C510000}"/>
    <cellStyle name="Comma 2 3 6 2 3 2 5" xfId="12450" xr:uid="{00000000-0005-0000-0000-0000A2300000}"/>
    <cellStyle name="Comma 2 3 6 2 3 2 5 3" xfId="27548" xr:uid="{00000000-0005-0000-0000-00009C6B0000}"/>
    <cellStyle name="Comma 2 3 6 2 3 2 6" xfId="7429" xr:uid="{00000000-0005-0000-0000-0000051D0000}"/>
    <cellStyle name="Comma 2 3 6 2 3 2 6 3" xfId="22531" xr:uid="{00000000-0005-0000-0000-000003580000}"/>
    <cellStyle name="Comma 2 3 6 2 3 2 8" xfId="17518" xr:uid="{00000000-0005-0000-0000-00006E440000}"/>
    <cellStyle name="Comma 2 3 6 2 3 3" xfId="2776" xr:uid="{00000000-0005-0000-0000-0000D80A0000}"/>
    <cellStyle name="Comma 2 3 6 2 3 3 2" xfId="4466" xr:uid="{00000000-0005-0000-0000-000072110000}"/>
    <cellStyle name="Comma 2 3 6 2 3 3 2 2" xfId="14539" xr:uid="{00000000-0005-0000-0000-0000CB380000}"/>
    <cellStyle name="Comma 2 3 6 2 3 3 2 2 3" xfId="29637" xr:uid="{00000000-0005-0000-0000-0000C5730000}"/>
    <cellStyle name="Comma 2 3 6 2 3 3 2 3" xfId="9519" xr:uid="{00000000-0005-0000-0000-00002F250000}"/>
    <cellStyle name="Comma 2 3 6 2 3 3 2 3 3" xfId="24620" xr:uid="{00000000-0005-0000-0000-00002C600000}"/>
    <cellStyle name="Comma 2 3 6 2 3 3 2 5" xfId="19607" xr:uid="{00000000-0005-0000-0000-0000974C0000}"/>
    <cellStyle name="Comma 2 3 6 2 3 3 3" xfId="6158" xr:uid="{00000000-0005-0000-0000-00000E180000}"/>
    <cellStyle name="Comma 2 3 6 2 3 3 3 2" xfId="16210" xr:uid="{00000000-0005-0000-0000-0000523F0000}"/>
    <cellStyle name="Comma 2 3 6 2 3 3 3 3" xfId="11190" xr:uid="{00000000-0005-0000-0000-0000B62B0000}"/>
    <cellStyle name="Comma 2 3 6 2 3 3 3 3 3" xfId="26291" xr:uid="{00000000-0005-0000-0000-0000B3660000}"/>
    <cellStyle name="Comma 2 3 6 2 3 3 3 5" xfId="21278" xr:uid="{00000000-0005-0000-0000-00001E530000}"/>
    <cellStyle name="Comma 2 3 6 2 3 3 4" xfId="12868" xr:uid="{00000000-0005-0000-0000-000044320000}"/>
    <cellStyle name="Comma 2 3 6 2 3 3 4 3" xfId="27966" xr:uid="{00000000-0005-0000-0000-00003E6D0000}"/>
    <cellStyle name="Comma 2 3 6 2 3 3 5" xfId="7847" xr:uid="{00000000-0005-0000-0000-0000A71E0000}"/>
    <cellStyle name="Comma 2 3 6 2 3 3 5 3" xfId="22949" xr:uid="{00000000-0005-0000-0000-0000A5590000}"/>
    <cellStyle name="Comma 2 3 6 2 3 3 7" xfId="17936" xr:uid="{00000000-0005-0000-0000-000010460000}"/>
    <cellStyle name="Comma 2 3 6 2 3 4" xfId="3629" xr:uid="{00000000-0005-0000-0000-00002D0E0000}"/>
    <cellStyle name="Comma 2 3 6 2 3 4 2" xfId="13703" xr:uid="{00000000-0005-0000-0000-000087350000}"/>
    <cellStyle name="Comma 2 3 6 2 3 4 2 3" xfId="28801" xr:uid="{00000000-0005-0000-0000-000081700000}"/>
    <cellStyle name="Comma 2 3 6 2 3 4 3" xfId="8683" xr:uid="{00000000-0005-0000-0000-0000EB210000}"/>
    <cellStyle name="Comma 2 3 6 2 3 4 3 3" xfId="23784" xr:uid="{00000000-0005-0000-0000-0000E85C0000}"/>
    <cellStyle name="Comma 2 3 6 2 3 4 5" xfId="18771" xr:uid="{00000000-0005-0000-0000-000053490000}"/>
    <cellStyle name="Comma 2 3 6 2 3 5" xfId="5322" xr:uid="{00000000-0005-0000-0000-0000CA140000}"/>
    <cellStyle name="Comma 2 3 6 2 3 5 2" xfId="15374" xr:uid="{00000000-0005-0000-0000-00000E3C0000}"/>
    <cellStyle name="Comma 2 3 6 2 3 5 2 3" xfId="30472" xr:uid="{00000000-0005-0000-0000-000008770000}"/>
    <cellStyle name="Comma 2 3 6 2 3 5 3" xfId="10354" xr:uid="{00000000-0005-0000-0000-000072280000}"/>
    <cellStyle name="Comma 2 3 6 2 3 5 3 3" xfId="25455" xr:uid="{00000000-0005-0000-0000-00006F630000}"/>
    <cellStyle name="Comma 2 3 6 2 3 5 5" xfId="20442" xr:uid="{00000000-0005-0000-0000-0000DA4F0000}"/>
    <cellStyle name="Comma 2 3 6 2 3 6" xfId="12032" xr:uid="{00000000-0005-0000-0000-0000002F0000}"/>
    <cellStyle name="Comma 2 3 6 2 3 6 3" xfId="27130" xr:uid="{00000000-0005-0000-0000-0000FA690000}"/>
    <cellStyle name="Comma 2 3 6 2 3 7" xfId="7011" xr:uid="{00000000-0005-0000-0000-0000631B0000}"/>
    <cellStyle name="Comma 2 3 6 2 3 7 3" xfId="22113" xr:uid="{00000000-0005-0000-0000-000061560000}"/>
    <cellStyle name="Comma 2 3 6 2 3 9" xfId="17100" xr:uid="{00000000-0005-0000-0000-0000CC420000}"/>
    <cellStyle name="Comma 2 3 6 2 4" xfId="2147" xr:uid="{00000000-0005-0000-0000-000063080000}"/>
    <cellStyle name="Comma 2 3 6 2 4 2" xfId="2986" xr:uid="{00000000-0005-0000-0000-0000AA0B0000}"/>
    <cellStyle name="Comma 2 3 6 2 4 2 2" xfId="4676" xr:uid="{00000000-0005-0000-0000-000044120000}"/>
    <cellStyle name="Comma 2 3 6 2 4 2 2 2" xfId="14749" xr:uid="{00000000-0005-0000-0000-00009D390000}"/>
    <cellStyle name="Comma 2 3 6 2 4 2 2 2 3" xfId="29847" xr:uid="{00000000-0005-0000-0000-000097740000}"/>
    <cellStyle name="Comma 2 3 6 2 4 2 2 3" xfId="9729" xr:uid="{00000000-0005-0000-0000-000001260000}"/>
    <cellStyle name="Comma 2 3 6 2 4 2 2 3 3" xfId="24830" xr:uid="{00000000-0005-0000-0000-0000FE600000}"/>
    <cellStyle name="Comma 2 3 6 2 4 2 2 5" xfId="19817" xr:uid="{00000000-0005-0000-0000-0000694D0000}"/>
    <cellStyle name="Comma 2 3 6 2 4 2 3" xfId="6368" xr:uid="{00000000-0005-0000-0000-0000E0180000}"/>
    <cellStyle name="Comma 2 3 6 2 4 2 3 2" xfId="16420" xr:uid="{00000000-0005-0000-0000-000024400000}"/>
    <cellStyle name="Comma 2 3 6 2 4 2 3 3" xfId="11400" xr:uid="{00000000-0005-0000-0000-0000882C0000}"/>
    <cellStyle name="Comma 2 3 6 2 4 2 3 3 3" xfId="26501" xr:uid="{00000000-0005-0000-0000-000085670000}"/>
    <cellStyle name="Comma 2 3 6 2 4 2 3 5" xfId="21488" xr:uid="{00000000-0005-0000-0000-0000F0530000}"/>
    <cellStyle name="Comma 2 3 6 2 4 2 4" xfId="13078" xr:uid="{00000000-0005-0000-0000-000016330000}"/>
    <cellStyle name="Comma 2 3 6 2 4 2 4 3" xfId="28176" xr:uid="{00000000-0005-0000-0000-0000106E0000}"/>
    <cellStyle name="Comma 2 3 6 2 4 2 5" xfId="8057" xr:uid="{00000000-0005-0000-0000-0000791F0000}"/>
    <cellStyle name="Comma 2 3 6 2 4 2 5 3" xfId="23159" xr:uid="{00000000-0005-0000-0000-0000775A0000}"/>
    <cellStyle name="Comma 2 3 6 2 4 2 7" xfId="18146" xr:uid="{00000000-0005-0000-0000-0000E2460000}"/>
    <cellStyle name="Comma 2 3 6 2 4 3" xfId="3839" xr:uid="{00000000-0005-0000-0000-0000FF0E0000}"/>
    <cellStyle name="Comma 2 3 6 2 4 3 2" xfId="13913" xr:uid="{00000000-0005-0000-0000-000059360000}"/>
    <cellStyle name="Comma 2 3 6 2 4 3 2 3" xfId="29011" xr:uid="{00000000-0005-0000-0000-000053710000}"/>
    <cellStyle name="Comma 2 3 6 2 4 3 3" xfId="8893" xr:uid="{00000000-0005-0000-0000-0000BD220000}"/>
    <cellStyle name="Comma 2 3 6 2 4 3 3 3" xfId="23994" xr:uid="{00000000-0005-0000-0000-0000BA5D0000}"/>
    <cellStyle name="Comma 2 3 6 2 4 3 5" xfId="18981" xr:uid="{00000000-0005-0000-0000-0000254A0000}"/>
    <cellStyle name="Comma 2 3 6 2 4 4" xfId="5532" xr:uid="{00000000-0005-0000-0000-00009C150000}"/>
    <cellStyle name="Comma 2 3 6 2 4 4 2" xfId="15584" xr:uid="{00000000-0005-0000-0000-0000E03C0000}"/>
    <cellStyle name="Comma 2 3 6 2 4 4 2 3" xfId="30682" xr:uid="{00000000-0005-0000-0000-0000DA770000}"/>
    <cellStyle name="Comma 2 3 6 2 4 4 3" xfId="10564" xr:uid="{00000000-0005-0000-0000-000044290000}"/>
    <cellStyle name="Comma 2 3 6 2 4 4 3 3" xfId="25665" xr:uid="{00000000-0005-0000-0000-000041640000}"/>
    <cellStyle name="Comma 2 3 6 2 4 4 5" xfId="20652" xr:uid="{00000000-0005-0000-0000-0000AC500000}"/>
    <cellStyle name="Comma 2 3 6 2 4 5" xfId="12242" xr:uid="{00000000-0005-0000-0000-0000D22F0000}"/>
    <cellStyle name="Comma 2 3 6 2 4 5 3" xfId="27340" xr:uid="{00000000-0005-0000-0000-0000CC6A0000}"/>
    <cellStyle name="Comma 2 3 6 2 4 6" xfId="7221" xr:uid="{00000000-0005-0000-0000-0000351C0000}"/>
    <cellStyle name="Comma 2 3 6 2 4 6 3" xfId="22323" xr:uid="{00000000-0005-0000-0000-000033570000}"/>
    <cellStyle name="Comma 2 3 6 2 4 8" xfId="17310" xr:uid="{00000000-0005-0000-0000-00009E430000}"/>
    <cellStyle name="Comma 2 3 6 2 5" xfId="2568" xr:uid="{00000000-0005-0000-0000-0000080A0000}"/>
    <cellStyle name="Comma 2 3 6 2 5 2" xfId="4258" xr:uid="{00000000-0005-0000-0000-0000A2100000}"/>
    <cellStyle name="Comma 2 3 6 2 5 2 2" xfId="14331" xr:uid="{00000000-0005-0000-0000-0000FB370000}"/>
    <cellStyle name="Comma 2 3 6 2 5 2 2 3" xfId="29429" xr:uid="{00000000-0005-0000-0000-0000F5720000}"/>
    <cellStyle name="Comma 2 3 6 2 5 2 3" xfId="9311" xr:uid="{00000000-0005-0000-0000-00005F240000}"/>
    <cellStyle name="Comma 2 3 6 2 5 2 3 3" xfId="24412" xr:uid="{00000000-0005-0000-0000-00005C5F0000}"/>
    <cellStyle name="Comma 2 3 6 2 5 2 5" xfId="19399" xr:uid="{00000000-0005-0000-0000-0000C74B0000}"/>
    <cellStyle name="Comma 2 3 6 2 5 3" xfId="5950" xr:uid="{00000000-0005-0000-0000-00003E170000}"/>
    <cellStyle name="Comma 2 3 6 2 5 3 2" xfId="16002" xr:uid="{00000000-0005-0000-0000-0000823E0000}"/>
    <cellStyle name="Comma 2 3 6 2 5 3 3" xfId="10982" xr:uid="{00000000-0005-0000-0000-0000E62A0000}"/>
    <cellStyle name="Comma 2 3 6 2 5 3 3 3" xfId="26083" xr:uid="{00000000-0005-0000-0000-0000E3650000}"/>
    <cellStyle name="Comma 2 3 6 2 5 3 5" xfId="21070" xr:uid="{00000000-0005-0000-0000-00004E520000}"/>
    <cellStyle name="Comma 2 3 6 2 5 4" xfId="12660" xr:uid="{00000000-0005-0000-0000-000074310000}"/>
    <cellStyle name="Comma 2 3 6 2 5 4 3" xfId="27758" xr:uid="{00000000-0005-0000-0000-00006E6C0000}"/>
    <cellStyle name="Comma 2 3 6 2 5 5" xfId="7639" xr:uid="{00000000-0005-0000-0000-0000D71D0000}"/>
    <cellStyle name="Comma 2 3 6 2 5 5 3" xfId="22741" xr:uid="{00000000-0005-0000-0000-0000D5580000}"/>
    <cellStyle name="Comma 2 3 6 2 5 7" xfId="17728" xr:uid="{00000000-0005-0000-0000-000040450000}"/>
    <cellStyle name="Comma 2 3 6 2 6" xfId="3421" xr:uid="{00000000-0005-0000-0000-00005D0D0000}"/>
    <cellStyle name="Comma 2 3 6 2 6 2" xfId="13495" xr:uid="{00000000-0005-0000-0000-0000B7340000}"/>
    <cellStyle name="Comma 2 3 6 2 6 2 3" xfId="28593" xr:uid="{00000000-0005-0000-0000-0000B16F0000}"/>
    <cellStyle name="Comma 2 3 6 2 6 3" xfId="8475" xr:uid="{00000000-0005-0000-0000-00001B210000}"/>
    <cellStyle name="Comma 2 3 6 2 6 3 3" xfId="23576" xr:uid="{00000000-0005-0000-0000-0000185C0000}"/>
    <cellStyle name="Comma 2 3 6 2 6 5" xfId="18563" xr:uid="{00000000-0005-0000-0000-000083480000}"/>
    <cellStyle name="Comma 2 3 6 2 7" xfId="5114" xr:uid="{00000000-0005-0000-0000-0000FA130000}"/>
    <cellStyle name="Comma 2 3 6 2 7 2" xfId="15166" xr:uid="{00000000-0005-0000-0000-00003E3B0000}"/>
    <cellStyle name="Comma 2 3 6 2 7 2 3" xfId="30264" xr:uid="{00000000-0005-0000-0000-000038760000}"/>
    <cellStyle name="Comma 2 3 6 2 7 3" xfId="10146" xr:uid="{00000000-0005-0000-0000-0000A2270000}"/>
    <cellStyle name="Comma 2 3 6 2 7 3 3" xfId="25247" xr:uid="{00000000-0005-0000-0000-00009F620000}"/>
    <cellStyle name="Comma 2 3 6 2 7 5" xfId="20234" xr:uid="{00000000-0005-0000-0000-00000A4F0000}"/>
    <cellStyle name="Comma 2 3 6 2 8" xfId="11824" xr:uid="{00000000-0005-0000-0000-0000302E0000}"/>
    <cellStyle name="Comma 2 3 6 2 8 3" xfId="26922" xr:uid="{00000000-0005-0000-0000-00002A690000}"/>
    <cellStyle name="Comma 2 3 6 2 9" xfId="6803" xr:uid="{00000000-0005-0000-0000-0000931A0000}"/>
    <cellStyle name="Comma 2 3 6 2 9 3" xfId="21905" xr:uid="{00000000-0005-0000-0000-000091550000}"/>
    <cellStyle name="Comma 2 3 6 3" xfId="1767" xr:uid="{00000000-0005-0000-0000-0000E7060000}"/>
    <cellStyle name="Comma 2 3 6 3 10" xfId="16944" xr:uid="{00000000-0005-0000-0000-000030420000}"/>
    <cellStyle name="Comma 2 3 6 3 2" xfId="1986" xr:uid="{00000000-0005-0000-0000-0000C2070000}"/>
    <cellStyle name="Comma 2 3 6 3 2 2" xfId="2407" xr:uid="{00000000-0005-0000-0000-000067090000}"/>
    <cellStyle name="Comma 2 3 6 3 2 2 2" xfId="3246" xr:uid="{00000000-0005-0000-0000-0000AE0C0000}"/>
    <cellStyle name="Comma 2 3 6 3 2 2 2 2" xfId="4936" xr:uid="{00000000-0005-0000-0000-000048130000}"/>
    <cellStyle name="Comma 2 3 6 3 2 2 2 2 2" xfId="15009" xr:uid="{00000000-0005-0000-0000-0000A13A0000}"/>
    <cellStyle name="Comma 2 3 6 3 2 2 2 2 2 3" xfId="30107" xr:uid="{00000000-0005-0000-0000-00009B750000}"/>
    <cellStyle name="Comma 2 3 6 3 2 2 2 2 3" xfId="9989" xr:uid="{00000000-0005-0000-0000-000005270000}"/>
    <cellStyle name="Comma 2 3 6 3 2 2 2 2 3 3" xfId="25090" xr:uid="{00000000-0005-0000-0000-000002620000}"/>
    <cellStyle name="Comma 2 3 6 3 2 2 2 2 5" xfId="20077" xr:uid="{00000000-0005-0000-0000-00006D4E0000}"/>
    <cellStyle name="Comma 2 3 6 3 2 2 2 3" xfId="6628" xr:uid="{00000000-0005-0000-0000-0000E4190000}"/>
    <cellStyle name="Comma 2 3 6 3 2 2 2 3 2" xfId="16680" xr:uid="{00000000-0005-0000-0000-000028410000}"/>
    <cellStyle name="Comma 2 3 6 3 2 2 2 3 3" xfId="11660" xr:uid="{00000000-0005-0000-0000-00008C2D0000}"/>
    <cellStyle name="Comma 2 3 6 3 2 2 2 3 3 3" xfId="26761" xr:uid="{00000000-0005-0000-0000-000089680000}"/>
    <cellStyle name="Comma 2 3 6 3 2 2 2 3 5" xfId="21748" xr:uid="{00000000-0005-0000-0000-0000F4540000}"/>
    <cellStyle name="Comma 2 3 6 3 2 2 2 4" xfId="13338" xr:uid="{00000000-0005-0000-0000-00001A340000}"/>
    <cellStyle name="Comma 2 3 6 3 2 2 2 4 3" xfId="28436" xr:uid="{00000000-0005-0000-0000-0000146F0000}"/>
    <cellStyle name="Comma 2 3 6 3 2 2 2 5" xfId="8317" xr:uid="{00000000-0005-0000-0000-00007D200000}"/>
    <cellStyle name="Comma 2 3 6 3 2 2 2 5 3" xfId="23419" xr:uid="{00000000-0005-0000-0000-00007B5B0000}"/>
    <cellStyle name="Comma 2 3 6 3 2 2 2 7" xfId="18406" xr:uid="{00000000-0005-0000-0000-0000E6470000}"/>
    <cellStyle name="Comma 2 3 6 3 2 2 3" xfId="4099" xr:uid="{00000000-0005-0000-0000-000003100000}"/>
    <cellStyle name="Comma 2 3 6 3 2 2 3 2" xfId="14173" xr:uid="{00000000-0005-0000-0000-00005D370000}"/>
    <cellStyle name="Comma 2 3 6 3 2 2 3 2 3" xfId="29271" xr:uid="{00000000-0005-0000-0000-000057720000}"/>
    <cellStyle name="Comma 2 3 6 3 2 2 3 3" xfId="9153" xr:uid="{00000000-0005-0000-0000-0000C1230000}"/>
    <cellStyle name="Comma 2 3 6 3 2 2 3 3 3" xfId="24254" xr:uid="{00000000-0005-0000-0000-0000BE5E0000}"/>
    <cellStyle name="Comma 2 3 6 3 2 2 3 5" xfId="19241" xr:uid="{00000000-0005-0000-0000-0000294B0000}"/>
    <cellStyle name="Comma 2 3 6 3 2 2 4" xfId="5792" xr:uid="{00000000-0005-0000-0000-0000A0160000}"/>
    <cellStyle name="Comma 2 3 6 3 2 2 4 2" xfId="15844" xr:uid="{00000000-0005-0000-0000-0000E43D0000}"/>
    <cellStyle name="Comma 2 3 6 3 2 2 4 2 3" xfId="30942" xr:uid="{00000000-0005-0000-0000-0000DE780000}"/>
    <cellStyle name="Comma 2 3 6 3 2 2 4 3" xfId="10824" xr:uid="{00000000-0005-0000-0000-0000482A0000}"/>
    <cellStyle name="Comma 2 3 6 3 2 2 4 3 3" xfId="25925" xr:uid="{00000000-0005-0000-0000-000045650000}"/>
    <cellStyle name="Comma 2 3 6 3 2 2 4 5" xfId="20912" xr:uid="{00000000-0005-0000-0000-0000B0510000}"/>
    <cellStyle name="Comma 2 3 6 3 2 2 5" xfId="12502" xr:uid="{00000000-0005-0000-0000-0000D6300000}"/>
    <cellStyle name="Comma 2 3 6 3 2 2 5 3" xfId="27600" xr:uid="{00000000-0005-0000-0000-0000D06B0000}"/>
    <cellStyle name="Comma 2 3 6 3 2 2 6" xfId="7481" xr:uid="{00000000-0005-0000-0000-0000391D0000}"/>
    <cellStyle name="Comma 2 3 6 3 2 2 6 3" xfId="22583" xr:uid="{00000000-0005-0000-0000-000037580000}"/>
    <cellStyle name="Comma 2 3 6 3 2 2 8" xfId="17570" xr:uid="{00000000-0005-0000-0000-0000A2440000}"/>
    <cellStyle name="Comma 2 3 6 3 2 3" xfId="2828" xr:uid="{00000000-0005-0000-0000-00000C0B0000}"/>
    <cellStyle name="Comma 2 3 6 3 2 3 2" xfId="4518" xr:uid="{00000000-0005-0000-0000-0000A6110000}"/>
    <cellStyle name="Comma 2 3 6 3 2 3 2 2" xfId="14591" xr:uid="{00000000-0005-0000-0000-0000FF380000}"/>
    <cellStyle name="Comma 2 3 6 3 2 3 2 2 3" xfId="29689" xr:uid="{00000000-0005-0000-0000-0000F9730000}"/>
    <cellStyle name="Comma 2 3 6 3 2 3 2 3" xfId="9571" xr:uid="{00000000-0005-0000-0000-000063250000}"/>
    <cellStyle name="Comma 2 3 6 3 2 3 2 3 3" xfId="24672" xr:uid="{00000000-0005-0000-0000-000060600000}"/>
    <cellStyle name="Comma 2 3 6 3 2 3 2 5" xfId="19659" xr:uid="{00000000-0005-0000-0000-0000CB4C0000}"/>
    <cellStyle name="Comma 2 3 6 3 2 3 3" xfId="6210" xr:uid="{00000000-0005-0000-0000-000042180000}"/>
    <cellStyle name="Comma 2 3 6 3 2 3 3 2" xfId="16262" xr:uid="{00000000-0005-0000-0000-0000863F0000}"/>
    <cellStyle name="Comma 2 3 6 3 2 3 3 3" xfId="11242" xr:uid="{00000000-0005-0000-0000-0000EA2B0000}"/>
    <cellStyle name="Comma 2 3 6 3 2 3 3 3 3" xfId="26343" xr:uid="{00000000-0005-0000-0000-0000E7660000}"/>
    <cellStyle name="Comma 2 3 6 3 2 3 3 5" xfId="21330" xr:uid="{00000000-0005-0000-0000-000052530000}"/>
    <cellStyle name="Comma 2 3 6 3 2 3 4" xfId="12920" xr:uid="{00000000-0005-0000-0000-000078320000}"/>
    <cellStyle name="Comma 2 3 6 3 2 3 4 3" xfId="28018" xr:uid="{00000000-0005-0000-0000-0000726D0000}"/>
    <cellStyle name="Comma 2 3 6 3 2 3 5" xfId="7899" xr:uid="{00000000-0005-0000-0000-0000DB1E0000}"/>
    <cellStyle name="Comma 2 3 6 3 2 3 5 3" xfId="23001" xr:uid="{00000000-0005-0000-0000-0000D9590000}"/>
    <cellStyle name="Comma 2 3 6 3 2 3 7" xfId="17988" xr:uid="{00000000-0005-0000-0000-000044460000}"/>
    <cellStyle name="Comma 2 3 6 3 2 4" xfId="3681" xr:uid="{00000000-0005-0000-0000-0000610E0000}"/>
    <cellStyle name="Comma 2 3 6 3 2 4 2" xfId="13755" xr:uid="{00000000-0005-0000-0000-0000BB350000}"/>
    <cellStyle name="Comma 2 3 6 3 2 4 2 3" xfId="28853" xr:uid="{00000000-0005-0000-0000-0000B5700000}"/>
    <cellStyle name="Comma 2 3 6 3 2 4 3" xfId="8735" xr:uid="{00000000-0005-0000-0000-00001F220000}"/>
    <cellStyle name="Comma 2 3 6 3 2 4 3 3" xfId="23836" xr:uid="{00000000-0005-0000-0000-00001C5D0000}"/>
    <cellStyle name="Comma 2 3 6 3 2 4 5" xfId="18823" xr:uid="{00000000-0005-0000-0000-000087490000}"/>
    <cellStyle name="Comma 2 3 6 3 2 5" xfId="5374" xr:uid="{00000000-0005-0000-0000-0000FE140000}"/>
    <cellStyle name="Comma 2 3 6 3 2 5 2" xfId="15426" xr:uid="{00000000-0005-0000-0000-0000423C0000}"/>
    <cellStyle name="Comma 2 3 6 3 2 5 2 3" xfId="30524" xr:uid="{00000000-0005-0000-0000-00003C770000}"/>
    <cellStyle name="Comma 2 3 6 3 2 5 3" xfId="10406" xr:uid="{00000000-0005-0000-0000-0000A6280000}"/>
    <cellStyle name="Comma 2 3 6 3 2 5 3 3" xfId="25507" xr:uid="{00000000-0005-0000-0000-0000A3630000}"/>
    <cellStyle name="Comma 2 3 6 3 2 5 5" xfId="20494" xr:uid="{00000000-0005-0000-0000-00000E500000}"/>
    <cellStyle name="Comma 2 3 6 3 2 6" xfId="12084" xr:uid="{00000000-0005-0000-0000-0000342F0000}"/>
    <cellStyle name="Comma 2 3 6 3 2 6 3" xfId="27182" xr:uid="{00000000-0005-0000-0000-00002E6A0000}"/>
    <cellStyle name="Comma 2 3 6 3 2 7" xfId="7063" xr:uid="{00000000-0005-0000-0000-0000971B0000}"/>
    <cellStyle name="Comma 2 3 6 3 2 7 3" xfId="22165" xr:uid="{00000000-0005-0000-0000-000095560000}"/>
    <cellStyle name="Comma 2 3 6 3 2 9" xfId="17152" xr:uid="{00000000-0005-0000-0000-000000430000}"/>
    <cellStyle name="Comma 2 3 6 3 3" xfId="2199" xr:uid="{00000000-0005-0000-0000-000097080000}"/>
    <cellStyle name="Comma 2 3 6 3 3 2" xfId="3038" xr:uid="{00000000-0005-0000-0000-0000DE0B0000}"/>
    <cellStyle name="Comma 2 3 6 3 3 2 2" xfId="4728" xr:uid="{00000000-0005-0000-0000-000078120000}"/>
    <cellStyle name="Comma 2 3 6 3 3 2 2 2" xfId="14801" xr:uid="{00000000-0005-0000-0000-0000D1390000}"/>
    <cellStyle name="Comma 2 3 6 3 3 2 2 2 3" xfId="29899" xr:uid="{00000000-0005-0000-0000-0000CB740000}"/>
    <cellStyle name="Comma 2 3 6 3 3 2 2 3" xfId="9781" xr:uid="{00000000-0005-0000-0000-000035260000}"/>
    <cellStyle name="Comma 2 3 6 3 3 2 2 3 3" xfId="24882" xr:uid="{00000000-0005-0000-0000-000032610000}"/>
    <cellStyle name="Comma 2 3 6 3 3 2 2 5" xfId="19869" xr:uid="{00000000-0005-0000-0000-00009D4D0000}"/>
    <cellStyle name="Comma 2 3 6 3 3 2 3" xfId="6420" xr:uid="{00000000-0005-0000-0000-000014190000}"/>
    <cellStyle name="Comma 2 3 6 3 3 2 3 2" xfId="16472" xr:uid="{00000000-0005-0000-0000-000058400000}"/>
    <cellStyle name="Comma 2 3 6 3 3 2 3 3" xfId="11452" xr:uid="{00000000-0005-0000-0000-0000BC2C0000}"/>
    <cellStyle name="Comma 2 3 6 3 3 2 3 3 3" xfId="26553" xr:uid="{00000000-0005-0000-0000-0000B9670000}"/>
    <cellStyle name="Comma 2 3 6 3 3 2 3 5" xfId="21540" xr:uid="{00000000-0005-0000-0000-000024540000}"/>
    <cellStyle name="Comma 2 3 6 3 3 2 4" xfId="13130" xr:uid="{00000000-0005-0000-0000-00004A330000}"/>
    <cellStyle name="Comma 2 3 6 3 3 2 4 3" xfId="28228" xr:uid="{00000000-0005-0000-0000-0000446E0000}"/>
    <cellStyle name="Comma 2 3 6 3 3 2 5" xfId="8109" xr:uid="{00000000-0005-0000-0000-0000AD1F0000}"/>
    <cellStyle name="Comma 2 3 6 3 3 2 5 3" xfId="23211" xr:uid="{00000000-0005-0000-0000-0000AB5A0000}"/>
    <cellStyle name="Comma 2 3 6 3 3 2 7" xfId="18198" xr:uid="{00000000-0005-0000-0000-000016470000}"/>
    <cellStyle name="Comma 2 3 6 3 3 3" xfId="3891" xr:uid="{00000000-0005-0000-0000-0000330F0000}"/>
    <cellStyle name="Comma 2 3 6 3 3 3 2" xfId="13965" xr:uid="{00000000-0005-0000-0000-00008D360000}"/>
    <cellStyle name="Comma 2 3 6 3 3 3 2 3" xfId="29063" xr:uid="{00000000-0005-0000-0000-000087710000}"/>
    <cellStyle name="Comma 2 3 6 3 3 3 3" xfId="8945" xr:uid="{00000000-0005-0000-0000-0000F1220000}"/>
    <cellStyle name="Comma 2 3 6 3 3 3 3 3" xfId="24046" xr:uid="{00000000-0005-0000-0000-0000EE5D0000}"/>
    <cellStyle name="Comma 2 3 6 3 3 3 5" xfId="19033" xr:uid="{00000000-0005-0000-0000-0000594A0000}"/>
    <cellStyle name="Comma 2 3 6 3 3 4" xfId="5584" xr:uid="{00000000-0005-0000-0000-0000D0150000}"/>
    <cellStyle name="Comma 2 3 6 3 3 4 2" xfId="15636" xr:uid="{00000000-0005-0000-0000-0000143D0000}"/>
    <cellStyle name="Comma 2 3 6 3 3 4 2 3" xfId="30734" xr:uid="{00000000-0005-0000-0000-00000E780000}"/>
    <cellStyle name="Comma 2 3 6 3 3 4 3" xfId="10616" xr:uid="{00000000-0005-0000-0000-000078290000}"/>
    <cellStyle name="Comma 2 3 6 3 3 4 3 3" xfId="25717" xr:uid="{00000000-0005-0000-0000-000075640000}"/>
    <cellStyle name="Comma 2 3 6 3 3 4 5" xfId="20704" xr:uid="{00000000-0005-0000-0000-0000E0500000}"/>
    <cellStyle name="Comma 2 3 6 3 3 5" xfId="12294" xr:uid="{00000000-0005-0000-0000-000006300000}"/>
    <cellStyle name="Comma 2 3 6 3 3 5 3" xfId="27392" xr:uid="{00000000-0005-0000-0000-0000006B0000}"/>
    <cellStyle name="Comma 2 3 6 3 3 6" xfId="7273" xr:uid="{00000000-0005-0000-0000-0000691C0000}"/>
    <cellStyle name="Comma 2 3 6 3 3 6 3" xfId="22375" xr:uid="{00000000-0005-0000-0000-000067570000}"/>
    <cellStyle name="Comma 2 3 6 3 3 8" xfId="17362" xr:uid="{00000000-0005-0000-0000-0000D2430000}"/>
    <cellStyle name="Comma 2 3 6 3 4" xfId="2620" xr:uid="{00000000-0005-0000-0000-00003C0A0000}"/>
    <cellStyle name="Comma 2 3 6 3 4 2" xfId="4310" xr:uid="{00000000-0005-0000-0000-0000D6100000}"/>
    <cellStyle name="Comma 2 3 6 3 4 2 2" xfId="14383" xr:uid="{00000000-0005-0000-0000-00002F380000}"/>
    <cellStyle name="Comma 2 3 6 3 4 2 2 3" xfId="29481" xr:uid="{00000000-0005-0000-0000-000029730000}"/>
    <cellStyle name="Comma 2 3 6 3 4 2 3" xfId="9363" xr:uid="{00000000-0005-0000-0000-000093240000}"/>
    <cellStyle name="Comma 2 3 6 3 4 2 3 3" xfId="24464" xr:uid="{00000000-0005-0000-0000-0000905F0000}"/>
    <cellStyle name="Comma 2 3 6 3 4 2 5" xfId="19451" xr:uid="{00000000-0005-0000-0000-0000FB4B0000}"/>
    <cellStyle name="Comma 2 3 6 3 4 3" xfId="6002" xr:uid="{00000000-0005-0000-0000-000072170000}"/>
    <cellStyle name="Comma 2 3 6 3 4 3 2" xfId="16054" xr:uid="{00000000-0005-0000-0000-0000B63E0000}"/>
    <cellStyle name="Comma 2 3 6 3 4 3 3" xfId="11034" xr:uid="{00000000-0005-0000-0000-00001A2B0000}"/>
    <cellStyle name="Comma 2 3 6 3 4 3 3 3" xfId="26135" xr:uid="{00000000-0005-0000-0000-000017660000}"/>
    <cellStyle name="Comma 2 3 6 3 4 3 5" xfId="21122" xr:uid="{00000000-0005-0000-0000-000082520000}"/>
    <cellStyle name="Comma 2 3 6 3 4 4" xfId="12712" xr:uid="{00000000-0005-0000-0000-0000A8310000}"/>
    <cellStyle name="Comma 2 3 6 3 4 4 3" xfId="27810" xr:uid="{00000000-0005-0000-0000-0000A26C0000}"/>
    <cellStyle name="Comma 2 3 6 3 4 5" xfId="7691" xr:uid="{00000000-0005-0000-0000-00000B1E0000}"/>
    <cellStyle name="Comma 2 3 6 3 4 5 3" xfId="22793" xr:uid="{00000000-0005-0000-0000-000009590000}"/>
    <cellStyle name="Comma 2 3 6 3 4 7" xfId="17780" xr:uid="{00000000-0005-0000-0000-000074450000}"/>
    <cellStyle name="Comma 2 3 6 3 5" xfId="3473" xr:uid="{00000000-0005-0000-0000-0000910D0000}"/>
    <cellStyle name="Comma 2 3 6 3 5 2" xfId="13547" xr:uid="{00000000-0005-0000-0000-0000EB340000}"/>
    <cellStyle name="Comma 2 3 6 3 5 2 3" xfId="28645" xr:uid="{00000000-0005-0000-0000-0000E56F0000}"/>
    <cellStyle name="Comma 2 3 6 3 5 3" xfId="8527" xr:uid="{00000000-0005-0000-0000-00004F210000}"/>
    <cellStyle name="Comma 2 3 6 3 5 3 3" xfId="23628" xr:uid="{00000000-0005-0000-0000-00004C5C0000}"/>
    <cellStyle name="Comma 2 3 6 3 5 5" xfId="18615" xr:uid="{00000000-0005-0000-0000-0000B7480000}"/>
    <cellStyle name="Comma 2 3 6 3 6" xfId="5166" xr:uid="{00000000-0005-0000-0000-00002E140000}"/>
    <cellStyle name="Comma 2 3 6 3 6 2" xfId="15218" xr:uid="{00000000-0005-0000-0000-0000723B0000}"/>
    <cellStyle name="Comma 2 3 6 3 6 2 3" xfId="30316" xr:uid="{00000000-0005-0000-0000-00006C760000}"/>
    <cellStyle name="Comma 2 3 6 3 6 3" xfId="10198" xr:uid="{00000000-0005-0000-0000-0000D6270000}"/>
    <cellStyle name="Comma 2 3 6 3 6 3 3" xfId="25299" xr:uid="{00000000-0005-0000-0000-0000D3620000}"/>
    <cellStyle name="Comma 2 3 6 3 6 5" xfId="20286" xr:uid="{00000000-0005-0000-0000-00003E4F0000}"/>
    <cellStyle name="Comma 2 3 6 3 7" xfId="11876" xr:uid="{00000000-0005-0000-0000-0000642E0000}"/>
    <cellStyle name="Comma 2 3 6 3 7 3" xfId="26974" xr:uid="{00000000-0005-0000-0000-00005E690000}"/>
    <cellStyle name="Comma 2 3 6 3 8" xfId="6855" xr:uid="{00000000-0005-0000-0000-0000C71A0000}"/>
    <cellStyle name="Comma 2 3 6 3 8 3" xfId="21957" xr:uid="{00000000-0005-0000-0000-0000C5550000}"/>
    <cellStyle name="Comma 2 3 6 4" xfId="1880" xr:uid="{00000000-0005-0000-0000-000058070000}"/>
    <cellStyle name="Comma 2 3 6 4 2" xfId="2303" xr:uid="{00000000-0005-0000-0000-0000FF080000}"/>
    <cellStyle name="Comma 2 3 6 4 2 2" xfId="3142" xr:uid="{00000000-0005-0000-0000-0000460C0000}"/>
    <cellStyle name="Comma 2 3 6 4 2 2 2" xfId="4832" xr:uid="{00000000-0005-0000-0000-0000E0120000}"/>
    <cellStyle name="Comma 2 3 6 4 2 2 2 2" xfId="14905" xr:uid="{00000000-0005-0000-0000-0000393A0000}"/>
    <cellStyle name="Comma 2 3 6 4 2 2 2 2 3" xfId="30003" xr:uid="{00000000-0005-0000-0000-000033750000}"/>
    <cellStyle name="Comma 2 3 6 4 2 2 2 3" xfId="9885" xr:uid="{00000000-0005-0000-0000-00009D260000}"/>
    <cellStyle name="Comma 2 3 6 4 2 2 2 3 3" xfId="24986" xr:uid="{00000000-0005-0000-0000-00009A610000}"/>
    <cellStyle name="Comma 2 3 6 4 2 2 2 5" xfId="19973" xr:uid="{00000000-0005-0000-0000-0000054E0000}"/>
    <cellStyle name="Comma 2 3 6 4 2 2 3" xfId="6524" xr:uid="{00000000-0005-0000-0000-00007C190000}"/>
    <cellStyle name="Comma 2 3 6 4 2 2 3 2" xfId="16576" xr:uid="{00000000-0005-0000-0000-0000C0400000}"/>
    <cellStyle name="Comma 2 3 6 4 2 2 3 3" xfId="11556" xr:uid="{00000000-0005-0000-0000-0000242D0000}"/>
    <cellStyle name="Comma 2 3 6 4 2 2 3 3 3" xfId="26657" xr:uid="{00000000-0005-0000-0000-000021680000}"/>
    <cellStyle name="Comma 2 3 6 4 2 2 3 5" xfId="21644" xr:uid="{00000000-0005-0000-0000-00008C540000}"/>
    <cellStyle name="Comma 2 3 6 4 2 2 4" xfId="13234" xr:uid="{00000000-0005-0000-0000-0000B2330000}"/>
    <cellStyle name="Comma 2 3 6 4 2 2 4 3" xfId="28332" xr:uid="{00000000-0005-0000-0000-0000AC6E0000}"/>
    <cellStyle name="Comma 2 3 6 4 2 2 5" xfId="8213" xr:uid="{00000000-0005-0000-0000-000015200000}"/>
    <cellStyle name="Comma 2 3 6 4 2 2 5 3" xfId="23315" xr:uid="{00000000-0005-0000-0000-0000135B0000}"/>
    <cellStyle name="Comma 2 3 6 4 2 2 7" xfId="18302" xr:uid="{00000000-0005-0000-0000-00007E470000}"/>
    <cellStyle name="Comma 2 3 6 4 2 3" xfId="3995" xr:uid="{00000000-0005-0000-0000-00009B0F0000}"/>
    <cellStyle name="Comma 2 3 6 4 2 3 2" xfId="14069" xr:uid="{00000000-0005-0000-0000-0000F5360000}"/>
    <cellStyle name="Comma 2 3 6 4 2 3 2 3" xfId="29167" xr:uid="{00000000-0005-0000-0000-0000EF710000}"/>
    <cellStyle name="Comma 2 3 6 4 2 3 3" xfId="9049" xr:uid="{00000000-0005-0000-0000-000059230000}"/>
    <cellStyle name="Comma 2 3 6 4 2 3 3 3" xfId="24150" xr:uid="{00000000-0005-0000-0000-0000565E0000}"/>
    <cellStyle name="Comma 2 3 6 4 2 3 5" xfId="19137" xr:uid="{00000000-0005-0000-0000-0000C14A0000}"/>
    <cellStyle name="Comma 2 3 6 4 2 4" xfId="5688" xr:uid="{00000000-0005-0000-0000-000038160000}"/>
    <cellStyle name="Comma 2 3 6 4 2 4 2" xfId="15740" xr:uid="{00000000-0005-0000-0000-00007C3D0000}"/>
    <cellStyle name="Comma 2 3 6 4 2 4 2 3" xfId="30838" xr:uid="{00000000-0005-0000-0000-000076780000}"/>
    <cellStyle name="Comma 2 3 6 4 2 4 3" xfId="10720" xr:uid="{00000000-0005-0000-0000-0000E0290000}"/>
    <cellStyle name="Comma 2 3 6 4 2 4 3 3" xfId="25821" xr:uid="{00000000-0005-0000-0000-0000DD640000}"/>
    <cellStyle name="Comma 2 3 6 4 2 4 5" xfId="20808" xr:uid="{00000000-0005-0000-0000-000048510000}"/>
    <cellStyle name="Comma 2 3 6 4 2 5" xfId="12398" xr:uid="{00000000-0005-0000-0000-00006E300000}"/>
    <cellStyle name="Comma 2 3 6 4 2 5 3" xfId="27496" xr:uid="{00000000-0005-0000-0000-0000686B0000}"/>
    <cellStyle name="Comma 2 3 6 4 2 6" xfId="7377" xr:uid="{00000000-0005-0000-0000-0000D11C0000}"/>
    <cellStyle name="Comma 2 3 6 4 2 6 3" xfId="22479" xr:uid="{00000000-0005-0000-0000-0000CF570000}"/>
    <cellStyle name="Comma 2 3 6 4 2 8" xfId="17466" xr:uid="{00000000-0005-0000-0000-00003A440000}"/>
    <cellStyle name="Comma 2 3 6 4 3" xfId="2724" xr:uid="{00000000-0005-0000-0000-0000A40A0000}"/>
    <cellStyle name="Comma 2 3 6 4 3 2" xfId="4414" xr:uid="{00000000-0005-0000-0000-00003E110000}"/>
    <cellStyle name="Comma 2 3 6 4 3 2 2" xfId="14487" xr:uid="{00000000-0005-0000-0000-000097380000}"/>
    <cellStyle name="Comma 2 3 6 4 3 2 2 3" xfId="29585" xr:uid="{00000000-0005-0000-0000-000091730000}"/>
    <cellStyle name="Comma 2 3 6 4 3 2 3" xfId="9467" xr:uid="{00000000-0005-0000-0000-0000FB240000}"/>
    <cellStyle name="Comma 2 3 6 4 3 2 3 3" xfId="24568" xr:uid="{00000000-0005-0000-0000-0000F85F0000}"/>
    <cellStyle name="Comma 2 3 6 4 3 2 5" xfId="19555" xr:uid="{00000000-0005-0000-0000-0000634C0000}"/>
    <cellStyle name="Comma 2 3 6 4 3 3" xfId="6106" xr:uid="{00000000-0005-0000-0000-0000DA170000}"/>
    <cellStyle name="Comma 2 3 6 4 3 3 2" xfId="16158" xr:uid="{00000000-0005-0000-0000-00001E3F0000}"/>
    <cellStyle name="Comma 2 3 6 4 3 3 3" xfId="11138" xr:uid="{00000000-0005-0000-0000-0000822B0000}"/>
    <cellStyle name="Comma 2 3 6 4 3 3 3 3" xfId="26239" xr:uid="{00000000-0005-0000-0000-00007F660000}"/>
    <cellStyle name="Comma 2 3 6 4 3 3 5" xfId="21226" xr:uid="{00000000-0005-0000-0000-0000EA520000}"/>
    <cellStyle name="Comma 2 3 6 4 3 4" xfId="12816" xr:uid="{00000000-0005-0000-0000-000010320000}"/>
    <cellStyle name="Comma 2 3 6 4 3 4 3" xfId="27914" xr:uid="{00000000-0005-0000-0000-00000A6D0000}"/>
    <cellStyle name="Comma 2 3 6 4 3 5" xfId="7795" xr:uid="{00000000-0005-0000-0000-0000731E0000}"/>
    <cellStyle name="Comma 2 3 6 4 3 5 3" xfId="22897" xr:uid="{00000000-0005-0000-0000-000071590000}"/>
    <cellStyle name="Comma 2 3 6 4 3 7" xfId="17884" xr:uid="{00000000-0005-0000-0000-0000DC450000}"/>
    <cellStyle name="Comma 2 3 6 4 4" xfId="3577" xr:uid="{00000000-0005-0000-0000-0000F90D0000}"/>
    <cellStyle name="Comma 2 3 6 4 4 2" xfId="13651" xr:uid="{00000000-0005-0000-0000-000053350000}"/>
    <cellStyle name="Comma 2 3 6 4 4 2 3" xfId="28749" xr:uid="{00000000-0005-0000-0000-00004D700000}"/>
    <cellStyle name="Comma 2 3 6 4 4 3" xfId="8631" xr:uid="{00000000-0005-0000-0000-0000B7210000}"/>
    <cellStyle name="Comma 2 3 6 4 4 3 3" xfId="23732" xr:uid="{00000000-0005-0000-0000-0000B45C0000}"/>
    <cellStyle name="Comma 2 3 6 4 4 5" xfId="18719" xr:uid="{00000000-0005-0000-0000-00001F490000}"/>
    <cellStyle name="Comma 2 3 6 4 5" xfId="5270" xr:uid="{00000000-0005-0000-0000-000096140000}"/>
    <cellStyle name="Comma 2 3 6 4 5 2" xfId="15322" xr:uid="{00000000-0005-0000-0000-0000DA3B0000}"/>
    <cellStyle name="Comma 2 3 6 4 5 2 3" xfId="30420" xr:uid="{00000000-0005-0000-0000-0000D4760000}"/>
    <cellStyle name="Comma 2 3 6 4 5 3" xfId="10302" xr:uid="{00000000-0005-0000-0000-00003E280000}"/>
    <cellStyle name="Comma 2 3 6 4 5 3 3" xfId="25403" xr:uid="{00000000-0005-0000-0000-00003B630000}"/>
    <cellStyle name="Comma 2 3 6 4 5 5" xfId="20390" xr:uid="{00000000-0005-0000-0000-0000A64F0000}"/>
    <cellStyle name="Comma 2 3 6 4 6" xfId="11980" xr:uid="{00000000-0005-0000-0000-0000CC2E0000}"/>
    <cellStyle name="Comma 2 3 6 4 6 3" xfId="27078" xr:uid="{00000000-0005-0000-0000-0000C6690000}"/>
    <cellStyle name="Comma 2 3 6 4 7" xfId="6959" xr:uid="{00000000-0005-0000-0000-00002F1B0000}"/>
    <cellStyle name="Comma 2 3 6 4 7 3" xfId="22061" xr:uid="{00000000-0005-0000-0000-00002D560000}"/>
    <cellStyle name="Comma 2 3 6 4 9" xfId="17048" xr:uid="{00000000-0005-0000-0000-000098420000}"/>
    <cellStyle name="Comma 2 3 6 5" xfId="2093" xr:uid="{00000000-0005-0000-0000-00002D080000}"/>
    <cellStyle name="Comma 2 3 6 5 2" xfId="2934" xr:uid="{00000000-0005-0000-0000-0000760B0000}"/>
    <cellStyle name="Comma 2 3 6 5 2 2" xfId="4624" xr:uid="{00000000-0005-0000-0000-000010120000}"/>
    <cellStyle name="Comma 2 3 6 5 2 2 2" xfId="14697" xr:uid="{00000000-0005-0000-0000-000069390000}"/>
    <cellStyle name="Comma 2 3 6 5 2 2 2 3" xfId="29795" xr:uid="{00000000-0005-0000-0000-000063740000}"/>
    <cellStyle name="Comma 2 3 6 5 2 2 3" xfId="9677" xr:uid="{00000000-0005-0000-0000-0000CD250000}"/>
    <cellStyle name="Comma 2 3 6 5 2 2 3 3" xfId="24778" xr:uid="{00000000-0005-0000-0000-0000CA600000}"/>
    <cellStyle name="Comma 2 3 6 5 2 2 5" xfId="19765" xr:uid="{00000000-0005-0000-0000-0000354D0000}"/>
    <cellStyle name="Comma 2 3 6 5 2 3" xfId="6316" xr:uid="{00000000-0005-0000-0000-0000AC180000}"/>
    <cellStyle name="Comma 2 3 6 5 2 3 2" xfId="16368" xr:uid="{00000000-0005-0000-0000-0000F03F0000}"/>
    <cellStyle name="Comma 2 3 6 5 2 3 3" xfId="11348" xr:uid="{00000000-0005-0000-0000-0000542C0000}"/>
    <cellStyle name="Comma 2 3 6 5 2 3 3 3" xfId="26449" xr:uid="{00000000-0005-0000-0000-000051670000}"/>
    <cellStyle name="Comma 2 3 6 5 2 3 5" xfId="21436" xr:uid="{00000000-0005-0000-0000-0000BC530000}"/>
    <cellStyle name="Comma 2 3 6 5 2 4" xfId="13026" xr:uid="{00000000-0005-0000-0000-0000E2320000}"/>
    <cellStyle name="Comma 2 3 6 5 2 4 3" xfId="28124" xr:uid="{00000000-0005-0000-0000-0000DC6D0000}"/>
    <cellStyle name="Comma 2 3 6 5 2 5" xfId="8005" xr:uid="{00000000-0005-0000-0000-0000451F0000}"/>
    <cellStyle name="Comma 2 3 6 5 2 5 3" xfId="23107" xr:uid="{00000000-0005-0000-0000-0000435A0000}"/>
    <cellStyle name="Comma 2 3 6 5 2 7" xfId="18094" xr:uid="{00000000-0005-0000-0000-0000AE460000}"/>
    <cellStyle name="Comma 2 3 6 5 3" xfId="3787" xr:uid="{00000000-0005-0000-0000-0000CB0E0000}"/>
    <cellStyle name="Comma 2 3 6 5 3 2" xfId="13861" xr:uid="{00000000-0005-0000-0000-000025360000}"/>
    <cellStyle name="Comma 2 3 6 5 3 2 3" xfId="28959" xr:uid="{00000000-0005-0000-0000-00001F710000}"/>
    <cellStyle name="Comma 2 3 6 5 3 3" xfId="8841" xr:uid="{00000000-0005-0000-0000-000089220000}"/>
    <cellStyle name="Comma 2 3 6 5 3 3 3" xfId="23942" xr:uid="{00000000-0005-0000-0000-0000865D0000}"/>
    <cellStyle name="Comma 2 3 6 5 3 5" xfId="18929" xr:uid="{00000000-0005-0000-0000-0000F1490000}"/>
    <cellStyle name="Comma 2 3 6 5 4" xfId="5480" xr:uid="{00000000-0005-0000-0000-000068150000}"/>
    <cellStyle name="Comma 2 3 6 5 4 2" xfId="15532" xr:uid="{00000000-0005-0000-0000-0000AC3C0000}"/>
    <cellStyle name="Comma 2 3 6 5 4 2 3" xfId="30630" xr:uid="{00000000-0005-0000-0000-0000A6770000}"/>
    <cellStyle name="Comma 2 3 6 5 4 3" xfId="10512" xr:uid="{00000000-0005-0000-0000-000010290000}"/>
    <cellStyle name="Comma 2 3 6 5 4 3 3" xfId="25613" xr:uid="{00000000-0005-0000-0000-00000D640000}"/>
    <cellStyle name="Comma 2 3 6 5 4 5" xfId="20600" xr:uid="{00000000-0005-0000-0000-000078500000}"/>
    <cellStyle name="Comma 2 3 6 5 5" xfId="12190" xr:uid="{00000000-0005-0000-0000-00009E2F0000}"/>
    <cellStyle name="Comma 2 3 6 5 5 3" xfId="27288" xr:uid="{00000000-0005-0000-0000-0000986A0000}"/>
    <cellStyle name="Comma 2 3 6 5 6" xfId="7169" xr:uid="{00000000-0005-0000-0000-0000011C0000}"/>
    <cellStyle name="Comma 2 3 6 5 6 3" xfId="22271" xr:uid="{00000000-0005-0000-0000-0000FF560000}"/>
    <cellStyle name="Comma 2 3 6 5 8" xfId="17258" xr:uid="{00000000-0005-0000-0000-00006A430000}"/>
    <cellStyle name="Comma 2 3 6 6" xfId="2514" xr:uid="{00000000-0005-0000-0000-0000D2090000}"/>
    <cellStyle name="Comma 2 3 6 6 2" xfId="4206" xr:uid="{00000000-0005-0000-0000-00006E100000}"/>
    <cellStyle name="Comma 2 3 6 6 2 2" xfId="14279" xr:uid="{00000000-0005-0000-0000-0000C7370000}"/>
    <cellStyle name="Comma 2 3 6 6 2 2 3" xfId="29377" xr:uid="{00000000-0005-0000-0000-0000C1720000}"/>
    <cellStyle name="Comma 2 3 6 6 2 3" xfId="9259" xr:uid="{00000000-0005-0000-0000-00002B240000}"/>
    <cellStyle name="Comma 2 3 6 6 2 3 3" xfId="24360" xr:uid="{00000000-0005-0000-0000-0000285F0000}"/>
    <cellStyle name="Comma 2 3 6 6 2 5" xfId="19347" xr:uid="{00000000-0005-0000-0000-0000934B0000}"/>
    <cellStyle name="Comma 2 3 6 6 3" xfId="5898" xr:uid="{00000000-0005-0000-0000-00000A170000}"/>
    <cellStyle name="Comma 2 3 6 6 3 2" xfId="15950" xr:uid="{00000000-0005-0000-0000-00004E3E0000}"/>
    <cellStyle name="Comma 2 3 6 6 3 3" xfId="10930" xr:uid="{00000000-0005-0000-0000-0000B22A0000}"/>
    <cellStyle name="Comma 2 3 6 6 3 3 3" xfId="26031" xr:uid="{00000000-0005-0000-0000-0000AF650000}"/>
    <cellStyle name="Comma 2 3 6 6 3 5" xfId="21018" xr:uid="{00000000-0005-0000-0000-00001A520000}"/>
    <cellStyle name="Comma 2 3 6 6 4" xfId="12608" xr:uid="{00000000-0005-0000-0000-000040310000}"/>
    <cellStyle name="Comma 2 3 6 6 4 3" xfId="27706" xr:uid="{00000000-0005-0000-0000-00003A6C0000}"/>
    <cellStyle name="Comma 2 3 6 6 5" xfId="7587" xr:uid="{00000000-0005-0000-0000-0000A31D0000}"/>
    <cellStyle name="Comma 2 3 6 6 5 3" xfId="22689" xr:uid="{00000000-0005-0000-0000-0000A1580000}"/>
    <cellStyle name="Comma 2 3 6 6 7" xfId="17676" xr:uid="{00000000-0005-0000-0000-00000C450000}"/>
    <cellStyle name="Comma 2 3 6 7" xfId="3363" xr:uid="{00000000-0005-0000-0000-0000230D0000}"/>
    <cellStyle name="Comma 2 3 6 7 2" xfId="13443" xr:uid="{00000000-0005-0000-0000-000083340000}"/>
    <cellStyle name="Comma 2 3 6 7 2 3" xfId="28541" xr:uid="{00000000-0005-0000-0000-00007D6F0000}"/>
    <cellStyle name="Comma 2 3 6 7 3" xfId="8423" xr:uid="{00000000-0005-0000-0000-0000E7200000}"/>
    <cellStyle name="Comma 2 3 6 7 3 3" xfId="23524" xr:uid="{00000000-0005-0000-0000-0000E45B0000}"/>
    <cellStyle name="Comma 2 3 6 7 5" xfId="18511" xr:uid="{00000000-0005-0000-0000-00004F480000}"/>
    <cellStyle name="Comma 2 3 6 8" xfId="5058" xr:uid="{00000000-0005-0000-0000-0000C2130000}"/>
    <cellStyle name="Comma 2 3 6 8 2" xfId="15114" xr:uid="{00000000-0005-0000-0000-00000A3B0000}"/>
    <cellStyle name="Comma 2 3 6 8 2 3" xfId="30212" xr:uid="{00000000-0005-0000-0000-000004760000}"/>
    <cellStyle name="Comma 2 3 6 8 3" xfId="10094" xr:uid="{00000000-0005-0000-0000-00006E270000}"/>
    <cellStyle name="Comma 2 3 6 8 3 3" xfId="25195" xr:uid="{00000000-0005-0000-0000-00006B620000}"/>
    <cellStyle name="Comma 2 3 6 8 5" xfId="20182" xr:uid="{00000000-0005-0000-0000-0000D64E0000}"/>
    <cellStyle name="Comma 2 3 6 9" xfId="11770" xr:uid="{00000000-0005-0000-0000-0000FA2D0000}"/>
    <cellStyle name="Comma 2 3 6 9 3" xfId="26870" xr:uid="{00000000-0005-0000-0000-0000F6680000}"/>
    <cellStyle name="Comma 2 3 7" xfId="1268" xr:uid="{00000000-0005-0000-0000-0000F4040000}"/>
    <cellStyle name="Comma 2 3 8" xfId="1262" xr:uid="{00000000-0005-0000-0000-0000EE040000}"/>
    <cellStyle name="Comma 2 3 9" xfId="360" xr:uid="{00000000-0005-0000-0000-000068010000}"/>
    <cellStyle name="Comma 20" xfId="1811" xr:uid="{00000000-0005-0000-0000-000013070000}"/>
    <cellStyle name="Comma 21" xfId="1868" xr:uid="{00000000-0005-0000-0000-00004C070000}"/>
    <cellStyle name="Comma 22" xfId="1870" xr:uid="{00000000-0005-0000-0000-00004E070000}"/>
    <cellStyle name="Comma 23" xfId="1924" xr:uid="{00000000-0005-0000-0000-000084070000}"/>
    <cellStyle name="Comma 24" xfId="2137" xr:uid="{00000000-0005-0000-0000-000059080000}"/>
    <cellStyle name="Comma 25" xfId="2558" xr:uid="{00000000-0005-0000-0000-0000FE090000}"/>
    <cellStyle name="Comma 26" xfId="3348" xr:uid="{00000000-0005-0000-0000-0000140D0000}"/>
    <cellStyle name="Comma 27" xfId="3346" xr:uid="{00000000-0005-0000-0000-0000120D0000}"/>
    <cellStyle name="Comma 28" xfId="3411" xr:uid="{00000000-0005-0000-0000-0000530D0000}"/>
    <cellStyle name="Comma 29" xfId="5034" xr:uid="{00000000-0005-0000-0000-0000AA130000}"/>
    <cellStyle name="Comma 3" xfId="40" xr:uid="{00000000-0005-0000-0000-000028000000}"/>
    <cellStyle name="Comma 3 2" xfId="41" xr:uid="{00000000-0005-0000-0000-000029000000}"/>
    <cellStyle name="Comma 3 2 2" xfId="764" xr:uid="{00000000-0005-0000-0000-0000FC020000}"/>
    <cellStyle name="Comma 3 2 3" xfId="362" xr:uid="{00000000-0005-0000-0000-00006A010000}"/>
    <cellStyle name="Comma 3 3" xfId="490" xr:uid="{00000000-0005-0000-0000-0000EA010000}"/>
    <cellStyle name="Comma 3 4" xfId="361" xr:uid="{00000000-0005-0000-0000-000069010000}"/>
    <cellStyle name="Comma 30" xfId="5042" xr:uid="{00000000-0005-0000-0000-0000B2130000}"/>
    <cellStyle name="Comma 31" xfId="5041" xr:uid="{00000000-0005-0000-0000-0000B1130000}"/>
    <cellStyle name="Comma 32" xfId="5043" xr:uid="{00000000-0005-0000-0000-0000B3130000}"/>
    <cellStyle name="Comma 33" xfId="5040" xr:uid="{00000000-0005-0000-0000-0000B0130000}"/>
    <cellStyle name="Comma 34" xfId="5039" xr:uid="{00000000-0005-0000-0000-0000AF130000}"/>
    <cellStyle name="Comma 35" xfId="5036" xr:uid="{00000000-0005-0000-0000-0000AC130000}"/>
    <cellStyle name="Comma 36" xfId="5037" xr:uid="{00000000-0005-0000-0000-0000AD130000}"/>
    <cellStyle name="Comma 37" xfId="5044" xr:uid="{00000000-0005-0000-0000-0000B4130000}"/>
    <cellStyle name="Comma 38" xfId="5047" xr:uid="{00000000-0005-0000-0000-0000B7130000}"/>
    <cellStyle name="Comma 39" xfId="3365" xr:uid="{00000000-0005-0000-0000-0000250D0000}"/>
    <cellStyle name="Comma 4" xfId="42" xr:uid="{00000000-0005-0000-0000-00002A000000}"/>
    <cellStyle name="Comma 4 10" xfId="1083" xr:uid="{00000000-0005-0000-0000-00003B040000}"/>
    <cellStyle name="Comma 4 12" xfId="363" xr:uid="{00000000-0005-0000-0000-00006B010000}"/>
    <cellStyle name="Comma 4 2" xfId="765" xr:uid="{00000000-0005-0000-0000-0000FD020000}"/>
    <cellStyle name="Comma 4 2 2" xfId="1270" xr:uid="{00000000-0005-0000-0000-0000F6040000}"/>
    <cellStyle name="Comma 4 3" xfId="692" xr:uid="{00000000-0005-0000-0000-0000B4020000}"/>
    <cellStyle name="Comma 4 4" xfId="1271" xr:uid="{00000000-0005-0000-0000-0000F7040000}"/>
    <cellStyle name="Comma 4 5" xfId="1272" xr:uid="{00000000-0005-0000-0000-0000F8040000}"/>
    <cellStyle name="Comma 4 6" xfId="1273" xr:uid="{00000000-0005-0000-0000-0000F9040000}"/>
    <cellStyle name="Comma 4 7" xfId="1274" xr:uid="{00000000-0005-0000-0000-0000FA040000}"/>
    <cellStyle name="Comma 4 8" xfId="1275" xr:uid="{00000000-0005-0000-0000-0000FB040000}"/>
    <cellStyle name="Comma 4 9" xfId="1269" xr:uid="{00000000-0005-0000-0000-0000F5040000}"/>
    <cellStyle name="Comma 40" xfId="5045" xr:uid="{00000000-0005-0000-0000-0000B5130000}"/>
    <cellStyle name="Comma 41" xfId="5104" xr:uid="{00000000-0005-0000-0000-0000F0130000}"/>
    <cellStyle name="Comma 42" xfId="6725" xr:uid="{00000000-0005-0000-0000-0000451A0000}"/>
    <cellStyle name="Comma 43" xfId="6731" xr:uid="{00000000-0005-0000-0000-00004B1A0000}"/>
    <cellStyle name="Comma 44" xfId="6730" xr:uid="{00000000-0005-0000-0000-00004A1A0000}"/>
    <cellStyle name="Comma 45" xfId="6732" xr:uid="{00000000-0005-0000-0000-00004C1A0000}"/>
    <cellStyle name="Comma 46" xfId="6729" xr:uid="{00000000-0005-0000-0000-0000491A0000}"/>
    <cellStyle name="Comma 47" xfId="6728" xr:uid="{00000000-0005-0000-0000-0000481A0000}"/>
    <cellStyle name="Comma 48" xfId="11814" xr:uid="{00000000-0005-0000-0000-0000262E0000}"/>
    <cellStyle name="Comma 49" xfId="16786" xr:uid="{00000000-0005-0000-0000-000092410000}"/>
    <cellStyle name="Comma 5" xfId="43" xr:uid="{00000000-0005-0000-0000-00002B000000}"/>
    <cellStyle name="Comma 5 2" xfId="766" xr:uid="{00000000-0005-0000-0000-0000FE020000}"/>
    <cellStyle name="Comma 5 5" xfId="364" xr:uid="{00000000-0005-0000-0000-00006C010000}"/>
    <cellStyle name="Comma 50" xfId="16782" xr:uid="{00000000-0005-0000-0000-00008E410000}"/>
    <cellStyle name="Comma 51" xfId="16779" xr:uid="{00000000-0005-0000-0000-00008B410000}"/>
    <cellStyle name="Comma 52" xfId="6793" xr:uid="{00000000-0005-0000-0000-0000891A0000}"/>
    <cellStyle name="Comma 53" xfId="6747" xr:uid="{00000000-0005-0000-0000-00005B1A0000}"/>
    <cellStyle name="Comma 54" xfId="16807" xr:uid="{00000000-0005-0000-0000-0000A7410000}"/>
    <cellStyle name="Comma 55" xfId="16816" xr:uid="{00000000-0005-0000-0000-0000B0410000}"/>
    <cellStyle name="Comma 56" xfId="16801" xr:uid="{00000000-0005-0000-0000-0000A1410000}"/>
    <cellStyle name="Comma 57" xfId="16793" xr:uid="{00000000-0005-0000-0000-000099410000}"/>
    <cellStyle name="Comma 58" xfId="16825" xr:uid="{00000000-0005-0000-0000-0000B9410000}"/>
    <cellStyle name="Comma 59" xfId="16805" xr:uid="{00000000-0005-0000-0000-0000A5410000}"/>
    <cellStyle name="Comma 6" xfId="44" xr:uid="{00000000-0005-0000-0000-00002C000000}"/>
    <cellStyle name="Comma 6 2" xfId="767" xr:uid="{00000000-0005-0000-0000-0000FF020000}"/>
    <cellStyle name="Comma 6 3" xfId="365" xr:uid="{00000000-0005-0000-0000-00006D010000}"/>
    <cellStyle name="Comma 60" xfId="16813" xr:uid="{00000000-0005-0000-0000-0000AD410000}"/>
    <cellStyle name="Comma 61" xfId="16791" xr:uid="{00000000-0005-0000-0000-000097410000}"/>
    <cellStyle name="Comma 62" xfId="16800" xr:uid="{00000000-0005-0000-0000-0000A0410000}"/>
    <cellStyle name="Comma 63" xfId="16795" xr:uid="{00000000-0005-0000-0000-00009B410000}"/>
    <cellStyle name="Comma 64" xfId="16829" xr:uid="{00000000-0005-0000-0000-0000BD410000}"/>
    <cellStyle name="Comma 65" xfId="16789" xr:uid="{00000000-0005-0000-0000-000095410000}"/>
    <cellStyle name="Comma 66" xfId="16818" xr:uid="{00000000-0005-0000-0000-0000B2410000}"/>
    <cellStyle name="Comma 67" xfId="16814" xr:uid="{00000000-0005-0000-0000-0000AE410000}"/>
    <cellStyle name="Comma 68" xfId="16821" xr:uid="{00000000-0005-0000-0000-0000B5410000}"/>
    <cellStyle name="Comma 7" xfId="45" xr:uid="{00000000-0005-0000-0000-00002D000000}"/>
    <cellStyle name="Comma 7 2" xfId="768" xr:uid="{00000000-0005-0000-0000-000000030000}"/>
    <cellStyle name="Comma 7 3" xfId="366" xr:uid="{00000000-0005-0000-0000-00006E010000}"/>
    <cellStyle name="Comma 74" xfId="16882" xr:uid="{00000000-0005-0000-0000-0000F2410000}"/>
    <cellStyle name="Comma 76" xfId="30952" xr:uid="{00000000-0005-0000-0000-0000E8780000}"/>
    <cellStyle name="Comma 76 2" xfId="30963" xr:uid="{00000000-0005-0000-0000-0000F8780000}"/>
    <cellStyle name="Comma 77" xfId="30954" xr:uid="{00000000-0005-0000-0000-0000EA780000}"/>
    <cellStyle name="Comma 77 2" xfId="30964" xr:uid="{00000000-0005-0000-0000-0000F9780000}"/>
    <cellStyle name="Comma 78 2" xfId="30965" xr:uid="{00000000-0005-0000-0000-0000FA780000}"/>
    <cellStyle name="Comma 79 2" xfId="30966" xr:uid="{00000000-0005-0000-0000-0000FB780000}"/>
    <cellStyle name="Comma 8" xfId="46" xr:uid="{00000000-0005-0000-0000-00002E000000}"/>
    <cellStyle name="Comma 8 2" xfId="769" xr:uid="{00000000-0005-0000-0000-000001030000}"/>
    <cellStyle name="Comma 8 3" xfId="367" xr:uid="{00000000-0005-0000-0000-00006F010000}"/>
    <cellStyle name="Comma 80 2" xfId="30967" xr:uid="{00000000-0005-0000-0000-0000FC780000}"/>
    <cellStyle name="Comma 81 2" xfId="30968" xr:uid="{00000000-0005-0000-0000-0000FD780000}"/>
    <cellStyle name="Comma 82 2" xfId="30969" xr:uid="{00000000-0005-0000-0000-0000FE780000}"/>
    <cellStyle name="Comma 83 2" xfId="30970" xr:uid="{00000000-0005-0000-0000-0000FF780000}"/>
    <cellStyle name="Comma 84" xfId="30956" xr:uid="{00000000-0005-0000-0000-0000EC780000}"/>
    <cellStyle name="Comma 84 2" xfId="30971" xr:uid="{00000000-0005-0000-0000-000000790000}"/>
    <cellStyle name="Comma 86" xfId="30957" xr:uid="{00000000-0005-0000-0000-0000ED780000}"/>
    <cellStyle name="Comma 86 2" xfId="30972" xr:uid="{00000000-0005-0000-0000-000001790000}"/>
    <cellStyle name="Comma 87" xfId="30953" xr:uid="{00000000-0005-0000-0000-0000E9780000}"/>
    <cellStyle name="Comma 87 2" xfId="30973" xr:uid="{00000000-0005-0000-0000-000002790000}"/>
    <cellStyle name="Comma 9" xfId="47" xr:uid="{00000000-0005-0000-0000-00002F000000}"/>
    <cellStyle name="Comma 9 2" xfId="770" xr:uid="{00000000-0005-0000-0000-000002030000}"/>
    <cellStyle name="Comma 9 3" xfId="368" xr:uid="{00000000-0005-0000-0000-000070010000}"/>
    <cellStyle name="Comma0" xfId="48" xr:uid="{00000000-0005-0000-0000-000030000000}"/>
    <cellStyle name="Comma0 10" xfId="1277" xr:uid="{00000000-0005-0000-0000-0000FD040000}"/>
    <cellStyle name="Comma0 10 2" xfId="1278" xr:uid="{00000000-0005-0000-0000-0000FE040000}"/>
    <cellStyle name="Comma0 11" xfId="1276" xr:uid="{00000000-0005-0000-0000-0000FC040000}"/>
    <cellStyle name="Comma0 2" xfId="49" xr:uid="{00000000-0005-0000-0000-000031000000}"/>
    <cellStyle name="Comma0 2 2" xfId="50" xr:uid="{00000000-0005-0000-0000-000032000000}"/>
    <cellStyle name="Comma0 2 2 2" xfId="596" xr:uid="{00000000-0005-0000-0000-000054020000}"/>
    <cellStyle name="Comma0 2 2 3" xfId="492" xr:uid="{00000000-0005-0000-0000-0000EC010000}"/>
    <cellStyle name="Comma0 2 2 4" xfId="370" xr:uid="{00000000-0005-0000-0000-000072010000}"/>
    <cellStyle name="Comma0 2 3" xfId="51" xr:uid="{00000000-0005-0000-0000-000033000000}"/>
    <cellStyle name="Comma0 2 3 2" xfId="595" xr:uid="{00000000-0005-0000-0000-000053020000}"/>
    <cellStyle name="Comma0 2 3 3" xfId="371" xr:uid="{00000000-0005-0000-0000-000073010000}"/>
    <cellStyle name="Comma0 2 4" xfId="491" xr:uid="{00000000-0005-0000-0000-0000EB010000}"/>
    <cellStyle name="Comma0 2 5" xfId="369" xr:uid="{00000000-0005-0000-0000-000071010000}"/>
    <cellStyle name="Comma0 3" xfId="52" xr:uid="{00000000-0005-0000-0000-000034000000}"/>
    <cellStyle name="Comma0 3 2" xfId="53" xr:uid="{00000000-0005-0000-0000-000035000000}"/>
    <cellStyle name="Comma0 3 2 2" xfId="597" xr:uid="{00000000-0005-0000-0000-000055020000}"/>
    <cellStyle name="Comma0 3 2 3" xfId="373" xr:uid="{00000000-0005-0000-0000-000075010000}"/>
    <cellStyle name="Comma0 3 3" xfId="493" xr:uid="{00000000-0005-0000-0000-0000ED010000}"/>
    <cellStyle name="Comma0 3 4" xfId="372" xr:uid="{00000000-0005-0000-0000-000074010000}"/>
    <cellStyle name="Comma0 4" xfId="54" xr:uid="{00000000-0005-0000-0000-000036000000}"/>
    <cellStyle name="Comma0 4 2" xfId="771" xr:uid="{00000000-0005-0000-0000-000003030000}"/>
    <cellStyle name="Comma0 4 3" xfId="374" xr:uid="{00000000-0005-0000-0000-000076010000}"/>
    <cellStyle name="Comma0 5" xfId="1279" xr:uid="{00000000-0005-0000-0000-0000FF040000}"/>
    <cellStyle name="Comma0 5 2" xfId="1280" xr:uid="{00000000-0005-0000-0000-000000050000}"/>
    <cellStyle name="Comma0 5 3" xfId="1281" xr:uid="{00000000-0005-0000-0000-000001050000}"/>
    <cellStyle name="Comma0 6" xfId="1282" xr:uid="{00000000-0005-0000-0000-000002050000}"/>
    <cellStyle name="Comma0 6 2" xfId="1283" xr:uid="{00000000-0005-0000-0000-000003050000}"/>
    <cellStyle name="Comma0 7" xfId="1284" xr:uid="{00000000-0005-0000-0000-000004050000}"/>
    <cellStyle name="Comma0 7 2" xfId="1285" xr:uid="{00000000-0005-0000-0000-000005050000}"/>
    <cellStyle name="Comma0 8" xfId="1286" xr:uid="{00000000-0005-0000-0000-000006050000}"/>
    <cellStyle name="Comma0 9" xfId="1287" xr:uid="{00000000-0005-0000-0000-000007050000}"/>
    <cellStyle name="Comma0 9 2" xfId="1288" xr:uid="{00000000-0005-0000-0000-000008050000}"/>
    <cellStyle name="Currency" xfId="2" xr:uid="{00000000-0005-0000-0000-000002000000}"/>
    <cellStyle name="Currency [0]" xfId="3" xr:uid="{00000000-0005-0000-0000-000003000000}"/>
    <cellStyle name="Currency 10" xfId="1290" xr:uid="{00000000-0005-0000-0000-00000A050000}"/>
    <cellStyle name="Currency 10 2" xfId="1291" xr:uid="{00000000-0005-0000-0000-00000B050000}"/>
    <cellStyle name="Currency 11" xfId="1292" xr:uid="{00000000-0005-0000-0000-00000C050000}"/>
    <cellStyle name="Currency 11 2" xfId="1293" xr:uid="{00000000-0005-0000-0000-00000D050000}"/>
    <cellStyle name="Currency 12" xfId="1294" xr:uid="{00000000-0005-0000-0000-00000E050000}"/>
    <cellStyle name="Currency 13" xfId="1295" xr:uid="{00000000-0005-0000-0000-00000F050000}"/>
    <cellStyle name="Currency 14" xfId="1289" xr:uid="{00000000-0005-0000-0000-000009050000}"/>
    <cellStyle name="Currency 16" xfId="30955" xr:uid="{00000000-0005-0000-0000-0000EB780000}"/>
    <cellStyle name="Currency 2" xfId="55" xr:uid="{00000000-0005-0000-0000-000037000000}"/>
    <cellStyle name="Currency 2 2" xfId="496" xr:uid="{00000000-0005-0000-0000-0000F0010000}"/>
    <cellStyle name="Currency 2 2 2" xfId="599" xr:uid="{00000000-0005-0000-0000-000057020000}"/>
    <cellStyle name="Currency 2 3" xfId="598" xr:uid="{00000000-0005-0000-0000-000056020000}"/>
    <cellStyle name="Currency 2 4" xfId="495" xr:uid="{00000000-0005-0000-0000-0000EF010000}"/>
    <cellStyle name="Currency 2 5" xfId="375" xr:uid="{00000000-0005-0000-0000-000077010000}"/>
    <cellStyle name="Currency 3" xfId="56" xr:uid="{00000000-0005-0000-0000-000038000000}"/>
    <cellStyle name="Currency 3 2" xfId="600" xr:uid="{00000000-0005-0000-0000-000058020000}"/>
    <cellStyle name="Currency 3 3" xfId="497" xr:uid="{00000000-0005-0000-0000-0000F1010000}"/>
    <cellStyle name="Currency 3 4" xfId="376" xr:uid="{00000000-0005-0000-0000-000078010000}"/>
    <cellStyle name="Currency 4" xfId="57" xr:uid="{00000000-0005-0000-0000-000039000000}"/>
    <cellStyle name="Currency 4 2" xfId="494" xr:uid="{00000000-0005-0000-0000-0000EE010000}"/>
    <cellStyle name="Currency 4 3" xfId="377" xr:uid="{00000000-0005-0000-0000-000079010000}"/>
    <cellStyle name="Currency 5" xfId="897" xr:uid="{00000000-0005-0000-0000-000081030000}"/>
    <cellStyle name="Currency 5 2" xfId="1296" xr:uid="{00000000-0005-0000-0000-000010050000}"/>
    <cellStyle name="Currency 5 3" xfId="1297" xr:uid="{00000000-0005-0000-0000-000011050000}"/>
    <cellStyle name="Currency 6" xfId="1298" xr:uid="{00000000-0005-0000-0000-000012050000}"/>
    <cellStyle name="Currency 6 2" xfId="1299" xr:uid="{00000000-0005-0000-0000-000013050000}"/>
    <cellStyle name="Currency 7" xfId="1300" xr:uid="{00000000-0005-0000-0000-000014050000}"/>
    <cellStyle name="Currency 7 2" xfId="1301" xr:uid="{00000000-0005-0000-0000-000015050000}"/>
    <cellStyle name="Currency 8" xfId="1302" xr:uid="{00000000-0005-0000-0000-000016050000}"/>
    <cellStyle name="Currency 8 2" xfId="1303" xr:uid="{00000000-0005-0000-0000-000017050000}"/>
    <cellStyle name="Currency 9" xfId="1304" xr:uid="{00000000-0005-0000-0000-000018050000}"/>
    <cellStyle name="Currency0" xfId="58" xr:uid="{00000000-0005-0000-0000-00003A000000}"/>
    <cellStyle name="Currency0 10" xfId="1306" xr:uid="{00000000-0005-0000-0000-00001A050000}"/>
    <cellStyle name="Currency0 10 2" xfId="1307" xr:uid="{00000000-0005-0000-0000-00001B050000}"/>
    <cellStyle name="Currency0 11" xfId="1305" xr:uid="{00000000-0005-0000-0000-000019050000}"/>
    <cellStyle name="Currency0 12" xfId="1099" xr:uid="{00000000-0005-0000-0000-00004B040000}"/>
    <cellStyle name="Currency0 14" xfId="898" xr:uid="{00000000-0005-0000-0000-000082030000}"/>
    <cellStyle name="Currency0 2" xfId="59" xr:uid="{00000000-0005-0000-0000-00003B000000}"/>
    <cellStyle name="Currency0 2 2" xfId="60" xr:uid="{00000000-0005-0000-0000-00003C000000}"/>
    <cellStyle name="Currency0 2 2 2" xfId="602" xr:uid="{00000000-0005-0000-0000-00005A020000}"/>
    <cellStyle name="Currency0 2 2 3" xfId="499" xr:uid="{00000000-0005-0000-0000-0000F3010000}"/>
    <cellStyle name="Currency0 2 2 5" xfId="900" xr:uid="{00000000-0005-0000-0000-000084030000}"/>
    <cellStyle name="Currency0 2 2 6" xfId="379" xr:uid="{00000000-0005-0000-0000-00007B010000}"/>
    <cellStyle name="Currency0 2 3" xfId="61" xr:uid="{00000000-0005-0000-0000-00003D000000}"/>
    <cellStyle name="Currency0 2 3 2" xfId="601" xr:uid="{00000000-0005-0000-0000-000059020000}"/>
    <cellStyle name="Currency0 2 3 3" xfId="380" xr:uid="{00000000-0005-0000-0000-00007C010000}"/>
    <cellStyle name="Currency0 2 4" xfId="498" xr:uid="{00000000-0005-0000-0000-0000F2010000}"/>
    <cellStyle name="Currency0 2 6" xfId="899" xr:uid="{00000000-0005-0000-0000-000083030000}"/>
    <cellStyle name="Currency0 2 7" xfId="378" xr:uid="{00000000-0005-0000-0000-00007A010000}"/>
    <cellStyle name="Currency0 3" xfId="62" xr:uid="{00000000-0005-0000-0000-00003E000000}"/>
    <cellStyle name="Currency0 3 2" xfId="63" xr:uid="{00000000-0005-0000-0000-00003F000000}"/>
    <cellStyle name="Currency0 3 2 2" xfId="603" xr:uid="{00000000-0005-0000-0000-00005B020000}"/>
    <cellStyle name="Currency0 3 2 3" xfId="382" xr:uid="{00000000-0005-0000-0000-00007E010000}"/>
    <cellStyle name="Currency0 3 3" xfId="500" xr:uid="{00000000-0005-0000-0000-0000F4010000}"/>
    <cellStyle name="Currency0 3 5" xfId="901" xr:uid="{00000000-0005-0000-0000-000085030000}"/>
    <cellStyle name="Currency0 3 6" xfId="381" xr:uid="{00000000-0005-0000-0000-00007D010000}"/>
    <cellStyle name="Currency0 4" xfId="64" xr:uid="{00000000-0005-0000-0000-000040000000}"/>
    <cellStyle name="Currency0 4 2" xfId="772" xr:uid="{00000000-0005-0000-0000-000004030000}"/>
    <cellStyle name="Currency0 4 3" xfId="383" xr:uid="{00000000-0005-0000-0000-00007F010000}"/>
    <cellStyle name="Currency0 5" xfId="1308" xr:uid="{00000000-0005-0000-0000-00001C050000}"/>
    <cellStyle name="Currency0 5 2" xfId="1309" xr:uid="{00000000-0005-0000-0000-00001D050000}"/>
    <cellStyle name="Currency0 5 3" xfId="1310" xr:uid="{00000000-0005-0000-0000-00001E050000}"/>
    <cellStyle name="Currency0 6" xfId="1311" xr:uid="{00000000-0005-0000-0000-00001F050000}"/>
    <cellStyle name="Currency0 6 2" xfId="1312" xr:uid="{00000000-0005-0000-0000-000020050000}"/>
    <cellStyle name="Currency0 7" xfId="1313" xr:uid="{00000000-0005-0000-0000-000021050000}"/>
    <cellStyle name="Currency0 7 2" xfId="1314" xr:uid="{00000000-0005-0000-0000-000022050000}"/>
    <cellStyle name="Currency0 8" xfId="1315" xr:uid="{00000000-0005-0000-0000-000023050000}"/>
    <cellStyle name="Currency0 9" xfId="1316" xr:uid="{00000000-0005-0000-0000-000024050000}"/>
    <cellStyle name="Currency0 9 2" xfId="1317" xr:uid="{00000000-0005-0000-0000-000025050000}"/>
    <cellStyle name="Date" xfId="65" xr:uid="{00000000-0005-0000-0000-000041000000}"/>
    <cellStyle name="Date 10" xfId="1319" xr:uid="{00000000-0005-0000-0000-000027050000}"/>
    <cellStyle name="Date 10 2" xfId="1320" xr:uid="{00000000-0005-0000-0000-000028050000}"/>
    <cellStyle name="Date 11" xfId="1318" xr:uid="{00000000-0005-0000-0000-000026050000}"/>
    <cellStyle name="Date 2" xfId="66" xr:uid="{00000000-0005-0000-0000-000042000000}"/>
    <cellStyle name="Date 2 2" xfId="67" xr:uid="{00000000-0005-0000-0000-000043000000}"/>
    <cellStyle name="Date 2 2 2" xfId="605" xr:uid="{00000000-0005-0000-0000-00005D020000}"/>
    <cellStyle name="Date 2 2 3" xfId="502" xr:uid="{00000000-0005-0000-0000-0000F6010000}"/>
    <cellStyle name="Date 2 2 4" xfId="385" xr:uid="{00000000-0005-0000-0000-000081010000}"/>
    <cellStyle name="Date 2 3" xfId="68" xr:uid="{00000000-0005-0000-0000-000044000000}"/>
    <cellStyle name="Date 2 3 2" xfId="604" xr:uid="{00000000-0005-0000-0000-00005C020000}"/>
    <cellStyle name="Date 2 3 3" xfId="386" xr:uid="{00000000-0005-0000-0000-000082010000}"/>
    <cellStyle name="Date 2 4" xfId="501" xr:uid="{00000000-0005-0000-0000-0000F5010000}"/>
    <cellStyle name="Date 2 5" xfId="384" xr:uid="{00000000-0005-0000-0000-000080010000}"/>
    <cellStyle name="Date 3" xfId="69" xr:uid="{00000000-0005-0000-0000-000045000000}"/>
    <cellStyle name="Date 3 2" xfId="70" xr:uid="{00000000-0005-0000-0000-000046000000}"/>
    <cellStyle name="Date 3 2 2" xfId="606" xr:uid="{00000000-0005-0000-0000-00005E020000}"/>
    <cellStyle name="Date 3 2 3" xfId="388" xr:uid="{00000000-0005-0000-0000-000084010000}"/>
    <cellStyle name="Date 3 3" xfId="503" xr:uid="{00000000-0005-0000-0000-0000F7010000}"/>
    <cellStyle name="Date 3 4" xfId="387" xr:uid="{00000000-0005-0000-0000-000083010000}"/>
    <cellStyle name="Date 4" xfId="71" xr:uid="{00000000-0005-0000-0000-000047000000}"/>
    <cellStyle name="Date 4 2" xfId="773" xr:uid="{00000000-0005-0000-0000-000005030000}"/>
    <cellStyle name="Date 4 3" xfId="389" xr:uid="{00000000-0005-0000-0000-000085010000}"/>
    <cellStyle name="Date 5" xfId="1321" xr:uid="{00000000-0005-0000-0000-000029050000}"/>
    <cellStyle name="Date 5 2" xfId="1322" xr:uid="{00000000-0005-0000-0000-00002A050000}"/>
    <cellStyle name="Date 5 3" xfId="1323" xr:uid="{00000000-0005-0000-0000-00002B050000}"/>
    <cellStyle name="Date 6" xfId="1324" xr:uid="{00000000-0005-0000-0000-00002C050000}"/>
    <cellStyle name="Date 6 2" xfId="1325" xr:uid="{00000000-0005-0000-0000-00002D050000}"/>
    <cellStyle name="Date 7" xfId="1326" xr:uid="{00000000-0005-0000-0000-00002E050000}"/>
    <cellStyle name="Date 7 2" xfId="1327" xr:uid="{00000000-0005-0000-0000-00002F050000}"/>
    <cellStyle name="Date 8" xfId="1328" xr:uid="{00000000-0005-0000-0000-000030050000}"/>
    <cellStyle name="Date 9" xfId="1329" xr:uid="{00000000-0005-0000-0000-000031050000}"/>
    <cellStyle name="Date 9 2" xfId="1330" xr:uid="{00000000-0005-0000-0000-000032050000}"/>
    <cellStyle name="Emphasis 1" xfId="354" xr:uid="{00000000-0005-0000-0000-000062010000}"/>
    <cellStyle name="Emphasis 2" xfId="355" xr:uid="{00000000-0005-0000-0000-000063010000}"/>
    <cellStyle name="Emphasis 3" xfId="356" xr:uid="{00000000-0005-0000-0000-000064010000}"/>
    <cellStyle name="Explanatory Text" xfId="72" xr:uid="{00000000-0005-0000-0000-000048000000}"/>
    <cellStyle name="Explanatory Text 2" xfId="693" xr:uid="{00000000-0005-0000-0000-0000B5020000}"/>
    <cellStyle name="Explanatory Text 2 2" xfId="1084" xr:uid="{00000000-0005-0000-0000-00003C040000}"/>
    <cellStyle name="Explanatory Text 2 4" xfId="902" xr:uid="{00000000-0005-0000-0000-000086030000}"/>
    <cellStyle name="Fixed" xfId="73" xr:uid="{00000000-0005-0000-0000-000049000000}"/>
    <cellStyle name="Fixed 10" xfId="1332" xr:uid="{00000000-0005-0000-0000-000034050000}"/>
    <cellStyle name="Fixed 10 2" xfId="1333" xr:uid="{00000000-0005-0000-0000-000035050000}"/>
    <cellStyle name="Fixed 11" xfId="1331" xr:uid="{00000000-0005-0000-0000-000033050000}"/>
    <cellStyle name="Fixed 2" xfId="74" xr:uid="{00000000-0005-0000-0000-00004A000000}"/>
    <cellStyle name="Fixed 2 2" xfId="75" xr:uid="{00000000-0005-0000-0000-00004B000000}"/>
    <cellStyle name="Fixed 2 2 2" xfId="608" xr:uid="{00000000-0005-0000-0000-000060020000}"/>
    <cellStyle name="Fixed 2 2 3" xfId="505" xr:uid="{00000000-0005-0000-0000-0000F9010000}"/>
    <cellStyle name="Fixed 2 2 4" xfId="391" xr:uid="{00000000-0005-0000-0000-000087010000}"/>
    <cellStyle name="Fixed 2 3" xfId="76" xr:uid="{00000000-0005-0000-0000-00004C000000}"/>
    <cellStyle name="Fixed 2 3 2" xfId="607" xr:uid="{00000000-0005-0000-0000-00005F020000}"/>
    <cellStyle name="Fixed 2 3 3" xfId="392" xr:uid="{00000000-0005-0000-0000-000088010000}"/>
    <cellStyle name="Fixed 2 4" xfId="504" xr:uid="{00000000-0005-0000-0000-0000F8010000}"/>
    <cellStyle name="Fixed 2 5" xfId="390" xr:uid="{00000000-0005-0000-0000-000086010000}"/>
    <cellStyle name="Fixed 3" xfId="77" xr:uid="{00000000-0005-0000-0000-00004D000000}"/>
    <cellStyle name="Fixed 3 2" xfId="78" xr:uid="{00000000-0005-0000-0000-00004E000000}"/>
    <cellStyle name="Fixed 3 2 2" xfId="609" xr:uid="{00000000-0005-0000-0000-000061020000}"/>
    <cellStyle name="Fixed 3 2 3" xfId="394" xr:uid="{00000000-0005-0000-0000-00008A010000}"/>
    <cellStyle name="Fixed 3 3" xfId="506" xr:uid="{00000000-0005-0000-0000-0000FA010000}"/>
    <cellStyle name="Fixed 3 4" xfId="393" xr:uid="{00000000-0005-0000-0000-000089010000}"/>
    <cellStyle name="Fixed 4" xfId="79" xr:uid="{00000000-0005-0000-0000-00004F000000}"/>
    <cellStyle name="Fixed 4 2" xfId="774" xr:uid="{00000000-0005-0000-0000-000006030000}"/>
    <cellStyle name="Fixed 4 3" xfId="395" xr:uid="{00000000-0005-0000-0000-00008B010000}"/>
    <cellStyle name="Fixed 5" xfId="1334" xr:uid="{00000000-0005-0000-0000-000036050000}"/>
    <cellStyle name="Fixed 5 2" xfId="1335" xr:uid="{00000000-0005-0000-0000-000037050000}"/>
    <cellStyle name="Fixed 5 3" xfId="1336" xr:uid="{00000000-0005-0000-0000-000038050000}"/>
    <cellStyle name="Fixed 6" xfId="1337" xr:uid="{00000000-0005-0000-0000-000039050000}"/>
    <cellStyle name="Fixed 6 2" xfId="1338" xr:uid="{00000000-0005-0000-0000-00003A050000}"/>
    <cellStyle name="Fixed 7" xfId="1339" xr:uid="{00000000-0005-0000-0000-00003B050000}"/>
    <cellStyle name="Fixed 7 2" xfId="1340" xr:uid="{00000000-0005-0000-0000-00003C050000}"/>
    <cellStyle name="Fixed 8" xfId="1341" xr:uid="{00000000-0005-0000-0000-00003D050000}"/>
    <cellStyle name="Fixed 9" xfId="1342" xr:uid="{00000000-0005-0000-0000-00003E050000}"/>
    <cellStyle name="Fixed 9 2" xfId="1343" xr:uid="{00000000-0005-0000-0000-00003F050000}"/>
    <cellStyle name="Good" xfId="80" xr:uid="{00000000-0005-0000-0000-000050000000}"/>
    <cellStyle name="Good 2" xfId="694" xr:uid="{00000000-0005-0000-0000-0000B6020000}"/>
    <cellStyle name="Good 2 2" xfId="1085" xr:uid="{00000000-0005-0000-0000-00003D040000}"/>
    <cellStyle name="Good 2 4" xfId="903" xr:uid="{00000000-0005-0000-0000-000087030000}"/>
    <cellStyle name="Grey" xfId="81" xr:uid="{00000000-0005-0000-0000-000051000000}"/>
    <cellStyle name="Grey 2" xfId="82" xr:uid="{00000000-0005-0000-0000-000052000000}"/>
    <cellStyle name="Grey 3" xfId="83" xr:uid="{00000000-0005-0000-0000-000053000000}"/>
    <cellStyle name="HEADER" xfId="84" xr:uid="{00000000-0005-0000-0000-000054000000}"/>
    <cellStyle name="HEADER 2" xfId="1101" xr:uid="{00000000-0005-0000-0000-00004D040000}"/>
    <cellStyle name="HEADER 4" xfId="904" xr:uid="{00000000-0005-0000-0000-000088030000}"/>
    <cellStyle name="Header1" xfId="85" xr:uid="{00000000-0005-0000-0000-000055000000}"/>
    <cellStyle name="Header1 2" xfId="1102" xr:uid="{00000000-0005-0000-0000-00004E040000}"/>
    <cellStyle name="Header1 4" xfId="905" xr:uid="{00000000-0005-0000-0000-000089030000}"/>
    <cellStyle name="Header2" xfId="86" xr:uid="{00000000-0005-0000-0000-000056000000}"/>
    <cellStyle name="Header2 2" xfId="1103" xr:uid="{00000000-0005-0000-0000-00004F040000}"/>
    <cellStyle name="Header2 4" xfId="906" xr:uid="{00000000-0005-0000-0000-00008A030000}"/>
    <cellStyle name="Heading 1" xfId="87" xr:uid="{00000000-0005-0000-0000-000057000000}"/>
    <cellStyle name="Heading 1 2" xfId="88" xr:uid="{00000000-0005-0000-0000-000058000000}"/>
    <cellStyle name="Heading 1 2 2" xfId="908" xr:uid="{00000000-0005-0000-0000-00008C030000}"/>
    <cellStyle name="Heading 1 2 3" xfId="1104" xr:uid="{00000000-0005-0000-0000-000050040000}"/>
    <cellStyle name="Heading 1 2 5" xfId="907" xr:uid="{00000000-0005-0000-0000-00008B030000}"/>
    <cellStyle name="Heading 1 3" xfId="695" xr:uid="{00000000-0005-0000-0000-0000B7020000}"/>
    <cellStyle name="Heading 1 3 10" xfId="909" xr:uid="{00000000-0005-0000-0000-00008D030000}"/>
    <cellStyle name="Heading 1 3 2" xfId="1345" xr:uid="{00000000-0005-0000-0000-000041050000}"/>
    <cellStyle name="Heading 1 3 3" xfId="1346" xr:uid="{00000000-0005-0000-0000-000042050000}"/>
    <cellStyle name="Heading 1 3 4" xfId="1347" xr:uid="{00000000-0005-0000-0000-000043050000}"/>
    <cellStyle name="Heading 1 3 5" xfId="1348" xr:uid="{00000000-0005-0000-0000-000044050000}"/>
    <cellStyle name="Heading 1 3 6" xfId="1349" xr:uid="{00000000-0005-0000-0000-000045050000}"/>
    <cellStyle name="Heading 1 3 7" xfId="1344" xr:uid="{00000000-0005-0000-0000-000040050000}"/>
    <cellStyle name="Heading 1 3 8" xfId="1086" xr:uid="{00000000-0005-0000-0000-00003E040000}"/>
    <cellStyle name="Heading 1 4" xfId="483" xr:uid="{00000000-0005-0000-0000-0000E3010000}"/>
    <cellStyle name="Heading 1 4 5" xfId="1350" xr:uid="{00000000-0005-0000-0000-000046050000}"/>
    <cellStyle name="Heading 1 5" xfId="1351" xr:uid="{00000000-0005-0000-0000-000047050000}"/>
    <cellStyle name="Heading 1 6" xfId="1352" xr:uid="{00000000-0005-0000-0000-000048050000}"/>
    <cellStyle name="Heading 1 7" xfId="1353" xr:uid="{00000000-0005-0000-0000-000049050000}"/>
    <cellStyle name="Heading 1 8" xfId="1354" xr:uid="{00000000-0005-0000-0000-00004A050000}"/>
    <cellStyle name="Heading 1 9" xfId="1355" xr:uid="{00000000-0005-0000-0000-00004B050000}"/>
    <cellStyle name="Heading 2" xfId="89" xr:uid="{00000000-0005-0000-0000-000059000000}"/>
    <cellStyle name="Heading 2 10" xfId="1356" xr:uid="{00000000-0005-0000-0000-00004C050000}"/>
    <cellStyle name="Heading 2 2" xfId="90" xr:uid="{00000000-0005-0000-0000-00005A000000}"/>
    <cellStyle name="Heading 2 2 2" xfId="91" xr:uid="{00000000-0005-0000-0000-00005B000000}"/>
    <cellStyle name="Heading 2 2 2 2" xfId="911" xr:uid="{00000000-0005-0000-0000-00008F030000}"/>
    <cellStyle name="Heading 2 2 3" xfId="1106" xr:uid="{00000000-0005-0000-0000-000052040000}"/>
    <cellStyle name="Heading 2 2 5" xfId="910" xr:uid="{00000000-0005-0000-0000-00008E030000}"/>
    <cellStyle name="Heading 2 3" xfId="92" xr:uid="{00000000-0005-0000-0000-00005C000000}"/>
    <cellStyle name="Heading 2 3 2" xfId="1105" xr:uid="{00000000-0005-0000-0000-000051040000}"/>
    <cellStyle name="Heading 2 3 4" xfId="912" xr:uid="{00000000-0005-0000-0000-000090030000}"/>
    <cellStyle name="Heading 2 4" xfId="696" xr:uid="{00000000-0005-0000-0000-0000B8020000}"/>
    <cellStyle name="Heading 2 4 2" xfId="1358" xr:uid="{00000000-0005-0000-0000-00004E050000}"/>
    <cellStyle name="Heading 2 4 3" xfId="1359" xr:uid="{00000000-0005-0000-0000-00004F050000}"/>
    <cellStyle name="Heading 2 4 4" xfId="1360" xr:uid="{00000000-0005-0000-0000-000050050000}"/>
    <cellStyle name="Heading 2 4 5" xfId="1361" xr:uid="{00000000-0005-0000-0000-000051050000}"/>
    <cellStyle name="Heading 2 4 6" xfId="1362" xr:uid="{00000000-0005-0000-0000-000052050000}"/>
    <cellStyle name="Heading 2 4 7" xfId="1357" xr:uid="{00000000-0005-0000-0000-00004D050000}"/>
    <cellStyle name="Heading 2 5" xfId="484" xr:uid="{00000000-0005-0000-0000-0000E4010000}"/>
    <cellStyle name="Heading 2 5 4" xfId="1363" xr:uid="{00000000-0005-0000-0000-000053050000}"/>
    <cellStyle name="Heading 2 6" xfId="1364" xr:uid="{00000000-0005-0000-0000-000054050000}"/>
    <cellStyle name="Heading 2 7" xfId="1365" xr:uid="{00000000-0005-0000-0000-000055050000}"/>
    <cellStyle name="Heading 2 8" xfId="1366" xr:uid="{00000000-0005-0000-0000-000056050000}"/>
    <cellStyle name="Heading 2 9" xfId="1367" xr:uid="{00000000-0005-0000-0000-000057050000}"/>
    <cellStyle name="Heading 3" xfId="93" xr:uid="{00000000-0005-0000-0000-00005D000000}"/>
    <cellStyle name="Heading 3 2" xfId="697" xr:uid="{00000000-0005-0000-0000-0000B9020000}"/>
    <cellStyle name="Heading 3 2 10" xfId="913" xr:uid="{00000000-0005-0000-0000-000091030000}"/>
    <cellStyle name="Heading 3 2 2" xfId="1369" xr:uid="{00000000-0005-0000-0000-000059050000}"/>
    <cellStyle name="Heading 3 2 3" xfId="1370" xr:uid="{00000000-0005-0000-0000-00005A050000}"/>
    <cellStyle name="Heading 3 2 4" xfId="1371" xr:uid="{00000000-0005-0000-0000-00005B050000}"/>
    <cellStyle name="Heading 3 2 5" xfId="1372" xr:uid="{00000000-0005-0000-0000-00005C050000}"/>
    <cellStyle name="Heading 3 2 6" xfId="1373" xr:uid="{00000000-0005-0000-0000-00005D050000}"/>
    <cellStyle name="Heading 3 2 7" xfId="1368" xr:uid="{00000000-0005-0000-0000-000058050000}"/>
    <cellStyle name="Heading 3 2 8" xfId="1087" xr:uid="{00000000-0005-0000-0000-00003F040000}"/>
    <cellStyle name="Heading 4" xfId="94" xr:uid="{00000000-0005-0000-0000-00005E000000}"/>
    <cellStyle name="Heading 4 2" xfId="698" xr:uid="{00000000-0005-0000-0000-0000BA020000}"/>
    <cellStyle name="Heading 4 2 10" xfId="914" xr:uid="{00000000-0005-0000-0000-000092030000}"/>
    <cellStyle name="Heading 4 2 2" xfId="1375" xr:uid="{00000000-0005-0000-0000-00005F050000}"/>
    <cellStyle name="Heading 4 2 3" xfId="1376" xr:uid="{00000000-0005-0000-0000-000060050000}"/>
    <cellStyle name="Heading 4 2 4" xfId="1377" xr:uid="{00000000-0005-0000-0000-000061050000}"/>
    <cellStyle name="Heading 4 2 5" xfId="1378" xr:uid="{00000000-0005-0000-0000-000062050000}"/>
    <cellStyle name="Heading 4 2 6" xfId="1379" xr:uid="{00000000-0005-0000-0000-000063050000}"/>
    <cellStyle name="Heading 4 2 7" xfId="1374" xr:uid="{00000000-0005-0000-0000-00005E050000}"/>
    <cellStyle name="Heading 4 2 8" xfId="1088" xr:uid="{00000000-0005-0000-0000-000040040000}"/>
    <cellStyle name="Heading1" xfId="95" xr:uid="{00000000-0005-0000-0000-00005F000000}"/>
    <cellStyle name="Heading1 10" xfId="1381" xr:uid="{00000000-0005-0000-0000-000065050000}"/>
    <cellStyle name="Heading1 10 2" xfId="1382" xr:uid="{00000000-0005-0000-0000-000066050000}"/>
    <cellStyle name="Heading1 11" xfId="1380" xr:uid="{00000000-0005-0000-0000-000064050000}"/>
    <cellStyle name="Heading1 2" xfId="96" xr:uid="{00000000-0005-0000-0000-000060000000}"/>
    <cellStyle name="Heading1 2 2" xfId="97" xr:uid="{00000000-0005-0000-0000-000061000000}"/>
    <cellStyle name="Heading1 2 2 2" xfId="611" xr:uid="{00000000-0005-0000-0000-000063020000}"/>
    <cellStyle name="Heading1 2 2 3" xfId="508" xr:uid="{00000000-0005-0000-0000-0000FC010000}"/>
    <cellStyle name="Heading1 2 2 4" xfId="397" xr:uid="{00000000-0005-0000-0000-00008D010000}"/>
    <cellStyle name="Heading1 2 3" xfId="98" xr:uid="{00000000-0005-0000-0000-000062000000}"/>
    <cellStyle name="Heading1 2 3 2" xfId="610" xr:uid="{00000000-0005-0000-0000-000062020000}"/>
    <cellStyle name="Heading1 2 3 3" xfId="398" xr:uid="{00000000-0005-0000-0000-00008E010000}"/>
    <cellStyle name="Heading1 2 4" xfId="507" xr:uid="{00000000-0005-0000-0000-0000FB010000}"/>
    <cellStyle name="Heading1 2 5" xfId="396" xr:uid="{00000000-0005-0000-0000-00008C010000}"/>
    <cellStyle name="Heading1 3" xfId="99" xr:uid="{00000000-0005-0000-0000-000063000000}"/>
    <cellStyle name="Heading1 3 2" xfId="100" xr:uid="{00000000-0005-0000-0000-000064000000}"/>
    <cellStyle name="Heading1 3 2 2" xfId="612" xr:uid="{00000000-0005-0000-0000-000064020000}"/>
    <cellStyle name="Heading1 3 2 3" xfId="400" xr:uid="{00000000-0005-0000-0000-000090010000}"/>
    <cellStyle name="Heading1 3 3" xfId="509" xr:uid="{00000000-0005-0000-0000-0000FD010000}"/>
    <cellStyle name="Heading1 3 4" xfId="399" xr:uid="{00000000-0005-0000-0000-00008F010000}"/>
    <cellStyle name="Heading1 4" xfId="101" xr:uid="{00000000-0005-0000-0000-000065000000}"/>
    <cellStyle name="Heading1 4 2" xfId="775" xr:uid="{00000000-0005-0000-0000-000007030000}"/>
    <cellStyle name="Heading1 4 3" xfId="401" xr:uid="{00000000-0005-0000-0000-000091010000}"/>
    <cellStyle name="Heading1 5" xfId="1383" xr:uid="{00000000-0005-0000-0000-000067050000}"/>
    <cellStyle name="Heading1 5 2" xfId="1384" xr:uid="{00000000-0005-0000-0000-000068050000}"/>
    <cellStyle name="Heading1 5 3" xfId="1385" xr:uid="{00000000-0005-0000-0000-000069050000}"/>
    <cellStyle name="Heading1 6" xfId="1386" xr:uid="{00000000-0005-0000-0000-00006A050000}"/>
    <cellStyle name="Heading1 6 2" xfId="1387" xr:uid="{00000000-0005-0000-0000-00006B050000}"/>
    <cellStyle name="Heading1 7" xfId="1388" xr:uid="{00000000-0005-0000-0000-00006C050000}"/>
    <cellStyle name="Heading1 7 2" xfId="1389" xr:uid="{00000000-0005-0000-0000-00006D050000}"/>
    <cellStyle name="Heading1 8" xfId="1390" xr:uid="{00000000-0005-0000-0000-00006E050000}"/>
    <cellStyle name="Heading1 9" xfId="1391" xr:uid="{00000000-0005-0000-0000-00006F050000}"/>
    <cellStyle name="Heading1 9 2" xfId="1392" xr:uid="{00000000-0005-0000-0000-000070050000}"/>
    <cellStyle name="Heading1_2011-10 LIEE Table 6 (2)" xfId="102" xr:uid="{00000000-0005-0000-0000-000066000000}"/>
    <cellStyle name="Heading2" xfId="103" xr:uid="{00000000-0005-0000-0000-000067000000}"/>
    <cellStyle name="Heading2 10" xfId="1394" xr:uid="{00000000-0005-0000-0000-000072050000}"/>
    <cellStyle name="Heading2 10 2" xfId="1395" xr:uid="{00000000-0005-0000-0000-000073050000}"/>
    <cellStyle name="Heading2 11" xfId="1393" xr:uid="{00000000-0005-0000-0000-000071050000}"/>
    <cellStyle name="Heading2 2" xfId="104" xr:uid="{00000000-0005-0000-0000-000068000000}"/>
    <cellStyle name="Heading2 2 2" xfId="105" xr:uid="{00000000-0005-0000-0000-000069000000}"/>
    <cellStyle name="Heading2 2 2 2" xfId="614" xr:uid="{00000000-0005-0000-0000-000066020000}"/>
    <cellStyle name="Heading2 2 2 3" xfId="511" xr:uid="{00000000-0005-0000-0000-0000FF010000}"/>
    <cellStyle name="Heading2 2 2 4" xfId="403" xr:uid="{00000000-0005-0000-0000-000093010000}"/>
    <cellStyle name="Heading2 2 3" xfId="106" xr:uid="{00000000-0005-0000-0000-00006A000000}"/>
    <cellStyle name="Heading2 2 3 2" xfId="613" xr:uid="{00000000-0005-0000-0000-000065020000}"/>
    <cellStyle name="Heading2 2 3 3" xfId="404" xr:uid="{00000000-0005-0000-0000-000094010000}"/>
    <cellStyle name="Heading2 2 4" xfId="510" xr:uid="{00000000-0005-0000-0000-0000FE010000}"/>
    <cellStyle name="Heading2 2 5" xfId="402" xr:uid="{00000000-0005-0000-0000-000092010000}"/>
    <cellStyle name="Heading2 3" xfId="107" xr:uid="{00000000-0005-0000-0000-00006B000000}"/>
    <cellStyle name="Heading2 3 2" xfId="108" xr:uid="{00000000-0005-0000-0000-00006C000000}"/>
    <cellStyle name="Heading2 3 2 2" xfId="615" xr:uid="{00000000-0005-0000-0000-000067020000}"/>
    <cellStyle name="Heading2 3 2 3" xfId="406" xr:uid="{00000000-0005-0000-0000-000096010000}"/>
    <cellStyle name="Heading2 3 3" xfId="512" xr:uid="{00000000-0005-0000-0000-000000020000}"/>
    <cellStyle name="Heading2 3 4" xfId="405" xr:uid="{00000000-0005-0000-0000-000095010000}"/>
    <cellStyle name="Heading2 4" xfId="109" xr:uid="{00000000-0005-0000-0000-00006D000000}"/>
    <cellStyle name="Heading2 4 2" xfId="776" xr:uid="{00000000-0005-0000-0000-000008030000}"/>
    <cellStyle name="Heading2 4 3" xfId="407" xr:uid="{00000000-0005-0000-0000-000097010000}"/>
    <cellStyle name="Heading2 5" xfId="1396" xr:uid="{00000000-0005-0000-0000-000074050000}"/>
    <cellStyle name="Heading2 5 2" xfId="1397" xr:uid="{00000000-0005-0000-0000-000075050000}"/>
    <cellStyle name="Heading2 5 3" xfId="1398" xr:uid="{00000000-0005-0000-0000-000076050000}"/>
    <cellStyle name="Heading2 6" xfId="1399" xr:uid="{00000000-0005-0000-0000-000077050000}"/>
    <cellStyle name="Heading2 6 2" xfId="1400" xr:uid="{00000000-0005-0000-0000-000078050000}"/>
    <cellStyle name="Heading2 7" xfId="1401" xr:uid="{00000000-0005-0000-0000-000079050000}"/>
    <cellStyle name="Heading2 7 2" xfId="1402" xr:uid="{00000000-0005-0000-0000-00007A050000}"/>
    <cellStyle name="Heading2 8" xfId="1403" xr:uid="{00000000-0005-0000-0000-00007B050000}"/>
    <cellStyle name="Heading2 9" xfId="1404" xr:uid="{00000000-0005-0000-0000-00007C050000}"/>
    <cellStyle name="Heading2 9 2" xfId="1405" xr:uid="{00000000-0005-0000-0000-00007D050000}"/>
    <cellStyle name="Heading2_2011-10 LIEE Table 6 (2)" xfId="110" xr:uid="{00000000-0005-0000-0000-00006E000000}"/>
    <cellStyle name="Hidden" xfId="111" xr:uid="{00000000-0005-0000-0000-00006F000000}"/>
    <cellStyle name="Hidden 2" xfId="616" xr:uid="{00000000-0005-0000-0000-000068020000}"/>
    <cellStyle name="Hidden 3" xfId="513" xr:uid="{00000000-0005-0000-0000-000001020000}"/>
    <cellStyle name="Hidden 4" xfId="408" xr:uid="{00000000-0005-0000-0000-000098010000}"/>
    <cellStyle name="HIGHLIGHT" xfId="112" xr:uid="{00000000-0005-0000-0000-000070000000}"/>
    <cellStyle name="HIGHLIGHT 2" xfId="1107" xr:uid="{00000000-0005-0000-0000-000053040000}"/>
    <cellStyle name="HIGHLIGHT 4" xfId="915" xr:uid="{00000000-0005-0000-0000-000093030000}"/>
    <cellStyle name="Hyperlink 2" xfId="916" xr:uid="{00000000-0005-0000-0000-000094030000}"/>
    <cellStyle name="Hyperlink 3" xfId="30975" xr:uid="{4185FD50-A1E0-4D04-B185-B5CE54A26645}"/>
    <cellStyle name="Input" xfId="113" xr:uid="{00000000-0005-0000-0000-000071000000}"/>
    <cellStyle name="Input [yellow]" xfId="114" xr:uid="{00000000-0005-0000-0000-000072000000}"/>
    <cellStyle name="Input [yellow] 2" xfId="115" xr:uid="{00000000-0005-0000-0000-000073000000}"/>
    <cellStyle name="Input [yellow] 3" xfId="116" xr:uid="{00000000-0005-0000-0000-000074000000}"/>
    <cellStyle name="Input 10" xfId="16783" xr:uid="{00000000-0005-0000-0000-00008F410000}"/>
    <cellStyle name="Input 2" xfId="699" xr:uid="{00000000-0005-0000-0000-0000BB020000}"/>
    <cellStyle name="Input 2 10" xfId="917" xr:uid="{00000000-0005-0000-0000-000095030000}"/>
    <cellStyle name="Input 2 2" xfId="1407" xr:uid="{00000000-0005-0000-0000-00007F050000}"/>
    <cellStyle name="Input 2 3" xfId="1408" xr:uid="{00000000-0005-0000-0000-000080050000}"/>
    <cellStyle name="Input 2 4" xfId="1409" xr:uid="{00000000-0005-0000-0000-000081050000}"/>
    <cellStyle name="Input 2 5" xfId="1410" xr:uid="{00000000-0005-0000-0000-000082050000}"/>
    <cellStyle name="Input 2 6" xfId="1411" xr:uid="{00000000-0005-0000-0000-000083050000}"/>
    <cellStyle name="Input 2 7" xfId="1406" xr:uid="{00000000-0005-0000-0000-00007E050000}"/>
    <cellStyle name="Input 2 8" xfId="1089" xr:uid="{00000000-0005-0000-0000-000041040000}"/>
    <cellStyle name="Input 3" xfId="918" xr:uid="{00000000-0005-0000-0000-000096030000}"/>
    <cellStyle name="Input 3 2" xfId="1412" xr:uid="{00000000-0005-0000-0000-000084050000}"/>
    <cellStyle name="Input 4" xfId="919" xr:uid="{00000000-0005-0000-0000-000097030000}"/>
    <cellStyle name="Input 4 2" xfId="1413" xr:uid="{00000000-0005-0000-0000-000085050000}"/>
    <cellStyle name="Input 5" xfId="920" xr:uid="{00000000-0005-0000-0000-000098030000}"/>
    <cellStyle name="Input 5 2" xfId="1414" xr:uid="{00000000-0005-0000-0000-000086050000}"/>
    <cellStyle name="Input 6" xfId="921" xr:uid="{00000000-0005-0000-0000-000099030000}"/>
    <cellStyle name="Input 6 2" xfId="1415" xr:uid="{00000000-0005-0000-0000-000087050000}"/>
    <cellStyle name="Input 7" xfId="1416" xr:uid="{00000000-0005-0000-0000-000088050000}"/>
    <cellStyle name="Input 8" xfId="3345" xr:uid="{00000000-0005-0000-0000-0000110D0000}"/>
    <cellStyle name="Input 9" xfId="16785" xr:uid="{00000000-0005-0000-0000-000091410000}"/>
    <cellStyle name="Linked Cell" xfId="117" xr:uid="{00000000-0005-0000-0000-000075000000}"/>
    <cellStyle name="Linked Cell 2" xfId="700" xr:uid="{00000000-0005-0000-0000-0000BC020000}"/>
    <cellStyle name="Linked Cell 2 2" xfId="1090" xr:uid="{00000000-0005-0000-0000-000042040000}"/>
    <cellStyle name="Linked Cell 2 4" xfId="922" xr:uid="{00000000-0005-0000-0000-00009A030000}"/>
    <cellStyle name="Neutral" xfId="118" xr:uid="{00000000-0005-0000-0000-000076000000}"/>
    <cellStyle name="Neutral 2" xfId="701" xr:uid="{00000000-0005-0000-0000-0000BD020000}"/>
    <cellStyle name="Neutral 2 2" xfId="1091" xr:uid="{00000000-0005-0000-0000-000043040000}"/>
    <cellStyle name="Neutral 2 4" xfId="923" xr:uid="{00000000-0005-0000-0000-00009B030000}"/>
    <cellStyle name="no dec" xfId="119" xr:uid="{00000000-0005-0000-0000-000077000000}"/>
    <cellStyle name="no dec 2" xfId="120" xr:uid="{00000000-0005-0000-0000-000078000000}"/>
    <cellStyle name="no dec 2 2" xfId="924" xr:uid="{00000000-0005-0000-0000-00009C030000}"/>
    <cellStyle name="no dec_2011-12 LIEE Table 1 Updated budget" xfId="121" xr:uid="{00000000-0005-0000-0000-000079000000}"/>
    <cellStyle name="Normal" xfId="0" builtinId="0"/>
    <cellStyle name="Normal - Style1" xfId="122" xr:uid="{00000000-0005-0000-0000-00007A000000}"/>
    <cellStyle name="Normal - Style1 2" xfId="123" xr:uid="{00000000-0005-0000-0000-00007B000000}"/>
    <cellStyle name="Normal - Style1 2 2" xfId="925" xr:uid="{00000000-0005-0000-0000-00009D030000}"/>
    <cellStyle name="Normal - Style1_2011-12 LIEE Table 1 Updated budget" xfId="124" xr:uid="{00000000-0005-0000-0000-00007C000000}"/>
    <cellStyle name="Normal 10" xfId="716" xr:uid="{00000000-0005-0000-0000-0000CC020000}"/>
    <cellStyle name="Normal 10 10" xfId="30979" xr:uid="{949DF396-1C10-4F97-BF09-BC06C4A49B2D}"/>
    <cellStyle name="Normal 10 2" xfId="331" xr:uid="{00000000-0005-0000-0000-00004B010000}"/>
    <cellStyle name="Normal 10 2 2" xfId="852" xr:uid="{00000000-0005-0000-0000-000054030000}"/>
    <cellStyle name="Normal 10 2 3" xfId="737" xr:uid="{00000000-0005-0000-0000-0000E1020000}"/>
    <cellStyle name="Normal 10 3" xfId="758" xr:uid="{00000000-0005-0000-0000-0000F6020000}"/>
    <cellStyle name="Normal 10 3 2" xfId="1417" xr:uid="{00000000-0005-0000-0000-000089050000}"/>
    <cellStyle name="Normal 100" xfId="16780" xr:uid="{00000000-0005-0000-0000-00008C410000}"/>
    <cellStyle name="Normal 101" xfId="16784" xr:uid="{00000000-0005-0000-0000-000090410000}"/>
    <cellStyle name="Normal 102" xfId="11757" xr:uid="{00000000-0005-0000-0000-0000ED2D0000}"/>
    <cellStyle name="Normal 102 3" xfId="26858" xr:uid="{00000000-0005-0000-0000-0000EA680000}"/>
    <cellStyle name="Normal 103" xfId="11762" xr:uid="{00000000-0005-0000-0000-0000F22D0000}"/>
    <cellStyle name="Normal 103 3" xfId="26862" xr:uid="{00000000-0005-0000-0000-0000EE680000}"/>
    <cellStyle name="Normal 104" xfId="11760" xr:uid="{00000000-0005-0000-0000-0000F02D0000}"/>
    <cellStyle name="Normal 104 3" xfId="26860" xr:uid="{00000000-0005-0000-0000-0000EC680000}"/>
    <cellStyle name="Normal 105" xfId="11759" xr:uid="{00000000-0005-0000-0000-0000EF2D0000}"/>
    <cellStyle name="Normal 105 3" xfId="26859" xr:uid="{00000000-0005-0000-0000-0000EB680000}"/>
    <cellStyle name="Normal 106" xfId="6735" xr:uid="{00000000-0005-0000-0000-00004F1A0000}"/>
    <cellStyle name="Normal 107" xfId="6740" xr:uid="{00000000-0005-0000-0000-0000541A0000}"/>
    <cellStyle name="Normal 108" xfId="8420" xr:uid="{00000000-0005-0000-0000-0000E4200000}"/>
    <cellStyle name="Normal 109" xfId="6737" xr:uid="{00000000-0005-0000-0000-0000511A0000}"/>
    <cellStyle name="Normal 11" xfId="717" xr:uid="{00000000-0005-0000-0000-0000CD020000}"/>
    <cellStyle name="Normal 11 2" xfId="738" xr:uid="{00000000-0005-0000-0000-0000E2020000}"/>
    <cellStyle name="Normal 11 3" xfId="759" xr:uid="{00000000-0005-0000-0000-0000F7020000}"/>
    <cellStyle name="Normal 11 4" xfId="926" xr:uid="{00000000-0005-0000-0000-00009E030000}"/>
    <cellStyle name="Normal 110" xfId="16817" xr:uid="{00000000-0005-0000-0000-0000B1410000}"/>
    <cellStyle name="Normal 111" xfId="16812" xr:uid="{00000000-0005-0000-0000-0000AC410000}"/>
    <cellStyle name="Normal 112" xfId="16799" xr:uid="{00000000-0005-0000-0000-00009F410000}"/>
    <cellStyle name="Normal 113" xfId="16806" xr:uid="{00000000-0005-0000-0000-0000A6410000}"/>
    <cellStyle name="Normal 114" xfId="16803" xr:uid="{00000000-0005-0000-0000-0000A3410000}"/>
    <cellStyle name="Normal 115" xfId="16819" xr:uid="{00000000-0005-0000-0000-0000B3410000}"/>
    <cellStyle name="Normal 116" xfId="16811" xr:uid="{00000000-0005-0000-0000-0000AB410000}"/>
    <cellStyle name="Normal 117" xfId="16804" xr:uid="{00000000-0005-0000-0000-0000A4410000}"/>
    <cellStyle name="Normal 118" xfId="16809" xr:uid="{00000000-0005-0000-0000-0000A9410000}"/>
    <cellStyle name="Normal 119" xfId="16802" xr:uid="{00000000-0005-0000-0000-0000A2410000}"/>
    <cellStyle name="Normal 12" xfId="718" xr:uid="{00000000-0005-0000-0000-0000CE020000}"/>
    <cellStyle name="Normal 12 2" xfId="739" xr:uid="{00000000-0005-0000-0000-0000E3020000}"/>
    <cellStyle name="Normal 12 3" xfId="760" xr:uid="{00000000-0005-0000-0000-0000F8020000}"/>
    <cellStyle name="Normal 12 4" xfId="927" xr:uid="{00000000-0005-0000-0000-00009F030000}"/>
    <cellStyle name="Normal 120" xfId="16815" xr:uid="{00000000-0005-0000-0000-0000AF410000}"/>
    <cellStyle name="Normal 121" xfId="16826" xr:uid="{00000000-0005-0000-0000-0000BA410000}"/>
    <cellStyle name="Normal 122" xfId="16822" xr:uid="{00000000-0005-0000-0000-0000B6410000}"/>
    <cellStyle name="Normal 123" xfId="30974" xr:uid="{FBB31FA2-77D6-483D-B7D2-F01CEBD9804F}"/>
    <cellStyle name="Normal 13" xfId="719" xr:uid="{00000000-0005-0000-0000-0000CF020000}"/>
    <cellStyle name="Normal 13 2" xfId="740" xr:uid="{00000000-0005-0000-0000-0000E4020000}"/>
    <cellStyle name="Normal 13 3" xfId="761" xr:uid="{00000000-0005-0000-0000-0000F9020000}"/>
    <cellStyle name="Normal 13 4" xfId="928" xr:uid="{00000000-0005-0000-0000-0000A0030000}"/>
    <cellStyle name="Normal 131" xfId="30949" xr:uid="{00000000-0005-0000-0000-0000E5780000}"/>
    <cellStyle name="Normal 135" xfId="857" xr:uid="{00000000-0005-0000-0000-000059030000}"/>
    <cellStyle name="Normal 137" xfId="30951" xr:uid="{00000000-0005-0000-0000-0000E7780000}"/>
    <cellStyle name="Normal 14" xfId="762" xr:uid="{00000000-0005-0000-0000-0000FA020000}"/>
    <cellStyle name="Normal 14 2" xfId="854" xr:uid="{00000000-0005-0000-0000-000056030000}"/>
    <cellStyle name="Normal 141" xfId="30958" xr:uid="{00000000-0005-0000-0000-0000EE780000}"/>
    <cellStyle name="Normal 142" xfId="30959" xr:uid="{00000000-0005-0000-0000-0000EF780000}"/>
    <cellStyle name="Normal 143" xfId="30961" xr:uid="{00000000-0005-0000-0000-0000F1780000}"/>
    <cellStyle name="Normal 144" xfId="30960" xr:uid="{00000000-0005-0000-0000-0000F0780000}"/>
    <cellStyle name="Normal 15" xfId="481" xr:uid="{00000000-0005-0000-0000-0000E1010000}"/>
    <cellStyle name="Normal 15 2" xfId="929" xr:uid="{00000000-0005-0000-0000-0000A1030000}"/>
    <cellStyle name="Normal 16" xfId="806" xr:uid="{00000000-0005-0000-0000-000026030000}"/>
    <cellStyle name="Normal 16 2" xfId="930" xr:uid="{00000000-0005-0000-0000-0000A2030000}"/>
    <cellStyle name="Normal 17" xfId="853" xr:uid="{00000000-0005-0000-0000-000055030000}"/>
    <cellStyle name="Normal 17 2" xfId="1418" xr:uid="{00000000-0005-0000-0000-00008A050000}"/>
    <cellStyle name="Normal 17 3" xfId="1419" xr:uid="{00000000-0005-0000-0000-00008B050000}"/>
    <cellStyle name="Normal 17 4" xfId="931" xr:uid="{00000000-0005-0000-0000-0000A3030000}"/>
    <cellStyle name="Normal 18" xfId="932" xr:uid="{00000000-0005-0000-0000-0000A4030000}"/>
    <cellStyle name="Normal 18 2" xfId="1420" xr:uid="{00000000-0005-0000-0000-00008C050000}"/>
    <cellStyle name="Normal 18 2 10" xfId="6750" xr:uid="{00000000-0005-0000-0000-00005E1A0000}"/>
    <cellStyle name="Normal 18 2 10 3" xfId="21854" xr:uid="{00000000-0005-0000-0000-00005E550000}"/>
    <cellStyle name="Normal 18 2 12" xfId="16839" xr:uid="{00000000-0005-0000-0000-0000C7410000}"/>
    <cellStyle name="Normal 18 2 2" xfId="1714" xr:uid="{00000000-0005-0000-0000-0000B2060000}"/>
    <cellStyle name="Normal 18 2 2 11" xfId="16893" xr:uid="{00000000-0005-0000-0000-0000FD410000}"/>
    <cellStyle name="Normal 18 2 2 2" xfId="1822" xr:uid="{00000000-0005-0000-0000-00001E070000}"/>
    <cellStyle name="Normal 18 2 2 2 10" xfId="16997" xr:uid="{00000000-0005-0000-0000-000065420000}"/>
    <cellStyle name="Normal 18 2 2 2 2" xfId="2039" xr:uid="{00000000-0005-0000-0000-0000F7070000}"/>
    <cellStyle name="Normal 18 2 2 2 2 2" xfId="2460" xr:uid="{00000000-0005-0000-0000-00009C090000}"/>
    <cellStyle name="Normal 18 2 2 2 2 2 2" xfId="3299" xr:uid="{00000000-0005-0000-0000-0000E30C0000}"/>
    <cellStyle name="Normal 18 2 2 2 2 2 2 2" xfId="4989" xr:uid="{00000000-0005-0000-0000-00007D130000}"/>
    <cellStyle name="Normal 18 2 2 2 2 2 2 2 2" xfId="15062" xr:uid="{00000000-0005-0000-0000-0000D63A0000}"/>
    <cellStyle name="Normal 18 2 2 2 2 2 2 2 2 3" xfId="30160" xr:uid="{00000000-0005-0000-0000-0000D0750000}"/>
    <cellStyle name="Normal 18 2 2 2 2 2 2 2 3" xfId="10042" xr:uid="{00000000-0005-0000-0000-00003A270000}"/>
    <cellStyle name="Normal 18 2 2 2 2 2 2 2 3 3" xfId="25143" xr:uid="{00000000-0005-0000-0000-000037620000}"/>
    <cellStyle name="Normal 18 2 2 2 2 2 2 2 5" xfId="20130" xr:uid="{00000000-0005-0000-0000-0000A24E0000}"/>
    <cellStyle name="Normal 18 2 2 2 2 2 2 3" xfId="6681" xr:uid="{00000000-0005-0000-0000-0000191A0000}"/>
    <cellStyle name="Normal 18 2 2 2 2 2 2 3 2" xfId="16733" xr:uid="{00000000-0005-0000-0000-00005D410000}"/>
    <cellStyle name="Normal 18 2 2 2 2 2 2 3 3" xfId="11713" xr:uid="{00000000-0005-0000-0000-0000C12D0000}"/>
    <cellStyle name="Normal 18 2 2 2 2 2 2 3 3 3" xfId="26814" xr:uid="{00000000-0005-0000-0000-0000BE680000}"/>
    <cellStyle name="Normal 18 2 2 2 2 2 2 3 5" xfId="21801" xr:uid="{00000000-0005-0000-0000-000029550000}"/>
    <cellStyle name="Normal 18 2 2 2 2 2 2 4" xfId="13391" xr:uid="{00000000-0005-0000-0000-00004F340000}"/>
    <cellStyle name="Normal 18 2 2 2 2 2 2 4 3" xfId="28489" xr:uid="{00000000-0005-0000-0000-0000496F0000}"/>
    <cellStyle name="Normal 18 2 2 2 2 2 2 5" xfId="8370" xr:uid="{00000000-0005-0000-0000-0000B2200000}"/>
    <cellStyle name="Normal 18 2 2 2 2 2 2 5 3" xfId="23472" xr:uid="{00000000-0005-0000-0000-0000B05B0000}"/>
    <cellStyle name="Normal 18 2 2 2 2 2 2 7" xfId="18459" xr:uid="{00000000-0005-0000-0000-00001B480000}"/>
    <cellStyle name="Normal 18 2 2 2 2 2 3" xfId="4152" xr:uid="{00000000-0005-0000-0000-000038100000}"/>
    <cellStyle name="Normal 18 2 2 2 2 2 3 2" xfId="14226" xr:uid="{00000000-0005-0000-0000-000092370000}"/>
    <cellStyle name="Normal 18 2 2 2 2 2 3 2 3" xfId="29324" xr:uid="{00000000-0005-0000-0000-00008C720000}"/>
    <cellStyle name="Normal 18 2 2 2 2 2 3 3" xfId="9206" xr:uid="{00000000-0005-0000-0000-0000F6230000}"/>
    <cellStyle name="Normal 18 2 2 2 2 2 3 3 3" xfId="24307" xr:uid="{00000000-0005-0000-0000-0000F35E0000}"/>
    <cellStyle name="Normal 18 2 2 2 2 2 3 5" xfId="19294" xr:uid="{00000000-0005-0000-0000-00005E4B0000}"/>
    <cellStyle name="Normal 18 2 2 2 2 2 4" xfId="5845" xr:uid="{00000000-0005-0000-0000-0000D5160000}"/>
    <cellStyle name="Normal 18 2 2 2 2 2 4 2" xfId="15897" xr:uid="{00000000-0005-0000-0000-0000193E0000}"/>
    <cellStyle name="Normal 18 2 2 2 2 2 4 3" xfId="10877" xr:uid="{00000000-0005-0000-0000-00007D2A0000}"/>
    <cellStyle name="Normal 18 2 2 2 2 2 4 3 3" xfId="25978" xr:uid="{00000000-0005-0000-0000-00007A650000}"/>
    <cellStyle name="Normal 18 2 2 2 2 2 4 5" xfId="20965" xr:uid="{00000000-0005-0000-0000-0000E5510000}"/>
    <cellStyle name="Normal 18 2 2 2 2 2 5" xfId="12555" xr:uid="{00000000-0005-0000-0000-00000B310000}"/>
    <cellStyle name="Normal 18 2 2 2 2 2 5 3" xfId="27653" xr:uid="{00000000-0005-0000-0000-0000056C0000}"/>
    <cellStyle name="Normal 18 2 2 2 2 2 6" xfId="7534" xr:uid="{00000000-0005-0000-0000-00006E1D0000}"/>
    <cellStyle name="Normal 18 2 2 2 2 2 6 3" xfId="22636" xr:uid="{00000000-0005-0000-0000-00006C580000}"/>
    <cellStyle name="Normal 18 2 2 2 2 2 8" xfId="17623" xr:uid="{00000000-0005-0000-0000-0000D7440000}"/>
    <cellStyle name="Normal 18 2 2 2 2 3" xfId="2881" xr:uid="{00000000-0005-0000-0000-0000410B0000}"/>
    <cellStyle name="Normal 18 2 2 2 2 3 2" xfId="4571" xr:uid="{00000000-0005-0000-0000-0000DB110000}"/>
    <cellStyle name="Normal 18 2 2 2 2 3 2 2" xfId="14644" xr:uid="{00000000-0005-0000-0000-000034390000}"/>
    <cellStyle name="Normal 18 2 2 2 2 3 2 2 3" xfId="29742" xr:uid="{00000000-0005-0000-0000-00002E740000}"/>
    <cellStyle name="Normal 18 2 2 2 2 3 2 3" xfId="9624" xr:uid="{00000000-0005-0000-0000-000098250000}"/>
    <cellStyle name="Normal 18 2 2 2 2 3 2 3 3" xfId="24725" xr:uid="{00000000-0005-0000-0000-000095600000}"/>
    <cellStyle name="Normal 18 2 2 2 2 3 2 5" xfId="19712" xr:uid="{00000000-0005-0000-0000-0000004D0000}"/>
    <cellStyle name="Normal 18 2 2 2 2 3 3" xfId="6263" xr:uid="{00000000-0005-0000-0000-000077180000}"/>
    <cellStyle name="Normal 18 2 2 2 2 3 3 2" xfId="16315" xr:uid="{00000000-0005-0000-0000-0000BB3F0000}"/>
    <cellStyle name="Normal 18 2 2 2 2 3 3 3" xfId="11295" xr:uid="{00000000-0005-0000-0000-00001F2C0000}"/>
    <cellStyle name="Normal 18 2 2 2 2 3 3 3 3" xfId="26396" xr:uid="{00000000-0005-0000-0000-00001C670000}"/>
    <cellStyle name="Normal 18 2 2 2 2 3 3 5" xfId="21383" xr:uid="{00000000-0005-0000-0000-000087530000}"/>
    <cellStyle name="Normal 18 2 2 2 2 3 4" xfId="12973" xr:uid="{00000000-0005-0000-0000-0000AD320000}"/>
    <cellStyle name="Normal 18 2 2 2 2 3 4 3" xfId="28071" xr:uid="{00000000-0005-0000-0000-0000A76D0000}"/>
    <cellStyle name="Normal 18 2 2 2 2 3 5" xfId="7952" xr:uid="{00000000-0005-0000-0000-0000101F0000}"/>
    <cellStyle name="Normal 18 2 2 2 2 3 5 3" xfId="23054" xr:uid="{00000000-0005-0000-0000-00000E5A0000}"/>
    <cellStyle name="Normal 18 2 2 2 2 3 7" xfId="18041" xr:uid="{00000000-0005-0000-0000-000079460000}"/>
    <cellStyle name="Normal 18 2 2 2 2 4" xfId="3734" xr:uid="{00000000-0005-0000-0000-0000960E0000}"/>
    <cellStyle name="Normal 18 2 2 2 2 4 2" xfId="13808" xr:uid="{00000000-0005-0000-0000-0000F0350000}"/>
    <cellStyle name="Normal 18 2 2 2 2 4 2 3" xfId="28906" xr:uid="{00000000-0005-0000-0000-0000EA700000}"/>
    <cellStyle name="Normal 18 2 2 2 2 4 3" xfId="8788" xr:uid="{00000000-0005-0000-0000-000054220000}"/>
    <cellStyle name="Normal 18 2 2 2 2 4 3 3" xfId="23889" xr:uid="{00000000-0005-0000-0000-0000515D0000}"/>
    <cellStyle name="Normal 18 2 2 2 2 4 5" xfId="18876" xr:uid="{00000000-0005-0000-0000-0000BC490000}"/>
    <cellStyle name="Normal 18 2 2 2 2 5" xfId="5427" xr:uid="{00000000-0005-0000-0000-000033150000}"/>
    <cellStyle name="Normal 18 2 2 2 2 5 2" xfId="15479" xr:uid="{00000000-0005-0000-0000-0000773C0000}"/>
    <cellStyle name="Normal 18 2 2 2 2 5 2 3" xfId="30577" xr:uid="{00000000-0005-0000-0000-000071770000}"/>
    <cellStyle name="Normal 18 2 2 2 2 5 3" xfId="10459" xr:uid="{00000000-0005-0000-0000-0000DB280000}"/>
    <cellStyle name="Normal 18 2 2 2 2 5 3 3" xfId="25560" xr:uid="{00000000-0005-0000-0000-0000D8630000}"/>
    <cellStyle name="Normal 18 2 2 2 2 5 5" xfId="20547" xr:uid="{00000000-0005-0000-0000-000043500000}"/>
    <cellStyle name="Normal 18 2 2 2 2 6" xfId="12137" xr:uid="{00000000-0005-0000-0000-0000692F0000}"/>
    <cellStyle name="Normal 18 2 2 2 2 6 3" xfId="27235" xr:uid="{00000000-0005-0000-0000-0000636A0000}"/>
    <cellStyle name="Normal 18 2 2 2 2 7" xfId="7116" xr:uid="{00000000-0005-0000-0000-0000CC1B0000}"/>
    <cellStyle name="Normal 18 2 2 2 2 7 3" xfId="22218" xr:uid="{00000000-0005-0000-0000-0000CA560000}"/>
    <cellStyle name="Normal 18 2 2 2 2 9" xfId="17205" xr:uid="{00000000-0005-0000-0000-000035430000}"/>
    <cellStyle name="Normal 18 2 2 2 3" xfId="2252" xr:uid="{00000000-0005-0000-0000-0000CC080000}"/>
    <cellStyle name="Normal 18 2 2 2 3 2" xfId="3091" xr:uid="{00000000-0005-0000-0000-0000130C0000}"/>
    <cellStyle name="Normal 18 2 2 2 3 2 2" xfId="4781" xr:uid="{00000000-0005-0000-0000-0000AD120000}"/>
    <cellStyle name="Normal 18 2 2 2 3 2 2 2" xfId="14854" xr:uid="{00000000-0005-0000-0000-0000063A0000}"/>
    <cellStyle name="Normal 18 2 2 2 3 2 2 2 3" xfId="29952" xr:uid="{00000000-0005-0000-0000-000000750000}"/>
    <cellStyle name="Normal 18 2 2 2 3 2 2 3" xfId="9834" xr:uid="{00000000-0005-0000-0000-00006A260000}"/>
    <cellStyle name="Normal 18 2 2 2 3 2 2 3 3" xfId="24935" xr:uid="{00000000-0005-0000-0000-000067610000}"/>
    <cellStyle name="Normal 18 2 2 2 3 2 2 5" xfId="19922" xr:uid="{00000000-0005-0000-0000-0000D24D0000}"/>
    <cellStyle name="Normal 18 2 2 2 3 2 3" xfId="6473" xr:uid="{00000000-0005-0000-0000-000049190000}"/>
    <cellStyle name="Normal 18 2 2 2 3 2 3 2" xfId="16525" xr:uid="{00000000-0005-0000-0000-00008D400000}"/>
    <cellStyle name="Normal 18 2 2 2 3 2 3 3" xfId="11505" xr:uid="{00000000-0005-0000-0000-0000F12C0000}"/>
    <cellStyle name="Normal 18 2 2 2 3 2 3 3 3" xfId="26606" xr:uid="{00000000-0005-0000-0000-0000EE670000}"/>
    <cellStyle name="Normal 18 2 2 2 3 2 3 5" xfId="21593" xr:uid="{00000000-0005-0000-0000-000059540000}"/>
    <cellStyle name="Normal 18 2 2 2 3 2 4" xfId="13183" xr:uid="{00000000-0005-0000-0000-00007F330000}"/>
    <cellStyle name="Normal 18 2 2 2 3 2 4 3" xfId="28281" xr:uid="{00000000-0005-0000-0000-0000796E0000}"/>
    <cellStyle name="Normal 18 2 2 2 3 2 5" xfId="8162" xr:uid="{00000000-0005-0000-0000-0000E21F0000}"/>
    <cellStyle name="Normal 18 2 2 2 3 2 5 3" xfId="23264" xr:uid="{00000000-0005-0000-0000-0000E05A0000}"/>
    <cellStyle name="Normal 18 2 2 2 3 2 7" xfId="18251" xr:uid="{00000000-0005-0000-0000-00004B470000}"/>
    <cellStyle name="Normal 18 2 2 2 3 3" xfId="3944" xr:uid="{00000000-0005-0000-0000-0000680F0000}"/>
    <cellStyle name="Normal 18 2 2 2 3 3 2" xfId="14018" xr:uid="{00000000-0005-0000-0000-0000C2360000}"/>
    <cellStyle name="Normal 18 2 2 2 3 3 2 3" xfId="29116" xr:uid="{00000000-0005-0000-0000-0000BC710000}"/>
    <cellStyle name="Normal 18 2 2 2 3 3 3" xfId="8998" xr:uid="{00000000-0005-0000-0000-000026230000}"/>
    <cellStyle name="Normal 18 2 2 2 3 3 3 3" xfId="24099" xr:uid="{00000000-0005-0000-0000-0000235E0000}"/>
    <cellStyle name="Normal 18 2 2 2 3 3 5" xfId="19086" xr:uid="{00000000-0005-0000-0000-00008E4A0000}"/>
    <cellStyle name="Normal 18 2 2 2 3 4" xfId="5637" xr:uid="{00000000-0005-0000-0000-000005160000}"/>
    <cellStyle name="Normal 18 2 2 2 3 4 2" xfId="15689" xr:uid="{00000000-0005-0000-0000-0000493D0000}"/>
    <cellStyle name="Normal 18 2 2 2 3 4 2 3" xfId="30787" xr:uid="{00000000-0005-0000-0000-000043780000}"/>
    <cellStyle name="Normal 18 2 2 2 3 4 3" xfId="10669" xr:uid="{00000000-0005-0000-0000-0000AD290000}"/>
    <cellStyle name="Normal 18 2 2 2 3 4 3 3" xfId="25770" xr:uid="{00000000-0005-0000-0000-0000AA640000}"/>
    <cellStyle name="Normal 18 2 2 2 3 4 5" xfId="20757" xr:uid="{00000000-0005-0000-0000-000015510000}"/>
    <cellStyle name="Normal 18 2 2 2 3 5" xfId="12347" xr:uid="{00000000-0005-0000-0000-00003B300000}"/>
    <cellStyle name="Normal 18 2 2 2 3 5 3" xfId="27445" xr:uid="{00000000-0005-0000-0000-0000356B0000}"/>
    <cellStyle name="Normal 18 2 2 2 3 6" xfId="7326" xr:uid="{00000000-0005-0000-0000-00009E1C0000}"/>
    <cellStyle name="Normal 18 2 2 2 3 6 3" xfId="22428" xr:uid="{00000000-0005-0000-0000-00009C570000}"/>
    <cellStyle name="Normal 18 2 2 2 3 8" xfId="17415" xr:uid="{00000000-0005-0000-0000-000007440000}"/>
    <cellStyle name="Normal 18 2 2 2 4" xfId="2673" xr:uid="{00000000-0005-0000-0000-0000710A0000}"/>
    <cellStyle name="Normal 18 2 2 2 4 2" xfId="4363" xr:uid="{00000000-0005-0000-0000-00000B110000}"/>
    <cellStyle name="Normal 18 2 2 2 4 2 2" xfId="14436" xr:uid="{00000000-0005-0000-0000-000064380000}"/>
    <cellStyle name="Normal 18 2 2 2 4 2 2 3" xfId="29534" xr:uid="{00000000-0005-0000-0000-00005E730000}"/>
    <cellStyle name="Normal 18 2 2 2 4 2 3" xfId="9416" xr:uid="{00000000-0005-0000-0000-0000C8240000}"/>
    <cellStyle name="Normal 18 2 2 2 4 2 3 3" xfId="24517" xr:uid="{00000000-0005-0000-0000-0000C55F0000}"/>
    <cellStyle name="Normal 18 2 2 2 4 2 5" xfId="19504" xr:uid="{00000000-0005-0000-0000-0000304C0000}"/>
    <cellStyle name="Normal 18 2 2 2 4 3" xfId="6055" xr:uid="{00000000-0005-0000-0000-0000A7170000}"/>
    <cellStyle name="Normal 18 2 2 2 4 3 2" xfId="16107" xr:uid="{00000000-0005-0000-0000-0000EB3E0000}"/>
    <cellStyle name="Normal 18 2 2 2 4 3 3" xfId="11087" xr:uid="{00000000-0005-0000-0000-00004F2B0000}"/>
    <cellStyle name="Normal 18 2 2 2 4 3 3 3" xfId="26188" xr:uid="{00000000-0005-0000-0000-00004C660000}"/>
    <cellStyle name="Normal 18 2 2 2 4 3 5" xfId="21175" xr:uid="{00000000-0005-0000-0000-0000B7520000}"/>
    <cellStyle name="Normal 18 2 2 2 4 4" xfId="12765" xr:uid="{00000000-0005-0000-0000-0000DD310000}"/>
    <cellStyle name="Normal 18 2 2 2 4 4 3" xfId="27863" xr:uid="{00000000-0005-0000-0000-0000D76C0000}"/>
    <cellStyle name="Normal 18 2 2 2 4 5" xfId="7744" xr:uid="{00000000-0005-0000-0000-0000401E0000}"/>
    <cellStyle name="Normal 18 2 2 2 4 5 3" xfId="22846" xr:uid="{00000000-0005-0000-0000-00003E590000}"/>
    <cellStyle name="Normal 18 2 2 2 4 7" xfId="17833" xr:uid="{00000000-0005-0000-0000-0000A9450000}"/>
    <cellStyle name="Normal 18 2 2 2 5" xfId="3526" xr:uid="{00000000-0005-0000-0000-0000C60D0000}"/>
    <cellStyle name="Normal 18 2 2 2 5 2" xfId="13600" xr:uid="{00000000-0005-0000-0000-000020350000}"/>
    <cellStyle name="Normal 18 2 2 2 5 2 3" xfId="28698" xr:uid="{00000000-0005-0000-0000-00001A700000}"/>
    <cellStyle name="Normal 18 2 2 2 5 3" xfId="8580" xr:uid="{00000000-0005-0000-0000-000084210000}"/>
    <cellStyle name="Normal 18 2 2 2 5 3 3" xfId="23681" xr:uid="{00000000-0005-0000-0000-0000815C0000}"/>
    <cellStyle name="Normal 18 2 2 2 5 5" xfId="18668" xr:uid="{00000000-0005-0000-0000-0000EC480000}"/>
    <cellStyle name="Normal 18 2 2 2 6" xfId="5219" xr:uid="{00000000-0005-0000-0000-000063140000}"/>
    <cellStyle name="Normal 18 2 2 2 6 2" xfId="15271" xr:uid="{00000000-0005-0000-0000-0000A73B0000}"/>
    <cellStyle name="Normal 18 2 2 2 6 2 3" xfId="30369" xr:uid="{00000000-0005-0000-0000-0000A1760000}"/>
    <cellStyle name="Normal 18 2 2 2 6 3" xfId="10251" xr:uid="{00000000-0005-0000-0000-00000B280000}"/>
    <cellStyle name="Normal 18 2 2 2 6 3 3" xfId="25352" xr:uid="{00000000-0005-0000-0000-000008630000}"/>
    <cellStyle name="Normal 18 2 2 2 6 5" xfId="20339" xr:uid="{00000000-0005-0000-0000-0000734F0000}"/>
    <cellStyle name="Normal 18 2 2 2 7" xfId="11929" xr:uid="{00000000-0005-0000-0000-0000992E0000}"/>
    <cellStyle name="Normal 18 2 2 2 7 3" xfId="27027" xr:uid="{00000000-0005-0000-0000-000093690000}"/>
    <cellStyle name="Normal 18 2 2 2 8" xfId="6908" xr:uid="{00000000-0005-0000-0000-0000FC1A0000}"/>
    <cellStyle name="Normal 18 2 2 2 8 3" xfId="22010" xr:uid="{00000000-0005-0000-0000-0000FA550000}"/>
    <cellStyle name="Normal 18 2 2 3" xfId="1935" xr:uid="{00000000-0005-0000-0000-00008F070000}"/>
    <cellStyle name="Normal 18 2 2 3 2" xfId="2356" xr:uid="{00000000-0005-0000-0000-000034090000}"/>
    <cellStyle name="Normal 18 2 2 3 2 2" xfId="3195" xr:uid="{00000000-0005-0000-0000-00007B0C0000}"/>
    <cellStyle name="Normal 18 2 2 3 2 2 2" xfId="4885" xr:uid="{00000000-0005-0000-0000-000015130000}"/>
    <cellStyle name="Normal 18 2 2 3 2 2 2 2" xfId="14958" xr:uid="{00000000-0005-0000-0000-00006E3A0000}"/>
    <cellStyle name="Normal 18 2 2 3 2 2 2 2 3" xfId="30056" xr:uid="{00000000-0005-0000-0000-000068750000}"/>
    <cellStyle name="Normal 18 2 2 3 2 2 2 3" xfId="9938" xr:uid="{00000000-0005-0000-0000-0000D2260000}"/>
    <cellStyle name="Normal 18 2 2 3 2 2 2 3 3" xfId="25039" xr:uid="{00000000-0005-0000-0000-0000CF610000}"/>
    <cellStyle name="Normal 18 2 2 3 2 2 2 5" xfId="20026" xr:uid="{00000000-0005-0000-0000-00003A4E0000}"/>
    <cellStyle name="Normal 18 2 2 3 2 2 3" xfId="6577" xr:uid="{00000000-0005-0000-0000-0000B1190000}"/>
    <cellStyle name="Normal 18 2 2 3 2 2 3 2" xfId="16629" xr:uid="{00000000-0005-0000-0000-0000F5400000}"/>
    <cellStyle name="Normal 18 2 2 3 2 2 3 3" xfId="11609" xr:uid="{00000000-0005-0000-0000-0000592D0000}"/>
    <cellStyle name="Normal 18 2 2 3 2 2 3 3 3" xfId="26710" xr:uid="{00000000-0005-0000-0000-000056680000}"/>
    <cellStyle name="Normal 18 2 2 3 2 2 3 5" xfId="21697" xr:uid="{00000000-0005-0000-0000-0000C1540000}"/>
    <cellStyle name="Normal 18 2 2 3 2 2 4" xfId="13287" xr:uid="{00000000-0005-0000-0000-0000E7330000}"/>
    <cellStyle name="Normal 18 2 2 3 2 2 4 3" xfId="28385" xr:uid="{00000000-0005-0000-0000-0000E16E0000}"/>
    <cellStyle name="Normal 18 2 2 3 2 2 5" xfId="8266" xr:uid="{00000000-0005-0000-0000-00004A200000}"/>
    <cellStyle name="Normal 18 2 2 3 2 2 5 3" xfId="23368" xr:uid="{00000000-0005-0000-0000-0000485B0000}"/>
    <cellStyle name="Normal 18 2 2 3 2 2 7" xfId="18355" xr:uid="{00000000-0005-0000-0000-0000B3470000}"/>
    <cellStyle name="Normal 18 2 2 3 2 3" xfId="4048" xr:uid="{00000000-0005-0000-0000-0000D00F0000}"/>
    <cellStyle name="Normal 18 2 2 3 2 3 2" xfId="14122" xr:uid="{00000000-0005-0000-0000-00002A370000}"/>
    <cellStyle name="Normal 18 2 2 3 2 3 2 3" xfId="29220" xr:uid="{00000000-0005-0000-0000-000024720000}"/>
    <cellStyle name="Normal 18 2 2 3 2 3 3" xfId="9102" xr:uid="{00000000-0005-0000-0000-00008E230000}"/>
    <cellStyle name="Normal 18 2 2 3 2 3 3 3" xfId="24203" xr:uid="{00000000-0005-0000-0000-00008B5E0000}"/>
    <cellStyle name="Normal 18 2 2 3 2 3 5" xfId="19190" xr:uid="{00000000-0005-0000-0000-0000F64A0000}"/>
    <cellStyle name="Normal 18 2 2 3 2 4" xfId="5741" xr:uid="{00000000-0005-0000-0000-00006D160000}"/>
    <cellStyle name="Normal 18 2 2 3 2 4 2" xfId="15793" xr:uid="{00000000-0005-0000-0000-0000B13D0000}"/>
    <cellStyle name="Normal 18 2 2 3 2 4 2 3" xfId="30891" xr:uid="{00000000-0005-0000-0000-0000AB780000}"/>
    <cellStyle name="Normal 18 2 2 3 2 4 3" xfId="10773" xr:uid="{00000000-0005-0000-0000-0000152A0000}"/>
    <cellStyle name="Normal 18 2 2 3 2 4 3 3" xfId="25874" xr:uid="{00000000-0005-0000-0000-000012650000}"/>
    <cellStyle name="Normal 18 2 2 3 2 4 5" xfId="20861" xr:uid="{00000000-0005-0000-0000-00007D510000}"/>
    <cellStyle name="Normal 18 2 2 3 2 5" xfId="12451" xr:uid="{00000000-0005-0000-0000-0000A3300000}"/>
    <cellStyle name="Normal 18 2 2 3 2 5 3" xfId="27549" xr:uid="{00000000-0005-0000-0000-00009D6B0000}"/>
    <cellStyle name="Normal 18 2 2 3 2 6" xfId="7430" xr:uid="{00000000-0005-0000-0000-0000061D0000}"/>
    <cellStyle name="Normal 18 2 2 3 2 6 3" xfId="22532" xr:uid="{00000000-0005-0000-0000-000004580000}"/>
    <cellStyle name="Normal 18 2 2 3 2 8" xfId="17519" xr:uid="{00000000-0005-0000-0000-00006F440000}"/>
    <cellStyle name="Normal 18 2 2 3 3" xfId="2777" xr:uid="{00000000-0005-0000-0000-0000D90A0000}"/>
    <cellStyle name="Normal 18 2 2 3 3 2" xfId="4467" xr:uid="{00000000-0005-0000-0000-000073110000}"/>
    <cellStyle name="Normal 18 2 2 3 3 2 2" xfId="14540" xr:uid="{00000000-0005-0000-0000-0000CC380000}"/>
    <cellStyle name="Normal 18 2 2 3 3 2 2 3" xfId="29638" xr:uid="{00000000-0005-0000-0000-0000C6730000}"/>
    <cellStyle name="Normal 18 2 2 3 3 2 3" xfId="9520" xr:uid="{00000000-0005-0000-0000-000030250000}"/>
    <cellStyle name="Normal 18 2 2 3 3 2 3 3" xfId="24621" xr:uid="{00000000-0005-0000-0000-00002D600000}"/>
    <cellStyle name="Normal 18 2 2 3 3 2 5" xfId="19608" xr:uid="{00000000-0005-0000-0000-0000984C0000}"/>
    <cellStyle name="Normal 18 2 2 3 3 3" xfId="6159" xr:uid="{00000000-0005-0000-0000-00000F180000}"/>
    <cellStyle name="Normal 18 2 2 3 3 3 2" xfId="16211" xr:uid="{00000000-0005-0000-0000-0000533F0000}"/>
    <cellStyle name="Normal 18 2 2 3 3 3 3" xfId="11191" xr:uid="{00000000-0005-0000-0000-0000B72B0000}"/>
    <cellStyle name="Normal 18 2 2 3 3 3 3 3" xfId="26292" xr:uid="{00000000-0005-0000-0000-0000B4660000}"/>
    <cellStyle name="Normal 18 2 2 3 3 3 5" xfId="21279" xr:uid="{00000000-0005-0000-0000-00001F530000}"/>
    <cellStyle name="Normal 18 2 2 3 3 4" xfId="12869" xr:uid="{00000000-0005-0000-0000-000045320000}"/>
    <cellStyle name="Normal 18 2 2 3 3 4 3" xfId="27967" xr:uid="{00000000-0005-0000-0000-00003F6D0000}"/>
    <cellStyle name="Normal 18 2 2 3 3 5" xfId="7848" xr:uid="{00000000-0005-0000-0000-0000A81E0000}"/>
    <cellStyle name="Normal 18 2 2 3 3 5 3" xfId="22950" xr:uid="{00000000-0005-0000-0000-0000A6590000}"/>
    <cellStyle name="Normal 18 2 2 3 3 7" xfId="17937" xr:uid="{00000000-0005-0000-0000-000011460000}"/>
    <cellStyle name="Normal 18 2 2 3 4" xfId="3630" xr:uid="{00000000-0005-0000-0000-00002E0E0000}"/>
    <cellStyle name="Normal 18 2 2 3 4 2" xfId="13704" xr:uid="{00000000-0005-0000-0000-000088350000}"/>
    <cellStyle name="Normal 18 2 2 3 4 2 3" xfId="28802" xr:uid="{00000000-0005-0000-0000-000082700000}"/>
    <cellStyle name="Normal 18 2 2 3 4 3" xfId="8684" xr:uid="{00000000-0005-0000-0000-0000EC210000}"/>
    <cellStyle name="Normal 18 2 2 3 4 3 3" xfId="23785" xr:uid="{00000000-0005-0000-0000-0000E95C0000}"/>
    <cellStyle name="Normal 18 2 2 3 4 5" xfId="18772" xr:uid="{00000000-0005-0000-0000-000054490000}"/>
    <cellStyle name="Normal 18 2 2 3 5" xfId="5323" xr:uid="{00000000-0005-0000-0000-0000CB140000}"/>
    <cellStyle name="Normal 18 2 2 3 5 2" xfId="15375" xr:uid="{00000000-0005-0000-0000-00000F3C0000}"/>
    <cellStyle name="Normal 18 2 2 3 5 2 3" xfId="30473" xr:uid="{00000000-0005-0000-0000-000009770000}"/>
    <cellStyle name="Normal 18 2 2 3 5 3" xfId="10355" xr:uid="{00000000-0005-0000-0000-000073280000}"/>
    <cellStyle name="Normal 18 2 2 3 5 3 3" xfId="25456" xr:uid="{00000000-0005-0000-0000-000070630000}"/>
    <cellStyle name="Normal 18 2 2 3 5 5" xfId="20443" xr:uid="{00000000-0005-0000-0000-0000DB4F0000}"/>
    <cellStyle name="Normal 18 2 2 3 6" xfId="12033" xr:uid="{00000000-0005-0000-0000-0000012F0000}"/>
    <cellStyle name="Normal 18 2 2 3 6 3" xfId="27131" xr:uid="{00000000-0005-0000-0000-0000FB690000}"/>
    <cellStyle name="Normal 18 2 2 3 7" xfId="7012" xr:uid="{00000000-0005-0000-0000-0000641B0000}"/>
    <cellStyle name="Normal 18 2 2 3 7 3" xfId="22114" xr:uid="{00000000-0005-0000-0000-000062560000}"/>
    <cellStyle name="Normal 18 2 2 3 9" xfId="17101" xr:uid="{00000000-0005-0000-0000-0000CD420000}"/>
    <cellStyle name="Normal 18 2 2 4" xfId="2148" xr:uid="{00000000-0005-0000-0000-000064080000}"/>
    <cellStyle name="Normal 18 2 2 4 2" xfId="2987" xr:uid="{00000000-0005-0000-0000-0000AB0B0000}"/>
    <cellStyle name="Normal 18 2 2 4 2 2" xfId="4677" xr:uid="{00000000-0005-0000-0000-000045120000}"/>
    <cellStyle name="Normal 18 2 2 4 2 2 2" xfId="14750" xr:uid="{00000000-0005-0000-0000-00009E390000}"/>
    <cellStyle name="Normal 18 2 2 4 2 2 2 3" xfId="29848" xr:uid="{00000000-0005-0000-0000-000098740000}"/>
    <cellStyle name="Normal 18 2 2 4 2 2 3" xfId="9730" xr:uid="{00000000-0005-0000-0000-000002260000}"/>
    <cellStyle name="Normal 18 2 2 4 2 2 3 3" xfId="24831" xr:uid="{00000000-0005-0000-0000-0000FF600000}"/>
    <cellStyle name="Normal 18 2 2 4 2 2 5" xfId="19818" xr:uid="{00000000-0005-0000-0000-00006A4D0000}"/>
    <cellStyle name="Normal 18 2 2 4 2 3" xfId="6369" xr:uid="{00000000-0005-0000-0000-0000E1180000}"/>
    <cellStyle name="Normal 18 2 2 4 2 3 2" xfId="16421" xr:uid="{00000000-0005-0000-0000-000025400000}"/>
    <cellStyle name="Normal 18 2 2 4 2 3 3" xfId="11401" xr:uid="{00000000-0005-0000-0000-0000892C0000}"/>
    <cellStyle name="Normal 18 2 2 4 2 3 3 3" xfId="26502" xr:uid="{00000000-0005-0000-0000-000086670000}"/>
    <cellStyle name="Normal 18 2 2 4 2 3 5" xfId="21489" xr:uid="{00000000-0005-0000-0000-0000F1530000}"/>
    <cellStyle name="Normal 18 2 2 4 2 4" xfId="13079" xr:uid="{00000000-0005-0000-0000-000017330000}"/>
    <cellStyle name="Normal 18 2 2 4 2 4 3" xfId="28177" xr:uid="{00000000-0005-0000-0000-0000116E0000}"/>
    <cellStyle name="Normal 18 2 2 4 2 5" xfId="8058" xr:uid="{00000000-0005-0000-0000-00007A1F0000}"/>
    <cellStyle name="Normal 18 2 2 4 2 5 3" xfId="23160" xr:uid="{00000000-0005-0000-0000-0000785A0000}"/>
    <cellStyle name="Normal 18 2 2 4 2 7" xfId="18147" xr:uid="{00000000-0005-0000-0000-0000E3460000}"/>
    <cellStyle name="Normal 18 2 2 4 3" xfId="3840" xr:uid="{00000000-0005-0000-0000-0000000F0000}"/>
    <cellStyle name="Normal 18 2 2 4 3 2" xfId="13914" xr:uid="{00000000-0005-0000-0000-00005A360000}"/>
    <cellStyle name="Normal 18 2 2 4 3 2 3" xfId="29012" xr:uid="{00000000-0005-0000-0000-000054710000}"/>
    <cellStyle name="Normal 18 2 2 4 3 3" xfId="8894" xr:uid="{00000000-0005-0000-0000-0000BE220000}"/>
    <cellStyle name="Normal 18 2 2 4 3 3 3" xfId="23995" xr:uid="{00000000-0005-0000-0000-0000BB5D0000}"/>
    <cellStyle name="Normal 18 2 2 4 3 5" xfId="18982" xr:uid="{00000000-0005-0000-0000-0000264A0000}"/>
    <cellStyle name="Normal 18 2 2 4 4" xfId="5533" xr:uid="{00000000-0005-0000-0000-00009D150000}"/>
    <cellStyle name="Normal 18 2 2 4 4 2" xfId="15585" xr:uid="{00000000-0005-0000-0000-0000E13C0000}"/>
    <cellStyle name="Normal 18 2 2 4 4 2 3" xfId="30683" xr:uid="{00000000-0005-0000-0000-0000DB770000}"/>
    <cellStyle name="Normal 18 2 2 4 4 3" xfId="10565" xr:uid="{00000000-0005-0000-0000-000045290000}"/>
    <cellStyle name="Normal 18 2 2 4 4 3 3" xfId="25666" xr:uid="{00000000-0005-0000-0000-000042640000}"/>
    <cellStyle name="Normal 18 2 2 4 4 5" xfId="20653" xr:uid="{00000000-0005-0000-0000-0000AD500000}"/>
    <cellStyle name="Normal 18 2 2 4 5" xfId="12243" xr:uid="{00000000-0005-0000-0000-0000D32F0000}"/>
    <cellStyle name="Normal 18 2 2 4 5 3" xfId="27341" xr:uid="{00000000-0005-0000-0000-0000CD6A0000}"/>
    <cellStyle name="Normal 18 2 2 4 6" xfId="7222" xr:uid="{00000000-0005-0000-0000-0000361C0000}"/>
    <cellStyle name="Normal 18 2 2 4 6 3" xfId="22324" xr:uid="{00000000-0005-0000-0000-000034570000}"/>
    <cellStyle name="Normal 18 2 2 4 8" xfId="17311" xr:uid="{00000000-0005-0000-0000-00009F430000}"/>
    <cellStyle name="Normal 18 2 2 5" xfId="2569" xr:uid="{00000000-0005-0000-0000-0000090A0000}"/>
    <cellStyle name="Normal 18 2 2 5 2" xfId="4259" xr:uid="{00000000-0005-0000-0000-0000A3100000}"/>
    <cellStyle name="Normal 18 2 2 5 2 2" xfId="14332" xr:uid="{00000000-0005-0000-0000-0000FC370000}"/>
    <cellStyle name="Normal 18 2 2 5 2 2 3" xfId="29430" xr:uid="{00000000-0005-0000-0000-0000F6720000}"/>
    <cellStyle name="Normal 18 2 2 5 2 3" xfId="9312" xr:uid="{00000000-0005-0000-0000-000060240000}"/>
    <cellStyle name="Normal 18 2 2 5 2 3 3" xfId="24413" xr:uid="{00000000-0005-0000-0000-00005D5F0000}"/>
    <cellStyle name="Normal 18 2 2 5 2 5" xfId="19400" xr:uid="{00000000-0005-0000-0000-0000C84B0000}"/>
    <cellStyle name="Normal 18 2 2 5 3" xfId="5951" xr:uid="{00000000-0005-0000-0000-00003F170000}"/>
    <cellStyle name="Normal 18 2 2 5 3 2" xfId="16003" xr:uid="{00000000-0005-0000-0000-0000833E0000}"/>
    <cellStyle name="Normal 18 2 2 5 3 3" xfId="10983" xr:uid="{00000000-0005-0000-0000-0000E72A0000}"/>
    <cellStyle name="Normal 18 2 2 5 3 3 3" xfId="26084" xr:uid="{00000000-0005-0000-0000-0000E4650000}"/>
    <cellStyle name="Normal 18 2 2 5 3 5" xfId="21071" xr:uid="{00000000-0005-0000-0000-00004F520000}"/>
    <cellStyle name="Normal 18 2 2 5 4" xfId="12661" xr:uid="{00000000-0005-0000-0000-000075310000}"/>
    <cellStyle name="Normal 18 2 2 5 4 3" xfId="27759" xr:uid="{00000000-0005-0000-0000-00006F6C0000}"/>
    <cellStyle name="Normal 18 2 2 5 5" xfId="7640" xr:uid="{00000000-0005-0000-0000-0000D81D0000}"/>
    <cellStyle name="Normal 18 2 2 5 5 3" xfId="22742" xr:uid="{00000000-0005-0000-0000-0000D6580000}"/>
    <cellStyle name="Normal 18 2 2 5 7" xfId="17729" xr:uid="{00000000-0005-0000-0000-000041450000}"/>
    <cellStyle name="Normal 18 2 2 6" xfId="3422" xr:uid="{00000000-0005-0000-0000-00005E0D0000}"/>
    <cellStyle name="Normal 18 2 2 6 2" xfId="13496" xr:uid="{00000000-0005-0000-0000-0000B8340000}"/>
    <cellStyle name="Normal 18 2 2 6 2 3" xfId="28594" xr:uid="{00000000-0005-0000-0000-0000B26F0000}"/>
    <cellStyle name="Normal 18 2 2 6 3" xfId="8476" xr:uid="{00000000-0005-0000-0000-00001C210000}"/>
    <cellStyle name="Normal 18 2 2 6 3 3" xfId="23577" xr:uid="{00000000-0005-0000-0000-0000195C0000}"/>
    <cellStyle name="Normal 18 2 2 6 5" xfId="18564" xr:uid="{00000000-0005-0000-0000-000084480000}"/>
    <cellStyle name="Normal 18 2 2 7" xfId="5115" xr:uid="{00000000-0005-0000-0000-0000FB130000}"/>
    <cellStyle name="Normal 18 2 2 7 2" xfId="15167" xr:uid="{00000000-0005-0000-0000-00003F3B0000}"/>
    <cellStyle name="Normal 18 2 2 7 2 3" xfId="30265" xr:uid="{00000000-0005-0000-0000-000039760000}"/>
    <cellStyle name="Normal 18 2 2 7 3" xfId="10147" xr:uid="{00000000-0005-0000-0000-0000A3270000}"/>
    <cellStyle name="Normal 18 2 2 7 3 3" xfId="25248" xr:uid="{00000000-0005-0000-0000-0000A0620000}"/>
    <cellStyle name="Normal 18 2 2 7 5" xfId="20235" xr:uid="{00000000-0005-0000-0000-00000B4F0000}"/>
    <cellStyle name="Normal 18 2 2 8" xfId="11825" xr:uid="{00000000-0005-0000-0000-0000312E0000}"/>
    <cellStyle name="Normal 18 2 2 8 3" xfId="26923" xr:uid="{00000000-0005-0000-0000-00002B690000}"/>
    <cellStyle name="Normal 18 2 2 9" xfId="6804" xr:uid="{00000000-0005-0000-0000-0000941A0000}"/>
    <cellStyle name="Normal 18 2 2 9 3" xfId="21906" xr:uid="{00000000-0005-0000-0000-000092550000}"/>
    <cellStyle name="Normal 18 2 3" xfId="1768" xr:uid="{00000000-0005-0000-0000-0000E8060000}"/>
    <cellStyle name="Normal 18 2 3 10" xfId="16945" xr:uid="{00000000-0005-0000-0000-000031420000}"/>
    <cellStyle name="Normal 18 2 3 2" xfId="1987" xr:uid="{00000000-0005-0000-0000-0000C3070000}"/>
    <cellStyle name="Normal 18 2 3 2 2" xfId="2408" xr:uid="{00000000-0005-0000-0000-000068090000}"/>
    <cellStyle name="Normal 18 2 3 2 2 2" xfId="3247" xr:uid="{00000000-0005-0000-0000-0000AF0C0000}"/>
    <cellStyle name="Normal 18 2 3 2 2 2 2" xfId="4937" xr:uid="{00000000-0005-0000-0000-000049130000}"/>
    <cellStyle name="Normal 18 2 3 2 2 2 2 2" xfId="15010" xr:uid="{00000000-0005-0000-0000-0000A23A0000}"/>
    <cellStyle name="Normal 18 2 3 2 2 2 2 2 3" xfId="30108" xr:uid="{00000000-0005-0000-0000-00009C750000}"/>
    <cellStyle name="Normal 18 2 3 2 2 2 2 3" xfId="9990" xr:uid="{00000000-0005-0000-0000-000006270000}"/>
    <cellStyle name="Normal 18 2 3 2 2 2 2 3 3" xfId="25091" xr:uid="{00000000-0005-0000-0000-000003620000}"/>
    <cellStyle name="Normal 18 2 3 2 2 2 2 5" xfId="20078" xr:uid="{00000000-0005-0000-0000-00006E4E0000}"/>
    <cellStyle name="Normal 18 2 3 2 2 2 3" xfId="6629" xr:uid="{00000000-0005-0000-0000-0000E5190000}"/>
    <cellStyle name="Normal 18 2 3 2 2 2 3 2" xfId="16681" xr:uid="{00000000-0005-0000-0000-000029410000}"/>
    <cellStyle name="Normal 18 2 3 2 2 2 3 3" xfId="11661" xr:uid="{00000000-0005-0000-0000-00008D2D0000}"/>
    <cellStyle name="Normal 18 2 3 2 2 2 3 3 3" xfId="26762" xr:uid="{00000000-0005-0000-0000-00008A680000}"/>
    <cellStyle name="Normal 18 2 3 2 2 2 3 5" xfId="21749" xr:uid="{00000000-0005-0000-0000-0000F5540000}"/>
    <cellStyle name="Normal 18 2 3 2 2 2 4" xfId="13339" xr:uid="{00000000-0005-0000-0000-00001B340000}"/>
    <cellStyle name="Normal 18 2 3 2 2 2 4 3" xfId="28437" xr:uid="{00000000-0005-0000-0000-0000156F0000}"/>
    <cellStyle name="Normal 18 2 3 2 2 2 5" xfId="8318" xr:uid="{00000000-0005-0000-0000-00007E200000}"/>
    <cellStyle name="Normal 18 2 3 2 2 2 5 3" xfId="23420" xr:uid="{00000000-0005-0000-0000-00007C5B0000}"/>
    <cellStyle name="Normal 18 2 3 2 2 2 7" xfId="18407" xr:uid="{00000000-0005-0000-0000-0000E7470000}"/>
    <cellStyle name="Normal 18 2 3 2 2 3" xfId="4100" xr:uid="{00000000-0005-0000-0000-000004100000}"/>
    <cellStyle name="Normal 18 2 3 2 2 3 2" xfId="14174" xr:uid="{00000000-0005-0000-0000-00005E370000}"/>
    <cellStyle name="Normal 18 2 3 2 2 3 2 3" xfId="29272" xr:uid="{00000000-0005-0000-0000-000058720000}"/>
    <cellStyle name="Normal 18 2 3 2 2 3 3" xfId="9154" xr:uid="{00000000-0005-0000-0000-0000C2230000}"/>
    <cellStyle name="Normal 18 2 3 2 2 3 3 3" xfId="24255" xr:uid="{00000000-0005-0000-0000-0000BF5E0000}"/>
    <cellStyle name="Normal 18 2 3 2 2 3 5" xfId="19242" xr:uid="{00000000-0005-0000-0000-00002A4B0000}"/>
    <cellStyle name="Normal 18 2 3 2 2 4" xfId="5793" xr:uid="{00000000-0005-0000-0000-0000A1160000}"/>
    <cellStyle name="Normal 18 2 3 2 2 4 2" xfId="15845" xr:uid="{00000000-0005-0000-0000-0000E53D0000}"/>
    <cellStyle name="Normal 18 2 3 2 2 4 2 3" xfId="30943" xr:uid="{00000000-0005-0000-0000-0000DF780000}"/>
    <cellStyle name="Normal 18 2 3 2 2 4 3" xfId="10825" xr:uid="{00000000-0005-0000-0000-0000492A0000}"/>
    <cellStyle name="Normal 18 2 3 2 2 4 3 3" xfId="25926" xr:uid="{00000000-0005-0000-0000-000046650000}"/>
    <cellStyle name="Normal 18 2 3 2 2 4 5" xfId="20913" xr:uid="{00000000-0005-0000-0000-0000B1510000}"/>
    <cellStyle name="Normal 18 2 3 2 2 5" xfId="12503" xr:uid="{00000000-0005-0000-0000-0000D7300000}"/>
    <cellStyle name="Normal 18 2 3 2 2 5 3" xfId="27601" xr:uid="{00000000-0005-0000-0000-0000D16B0000}"/>
    <cellStyle name="Normal 18 2 3 2 2 6" xfId="7482" xr:uid="{00000000-0005-0000-0000-00003A1D0000}"/>
    <cellStyle name="Normal 18 2 3 2 2 6 3" xfId="22584" xr:uid="{00000000-0005-0000-0000-000038580000}"/>
    <cellStyle name="Normal 18 2 3 2 2 8" xfId="17571" xr:uid="{00000000-0005-0000-0000-0000A3440000}"/>
    <cellStyle name="Normal 18 2 3 2 3" xfId="2829" xr:uid="{00000000-0005-0000-0000-00000D0B0000}"/>
    <cellStyle name="Normal 18 2 3 2 3 2" xfId="4519" xr:uid="{00000000-0005-0000-0000-0000A7110000}"/>
    <cellStyle name="Normal 18 2 3 2 3 2 2" xfId="14592" xr:uid="{00000000-0005-0000-0000-000000390000}"/>
    <cellStyle name="Normal 18 2 3 2 3 2 2 3" xfId="29690" xr:uid="{00000000-0005-0000-0000-0000FA730000}"/>
    <cellStyle name="Normal 18 2 3 2 3 2 3" xfId="9572" xr:uid="{00000000-0005-0000-0000-000064250000}"/>
    <cellStyle name="Normal 18 2 3 2 3 2 3 3" xfId="24673" xr:uid="{00000000-0005-0000-0000-000061600000}"/>
    <cellStyle name="Normal 18 2 3 2 3 2 5" xfId="19660" xr:uid="{00000000-0005-0000-0000-0000CC4C0000}"/>
    <cellStyle name="Normal 18 2 3 2 3 3" xfId="6211" xr:uid="{00000000-0005-0000-0000-000043180000}"/>
    <cellStyle name="Normal 18 2 3 2 3 3 2" xfId="16263" xr:uid="{00000000-0005-0000-0000-0000873F0000}"/>
    <cellStyle name="Normal 18 2 3 2 3 3 3" xfId="11243" xr:uid="{00000000-0005-0000-0000-0000EB2B0000}"/>
    <cellStyle name="Normal 18 2 3 2 3 3 3 3" xfId="26344" xr:uid="{00000000-0005-0000-0000-0000E8660000}"/>
    <cellStyle name="Normal 18 2 3 2 3 3 5" xfId="21331" xr:uid="{00000000-0005-0000-0000-000053530000}"/>
    <cellStyle name="Normal 18 2 3 2 3 4" xfId="12921" xr:uid="{00000000-0005-0000-0000-000079320000}"/>
    <cellStyle name="Normal 18 2 3 2 3 4 3" xfId="28019" xr:uid="{00000000-0005-0000-0000-0000736D0000}"/>
    <cellStyle name="Normal 18 2 3 2 3 5" xfId="7900" xr:uid="{00000000-0005-0000-0000-0000DC1E0000}"/>
    <cellStyle name="Normal 18 2 3 2 3 5 3" xfId="23002" xr:uid="{00000000-0005-0000-0000-0000DA590000}"/>
    <cellStyle name="Normal 18 2 3 2 3 7" xfId="17989" xr:uid="{00000000-0005-0000-0000-000045460000}"/>
    <cellStyle name="Normal 18 2 3 2 4" xfId="3682" xr:uid="{00000000-0005-0000-0000-0000620E0000}"/>
    <cellStyle name="Normal 18 2 3 2 4 2" xfId="13756" xr:uid="{00000000-0005-0000-0000-0000BC350000}"/>
    <cellStyle name="Normal 18 2 3 2 4 2 3" xfId="28854" xr:uid="{00000000-0005-0000-0000-0000B6700000}"/>
    <cellStyle name="Normal 18 2 3 2 4 3" xfId="8736" xr:uid="{00000000-0005-0000-0000-000020220000}"/>
    <cellStyle name="Normal 18 2 3 2 4 3 3" xfId="23837" xr:uid="{00000000-0005-0000-0000-00001D5D0000}"/>
    <cellStyle name="Normal 18 2 3 2 4 5" xfId="18824" xr:uid="{00000000-0005-0000-0000-000088490000}"/>
    <cellStyle name="Normal 18 2 3 2 5" xfId="5375" xr:uid="{00000000-0005-0000-0000-0000FF140000}"/>
    <cellStyle name="Normal 18 2 3 2 5 2" xfId="15427" xr:uid="{00000000-0005-0000-0000-0000433C0000}"/>
    <cellStyle name="Normal 18 2 3 2 5 2 3" xfId="30525" xr:uid="{00000000-0005-0000-0000-00003D770000}"/>
    <cellStyle name="Normal 18 2 3 2 5 3" xfId="10407" xr:uid="{00000000-0005-0000-0000-0000A7280000}"/>
    <cellStyle name="Normal 18 2 3 2 5 3 3" xfId="25508" xr:uid="{00000000-0005-0000-0000-0000A4630000}"/>
    <cellStyle name="Normal 18 2 3 2 5 5" xfId="20495" xr:uid="{00000000-0005-0000-0000-00000F500000}"/>
    <cellStyle name="Normal 18 2 3 2 6" xfId="12085" xr:uid="{00000000-0005-0000-0000-0000352F0000}"/>
    <cellStyle name="Normal 18 2 3 2 6 3" xfId="27183" xr:uid="{00000000-0005-0000-0000-00002F6A0000}"/>
    <cellStyle name="Normal 18 2 3 2 7" xfId="7064" xr:uid="{00000000-0005-0000-0000-0000981B0000}"/>
    <cellStyle name="Normal 18 2 3 2 7 3" xfId="22166" xr:uid="{00000000-0005-0000-0000-000096560000}"/>
    <cellStyle name="Normal 18 2 3 2 9" xfId="17153" xr:uid="{00000000-0005-0000-0000-000001430000}"/>
    <cellStyle name="Normal 18 2 3 3" xfId="2200" xr:uid="{00000000-0005-0000-0000-000098080000}"/>
    <cellStyle name="Normal 18 2 3 3 2" xfId="3039" xr:uid="{00000000-0005-0000-0000-0000DF0B0000}"/>
    <cellStyle name="Normal 18 2 3 3 2 2" xfId="4729" xr:uid="{00000000-0005-0000-0000-000079120000}"/>
    <cellStyle name="Normal 18 2 3 3 2 2 2" xfId="14802" xr:uid="{00000000-0005-0000-0000-0000D2390000}"/>
    <cellStyle name="Normal 18 2 3 3 2 2 2 3" xfId="29900" xr:uid="{00000000-0005-0000-0000-0000CC740000}"/>
    <cellStyle name="Normal 18 2 3 3 2 2 3" xfId="9782" xr:uid="{00000000-0005-0000-0000-000036260000}"/>
    <cellStyle name="Normal 18 2 3 3 2 2 3 3" xfId="24883" xr:uid="{00000000-0005-0000-0000-000033610000}"/>
    <cellStyle name="Normal 18 2 3 3 2 2 5" xfId="19870" xr:uid="{00000000-0005-0000-0000-00009E4D0000}"/>
    <cellStyle name="Normal 18 2 3 3 2 3" xfId="6421" xr:uid="{00000000-0005-0000-0000-000015190000}"/>
    <cellStyle name="Normal 18 2 3 3 2 3 2" xfId="16473" xr:uid="{00000000-0005-0000-0000-000059400000}"/>
    <cellStyle name="Normal 18 2 3 3 2 3 3" xfId="11453" xr:uid="{00000000-0005-0000-0000-0000BD2C0000}"/>
    <cellStyle name="Normal 18 2 3 3 2 3 3 3" xfId="26554" xr:uid="{00000000-0005-0000-0000-0000BA670000}"/>
    <cellStyle name="Normal 18 2 3 3 2 3 5" xfId="21541" xr:uid="{00000000-0005-0000-0000-000025540000}"/>
    <cellStyle name="Normal 18 2 3 3 2 4" xfId="13131" xr:uid="{00000000-0005-0000-0000-00004B330000}"/>
    <cellStyle name="Normal 18 2 3 3 2 4 3" xfId="28229" xr:uid="{00000000-0005-0000-0000-0000456E0000}"/>
    <cellStyle name="Normal 18 2 3 3 2 5" xfId="8110" xr:uid="{00000000-0005-0000-0000-0000AE1F0000}"/>
    <cellStyle name="Normal 18 2 3 3 2 5 3" xfId="23212" xr:uid="{00000000-0005-0000-0000-0000AC5A0000}"/>
    <cellStyle name="Normal 18 2 3 3 2 7" xfId="18199" xr:uid="{00000000-0005-0000-0000-000017470000}"/>
    <cellStyle name="Normal 18 2 3 3 3" xfId="3892" xr:uid="{00000000-0005-0000-0000-0000340F0000}"/>
    <cellStyle name="Normal 18 2 3 3 3 2" xfId="13966" xr:uid="{00000000-0005-0000-0000-00008E360000}"/>
    <cellStyle name="Normal 18 2 3 3 3 2 3" xfId="29064" xr:uid="{00000000-0005-0000-0000-000088710000}"/>
    <cellStyle name="Normal 18 2 3 3 3 3" xfId="8946" xr:uid="{00000000-0005-0000-0000-0000F2220000}"/>
    <cellStyle name="Normal 18 2 3 3 3 3 3" xfId="24047" xr:uid="{00000000-0005-0000-0000-0000EF5D0000}"/>
    <cellStyle name="Normal 18 2 3 3 3 5" xfId="19034" xr:uid="{00000000-0005-0000-0000-00005A4A0000}"/>
    <cellStyle name="Normal 18 2 3 3 4" xfId="5585" xr:uid="{00000000-0005-0000-0000-0000D1150000}"/>
    <cellStyle name="Normal 18 2 3 3 4 2" xfId="15637" xr:uid="{00000000-0005-0000-0000-0000153D0000}"/>
    <cellStyle name="Normal 18 2 3 3 4 2 3" xfId="30735" xr:uid="{00000000-0005-0000-0000-00000F780000}"/>
    <cellStyle name="Normal 18 2 3 3 4 3" xfId="10617" xr:uid="{00000000-0005-0000-0000-000079290000}"/>
    <cellStyle name="Normal 18 2 3 3 4 3 3" xfId="25718" xr:uid="{00000000-0005-0000-0000-000076640000}"/>
    <cellStyle name="Normal 18 2 3 3 4 5" xfId="20705" xr:uid="{00000000-0005-0000-0000-0000E1500000}"/>
    <cellStyle name="Normal 18 2 3 3 5" xfId="12295" xr:uid="{00000000-0005-0000-0000-000007300000}"/>
    <cellStyle name="Normal 18 2 3 3 5 3" xfId="27393" xr:uid="{00000000-0005-0000-0000-0000016B0000}"/>
    <cellStyle name="Normal 18 2 3 3 6" xfId="7274" xr:uid="{00000000-0005-0000-0000-00006A1C0000}"/>
    <cellStyle name="Normal 18 2 3 3 6 3" xfId="22376" xr:uid="{00000000-0005-0000-0000-000068570000}"/>
    <cellStyle name="Normal 18 2 3 3 8" xfId="17363" xr:uid="{00000000-0005-0000-0000-0000D3430000}"/>
    <cellStyle name="Normal 18 2 3 4" xfId="2621" xr:uid="{00000000-0005-0000-0000-00003D0A0000}"/>
    <cellStyle name="Normal 18 2 3 4 2" xfId="4311" xr:uid="{00000000-0005-0000-0000-0000D7100000}"/>
    <cellStyle name="Normal 18 2 3 4 2 2" xfId="14384" xr:uid="{00000000-0005-0000-0000-000030380000}"/>
    <cellStyle name="Normal 18 2 3 4 2 2 3" xfId="29482" xr:uid="{00000000-0005-0000-0000-00002A730000}"/>
    <cellStyle name="Normal 18 2 3 4 2 3" xfId="9364" xr:uid="{00000000-0005-0000-0000-000094240000}"/>
    <cellStyle name="Normal 18 2 3 4 2 3 3" xfId="24465" xr:uid="{00000000-0005-0000-0000-0000915F0000}"/>
    <cellStyle name="Normal 18 2 3 4 2 5" xfId="19452" xr:uid="{00000000-0005-0000-0000-0000FC4B0000}"/>
    <cellStyle name="Normal 18 2 3 4 3" xfId="6003" xr:uid="{00000000-0005-0000-0000-000073170000}"/>
    <cellStyle name="Normal 18 2 3 4 3 2" xfId="16055" xr:uid="{00000000-0005-0000-0000-0000B73E0000}"/>
    <cellStyle name="Normal 18 2 3 4 3 3" xfId="11035" xr:uid="{00000000-0005-0000-0000-00001B2B0000}"/>
    <cellStyle name="Normal 18 2 3 4 3 3 3" xfId="26136" xr:uid="{00000000-0005-0000-0000-000018660000}"/>
    <cellStyle name="Normal 18 2 3 4 3 5" xfId="21123" xr:uid="{00000000-0005-0000-0000-000083520000}"/>
    <cellStyle name="Normal 18 2 3 4 4" xfId="12713" xr:uid="{00000000-0005-0000-0000-0000A9310000}"/>
    <cellStyle name="Normal 18 2 3 4 4 3" xfId="27811" xr:uid="{00000000-0005-0000-0000-0000A36C0000}"/>
    <cellStyle name="Normal 18 2 3 4 5" xfId="7692" xr:uid="{00000000-0005-0000-0000-00000C1E0000}"/>
    <cellStyle name="Normal 18 2 3 4 5 3" xfId="22794" xr:uid="{00000000-0005-0000-0000-00000A590000}"/>
    <cellStyle name="Normal 18 2 3 4 7" xfId="17781" xr:uid="{00000000-0005-0000-0000-000075450000}"/>
    <cellStyle name="Normal 18 2 3 5" xfId="3474" xr:uid="{00000000-0005-0000-0000-0000920D0000}"/>
    <cellStyle name="Normal 18 2 3 5 2" xfId="13548" xr:uid="{00000000-0005-0000-0000-0000EC340000}"/>
    <cellStyle name="Normal 18 2 3 5 2 3" xfId="28646" xr:uid="{00000000-0005-0000-0000-0000E66F0000}"/>
    <cellStyle name="Normal 18 2 3 5 3" xfId="8528" xr:uid="{00000000-0005-0000-0000-000050210000}"/>
    <cellStyle name="Normal 18 2 3 5 3 3" xfId="23629" xr:uid="{00000000-0005-0000-0000-00004D5C0000}"/>
    <cellStyle name="Normal 18 2 3 5 5" xfId="18616" xr:uid="{00000000-0005-0000-0000-0000B8480000}"/>
    <cellStyle name="Normal 18 2 3 6" xfId="5167" xr:uid="{00000000-0005-0000-0000-00002F140000}"/>
    <cellStyle name="Normal 18 2 3 6 2" xfId="15219" xr:uid="{00000000-0005-0000-0000-0000733B0000}"/>
    <cellStyle name="Normal 18 2 3 6 2 3" xfId="30317" xr:uid="{00000000-0005-0000-0000-00006D760000}"/>
    <cellStyle name="Normal 18 2 3 6 3" xfId="10199" xr:uid="{00000000-0005-0000-0000-0000D7270000}"/>
    <cellStyle name="Normal 18 2 3 6 3 3" xfId="25300" xr:uid="{00000000-0005-0000-0000-0000D4620000}"/>
    <cellStyle name="Normal 18 2 3 6 5" xfId="20287" xr:uid="{00000000-0005-0000-0000-00003F4F0000}"/>
    <cellStyle name="Normal 18 2 3 7" xfId="11877" xr:uid="{00000000-0005-0000-0000-0000652E0000}"/>
    <cellStyle name="Normal 18 2 3 7 3" xfId="26975" xr:uid="{00000000-0005-0000-0000-00005F690000}"/>
    <cellStyle name="Normal 18 2 3 8" xfId="6856" xr:uid="{00000000-0005-0000-0000-0000C81A0000}"/>
    <cellStyle name="Normal 18 2 3 8 3" xfId="21958" xr:uid="{00000000-0005-0000-0000-0000C6550000}"/>
    <cellStyle name="Normal 18 2 4" xfId="1881" xr:uid="{00000000-0005-0000-0000-000059070000}"/>
    <cellStyle name="Normal 18 2 4 2" xfId="2304" xr:uid="{00000000-0005-0000-0000-000000090000}"/>
    <cellStyle name="Normal 18 2 4 2 2" xfId="3143" xr:uid="{00000000-0005-0000-0000-0000470C0000}"/>
    <cellStyle name="Normal 18 2 4 2 2 2" xfId="4833" xr:uid="{00000000-0005-0000-0000-0000E1120000}"/>
    <cellStyle name="Normal 18 2 4 2 2 2 2" xfId="14906" xr:uid="{00000000-0005-0000-0000-00003A3A0000}"/>
    <cellStyle name="Normal 18 2 4 2 2 2 2 3" xfId="30004" xr:uid="{00000000-0005-0000-0000-000034750000}"/>
    <cellStyle name="Normal 18 2 4 2 2 2 3" xfId="9886" xr:uid="{00000000-0005-0000-0000-00009E260000}"/>
    <cellStyle name="Normal 18 2 4 2 2 2 3 3" xfId="24987" xr:uid="{00000000-0005-0000-0000-00009B610000}"/>
    <cellStyle name="Normal 18 2 4 2 2 2 5" xfId="19974" xr:uid="{00000000-0005-0000-0000-0000064E0000}"/>
    <cellStyle name="Normal 18 2 4 2 2 3" xfId="6525" xr:uid="{00000000-0005-0000-0000-00007D190000}"/>
    <cellStyle name="Normal 18 2 4 2 2 3 2" xfId="16577" xr:uid="{00000000-0005-0000-0000-0000C1400000}"/>
    <cellStyle name="Normal 18 2 4 2 2 3 3" xfId="11557" xr:uid="{00000000-0005-0000-0000-0000252D0000}"/>
    <cellStyle name="Normal 18 2 4 2 2 3 3 3" xfId="26658" xr:uid="{00000000-0005-0000-0000-000022680000}"/>
    <cellStyle name="Normal 18 2 4 2 2 3 5" xfId="21645" xr:uid="{00000000-0005-0000-0000-00008D540000}"/>
    <cellStyle name="Normal 18 2 4 2 2 4" xfId="13235" xr:uid="{00000000-0005-0000-0000-0000B3330000}"/>
    <cellStyle name="Normal 18 2 4 2 2 4 3" xfId="28333" xr:uid="{00000000-0005-0000-0000-0000AD6E0000}"/>
    <cellStyle name="Normal 18 2 4 2 2 5" xfId="8214" xr:uid="{00000000-0005-0000-0000-000016200000}"/>
    <cellStyle name="Normal 18 2 4 2 2 5 3" xfId="23316" xr:uid="{00000000-0005-0000-0000-0000145B0000}"/>
    <cellStyle name="Normal 18 2 4 2 2 7" xfId="18303" xr:uid="{00000000-0005-0000-0000-00007F470000}"/>
    <cellStyle name="Normal 18 2 4 2 3" xfId="3996" xr:uid="{00000000-0005-0000-0000-00009C0F0000}"/>
    <cellStyle name="Normal 18 2 4 2 3 2" xfId="14070" xr:uid="{00000000-0005-0000-0000-0000F6360000}"/>
    <cellStyle name="Normal 18 2 4 2 3 2 3" xfId="29168" xr:uid="{00000000-0005-0000-0000-0000F0710000}"/>
    <cellStyle name="Normal 18 2 4 2 3 3" xfId="9050" xr:uid="{00000000-0005-0000-0000-00005A230000}"/>
    <cellStyle name="Normal 18 2 4 2 3 3 3" xfId="24151" xr:uid="{00000000-0005-0000-0000-0000575E0000}"/>
    <cellStyle name="Normal 18 2 4 2 3 5" xfId="19138" xr:uid="{00000000-0005-0000-0000-0000C24A0000}"/>
    <cellStyle name="Normal 18 2 4 2 4" xfId="5689" xr:uid="{00000000-0005-0000-0000-000039160000}"/>
    <cellStyle name="Normal 18 2 4 2 4 2" xfId="15741" xr:uid="{00000000-0005-0000-0000-00007D3D0000}"/>
    <cellStyle name="Normal 18 2 4 2 4 2 3" xfId="30839" xr:uid="{00000000-0005-0000-0000-000077780000}"/>
    <cellStyle name="Normal 18 2 4 2 4 3" xfId="10721" xr:uid="{00000000-0005-0000-0000-0000E1290000}"/>
    <cellStyle name="Normal 18 2 4 2 4 3 3" xfId="25822" xr:uid="{00000000-0005-0000-0000-0000DE640000}"/>
    <cellStyle name="Normal 18 2 4 2 4 5" xfId="20809" xr:uid="{00000000-0005-0000-0000-000049510000}"/>
    <cellStyle name="Normal 18 2 4 2 5" xfId="12399" xr:uid="{00000000-0005-0000-0000-00006F300000}"/>
    <cellStyle name="Normal 18 2 4 2 5 3" xfId="27497" xr:uid="{00000000-0005-0000-0000-0000696B0000}"/>
    <cellStyle name="Normal 18 2 4 2 6" xfId="7378" xr:uid="{00000000-0005-0000-0000-0000D21C0000}"/>
    <cellStyle name="Normal 18 2 4 2 6 3" xfId="22480" xr:uid="{00000000-0005-0000-0000-0000D0570000}"/>
    <cellStyle name="Normal 18 2 4 2 8" xfId="17467" xr:uid="{00000000-0005-0000-0000-00003B440000}"/>
    <cellStyle name="Normal 18 2 4 3" xfId="2725" xr:uid="{00000000-0005-0000-0000-0000A50A0000}"/>
    <cellStyle name="Normal 18 2 4 3 2" xfId="4415" xr:uid="{00000000-0005-0000-0000-00003F110000}"/>
    <cellStyle name="Normal 18 2 4 3 2 2" xfId="14488" xr:uid="{00000000-0005-0000-0000-000098380000}"/>
    <cellStyle name="Normal 18 2 4 3 2 2 3" xfId="29586" xr:uid="{00000000-0005-0000-0000-000092730000}"/>
    <cellStyle name="Normal 18 2 4 3 2 3" xfId="9468" xr:uid="{00000000-0005-0000-0000-0000FC240000}"/>
    <cellStyle name="Normal 18 2 4 3 2 3 3" xfId="24569" xr:uid="{00000000-0005-0000-0000-0000F95F0000}"/>
    <cellStyle name="Normal 18 2 4 3 2 5" xfId="19556" xr:uid="{00000000-0005-0000-0000-0000644C0000}"/>
    <cellStyle name="Normal 18 2 4 3 3" xfId="6107" xr:uid="{00000000-0005-0000-0000-0000DB170000}"/>
    <cellStyle name="Normal 18 2 4 3 3 2" xfId="16159" xr:uid="{00000000-0005-0000-0000-00001F3F0000}"/>
    <cellStyle name="Normal 18 2 4 3 3 3" xfId="11139" xr:uid="{00000000-0005-0000-0000-0000832B0000}"/>
    <cellStyle name="Normal 18 2 4 3 3 3 3" xfId="26240" xr:uid="{00000000-0005-0000-0000-000080660000}"/>
    <cellStyle name="Normal 18 2 4 3 3 5" xfId="21227" xr:uid="{00000000-0005-0000-0000-0000EB520000}"/>
    <cellStyle name="Normal 18 2 4 3 4" xfId="12817" xr:uid="{00000000-0005-0000-0000-000011320000}"/>
    <cellStyle name="Normal 18 2 4 3 4 3" xfId="27915" xr:uid="{00000000-0005-0000-0000-00000B6D0000}"/>
    <cellStyle name="Normal 18 2 4 3 5" xfId="7796" xr:uid="{00000000-0005-0000-0000-0000741E0000}"/>
    <cellStyle name="Normal 18 2 4 3 5 3" xfId="22898" xr:uid="{00000000-0005-0000-0000-000072590000}"/>
    <cellStyle name="Normal 18 2 4 3 7" xfId="17885" xr:uid="{00000000-0005-0000-0000-0000DD450000}"/>
    <cellStyle name="Normal 18 2 4 4" xfId="3578" xr:uid="{00000000-0005-0000-0000-0000FA0D0000}"/>
    <cellStyle name="Normal 18 2 4 4 2" xfId="13652" xr:uid="{00000000-0005-0000-0000-000054350000}"/>
    <cellStyle name="Normal 18 2 4 4 2 3" xfId="28750" xr:uid="{00000000-0005-0000-0000-00004E700000}"/>
    <cellStyle name="Normal 18 2 4 4 3" xfId="8632" xr:uid="{00000000-0005-0000-0000-0000B8210000}"/>
    <cellStyle name="Normal 18 2 4 4 3 3" xfId="23733" xr:uid="{00000000-0005-0000-0000-0000B55C0000}"/>
    <cellStyle name="Normal 18 2 4 4 5" xfId="18720" xr:uid="{00000000-0005-0000-0000-000020490000}"/>
    <cellStyle name="Normal 18 2 4 5" xfId="5271" xr:uid="{00000000-0005-0000-0000-000097140000}"/>
    <cellStyle name="Normal 18 2 4 5 2" xfId="15323" xr:uid="{00000000-0005-0000-0000-0000DB3B0000}"/>
    <cellStyle name="Normal 18 2 4 5 2 3" xfId="30421" xr:uid="{00000000-0005-0000-0000-0000D5760000}"/>
    <cellStyle name="Normal 18 2 4 5 3" xfId="10303" xr:uid="{00000000-0005-0000-0000-00003F280000}"/>
    <cellStyle name="Normal 18 2 4 5 3 3" xfId="25404" xr:uid="{00000000-0005-0000-0000-00003C630000}"/>
    <cellStyle name="Normal 18 2 4 5 5" xfId="20391" xr:uid="{00000000-0005-0000-0000-0000A74F0000}"/>
    <cellStyle name="Normal 18 2 4 6" xfId="11981" xr:uid="{00000000-0005-0000-0000-0000CD2E0000}"/>
    <cellStyle name="Normal 18 2 4 6 3" xfId="27079" xr:uid="{00000000-0005-0000-0000-0000C7690000}"/>
    <cellStyle name="Normal 18 2 4 7" xfId="6960" xr:uid="{00000000-0005-0000-0000-0000301B0000}"/>
    <cellStyle name="Normal 18 2 4 7 3" xfId="22062" xr:uid="{00000000-0005-0000-0000-00002E560000}"/>
    <cellStyle name="Normal 18 2 4 9" xfId="17049" xr:uid="{00000000-0005-0000-0000-000099420000}"/>
    <cellStyle name="Normal 18 2 5" xfId="2094" xr:uid="{00000000-0005-0000-0000-00002E080000}"/>
    <cellStyle name="Normal 18 2 5 2" xfId="2935" xr:uid="{00000000-0005-0000-0000-0000770B0000}"/>
    <cellStyle name="Normal 18 2 5 2 2" xfId="4625" xr:uid="{00000000-0005-0000-0000-000011120000}"/>
    <cellStyle name="Normal 18 2 5 2 2 2" xfId="14698" xr:uid="{00000000-0005-0000-0000-00006A390000}"/>
    <cellStyle name="Normal 18 2 5 2 2 2 3" xfId="29796" xr:uid="{00000000-0005-0000-0000-000064740000}"/>
    <cellStyle name="Normal 18 2 5 2 2 3" xfId="9678" xr:uid="{00000000-0005-0000-0000-0000CE250000}"/>
    <cellStyle name="Normal 18 2 5 2 2 3 3" xfId="24779" xr:uid="{00000000-0005-0000-0000-0000CB600000}"/>
    <cellStyle name="Normal 18 2 5 2 2 5" xfId="19766" xr:uid="{00000000-0005-0000-0000-0000364D0000}"/>
    <cellStyle name="Normal 18 2 5 2 3" xfId="6317" xr:uid="{00000000-0005-0000-0000-0000AD180000}"/>
    <cellStyle name="Normal 18 2 5 2 3 2" xfId="16369" xr:uid="{00000000-0005-0000-0000-0000F13F0000}"/>
    <cellStyle name="Normal 18 2 5 2 3 3" xfId="11349" xr:uid="{00000000-0005-0000-0000-0000552C0000}"/>
    <cellStyle name="Normal 18 2 5 2 3 3 3" xfId="26450" xr:uid="{00000000-0005-0000-0000-000052670000}"/>
    <cellStyle name="Normal 18 2 5 2 3 5" xfId="21437" xr:uid="{00000000-0005-0000-0000-0000BD530000}"/>
    <cellStyle name="Normal 18 2 5 2 4" xfId="13027" xr:uid="{00000000-0005-0000-0000-0000E3320000}"/>
    <cellStyle name="Normal 18 2 5 2 4 3" xfId="28125" xr:uid="{00000000-0005-0000-0000-0000DD6D0000}"/>
    <cellStyle name="Normal 18 2 5 2 5" xfId="8006" xr:uid="{00000000-0005-0000-0000-0000461F0000}"/>
    <cellStyle name="Normal 18 2 5 2 5 3" xfId="23108" xr:uid="{00000000-0005-0000-0000-0000445A0000}"/>
    <cellStyle name="Normal 18 2 5 2 7" xfId="18095" xr:uid="{00000000-0005-0000-0000-0000AF460000}"/>
    <cellStyle name="Normal 18 2 5 3" xfId="3788" xr:uid="{00000000-0005-0000-0000-0000CC0E0000}"/>
    <cellStyle name="Normal 18 2 5 3 2" xfId="13862" xr:uid="{00000000-0005-0000-0000-000026360000}"/>
    <cellStyle name="Normal 18 2 5 3 2 3" xfId="28960" xr:uid="{00000000-0005-0000-0000-000020710000}"/>
    <cellStyle name="Normal 18 2 5 3 3" xfId="8842" xr:uid="{00000000-0005-0000-0000-00008A220000}"/>
    <cellStyle name="Normal 18 2 5 3 3 3" xfId="23943" xr:uid="{00000000-0005-0000-0000-0000875D0000}"/>
    <cellStyle name="Normal 18 2 5 3 5" xfId="18930" xr:uid="{00000000-0005-0000-0000-0000F2490000}"/>
    <cellStyle name="Normal 18 2 5 4" xfId="5481" xr:uid="{00000000-0005-0000-0000-000069150000}"/>
    <cellStyle name="Normal 18 2 5 4 2" xfId="15533" xr:uid="{00000000-0005-0000-0000-0000AD3C0000}"/>
    <cellStyle name="Normal 18 2 5 4 2 3" xfId="30631" xr:uid="{00000000-0005-0000-0000-0000A7770000}"/>
    <cellStyle name="Normal 18 2 5 4 3" xfId="10513" xr:uid="{00000000-0005-0000-0000-000011290000}"/>
    <cellStyle name="Normal 18 2 5 4 3 3" xfId="25614" xr:uid="{00000000-0005-0000-0000-00000E640000}"/>
    <cellStyle name="Normal 18 2 5 4 5" xfId="20601" xr:uid="{00000000-0005-0000-0000-000079500000}"/>
    <cellStyle name="Normal 18 2 5 5" xfId="12191" xr:uid="{00000000-0005-0000-0000-00009F2F0000}"/>
    <cellStyle name="Normal 18 2 5 5 3" xfId="27289" xr:uid="{00000000-0005-0000-0000-0000996A0000}"/>
    <cellStyle name="Normal 18 2 5 6" xfId="7170" xr:uid="{00000000-0005-0000-0000-0000021C0000}"/>
    <cellStyle name="Normal 18 2 5 6 3" xfId="22272" xr:uid="{00000000-0005-0000-0000-000000570000}"/>
    <cellStyle name="Normal 18 2 5 8" xfId="17259" xr:uid="{00000000-0005-0000-0000-00006B430000}"/>
    <cellStyle name="Normal 18 2 6" xfId="2515" xr:uid="{00000000-0005-0000-0000-0000D3090000}"/>
    <cellStyle name="Normal 18 2 6 2" xfId="4207" xr:uid="{00000000-0005-0000-0000-00006F100000}"/>
    <cellStyle name="Normal 18 2 6 2 2" xfId="14280" xr:uid="{00000000-0005-0000-0000-0000C8370000}"/>
    <cellStyle name="Normal 18 2 6 2 2 3" xfId="29378" xr:uid="{00000000-0005-0000-0000-0000C2720000}"/>
    <cellStyle name="Normal 18 2 6 2 3" xfId="9260" xr:uid="{00000000-0005-0000-0000-00002C240000}"/>
    <cellStyle name="Normal 18 2 6 2 3 3" xfId="24361" xr:uid="{00000000-0005-0000-0000-0000295F0000}"/>
    <cellStyle name="Normal 18 2 6 2 5" xfId="19348" xr:uid="{00000000-0005-0000-0000-0000944B0000}"/>
    <cellStyle name="Normal 18 2 6 3" xfId="5899" xr:uid="{00000000-0005-0000-0000-00000B170000}"/>
    <cellStyle name="Normal 18 2 6 3 2" xfId="15951" xr:uid="{00000000-0005-0000-0000-00004F3E0000}"/>
    <cellStyle name="Normal 18 2 6 3 3" xfId="10931" xr:uid="{00000000-0005-0000-0000-0000B32A0000}"/>
    <cellStyle name="Normal 18 2 6 3 3 3" xfId="26032" xr:uid="{00000000-0005-0000-0000-0000B0650000}"/>
    <cellStyle name="Normal 18 2 6 3 5" xfId="21019" xr:uid="{00000000-0005-0000-0000-00001B520000}"/>
    <cellStyle name="Normal 18 2 6 4" xfId="12609" xr:uid="{00000000-0005-0000-0000-000041310000}"/>
    <cellStyle name="Normal 18 2 6 4 3" xfId="27707" xr:uid="{00000000-0005-0000-0000-00003B6C0000}"/>
    <cellStyle name="Normal 18 2 6 5" xfId="7588" xr:uid="{00000000-0005-0000-0000-0000A41D0000}"/>
    <cellStyle name="Normal 18 2 6 5 3" xfId="22690" xr:uid="{00000000-0005-0000-0000-0000A2580000}"/>
    <cellStyle name="Normal 18 2 6 7" xfId="17677" xr:uid="{00000000-0005-0000-0000-00000D450000}"/>
    <cellStyle name="Normal 18 2 7" xfId="3366" xr:uid="{00000000-0005-0000-0000-0000260D0000}"/>
    <cellStyle name="Normal 18 2 7 2" xfId="13444" xr:uid="{00000000-0005-0000-0000-000084340000}"/>
    <cellStyle name="Normal 18 2 7 2 3" xfId="28542" xr:uid="{00000000-0005-0000-0000-00007E6F0000}"/>
    <cellStyle name="Normal 18 2 7 3" xfId="8424" xr:uid="{00000000-0005-0000-0000-0000E8200000}"/>
    <cellStyle name="Normal 18 2 7 3 3" xfId="23525" xr:uid="{00000000-0005-0000-0000-0000E55B0000}"/>
    <cellStyle name="Normal 18 2 7 5" xfId="18512" xr:uid="{00000000-0005-0000-0000-000050480000}"/>
    <cellStyle name="Normal 18 2 8" xfId="5060" xr:uid="{00000000-0005-0000-0000-0000C4130000}"/>
    <cellStyle name="Normal 18 2 8 2" xfId="15115" xr:uid="{00000000-0005-0000-0000-00000B3B0000}"/>
    <cellStyle name="Normal 18 2 8 2 3" xfId="30213" xr:uid="{00000000-0005-0000-0000-000005760000}"/>
    <cellStyle name="Normal 18 2 8 3" xfId="10095" xr:uid="{00000000-0005-0000-0000-00006F270000}"/>
    <cellStyle name="Normal 18 2 8 3 3" xfId="25196" xr:uid="{00000000-0005-0000-0000-00006C620000}"/>
    <cellStyle name="Normal 18 2 8 5" xfId="20183" xr:uid="{00000000-0005-0000-0000-0000D74E0000}"/>
    <cellStyle name="Normal 18 2 9" xfId="11771" xr:uid="{00000000-0005-0000-0000-0000FB2D0000}"/>
    <cellStyle name="Normal 18 2 9 3" xfId="26871" xr:uid="{00000000-0005-0000-0000-0000F7680000}"/>
    <cellStyle name="Normal 19" xfId="933" xr:uid="{00000000-0005-0000-0000-0000A5030000}"/>
    <cellStyle name="Normal 19 2" xfId="1421" xr:uid="{00000000-0005-0000-0000-00008D050000}"/>
    <cellStyle name="Normal 19 2 10" xfId="6751" xr:uid="{00000000-0005-0000-0000-00005F1A0000}"/>
    <cellStyle name="Normal 19 2 10 3" xfId="21855" xr:uid="{00000000-0005-0000-0000-00005F550000}"/>
    <cellStyle name="Normal 19 2 12" xfId="16840" xr:uid="{00000000-0005-0000-0000-0000C8410000}"/>
    <cellStyle name="Normal 19 2 2" xfId="1715" xr:uid="{00000000-0005-0000-0000-0000B3060000}"/>
    <cellStyle name="Normal 19 2 2 11" xfId="16894" xr:uid="{00000000-0005-0000-0000-0000FE410000}"/>
    <cellStyle name="Normal 19 2 2 2" xfId="1823" xr:uid="{00000000-0005-0000-0000-00001F070000}"/>
    <cellStyle name="Normal 19 2 2 2 10" xfId="16998" xr:uid="{00000000-0005-0000-0000-000066420000}"/>
    <cellStyle name="Normal 19 2 2 2 2" xfId="2040" xr:uid="{00000000-0005-0000-0000-0000F8070000}"/>
    <cellStyle name="Normal 19 2 2 2 2 2" xfId="2461" xr:uid="{00000000-0005-0000-0000-00009D090000}"/>
    <cellStyle name="Normal 19 2 2 2 2 2 2" xfId="3300" xr:uid="{00000000-0005-0000-0000-0000E40C0000}"/>
    <cellStyle name="Normal 19 2 2 2 2 2 2 2" xfId="4990" xr:uid="{00000000-0005-0000-0000-00007E130000}"/>
    <cellStyle name="Normal 19 2 2 2 2 2 2 2 2" xfId="15063" xr:uid="{00000000-0005-0000-0000-0000D73A0000}"/>
    <cellStyle name="Normal 19 2 2 2 2 2 2 2 2 3" xfId="30161" xr:uid="{00000000-0005-0000-0000-0000D1750000}"/>
    <cellStyle name="Normal 19 2 2 2 2 2 2 2 3" xfId="10043" xr:uid="{00000000-0005-0000-0000-00003B270000}"/>
    <cellStyle name="Normal 19 2 2 2 2 2 2 2 3 3" xfId="25144" xr:uid="{00000000-0005-0000-0000-000038620000}"/>
    <cellStyle name="Normal 19 2 2 2 2 2 2 2 5" xfId="20131" xr:uid="{00000000-0005-0000-0000-0000A34E0000}"/>
    <cellStyle name="Normal 19 2 2 2 2 2 2 3" xfId="6682" xr:uid="{00000000-0005-0000-0000-00001A1A0000}"/>
    <cellStyle name="Normal 19 2 2 2 2 2 2 3 2" xfId="16734" xr:uid="{00000000-0005-0000-0000-00005E410000}"/>
    <cellStyle name="Normal 19 2 2 2 2 2 2 3 3" xfId="11714" xr:uid="{00000000-0005-0000-0000-0000C22D0000}"/>
    <cellStyle name="Normal 19 2 2 2 2 2 2 3 3 3" xfId="26815" xr:uid="{00000000-0005-0000-0000-0000BF680000}"/>
    <cellStyle name="Normal 19 2 2 2 2 2 2 3 5" xfId="21802" xr:uid="{00000000-0005-0000-0000-00002A550000}"/>
    <cellStyle name="Normal 19 2 2 2 2 2 2 4" xfId="13392" xr:uid="{00000000-0005-0000-0000-000050340000}"/>
    <cellStyle name="Normal 19 2 2 2 2 2 2 4 3" xfId="28490" xr:uid="{00000000-0005-0000-0000-00004A6F0000}"/>
    <cellStyle name="Normal 19 2 2 2 2 2 2 5" xfId="8371" xr:uid="{00000000-0005-0000-0000-0000B3200000}"/>
    <cellStyle name="Normal 19 2 2 2 2 2 2 5 3" xfId="23473" xr:uid="{00000000-0005-0000-0000-0000B15B0000}"/>
    <cellStyle name="Normal 19 2 2 2 2 2 2 7" xfId="18460" xr:uid="{00000000-0005-0000-0000-00001C480000}"/>
    <cellStyle name="Normal 19 2 2 2 2 2 3" xfId="4153" xr:uid="{00000000-0005-0000-0000-000039100000}"/>
    <cellStyle name="Normal 19 2 2 2 2 2 3 2" xfId="14227" xr:uid="{00000000-0005-0000-0000-000093370000}"/>
    <cellStyle name="Normal 19 2 2 2 2 2 3 2 3" xfId="29325" xr:uid="{00000000-0005-0000-0000-00008D720000}"/>
    <cellStyle name="Normal 19 2 2 2 2 2 3 3" xfId="9207" xr:uid="{00000000-0005-0000-0000-0000F7230000}"/>
    <cellStyle name="Normal 19 2 2 2 2 2 3 3 3" xfId="24308" xr:uid="{00000000-0005-0000-0000-0000F45E0000}"/>
    <cellStyle name="Normal 19 2 2 2 2 2 3 5" xfId="19295" xr:uid="{00000000-0005-0000-0000-00005F4B0000}"/>
    <cellStyle name="Normal 19 2 2 2 2 2 4" xfId="5846" xr:uid="{00000000-0005-0000-0000-0000D6160000}"/>
    <cellStyle name="Normal 19 2 2 2 2 2 4 2" xfId="15898" xr:uid="{00000000-0005-0000-0000-00001A3E0000}"/>
    <cellStyle name="Normal 19 2 2 2 2 2 4 3" xfId="10878" xr:uid="{00000000-0005-0000-0000-00007E2A0000}"/>
    <cellStyle name="Normal 19 2 2 2 2 2 4 3 3" xfId="25979" xr:uid="{00000000-0005-0000-0000-00007B650000}"/>
    <cellStyle name="Normal 19 2 2 2 2 2 4 5" xfId="20966" xr:uid="{00000000-0005-0000-0000-0000E6510000}"/>
    <cellStyle name="Normal 19 2 2 2 2 2 5" xfId="12556" xr:uid="{00000000-0005-0000-0000-00000C310000}"/>
    <cellStyle name="Normal 19 2 2 2 2 2 5 3" xfId="27654" xr:uid="{00000000-0005-0000-0000-0000066C0000}"/>
    <cellStyle name="Normal 19 2 2 2 2 2 6" xfId="7535" xr:uid="{00000000-0005-0000-0000-00006F1D0000}"/>
    <cellStyle name="Normal 19 2 2 2 2 2 6 3" xfId="22637" xr:uid="{00000000-0005-0000-0000-00006D580000}"/>
    <cellStyle name="Normal 19 2 2 2 2 2 8" xfId="17624" xr:uid="{00000000-0005-0000-0000-0000D8440000}"/>
    <cellStyle name="Normal 19 2 2 2 2 3" xfId="2882" xr:uid="{00000000-0005-0000-0000-0000420B0000}"/>
    <cellStyle name="Normal 19 2 2 2 2 3 2" xfId="4572" xr:uid="{00000000-0005-0000-0000-0000DC110000}"/>
    <cellStyle name="Normal 19 2 2 2 2 3 2 2" xfId="14645" xr:uid="{00000000-0005-0000-0000-000035390000}"/>
    <cellStyle name="Normal 19 2 2 2 2 3 2 2 3" xfId="29743" xr:uid="{00000000-0005-0000-0000-00002F740000}"/>
    <cellStyle name="Normal 19 2 2 2 2 3 2 3" xfId="9625" xr:uid="{00000000-0005-0000-0000-000099250000}"/>
    <cellStyle name="Normal 19 2 2 2 2 3 2 3 3" xfId="24726" xr:uid="{00000000-0005-0000-0000-000096600000}"/>
    <cellStyle name="Normal 19 2 2 2 2 3 2 5" xfId="19713" xr:uid="{00000000-0005-0000-0000-0000014D0000}"/>
    <cellStyle name="Normal 19 2 2 2 2 3 3" xfId="6264" xr:uid="{00000000-0005-0000-0000-000078180000}"/>
    <cellStyle name="Normal 19 2 2 2 2 3 3 2" xfId="16316" xr:uid="{00000000-0005-0000-0000-0000BC3F0000}"/>
    <cellStyle name="Normal 19 2 2 2 2 3 3 3" xfId="11296" xr:uid="{00000000-0005-0000-0000-0000202C0000}"/>
    <cellStyle name="Normal 19 2 2 2 2 3 3 3 3" xfId="26397" xr:uid="{00000000-0005-0000-0000-00001D670000}"/>
    <cellStyle name="Normal 19 2 2 2 2 3 3 5" xfId="21384" xr:uid="{00000000-0005-0000-0000-000088530000}"/>
    <cellStyle name="Normal 19 2 2 2 2 3 4" xfId="12974" xr:uid="{00000000-0005-0000-0000-0000AE320000}"/>
    <cellStyle name="Normal 19 2 2 2 2 3 4 3" xfId="28072" xr:uid="{00000000-0005-0000-0000-0000A86D0000}"/>
    <cellStyle name="Normal 19 2 2 2 2 3 5" xfId="7953" xr:uid="{00000000-0005-0000-0000-0000111F0000}"/>
    <cellStyle name="Normal 19 2 2 2 2 3 5 3" xfId="23055" xr:uid="{00000000-0005-0000-0000-00000F5A0000}"/>
    <cellStyle name="Normal 19 2 2 2 2 3 7" xfId="18042" xr:uid="{00000000-0005-0000-0000-00007A460000}"/>
    <cellStyle name="Normal 19 2 2 2 2 4" xfId="3735" xr:uid="{00000000-0005-0000-0000-0000970E0000}"/>
    <cellStyle name="Normal 19 2 2 2 2 4 2" xfId="13809" xr:uid="{00000000-0005-0000-0000-0000F1350000}"/>
    <cellStyle name="Normal 19 2 2 2 2 4 2 3" xfId="28907" xr:uid="{00000000-0005-0000-0000-0000EB700000}"/>
    <cellStyle name="Normal 19 2 2 2 2 4 3" xfId="8789" xr:uid="{00000000-0005-0000-0000-000055220000}"/>
    <cellStyle name="Normal 19 2 2 2 2 4 3 3" xfId="23890" xr:uid="{00000000-0005-0000-0000-0000525D0000}"/>
    <cellStyle name="Normal 19 2 2 2 2 4 5" xfId="18877" xr:uid="{00000000-0005-0000-0000-0000BD490000}"/>
    <cellStyle name="Normal 19 2 2 2 2 5" xfId="5428" xr:uid="{00000000-0005-0000-0000-000034150000}"/>
    <cellStyle name="Normal 19 2 2 2 2 5 2" xfId="15480" xr:uid="{00000000-0005-0000-0000-0000783C0000}"/>
    <cellStyle name="Normal 19 2 2 2 2 5 2 3" xfId="30578" xr:uid="{00000000-0005-0000-0000-000072770000}"/>
    <cellStyle name="Normal 19 2 2 2 2 5 3" xfId="10460" xr:uid="{00000000-0005-0000-0000-0000DC280000}"/>
    <cellStyle name="Normal 19 2 2 2 2 5 3 3" xfId="25561" xr:uid="{00000000-0005-0000-0000-0000D9630000}"/>
    <cellStyle name="Normal 19 2 2 2 2 5 5" xfId="20548" xr:uid="{00000000-0005-0000-0000-000044500000}"/>
    <cellStyle name="Normal 19 2 2 2 2 6" xfId="12138" xr:uid="{00000000-0005-0000-0000-00006A2F0000}"/>
    <cellStyle name="Normal 19 2 2 2 2 6 3" xfId="27236" xr:uid="{00000000-0005-0000-0000-0000646A0000}"/>
    <cellStyle name="Normal 19 2 2 2 2 7" xfId="7117" xr:uid="{00000000-0005-0000-0000-0000CD1B0000}"/>
    <cellStyle name="Normal 19 2 2 2 2 7 3" xfId="22219" xr:uid="{00000000-0005-0000-0000-0000CB560000}"/>
    <cellStyle name="Normal 19 2 2 2 2 9" xfId="17206" xr:uid="{00000000-0005-0000-0000-000036430000}"/>
    <cellStyle name="Normal 19 2 2 2 3" xfId="2253" xr:uid="{00000000-0005-0000-0000-0000CD080000}"/>
    <cellStyle name="Normal 19 2 2 2 3 2" xfId="3092" xr:uid="{00000000-0005-0000-0000-0000140C0000}"/>
    <cellStyle name="Normal 19 2 2 2 3 2 2" xfId="4782" xr:uid="{00000000-0005-0000-0000-0000AE120000}"/>
    <cellStyle name="Normal 19 2 2 2 3 2 2 2" xfId="14855" xr:uid="{00000000-0005-0000-0000-0000073A0000}"/>
    <cellStyle name="Normal 19 2 2 2 3 2 2 2 3" xfId="29953" xr:uid="{00000000-0005-0000-0000-000001750000}"/>
    <cellStyle name="Normal 19 2 2 2 3 2 2 3" xfId="9835" xr:uid="{00000000-0005-0000-0000-00006B260000}"/>
    <cellStyle name="Normal 19 2 2 2 3 2 2 3 3" xfId="24936" xr:uid="{00000000-0005-0000-0000-000068610000}"/>
    <cellStyle name="Normal 19 2 2 2 3 2 2 5" xfId="19923" xr:uid="{00000000-0005-0000-0000-0000D34D0000}"/>
    <cellStyle name="Normal 19 2 2 2 3 2 3" xfId="6474" xr:uid="{00000000-0005-0000-0000-00004A190000}"/>
    <cellStyle name="Normal 19 2 2 2 3 2 3 2" xfId="16526" xr:uid="{00000000-0005-0000-0000-00008E400000}"/>
    <cellStyle name="Normal 19 2 2 2 3 2 3 3" xfId="11506" xr:uid="{00000000-0005-0000-0000-0000F22C0000}"/>
    <cellStyle name="Normal 19 2 2 2 3 2 3 3 3" xfId="26607" xr:uid="{00000000-0005-0000-0000-0000EF670000}"/>
    <cellStyle name="Normal 19 2 2 2 3 2 3 5" xfId="21594" xr:uid="{00000000-0005-0000-0000-00005A540000}"/>
    <cellStyle name="Normal 19 2 2 2 3 2 4" xfId="13184" xr:uid="{00000000-0005-0000-0000-000080330000}"/>
    <cellStyle name="Normal 19 2 2 2 3 2 4 3" xfId="28282" xr:uid="{00000000-0005-0000-0000-00007A6E0000}"/>
    <cellStyle name="Normal 19 2 2 2 3 2 5" xfId="8163" xr:uid="{00000000-0005-0000-0000-0000E31F0000}"/>
    <cellStyle name="Normal 19 2 2 2 3 2 5 3" xfId="23265" xr:uid="{00000000-0005-0000-0000-0000E15A0000}"/>
    <cellStyle name="Normal 19 2 2 2 3 2 7" xfId="18252" xr:uid="{00000000-0005-0000-0000-00004C470000}"/>
    <cellStyle name="Normal 19 2 2 2 3 3" xfId="3945" xr:uid="{00000000-0005-0000-0000-0000690F0000}"/>
    <cellStyle name="Normal 19 2 2 2 3 3 2" xfId="14019" xr:uid="{00000000-0005-0000-0000-0000C3360000}"/>
    <cellStyle name="Normal 19 2 2 2 3 3 2 3" xfId="29117" xr:uid="{00000000-0005-0000-0000-0000BD710000}"/>
    <cellStyle name="Normal 19 2 2 2 3 3 3" xfId="8999" xr:uid="{00000000-0005-0000-0000-000027230000}"/>
    <cellStyle name="Normal 19 2 2 2 3 3 3 3" xfId="24100" xr:uid="{00000000-0005-0000-0000-0000245E0000}"/>
    <cellStyle name="Normal 19 2 2 2 3 3 5" xfId="19087" xr:uid="{00000000-0005-0000-0000-00008F4A0000}"/>
    <cellStyle name="Normal 19 2 2 2 3 4" xfId="5638" xr:uid="{00000000-0005-0000-0000-000006160000}"/>
    <cellStyle name="Normal 19 2 2 2 3 4 2" xfId="15690" xr:uid="{00000000-0005-0000-0000-00004A3D0000}"/>
    <cellStyle name="Normal 19 2 2 2 3 4 2 3" xfId="30788" xr:uid="{00000000-0005-0000-0000-000044780000}"/>
    <cellStyle name="Normal 19 2 2 2 3 4 3" xfId="10670" xr:uid="{00000000-0005-0000-0000-0000AE290000}"/>
    <cellStyle name="Normal 19 2 2 2 3 4 3 3" xfId="25771" xr:uid="{00000000-0005-0000-0000-0000AB640000}"/>
    <cellStyle name="Normal 19 2 2 2 3 4 5" xfId="20758" xr:uid="{00000000-0005-0000-0000-000016510000}"/>
    <cellStyle name="Normal 19 2 2 2 3 5" xfId="12348" xr:uid="{00000000-0005-0000-0000-00003C300000}"/>
    <cellStyle name="Normal 19 2 2 2 3 5 3" xfId="27446" xr:uid="{00000000-0005-0000-0000-0000366B0000}"/>
    <cellStyle name="Normal 19 2 2 2 3 6" xfId="7327" xr:uid="{00000000-0005-0000-0000-00009F1C0000}"/>
    <cellStyle name="Normal 19 2 2 2 3 6 3" xfId="22429" xr:uid="{00000000-0005-0000-0000-00009D570000}"/>
    <cellStyle name="Normal 19 2 2 2 3 8" xfId="17416" xr:uid="{00000000-0005-0000-0000-000008440000}"/>
    <cellStyle name="Normal 19 2 2 2 4" xfId="2674" xr:uid="{00000000-0005-0000-0000-0000720A0000}"/>
    <cellStyle name="Normal 19 2 2 2 4 2" xfId="4364" xr:uid="{00000000-0005-0000-0000-00000C110000}"/>
    <cellStyle name="Normal 19 2 2 2 4 2 2" xfId="14437" xr:uid="{00000000-0005-0000-0000-000065380000}"/>
    <cellStyle name="Normal 19 2 2 2 4 2 2 3" xfId="29535" xr:uid="{00000000-0005-0000-0000-00005F730000}"/>
    <cellStyle name="Normal 19 2 2 2 4 2 3" xfId="9417" xr:uid="{00000000-0005-0000-0000-0000C9240000}"/>
    <cellStyle name="Normal 19 2 2 2 4 2 3 3" xfId="24518" xr:uid="{00000000-0005-0000-0000-0000C65F0000}"/>
    <cellStyle name="Normal 19 2 2 2 4 2 5" xfId="19505" xr:uid="{00000000-0005-0000-0000-0000314C0000}"/>
    <cellStyle name="Normal 19 2 2 2 4 3" xfId="6056" xr:uid="{00000000-0005-0000-0000-0000A8170000}"/>
    <cellStyle name="Normal 19 2 2 2 4 3 2" xfId="16108" xr:uid="{00000000-0005-0000-0000-0000EC3E0000}"/>
    <cellStyle name="Normal 19 2 2 2 4 3 3" xfId="11088" xr:uid="{00000000-0005-0000-0000-0000502B0000}"/>
    <cellStyle name="Normal 19 2 2 2 4 3 3 3" xfId="26189" xr:uid="{00000000-0005-0000-0000-00004D660000}"/>
    <cellStyle name="Normal 19 2 2 2 4 3 5" xfId="21176" xr:uid="{00000000-0005-0000-0000-0000B8520000}"/>
    <cellStyle name="Normal 19 2 2 2 4 4" xfId="12766" xr:uid="{00000000-0005-0000-0000-0000DE310000}"/>
    <cellStyle name="Normal 19 2 2 2 4 4 3" xfId="27864" xr:uid="{00000000-0005-0000-0000-0000D86C0000}"/>
    <cellStyle name="Normal 19 2 2 2 4 5" xfId="7745" xr:uid="{00000000-0005-0000-0000-0000411E0000}"/>
    <cellStyle name="Normal 19 2 2 2 4 5 3" xfId="22847" xr:uid="{00000000-0005-0000-0000-00003F590000}"/>
    <cellStyle name="Normal 19 2 2 2 4 7" xfId="17834" xr:uid="{00000000-0005-0000-0000-0000AA450000}"/>
    <cellStyle name="Normal 19 2 2 2 5" xfId="3527" xr:uid="{00000000-0005-0000-0000-0000C70D0000}"/>
    <cellStyle name="Normal 19 2 2 2 5 2" xfId="13601" xr:uid="{00000000-0005-0000-0000-000021350000}"/>
    <cellStyle name="Normal 19 2 2 2 5 2 3" xfId="28699" xr:uid="{00000000-0005-0000-0000-00001B700000}"/>
    <cellStyle name="Normal 19 2 2 2 5 3" xfId="8581" xr:uid="{00000000-0005-0000-0000-000085210000}"/>
    <cellStyle name="Normal 19 2 2 2 5 3 3" xfId="23682" xr:uid="{00000000-0005-0000-0000-0000825C0000}"/>
    <cellStyle name="Normal 19 2 2 2 5 5" xfId="18669" xr:uid="{00000000-0005-0000-0000-0000ED480000}"/>
    <cellStyle name="Normal 19 2 2 2 6" xfId="5220" xr:uid="{00000000-0005-0000-0000-000064140000}"/>
    <cellStyle name="Normal 19 2 2 2 6 2" xfId="15272" xr:uid="{00000000-0005-0000-0000-0000A83B0000}"/>
    <cellStyle name="Normal 19 2 2 2 6 2 3" xfId="30370" xr:uid="{00000000-0005-0000-0000-0000A2760000}"/>
    <cellStyle name="Normal 19 2 2 2 6 3" xfId="10252" xr:uid="{00000000-0005-0000-0000-00000C280000}"/>
    <cellStyle name="Normal 19 2 2 2 6 3 3" xfId="25353" xr:uid="{00000000-0005-0000-0000-000009630000}"/>
    <cellStyle name="Normal 19 2 2 2 6 5" xfId="20340" xr:uid="{00000000-0005-0000-0000-0000744F0000}"/>
    <cellStyle name="Normal 19 2 2 2 7" xfId="11930" xr:uid="{00000000-0005-0000-0000-00009A2E0000}"/>
    <cellStyle name="Normal 19 2 2 2 7 3" xfId="27028" xr:uid="{00000000-0005-0000-0000-000094690000}"/>
    <cellStyle name="Normal 19 2 2 2 8" xfId="6909" xr:uid="{00000000-0005-0000-0000-0000FD1A0000}"/>
    <cellStyle name="Normal 19 2 2 2 8 3" xfId="22011" xr:uid="{00000000-0005-0000-0000-0000FB550000}"/>
    <cellStyle name="Normal 19 2 2 3" xfId="1936" xr:uid="{00000000-0005-0000-0000-000090070000}"/>
    <cellStyle name="Normal 19 2 2 3 2" xfId="2357" xr:uid="{00000000-0005-0000-0000-000035090000}"/>
    <cellStyle name="Normal 19 2 2 3 2 2" xfId="3196" xr:uid="{00000000-0005-0000-0000-00007C0C0000}"/>
    <cellStyle name="Normal 19 2 2 3 2 2 2" xfId="4886" xr:uid="{00000000-0005-0000-0000-000016130000}"/>
    <cellStyle name="Normal 19 2 2 3 2 2 2 2" xfId="14959" xr:uid="{00000000-0005-0000-0000-00006F3A0000}"/>
    <cellStyle name="Normal 19 2 2 3 2 2 2 2 3" xfId="30057" xr:uid="{00000000-0005-0000-0000-000069750000}"/>
    <cellStyle name="Normal 19 2 2 3 2 2 2 3" xfId="9939" xr:uid="{00000000-0005-0000-0000-0000D3260000}"/>
    <cellStyle name="Normal 19 2 2 3 2 2 2 3 3" xfId="25040" xr:uid="{00000000-0005-0000-0000-0000D0610000}"/>
    <cellStyle name="Normal 19 2 2 3 2 2 2 5" xfId="20027" xr:uid="{00000000-0005-0000-0000-00003B4E0000}"/>
    <cellStyle name="Normal 19 2 2 3 2 2 3" xfId="6578" xr:uid="{00000000-0005-0000-0000-0000B2190000}"/>
    <cellStyle name="Normal 19 2 2 3 2 2 3 2" xfId="16630" xr:uid="{00000000-0005-0000-0000-0000F6400000}"/>
    <cellStyle name="Normal 19 2 2 3 2 2 3 3" xfId="11610" xr:uid="{00000000-0005-0000-0000-00005A2D0000}"/>
    <cellStyle name="Normal 19 2 2 3 2 2 3 3 3" xfId="26711" xr:uid="{00000000-0005-0000-0000-000057680000}"/>
    <cellStyle name="Normal 19 2 2 3 2 2 3 5" xfId="21698" xr:uid="{00000000-0005-0000-0000-0000C2540000}"/>
    <cellStyle name="Normal 19 2 2 3 2 2 4" xfId="13288" xr:uid="{00000000-0005-0000-0000-0000E8330000}"/>
    <cellStyle name="Normal 19 2 2 3 2 2 4 3" xfId="28386" xr:uid="{00000000-0005-0000-0000-0000E26E0000}"/>
    <cellStyle name="Normal 19 2 2 3 2 2 5" xfId="8267" xr:uid="{00000000-0005-0000-0000-00004B200000}"/>
    <cellStyle name="Normal 19 2 2 3 2 2 5 3" xfId="23369" xr:uid="{00000000-0005-0000-0000-0000495B0000}"/>
    <cellStyle name="Normal 19 2 2 3 2 2 7" xfId="18356" xr:uid="{00000000-0005-0000-0000-0000B4470000}"/>
    <cellStyle name="Normal 19 2 2 3 2 3" xfId="4049" xr:uid="{00000000-0005-0000-0000-0000D10F0000}"/>
    <cellStyle name="Normal 19 2 2 3 2 3 2" xfId="14123" xr:uid="{00000000-0005-0000-0000-00002B370000}"/>
    <cellStyle name="Normal 19 2 2 3 2 3 2 3" xfId="29221" xr:uid="{00000000-0005-0000-0000-000025720000}"/>
    <cellStyle name="Normal 19 2 2 3 2 3 3" xfId="9103" xr:uid="{00000000-0005-0000-0000-00008F230000}"/>
    <cellStyle name="Normal 19 2 2 3 2 3 3 3" xfId="24204" xr:uid="{00000000-0005-0000-0000-00008C5E0000}"/>
    <cellStyle name="Normal 19 2 2 3 2 3 5" xfId="19191" xr:uid="{00000000-0005-0000-0000-0000F74A0000}"/>
    <cellStyle name="Normal 19 2 2 3 2 4" xfId="5742" xr:uid="{00000000-0005-0000-0000-00006E160000}"/>
    <cellStyle name="Normal 19 2 2 3 2 4 2" xfId="15794" xr:uid="{00000000-0005-0000-0000-0000B23D0000}"/>
    <cellStyle name="Normal 19 2 2 3 2 4 2 3" xfId="30892" xr:uid="{00000000-0005-0000-0000-0000AC780000}"/>
    <cellStyle name="Normal 19 2 2 3 2 4 3" xfId="10774" xr:uid="{00000000-0005-0000-0000-0000162A0000}"/>
    <cellStyle name="Normal 19 2 2 3 2 4 3 3" xfId="25875" xr:uid="{00000000-0005-0000-0000-000013650000}"/>
    <cellStyle name="Normal 19 2 2 3 2 4 5" xfId="20862" xr:uid="{00000000-0005-0000-0000-00007E510000}"/>
    <cellStyle name="Normal 19 2 2 3 2 5" xfId="12452" xr:uid="{00000000-0005-0000-0000-0000A4300000}"/>
    <cellStyle name="Normal 19 2 2 3 2 5 3" xfId="27550" xr:uid="{00000000-0005-0000-0000-00009E6B0000}"/>
    <cellStyle name="Normal 19 2 2 3 2 6" xfId="7431" xr:uid="{00000000-0005-0000-0000-0000071D0000}"/>
    <cellStyle name="Normal 19 2 2 3 2 6 3" xfId="22533" xr:uid="{00000000-0005-0000-0000-000005580000}"/>
    <cellStyle name="Normal 19 2 2 3 2 8" xfId="17520" xr:uid="{00000000-0005-0000-0000-000070440000}"/>
    <cellStyle name="Normal 19 2 2 3 3" xfId="2778" xr:uid="{00000000-0005-0000-0000-0000DA0A0000}"/>
    <cellStyle name="Normal 19 2 2 3 3 2" xfId="4468" xr:uid="{00000000-0005-0000-0000-000074110000}"/>
    <cellStyle name="Normal 19 2 2 3 3 2 2" xfId="14541" xr:uid="{00000000-0005-0000-0000-0000CD380000}"/>
    <cellStyle name="Normal 19 2 2 3 3 2 2 3" xfId="29639" xr:uid="{00000000-0005-0000-0000-0000C7730000}"/>
    <cellStyle name="Normal 19 2 2 3 3 2 3" xfId="9521" xr:uid="{00000000-0005-0000-0000-000031250000}"/>
    <cellStyle name="Normal 19 2 2 3 3 2 3 3" xfId="24622" xr:uid="{00000000-0005-0000-0000-00002E600000}"/>
    <cellStyle name="Normal 19 2 2 3 3 2 5" xfId="19609" xr:uid="{00000000-0005-0000-0000-0000994C0000}"/>
    <cellStyle name="Normal 19 2 2 3 3 3" xfId="6160" xr:uid="{00000000-0005-0000-0000-000010180000}"/>
    <cellStyle name="Normal 19 2 2 3 3 3 2" xfId="16212" xr:uid="{00000000-0005-0000-0000-0000543F0000}"/>
    <cellStyle name="Normal 19 2 2 3 3 3 3" xfId="11192" xr:uid="{00000000-0005-0000-0000-0000B82B0000}"/>
    <cellStyle name="Normal 19 2 2 3 3 3 3 3" xfId="26293" xr:uid="{00000000-0005-0000-0000-0000B5660000}"/>
    <cellStyle name="Normal 19 2 2 3 3 3 5" xfId="21280" xr:uid="{00000000-0005-0000-0000-000020530000}"/>
    <cellStyle name="Normal 19 2 2 3 3 4" xfId="12870" xr:uid="{00000000-0005-0000-0000-000046320000}"/>
    <cellStyle name="Normal 19 2 2 3 3 4 3" xfId="27968" xr:uid="{00000000-0005-0000-0000-0000406D0000}"/>
    <cellStyle name="Normal 19 2 2 3 3 5" xfId="7849" xr:uid="{00000000-0005-0000-0000-0000A91E0000}"/>
    <cellStyle name="Normal 19 2 2 3 3 5 3" xfId="22951" xr:uid="{00000000-0005-0000-0000-0000A7590000}"/>
    <cellStyle name="Normal 19 2 2 3 3 7" xfId="17938" xr:uid="{00000000-0005-0000-0000-000012460000}"/>
    <cellStyle name="Normal 19 2 2 3 4" xfId="3631" xr:uid="{00000000-0005-0000-0000-00002F0E0000}"/>
    <cellStyle name="Normal 19 2 2 3 4 2" xfId="13705" xr:uid="{00000000-0005-0000-0000-000089350000}"/>
    <cellStyle name="Normal 19 2 2 3 4 2 3" xfId="28803" xr:uid="{00000000-0005-0000-0000-000083700000}"/>
    <cellStyle name="Normal 19 2 2 3 4 3" xfId="8685" xr:uid="{00000000-0005-0000-0000-0000ED210000}"/>
    <cellStyle name="Normal 19 2 2 3 4 3 3" xfId="23786" xr:uid="{00000000-0005-0000-0000-0000EA5C0000}"/>
    <cellStyle name="Normal 19 2 2 3 4 5" xfId="18773" xr:uid="{00000000-0005-0000-0000-000055490000}"/>
    <cellStyle name="Normal 19 2 2 3 5" xfId="5324" xr:uid="{00000000-0005-0000-0000-0000CC140000}"/>
    <cellStyle name="Normal 19 2 2 3 5 2" xfId="15376" xr:uid="{00000000-0005-0000-0000-0000103C0000}"/>
    <cellStyle name="Normal 19 2 2 3 5 2 3" xfId="30474" xr:uid="{00000000-0005-0000-0000-00000A770000}"/>
    <cellStyle name="Normal 19 2 2 3 5 3" xfId="10356" xr:uid="{00000000-0005-0000-0000-000074280000}"/>
    <cellStyle name="Normal 19 2 2 3 5 3 3" xfId="25457" xr:uid="{00000000-0005-0000-0000-000071630000}"/>
    <cellStyle name="Normal 19 2 2 3 5 5" xfId="20444" xr:uid="{00000000-0005-0000-0000-0000DC4F0000}"/>
    <cellStyle name="Normal 19 2 2 3 6" xfId="12034" xr:uid="{00000000-0005-0000-0000-0000022F0000}"/>
    <cellStyle name="Normal 19 2 2 3 6 3" xfId="27132" xr:uid="{00000000-0005-0000-0000-0000FC690000}"/>
    <cellStyle name="Normal 19 2 2 3 7" xfId="7013" xr:uid="{00000000-0005-0000-0000-0000651B0000}"/>
    <cellStyle name="Normal 19 2 2 3 7 3" xfId="22115" xr:uid="{00000000-0005-0000-0000-000063560000}"/>
    <cellStyle name="Normal 19 2 2 3 9" xfId="17102" xr:uid="{00000000-0005-0000-0000-0000CE420000}"/>
    <cellStyle name="Normal 19 2 2 4" xfId="2149" xr:uid="{00000000-0005-0000-0000-000065080000}"/>
    <cellStyle name="Normal 19 2 2 4 2" xfId="2988" xr:uid="{00000000-0005-0000-0000-0000AC0B0000}"/>
    <cellStyle name="Normal 19 2 2 4 2 2" xfId="4678" xr:uid="{00000000-0005-0000-0000-000046120000}"/>
    <cellStyle name="Normal 19 2 2 4 2 2 2" xfId="14751" xr:uid="{00000000-0005-0000-0000-00009F390000}"/>
    <cellStyle name="Normal 19 2 2 4 2 2 2 3" xfId="29849" xr:uid="{00000000-0005-0000-0000-000099740000}"/>
    <cellStyle name="Normal 19 2 2 4 2 2 3" xfId="9731" xr:uid="{00000000-0005-0000-0000-000003260000}"/>
    <cellStyle name="Normal 19 2 2 4 2 2 3 3" xfId="24832" xr:uid="{00000000-0005-0000-0000-000000610000}"/>
    <cellStyle name="Normal 19 2 2 4 2 2 5" xfId="19819" xr:uid="{00000000-0005-0000-0000-00006B4D0000}"/>
    <cellStyle name="Normal 19 2 2 4 2 3" xfId="6370" xr:uid="{00000000-0005-0000-0000-0000E2180000}"/>
    <cellStyle name="Normal 19 2 2 4 2 3 2" xfId="16422" xr:uid="{00000000-0005-0000-0000-000026400000}"/>
    <cellStyle name="Normal 19 2 2 4 2 3 3" xfId="11402" xr:uid="{00000000-0005-0000-0000-00008A2C0000}"/>
    <cellStyle name="Normal 19 2 2 4 2 3 3 3" xfId="26503" xr:uid="{00000000-0005-0000-0000-000087670000}"/>
    <cellStyle name="Normal 19 2 2 4 2 3 5" xfId="21490" xr:uid="{00000000-0005-0000-0000-0000F2530000}"/>
    <cellStyle name="Normal 19 2 2 4 2 4" xfId="13080" xr:uid="{00000000-0005-0000-0000-000018330000}"/>
    <cellStyle name="Normal 19 2 2 4 2 4 3" xfId="28178" xr:uid="{00000000-0005-0000-0000-0000126E0000}"/>
    <cellStyle name="Normal 19 2 2 4 2 5" xfId="8059" xr:uid="{00000000-0005-0000-0000-00007B1F0000}"/>
    <cellStyle name="Normal 19 2 2 4 2 5 3" xfId="23161" xr:uid="{00000000-0005-0000-0000-0000795A0000}"/>
    <cellStyle name="Normal 19 2 2 4 2 7" xfId="18148" xr:uid="{00000000-0005-0000-0000-0000E4460000}"/>
    <cellStyle name="Normal 19 2 2 4 3" xfId="3841" xr:uid="{00000000-0005-0000-0000-0000010F0000}"/>
    <cellStyle name="Normal 19 2 2 4 3 2" xfId="13915" xr:uid="{00000000-0005-0000-0000-00005B360000}"/>
    <cellStyle name="Normal 19 2 2 4 3 2 3" xfId="29013" xr:uid="{00000000-0005-0000-0000-000055710000}"/>
    <cellStyle name="Normal 19 2 2 4 3 3" xfId="8895" xr:uid="{00000000-0005-0000-0000-0000BF220000}"/>
    <cellStyle name="Normal 19 2 2 4 3 3 3" xfId="23996" xr:uid="{00000000-0005-0000-0000-0000BC5D0000}"/>
    <cellStyle name="Normal 19 2 2 4 3 5" xfId="18983" xr:uid="{00000000-0005-0000-0000-0000274A0000}"/>
    <cellStyle name="Normal 19 2 2 4 4" xfId="5534" xr:uid="{00000000-0005-0000-0000-00009E150000}"/>
    <cellStyle name="Normal 19 2 2 4 4 2" xfId="15586" xr:uid="{00000000-0005-0000-0000-0000E23C0000}"/>
    <cellStyle name="Normal 19 2 2 4 4 2 3" xfId="30684" xr:uid="{00000000-0005-0000-0000-0000DC770000}"/>
    <cellStyle name="Normal 19 2 2 4 4 3" xfId="10566" xr:uid="{00000000-0005-0000-0000-000046290000}"/>
    <cellStyle name="Normal 19 2 2 4 4 3 3" xfId="25667" xr:uid="{00000000-0005-0000-0000-000043640000}"/>
    <cellStyle name="Normal 19 2 2 4 4 5" xfId="20654" xr:uid="{00000000-0005-0000-0000-0000AE500000}"/>
    <cellStyle name="Normal 19 2 2 4 5" xfId="12244" xr:uid="{00000000-0005-0000-0000-0000D42F0000}"/>
    <cellStyle name="Normal 19 2 2 4 5 3" xfId="27342" xr:uid="{00000000-0005-0000-0000-0000CE6A0000}"/>
    <cellStyle name="Normal 19 2 2 4 6" xfId="7223" xr:uid="{00000000-0005-0000-0000-0000371C0000}"/>
    <cellStyle name="Normal 19 2 2 4 6 3" xfId="22325" xr:uid="{00000000-0005-0000-0000-000035570000}"/>
    <cellStyle name="Normal 19 2 2 4 8" xfId="17312" xr:uid="{00000000-0005-0000-0000-0000A0430000}"/>
    <cellStyle name="Normal 19 2 2 5" xfId="2570" xr:uid="{00000000-0005-0000-0000-00000A0A0000}"/>
    <cellStyle name="Normal 19 2 2 5 2" xfId="4260" xr:uid="{00000000-0005-0000-0000-0000A4100000}"/>
    <cellStyle name="Normal 19 2 2 5 2 2" xfId="14333" xr:uid="{00000000-0005-0000-0000-0000FD370000}"/>
    <cellStyle name="Normal 19 2 2 5 2 2 3" xfId="29431" xr:uid="{00000000-0005-0000-0000-0000F7720000}"/>
    <cellStyle name="Normal 19 2 2 5 2 3" xfId="9313" xr:uid="{00000000-0005-0000-0000-000061240000}"/>
    <cellStyle name="Normal 19 2 2 5 2 3 3" xfId="24414" xr:uid="{00000000-0005-0000-0000-00005E5F0000}"/>
    <cellStyle name="Normal 19 2 2 5 2 5" xfId="19401" xr:uid="{00000000-0005-0000-0000-0000C94B0000}"/>
    <cellStyle name="Normal 19 2 2 5 3" xfId="5952" xr:uid="{00000000-0005-0000-0000-000040170000}"/>
    <cellStyle name="Normal 19 2 2 5 3 2" xfId="16004" xr:uid="{00000000-0005-0000-0000-0000843E0000}"/>
    <cellStyle name="Normal 19 2 2 5 3 3" xfId="10984" xr:uid="{00000000-0005-0000-0000-0000E82A0000}"/>
    <cellStyle name="Normal 19 2 2 5 3 3 3" xfId="26085" xr:uid="{00000000-0005-0000-0000-0000E5650000}"/>
    <cellStyle name="Normal 19 2 2 5 3 5" xfId="21072" xr:uid="{00000000-0005-0000-0000-000050520000}"/>
    <cellStyle name="Normal 19 2 2 5 4" xfId="12662" xr:uid="{00000000-0005-0000-0000-000076310000}"/>
    <cellStyle name="Normal 19 2 2 5 4 3" xfId="27760" xr:uid="{00000000-0005-0000-0000-0000706C0000}"/>
    <cellStyle name="Normal 19 2 2 5 5" xfId="7641" xr:uid="{00000000-0005-0000-0000-0000D91D0000}"/>
    <cellStyle name="Normal 19 2 2 5 5 3" xfId="22743" xr:uid="{00000000-0005-0000-0000-0000D7580000}"/>
    <cellStyle name="Normal 19 2 2 5 7" xfId="17730" xr:uid="{00000000-0005-0000-0000-000042450000}"/>
    <cellStyle name="Normal 19 2 2 6" xfId="3423" xr:uid="{00000000-0005-0000-0000-00005F0D0000}"/>
    <cellStyle name="Normal 19 2 2 6 2" xfId="13497" xr:uid="{00000000-0005-0000-0000-0000B9340000}"/>
    <cellStyle name="Normal 19 2 2 6 2 3" xfId="28595" xr:uid="{00000000-0005-0000-0000-0000B36F0000}"/>
    <cellStyle name="Normal 19 2 2 6 3" xfId="8477" xr:uid="{00000000-0005-0000-0000-00001D210000}"/>
    <cellStyle name="Normal 19 2 2 6 3 3" xfId="23578" xr:uid="{00000000-0005-0000-0000-00001A5C0000}"/>
    <cellStyle name="Normal 19 2 2 6 5" xfId="18565" xr:uid="{00000000-0005-0000-0000-000085480000}"/>
    <cellStyle name="Normal 19 2 2 7" xfId="5116" xr:uid="{00000000-0005-0000-0000-0000FC130000}"/>
    <cellStyle name="Normal 19 2 2 7 2" xfId="15168" xr:uid="{00000000-0005-0000-0000-0000403B0000}"/>
    <cellStyle name="Normal 19 2 2 7 2 3" xfId="30266" xr:uid="{00000000-0005-0000-0000-00003A760000}"/>
    <cellStyle name="Normal 19 2 2 7 3" xfId="10148" xr:uid="{00000000-0005-0000-0000-0000A4270000}"/>
    <cellStyle name="Normal 19 2 2 7 3 3" xfId="25249" xr:uid="{00000000-0005-0000-0000-0000A1620000}"/>
    <cellStyle name="Normal 19 2 2 7 5" xfId="20236" xr:uid="{00000000-0005-0000-0000-00000C4F0000}"/>
    <cellStyle name="Normal 19 2 2 8" xfId="11826" xr:uid="{00000000-0005-0000-0000-0000322E0000}"/>
    <cellStyle name="Normal 19 2 2 8 3" xfId="26924" xr:uid="{00000000-0005-0000-0000-00002C690000}"/>
    <cellStyle name="Normal 19 2 2 9" xfId="6805" xr:uid="{00000000-0005-0000-0000-0000951A0000}"/>
    <cellStyle name="Normal 19 2 2 9 3" xfId="21907" xr:uid="{00000000-0005-0000-0000-000093550000}"/>
    <cellStyle name="Normal 19 2 3" xfId="1769" xr:uid="{00000000-0005-0000-0000-0000E9060000}"/>
    <cellStyle name="Normal 19 2 3 10" xfId="16946" xr:uid="{00000000-0005-0000-0000-000032420000}"/>
    <cellStyle name="Normal 19 2 3 2" xfId="1988" xr:uid="{00000000-0005-0000-0000-0000C4070000}"/>
    <cellStyle name="Normal 19 2 3 2 2" xfId="2409" xr:uid="{00000000-0005-0000-0000-000069090000}"/>
    <cellStyle name="Normal 19 2 3 2 2 2" xfId="3248" xr:uid="{00000000-0005-0000-0000-0000B00C0000}"/>
    <cellStyle name="Normal 19 2 3 2 2 2 2" xfId="4938" xr:uid="{00000000-0005-0000-0000-00004A130000}"/>
    <cellStyle name="Normal 19 2 3 2 2 2 2 2" xfId="15011" xr:uid="{00000000-0005-0000-0000-0000A33A0000}"/>
    <cellStyle name="Normal 19 2 3 2 2 2 2 2 3" xfId="30109" xr:uid="{00000000-0005-0000-0000-00009D750000}"/>
    <cellStyle name="Normal 19 2 3 2 2 2 2 3" xfId="9991" xr:uid="{00000000-0005-0000-0000-000007270000}"/>
    <cellStyle name="Normal 19 2 3 2 2 2 2 3 3" xfId="25092" xr:uid="{00000000-0005-0000-0000-000004620000}"/>
    <cellStyle name="Normal 19 2 3 2 2 2 2 5" xfId="20079" xr:uid="{00000000-0005-0000-0000-00006F4E0000}"/>
    <cellStyle name="Normal 19 2 3 2 2 2 3" xfId="6630" xr:uid="{00000000-0005-0000-0000-0000E6190000}"/>
    <cellStyle name="Normal 19 2 3 2 2 2 3 2" xfId="16682" xr:uid="{00000000-0005-0000-0000-00002A410000}"/>
    <cellStyle name="Normal 19 2 3 2 2 2 3 3" xfId="11662" xr:uid="{00000000-0005-0000-0000-00008E2D0000}"/>
    <cellStyle name="Normal 19 2 3 2 2 2 3 3 3" xfId="26763" xr:uid="{00000000-0005-0000-0000-00008B680000}"/>
    <cellStyle name="Normal 19 2 3 2 2 2 3 5" xfId="21750" xr:uid="{00000000-0005-0000-0000-0000F6540000}"/>
    <cellStyle name="Normal 19 2 3 2 2 2 4" xfId="13340" xr:uid="{00000000-0005-0000-0000-00001C340000}"/>
    <cellStyle name="Normal 19 2 3 2 2 2 4 3" xfId="28438" xr:uid="{00000000-0005-0000-0000-0000166F0000}"/>
    <cellStyle name="Normal 19 2 3 2 2 2 5" xfId="8319" xr:uid="{00000000-0005-0000-0000-00007F200000}"/>
    <cellStyle name="Normal 19 2 3 2 2 2 5 3" xfId="23421" xr:uid="{00000000-0005-0000-0000-00007D5B0000}"/>
    <cellStyle name="Normal 19 2 3 2 2 2 7" xfId="18408" xr:uid="{00000000-0005-0000-0000-0000E8470000}"/>
    <cellStyle name="Normal 19 2 3 2 2 3" xfId="4101" xr:uid="{00000000-0005-0000-0000-000005100000}"/>
    <cellStyle name="Normal 19 2 3 2 2 3 2" xfId="14175" xr:uid="{00000000-0005-0000-0000-00005F370000}"/>
    <cellStyle name="Normal 19 2 3 2 2 3 2 3" xfId="29273" xr:uid="{00000000-0005-0000-0000-000059720000}"/>
    <cellStyle name="Normal 19 2 3 2 2 3 3" xfId="9155" xr:uid="{00000000-0005-0000-0000-0000C3230000}"/>
    <cellStyle name="Normal 19 2 3 2 2 3 3 3" xfId="24256" xr:uid="{00000000-0005-0000-0000-0000C05E0000}"/>
    <cellStyle name="Normal 19 2 3 2 2 3 5" xfId="19243" xr:uid="{00000000-0005-0000-0000-00002B4B0000}"/>
    <cellStyle name="Normal 19 2 3 2 2 4" xfId="5794" xr:uid="{00000000-0005-0000-0000-0000A2160000}"/>
    <cellStyle name="Normal 19 2 3 2 2 4 2" xfId="15846" xr:uid="{00000000-0005-0000-0000-0000E63D0000}"/>
    <cellStyle name="Normal 19 2 3 2 2 4 2 3" xfId="30944" xr:uid="{00000000-0005-0000-0000-0000E0780000}"/>
    <cellStyle name="Normal 19 2 3 2 2 4 3" xfId="10826" xr:uid="{00000000-0005-0000-0000-00004A2A0000}"/>
    <cellStyle name="Normal 19 2 3 2 2 4 3 3" xfId="25927" xr:uid="{00000000-0005-0000-0000-000047650000}"/>
    <cellStyle name="Normal 19 2 3 2 2 4 5" xfId="20914" xr:uid="{00000000-0005-0000-0000-0000B2510000}"/>
    <cellStyle name="Normal 19 2 3 2 2 5" xfId="12504" xr:uid="{00000000-0005-0000-0000-0000D8300000}"/>
    <cellStyle name="Normal 19 2 3 2 2 5 3" xfId="27602" xr:uid="{00000000-0005-0000-0000-0000D26B0000}"/>
    <cellStyle name="Normal 19 2 3 2 2 6" xfId="7483" xr:uid="{00000000-0005-0000-0000-00003B1D0000}"/>
    <cellStyle name="Normal 19 2 3 2 2 6 3" xfId="22585" xr:uid="{00000000-0005-0000-0000-000039580000}"/>
    <cellStyle name="Normal 19 2 3 2 2 8" xfId="17572" xr:uid="{00000000-0005-0000-0000-0000A4440000}"/>
    <cellStyle name="Normal 19 2 3 2 3" xfId="2830" xr:uid="{00000000-0005-0000-0000-00000E0B0000}"/>
    <cellStyle name="Normal 19 2 3 2 3 2" xfId="4520" xr:uid="{00000000-0005-0000-0000-0000A8110000}"/>
    <cellStyle name="Normal 19 2 3 2 3 2 2" xfId="14593" xr:uid="{00000000-0005-0000-0000-000001390000}"/>
    <cellStyle name="Normal 19 2 3 2 3 2 2 3" xfId="29691" xr:uid="{00000000-0005-0000-0000-0000FB730000}"/>
    <cellStyle name="Normal 19 2 3 2 3 2 3" xfId="9573" xr:uid="{00000000-0005-0000-0000-000065250000}"/>
    <cellStyle name="Normal 19 2 3 2 3 2 3 3" xfId="24674" xr:uid="{00000000-0005-0000-0000-000062600000}"/>
    <cellStyle name="Normal 19 2 3 2 3 2 5" xfId="19661" xr:uid="{00000000-0005-0000-0000-0000CD4C0000}"/>
    <cellStyle name="Normal 19 2 3 2 3 3" xfId="6212" xr:uid="{00000000-0005-0000-0000-000044180000}"/>
    <cellStyle name="Normal 19 2 3 2 3 3 2" xfId="16264" xr:uid="{00000000-0005-0000-0000-0000883F0000}"/>
    <cellStyle name="Normal 19 2 3 2 3 3 3" xfId="11244" xr:uid="{00000000-0005-0000-0000-0000EC2B0000}"/>
    <cellStyle name="Normal 19 2 3 2 3 3 3 3" xfId="26345" xr:uid="{00000000-0005-0000-0000-0000E9660000}"/>
    <cellStyle name="Normal 19 2 3 2 3 3 5" xfId="21332" xr:uid="{00000000-0005-0000-0000-000054530000}"/>
    <cellStyle name="Normal 19 2 3 2 3 4" xfId="12922" xr:uid="{00000000-0005-0000-0000-00007A320000}"/>
    <cellStyle name="Normal 19 2 3 2 3 4 3" xfId="28020" xr:uid="{00000000-0005-0000-0000-0000746D0000}"/>
    <cellStyle name="Normal 19 2 3 2 3 5" xfId="7901" xr:uid="{00000000-0005-0000-0000-0000DD1E0000}"/>
    <cellStyle name="Normal 19 2 3 2 3 5 3" xfId="23003" xr:uid="{00000000-0005-0000-0000-0000DB590000}"/>
    <cellStyle name="Normal 19 2 3 2 3 7" xfId="17990" xr:uid="{00000000-0005-0000-0000-000046460000}"/>
    <cellStyle name="Normal 19 2 3 2 4" xfId="3683" xr:uid="{00000000-0005-0000-0000-0000630E0000}"/>
    <cellStyle name="Normal 19 2 3 2 4 2" xfId="13757" xr:uid="{00000000-0005-0000-0000-0000BD350000}"/>
    <cellStyle name="Normal 19 2 3 2 4 2 3" xfId="28855" xr:uid="{00000000-0005-0000-0000-0000B7700000}"/>
    <cellStyle name="Normal 19 2 3 2 4 3" xfId="8737" xr:uid="{00000000-0005-0000-0000-000021220000}"/>
    <cellStyle name="Normal 19 2 3 2 4 3 3" xfId="23838" xr:uid="{00000000-0005-0000-0000-00001E5D0000}"/>
    <cellStyle name="Normal 19 2 3 2 4 5" xfId="18825" xr:uid="{00000000-0005-0000-0000-000089490000}"/>
    <cellStyle name="Normal 19 2 3 2 5" xfId="5376" xr:uid="{00000000-0005-0000-0000-000000150000}"/>
    <cellStyle name="Normal 19 2 3 2 5 2" xfId="15428" xr:uid="{00000000-0005-0000-0000-0000443C0000}"/>
    <cellStyle name="Normal 19 2 3 2 5 2 3" xfId="30526" xr:uid="{00000000-0005-0000-0000-00003E770000}"/>
    <cellStyle name="Normal 19 2 3 2 5 3" xfId="10408" xr:uid="{00000000-0005-0000-0000-0000A8280000}"/>
    <cellStyle name="Normal 19 2 3 2 5 3 3" xfId="25509" xr:uid="{00000000-0005-0000-0000-0000A5630000}"/>
    <cellStyle name="Normal 19 2 3 2 5 5" xfId="20496" xr:uid="{00000000-0005-0000-0000-000010500000}"/>
    <cellStyle name="Normal 19 2 3 2 6" xfId="12086" xr:uid="{00000000-0005-0000-0000-0000362F0000}"/>
    <cellStyle name="Normal 19 2 3 2 6 3" xfId="27184" xr:uid="{00000000-0005-0000-0000-0000306A0000}"/>
    <cellStyle name="Normal 19 2 3 2 7" xfId="7065" xr:uid="{00000000-0005-0000-0000-0000991B0000}"/>
    <cellStyle name="Normal 19 2 3 2 7 3" xfId="22167" xr:uid="{00000000-0005-0000-0000-000097560000}"/>
    <cellStyle name="Normal 19 2 3 2 9" xfId="17154" xr:uid="{00000000-0005-0000-0000-000002430000}"/>
    <cellStyle name="Normal 19 2 3 3" xfId="2201" xr:uid="{00000000-0005-0000-0000-000099080000}"/>
    <cellStyle name="Normal 19 2 3 3 2" xfId="3040" xr:uid="{00000000-0005-0000-0000-0000E00B0000}"/>
    <cellStyle name="Normal 19 2 3 3 2 2" xfId="4730" xr:uid="{00000000-0005-0000-0000-00007A120000}"/>
    <cellStyle name="Normal 19 2 3 3 2 2 2" xfId="14803" xr:uid="{00000000-0005-0000-0000-0000D3390000}"/>
    <cellStyle name="Normal 19 2 3 3 2 2 2 3" xfId="29901" xr:uid="{00000000-0005-0000-0000-0000CD740000}"/>
    <cellStyle name="Normal 19 2 3 3 2 2 3" xfId="9783" xr:uid="{00000000-0005-0000-0000-000037260000}"/>
    <cellStyle name="Normal 19 2 3 3 2 2 3 3" xfId="24884" xr:uid="{00000000-0005-0000-0000-000034610000}"/>
    <cellStyle name="Normal 19 2 3 3 2 2 5" xfId="19871" xr:uid="{00000000-0005-0000-0000-00009F4D0000}"/>
    <cellStyle name="Normal 19 2 3 3 2 3" xfId="6422" xr:uid="{00000000-0005-0000-0000-000016190000}"/>
    <cellStyle name="Normal 19 2 3 3 2 3 2" xfId="16474" xr:uid="{00000000-0005-0000-0000-00005A400000}"/>
    <cellStyle name="Normal 19 2 3 3 2 3 3" xfId="11454" xr:uid="{00000000-0005-0000-0000-0000BE2C0000}"/>
    <cellStyle name="Normal 19 2 3 3 2 3 3 3" xfId="26555" xr:uid="{00000000-0005-0000-0000-0000BB670000}"/>
    <cellStyle name="Normal 19 2 3 3 2 3 5" xfId="21542" xr:uid="{00000000-0005-0000-0000-000026540000}"/>
    <cellStyle name="Normal 19 2 3 3 2 4" xfId="13132" xr:uid="{00000000-0005-0000-0000-00004C330000}"/>
    <cellStyle name="Normal 19 2 3 3 2 4 3" xfId="28230" xr:uid="{00000000-0005-0000-0000-0000466E0000}"/>
    <cellStyle name="Normal 19 2 3 3 2 5" xfId="8111" xr:uid="{00000000-0005-0000-0000-0000AF1F0000}"/>
    <cellStyle name="Normal 19 2 3 3 2 5 3" xfId="23213" xr:uid="{00000000-0005-0000-0000-0000AD5A0000}"/>
    <cellStyle name="Normal 19 2 3 3 2 7" xfId="18200" xr:uid="{00000000-0005-0000-0000-000018470000}"/>
    <cellStyle name="Normal 19 2 3 3 3" xfId="3893" xr:uid="{00000000-0005-0000-0000-0000350F0000}"/>
    <cellStyle name="Normal 19 2 3 3 3 2" xfId="13967" xr:uid="{00000000-0005-0000-0000-00008F360000}"/>
    <cellStyle name="Normal 19 2 3 3 3 2 3" xfId="29065" xr:uid="{00000000-0005-0000-0000-000089710000}"/>
    <cellStyle name="Normal 19 2 3 3 3 3" xfId="8947" xr:uid="{00000000-0005-0000-0000-0000F3220000}"/>
    <cellStyle name="Normal 19 2 3 3 3 3 3" xfId="24048" xr:uid="{00000000-0005-0000-0000-0000F05D0000}"/>
    <cellStyle name="Normal 19 2 3 3 3 5" xfId="19035" xr:uid="{00000000-0005-0000-0000-00005B4A0000}"/>
    <cellStyle name="Normal 19 2 3 3 4" xfId="5586" xr:uid="{00000000-0005-0000-0000-0000D2150000}"/>
    <cellStyle name="Normal 19 2 3 3 4 2" xfId="15638" xr:uid="{00000000-0005-0000-0000-0000163D0000}"/>
    <cellStyle name="Normal 19 2 3 3 4 2 3" xfId="30736" xr:uid="{00000000-0005-0000-0000-000010780000}"/>
    <cellStyle name="Normal 19 2 3 3 4 3" xfId="10618" xr:uid="{00000000-0005-0000-0000-00007A290000}"/>
    <cellStyle name="Normal 19 2 3 3 4 3 3" xfId="25719" xr:uid="{00000000-0005-0000-0000-000077640000}"/>
    <cellStyle name="Normal 19 2 3 3 4 5" xfId="20706" xr:uid="{00000000-0005-0000-0000-0000E2500000}"/>
    <cellStyle name="Normal 19 2 3 3 5" xfId="12296" xr:uid="{00000000-0005-0000-0000-000008300000}"/>
    <cellStyle name="Normal 19 2 3 3 5 3" xfId="27394" xr:uid="{00000000-0005-0000-0000-0000026B0000}"/>
    <cellStyle name="Normal 19 2 3 3 6" xfId="7275" xr:uid="{00000000-0005-0000-0000-00006B1C0000}"/>
    <cellStyle name="Normal 19 2 3 3 6 3" xfId="22377" xr:uid="{00000000-0005-0000-0000-000069570000}"/>
    <cellStyle name="Normal 19 2 3 3 8" xfId="17364" xr:uid="{00000000-0005-0000-0000-0000D4430000}"/>
    <cellStyle name="Normal 19 2 3 4" xfId="2622" xr:uid="{00000000-0005-0000-0000-00003E0A0000}"/>
    <cellStyle name="Normal 19 2 3 4 2" xfId="4312" xr:uid="{00000000-0005-0000-0000-0000D8100000}"/>
    <cellStyle name="Normal 19 2 3 4 2 2" xfId="14385" xr:uid="{00000000-0005-0000-0000-000031380000}"/>
    <cellStyle name="Normal 19 2 3 4 2 2 3" xfId="29483" xr:uid="{00000000-0005-0000-0000-00002B730000}"/>
    <cellStyle name="Normal 19 2 3 4 2 3" xfId="9365" xr:uid="{00000000-0005-0000-0000-000095240000}"/>
    <cellStyle name="Normal 19 2 3 4 2 3 3" xfId="24466" xr:uid="{00000000-0005-0000-0000-0000925F0000}"/>
    <cellStyle name="Normal 19 2 3 4 2 5" xfId="19453" xr:uid="{00000000-0005-0000-0000-0000FD4B0000}"/>
    <cellStyle name="Normal 19 2 3 4 3" xfId="6004" xr:uid="{00000000-0005-0000-0000-000074170000}"/>
    <cellStyle name="Normal 19 2 3 4 3 2" xfId="16056" xr:uid="{00000000-0005-0000-0000-0000B83E0000}"/>
    <cellStyle name="Normal 19 2 3 4 3 3" xfId="11036" xr:uid="{00000000-0005-0000-0000-00001C2B0000}"/>
    <cellStyle name="Normal 19 2 3 4 3 3 3" xfId="26137" xr:uid="{00000000-0005-0000-0000-000019660000}"/>
    <cellStyle name="Normal 19 2 3 4 3 5" xfId="21124" xr:uid="{00000000-0005-0000-0000-000084520000}"/>
    <cellStyle name="Normal 19 2 3 4 4" xfId="12714" xr:uid="{00000000-0005-0000-0000-0000AA310000}"/>
    <cellStyle name="Normal 19 2 3 4 4 3" xfId="27812" xr:uid="{00000000-0005-0000-0000-0000A46C0000}"/>
    <cellStyle name="Normal 19 2 3 4 5" xfId="7693" xr:uid="{00000000-0005-0000-0000-00000D1E0000}"/>
    <cellStyle name="Normal 19 2 3 4 5 3" xfId="22795" xr:uid="{00000000-0005-0000-0000-00000B590000}"/>
    <cellStyle name="Normal 19 2 3 4 7" xfId="17782" xr:uid="{00000000-0005-0000-0000-000076450000}"/>
    <cellStyle name="Normal 19 2 3 5" xfId="3475" xr:uid="{00000000-0005-0000-0000-0000930D0000}"/>
    <cellStyle name="Normal 19 2 3 5 2" xfId="13549" xr:uid="{00000000-0005-0000-0000-0000ED340000}"/>
    <cellStyle name="Normal 19 2 3 5 2 3" xfId="28647" xr:uid="{00000000-0005-0000-0000-0000E76F0000}"/>
    <cellStyle name="Normal 19 2 3 5 3" xfId="8529" xr:uid="{00000000-0005-0000-0000-000051210000}"/>
    <cellStyle name="Normal 19 2 3 5 3 3" xfId="23630" xr:uid="{00000000-0005-0000-0000-00004E5C0000}"/>
    <cellStyle name="Normal 19 2 3 5 5" xfId="18617" xr:uid="{00000000-0005-0000-0000-0000B9480000}"/>
    <cellStyle name="Normal 19 2 3 6" xfId="5168" xr:uid="{00000000-0005-0000-0000-000030140000}"/>
    <cellStyle name="Normal 19 2 3 6 2" xfId="15220" xr:uid="{00000000-0005-0000-0000-0000743B0000}"/>
    <cellStyle name="Normal 19 2 3 6 2 3" xfId="30318" xr:uid="{00000000-0005-0000-0000-00006E760000}"/>
    <cellStyle name="Normal 19 2 3 6 3" xfId="10200" xr:uid="{00000000-0005-0000-0000-0000D8270000}"/>
    <cellStyle name="Normal 19 2 3 6 3 3" xfId="25301" xr:uid="{00000000-0005-0000-0000-0000D5620000}"/>
    <cellStyle name="Normal 19 2 3 6 5" xfId="20288" xr:uid="{00000000-0005-0000-0000-0000404F0000}"/>
    <cellStyle name="Normal 19 2 3 7" xfId="11878" xr:uid="{00000000-0005-0000-0000-0000662E0000}"/>
    <cellStyle name="Normal 19 2 3 7 3" xfId="26976" xr:uid="{00000000-0005-0000-0000-000060690000}"/>
    <cellStyle name="Normal 19 2 3 8" xfId="6857" xr:uid="{00000000-0005-0000-0000-0000C91A0000}"/>
    <cellStyle name="Normal 19 2 3 8 3" xfId="21959" xr:uid="{00000000-0005-0000-0000-0000C7550000}"/>
    <cellStyle name="Normal 19 2 4" xfId="1882" xr:uid="{00000000-0005-0000-0000-00005A070000}"/>
    <cellStyle name="Normal 19 2 4 2" xfId="2305" xr:uid="{00000000-0005-0000-0000-000001090000}"/>
    <cellStyle name="Normal 19 2 4 2 2" xfId="3144" xr:uid="{00000000-0005-0000-0000-0000480C0000}"/>
    <cellStyle name="Normal 19 2 4 2 2 2" xfId="4834" xr:uid="{00000000-0005-0000-0000-0000E2120000}"/>
    <cellStyle name="Normal 19 2 4 2 2 2 2" xfId="14907" xr:uid="{00000000-0005-0000-0000-00003B3A0000}"/>
    <cellStyle name="Normal 19 2 4 2 2 2 2 3" xfId="30005" xr:uid="{00000000-0005-0000-0000-000035750000}"/>
    <cellStyle name="Normal 19 2 4 2 2 2 3" xfId="9887" xr:uid="{00000000-0005-0000-0000-00009F260000}"/>
    <cellStyle name="Normal 19 2 4 2 2 2 3 3" xfId="24988" xr:uid="{00000000-0005-0000-0000-00009C610000}"/>
    <cellStyle name="Normal 19 2 4 2 2 2 5" xfId="19975" xr:uid="{00000000-0005-0000-0000-0000074E0000}"/>
    <cellStyle name="Normal 19 2 4 2 2 3" xfId="6526" xr:uid="{00000000-0005-0000-0000-00007E190000}"/>
    <cellStyle name="Normal 19 2 4 2 2 3 2" xfId="16578" xr:uid="{00000000-0005-0000-0000-0000C2400000}"/>
    <cellStyle name="Normal 19 2 4 2 2 3 3" xfId="11558" xr:uid="{00000000-0005-0000-0000-0000262D0000}"/>
    <cellStyle name="Normal 19 2 4 2 2 3 3 3" xfId="26659" xr:uid="{00000000-0005-0000-0000-000023680000}"/>
    <cellStyle name="Normal 19 2 4 2 2 3 5" xfId="21646" xr:uid="{00000000-0005-0000-0000-00008E540000}"/>
    <cellStyle name="Normal 19 2 4 2 2 4" xfId="13236" xr:uid="{00000000-0005-0000-0000-0000B4330000}"/>
    <cellStyle name="Normal 19 2 4 2 2 4 3" xfId="28334" xr:uid="{00000000-0005-0000-0000-0000AE6E0000}"/>
    <cellStyle name="Normal 19 2 4 2 2 5" xfId="8215" xr:uid="{00000000-0005-0000-0000-000017200000}"/>
    <cellStyle name="Normal 19 2 4 2 2 5 3" xfId="23317" xr:uid="{00000000-0005-0000-0000-0000155B0000}"/>
    <cellStyle name="Normal 19 2 4 2 2 7" xfId="18304" xr:uid="{00000000-0005-0000-0000-000080470000}"/>
    <cellStyle name="Normal 19 2 4 2 3" xfId="3997" xr:uid="{00000000-0005-0000-0000-00009D0F0000}"/>
    <cellStyle name="Normal 19 2 4 2 3 2" xfId="14071" xr:uid="{00000000-0005-0000-0000-0000F7360000}"/>
    <cellStyle name="Normal 19 2 4 2 3 2 3" xfId="29169" xr:uid="{00000000-0005-0000-0000-0000F1710000}"/>
    <cellStyle name="Normal 19 2 4 2 3 3" xfId="9051" xr:uid="{00000000-0005-0000-0000-00005B230000}"/>
    <cellStyle name="Normal 19 2 4 2 3 3 3" xfId="24152" xr:uid="{00000000-0005-0000-0000-0000585E0000}"/>
    <cellStyle name="Normal 19 2 4 2 3 5" xfId="19139" xr:uid="{00000000-0005-0000-0000-0000C34A0000}"/>
    <cellStyle name="Normal 19 2 4 2 4" xfId="5690" xr:uid="{00000000-0005-0000-0000-00003A160000}"/>
    <cellStyle name="Normal 19 2 4 2 4 2" xfId="15742" xr:uid="{00000000-0005-0000-0000-00007E3D0000}"/>
    <cellStyle name="Normal 19 2 4 2 4 2 3" xfId="30840" xr:uid="{00000000-0005-0000-0000-000078780000}"/>
    <cellStyle name="Normal 19 2 4 2 4 3" xfId="10722" xr:uid="{00000000-0005-0000-0000-0000E2290000}"/>
    <cellStyle name="Normal 19 2 4 2 4 3 3" xfId="25823" xr:uid="{00000000-0005-0000-0000-0000DF640000}"/>
    <cellStyle name="Normal 19 2 4 2 4 5" xfId="20810" xr:uid="{00000000-0005-0000-0000-00004A510000}"/>
    <cellStyle name="Normal 19 2 4 2 5" xfId="12400" xr:uid="{00000000-0005-0000-0000-000070300000}"/>
    <cellStyle name="Normal 19 2 4 2 5 3" xfId="27498" xr:uid="{00000000-0005-0000-0000-00006A6B0000}"/>
    <cellStyle name="Normal 19 2 4 2 6" xfId="7379" xr:uid="{00000000-0005-0000-0000-0000D31C0000}"/>
    <cellStyle name="Normal 19 2 4 2 6 3" xfId="22481" xr:uid="{00000000-0005-0000-0000-0000D1570000}"/>
    <cellStyle name="Normal 19 2 4 2 8" xfId="17468" xr:uid="{00000000-0005-0000-0000-00003C440000}"/>
    <cellStyle name="Normal 19 2 4 3" xfId="2726" xr:uid="{00000000-0005-0000-0000-0000A60A0000}"/>
    <cellStyle name="Normal 19 2 4 3 2" xfId="4416" xr:uid="{00000000-0005-0000-0000-000040110000}"/>
    <cellStyle name="Normal 19 2 4 3 2 2" xfId="14489" xr:uid="{00000000-0005-0000-0000-000099380000}"/>
    <cellStyle name="Normal 19 2 4 3 2 2 3" xfId="29587" xr:uid="{00000000-0005-0000-0000-000093730000}"/>
    <cellStyle name="Normal 19 2 4 3 2 3" xfId="9469" xr:uid="{00000000-0005-0000-0000-0000FD240000}"/>
    <cellStyle name="Normal 19 2 4 3 2 3 3" xfId="24570" xr:uid="{00000000-0005-0000-0000-0000FA5F0000}"/>
    <cellStyle name="Normal 19 2 4 3 2 5" xfId="19557" xr:uid="{00000000-0005-0000-0000-0000654C0000}"/>
    <cellStyle name="Normal 19 2 4 3 3" xfId="6108" xr:uid="{00000000-0005-0000-0000-0000DC170000}"/>
    <cellStyle name="Normal 19 2 4 3 3 2" xfId="16160" xr:uid="{00000000-0005-0000-0000-0000203F0000}"/>
    <cellStyle name="Normal 19 2 4 3 3 3" xfId="11140" xr:uid="{00000000-0005-0000-0000-0000842B0000}"/>
    <cellStyle name="Normal 19 2 4 3 3 3 3" xfId="26241" xr:uid="{00000000-0005-0000-0000-000081660000}"/>
    <cellStyle name="Normal 19 2 4 3 3 5" xfId="21228" xr:uid="{00000000-0005-0000-0000-0000EC520000}"/>
    <cellStyle name="Normal 19 2 4 3 4" xfId="12818" xr:uid="{00000000-0005-0000-0000-000012320000}"/>
    <cellStyle name="Normal 19 2 4 3 4 3" xfId="27916" xr:uid="{00000000-0005-0000-0000-00000C6D0000}"/>
    <cellStyle name="Normal 19 2 4 3 5" xfId="7797" xr:uid="{00000000-0005-0000-0000-0000751E0000}"/>
    <cellStyle name="Normal 19 2 4 3 5 3" xfId="22899" xr:uid="{00000000-0005-0000-0000-000073590000}"/>
    <cellStyle name="Normal 19 2 4 3 7" xfId="17886" xr:uid="{00000000-0005-0000-0000-0000DE450000}"/>
    <cellStyle name="Normal 19 2 4 4" xfId="3579" xr:uid="{00000000-0005-0000-0000-0000FB0D0000}"/>
    <cellStyle name="Normal 19 2 4 4 2" xfId="13653" xr:uid="{00000000-0005-0000-0000-000055350000}"/>
    <cellStyle name="Normal 19 2 4 4 2 3" xfId="28751" xr:uid="{00000000-0005-0000-0000-00004F700000}"/>
    <cellStyle name="Normal 19 2 4 4 3" xfId="8633" xr:uid="{00000000-0005-0000-0000-0000B9210000}"/>
    <cellStyle name="Normal 19 2 4 4 3 3" xfId="23734" xr:uid="{00000000-0005-0000-0000-0000B65C0000}"/>
    <cellStyle name="Normal 19 2 4 4 5" xfId="18721" xr:uid="{00000000-0005-0000-0000-000021490000}"/>
    <cellStyle name="Normal 19 2 4 5" xfId="5272" xr:uid="{00000000-0005-0000-0000-000098140000}"/>
    <cellStyle name="Normal 19 2 4 5 2" xfId="15324" xr:uid="{00000000-0005-0000-0000-0000DC3B0000}"/>
    <cellStyle name="Normal 19 2 4 5 2 3" xfId="30422" xr:uid="{00000000-0005-0000-0000-0000D6760000}"/>
    <cellStyle name="Normal 19 2 4 5 3" xfId="10304" xr:uid="{00000000-0005-0000-0000-000040280000}"/>
    <cellStyle name="Normal 19 2 4 5 3 3" xfId="25405" xr:uid="{00000000-0005-0000-0000-00003D630000}"/>
    <cellStyle name="Normal 19 2 4 5 5" xfId="20392" xr:uid="{00000000-0005-0000-0000-0000A84F0000}"/>
    <cellStyle name="Normal 19 2 4 6" xfId="11982" xr:uid="{00000000-0005-0000-0000-0000CE2E0000}"/>
    <cellStyle name="Normal 19 2 4 6 3" xfId="27080" xr:uid="{00000000-0005-0000-0000-0000C8690000}"/>
    <cellStyle name="Normal 19 2 4 7" xfId="6961" xr:uid="{00000000-0005-0000-0000-0000311B0000}"/>
    <cellStyle name="Normal 19 2 4 7 3" xfId="22063" xr:uid="{00000000-0005-0000-0000-00002F560000}"/>
    <cellStyle name="Normal 19 2 4 9" xfId="17050" xr:uid="{00000000-0005-0000-0000-00009A420000}"/>
    <cellStyle name="Normal 19 2 5" xfId="2095" xr:uid="{00000000-0005-0000-0000-00002F080000}"/>
    <cellStyle name="Normal 19 2 5 2" xfId="2936" xr:uid="{00000000-0005-0000-0000-0000780B0000}"/>
    <cellStyle name="Normal 19 2 5 2 2" xfId="4626" xr:uid="{00000000-0005-0000-0000-000012120000}"/>
    <cellStyle name="Normal 19 2 5 2 2 2" xfId="14699" xr:uid="{00000000-0005-0000-0000-00006B390000}"/>
    <cellStyle name="Normal 19 2 5 2 2 2 3" xfId="29797" xr:uid="{00000000-0005-0000-0000-000065740000}"/>
    <cellStyle name="Normal 19 2 5 2 2 3" xfId="9679" xr:uid="{00000000-0005-0000-0000-0000CF250000}"/>
    <cellStyle name="Normal 19 2 5 2 2 3 3" xfId="24780" xr:uid="{00000000-0005-0000-0000-0000CC600000}"/>
    <cellStyle name="Normal 19 2 5 2 2 5" xfId="19767" xr:uid="{00000000-0005-0000-0000-0000374D0000}"/>
    <cellStyle name="Normal 19 2 5 2 3" xfId="6318" xr:uid="{00000000-0005-0000-0000-0000AE180000}"/>
    <cellStyle name="Normal 19 2 5 2 3 2" xfId="16370" xr:uid="{00000000-0005-0000-0000-0000F23F0000}"/>
    <cellStyle name="Normal 19 2 5 2 3 3" xfId="11350" xr:uid="{00000000-0005-0000-0000-0000562C0000}"/>
    <cellStyle name="Normal 19 2 5 2 3 3 3" xfId="26451" xr:uid="{00000000-0005-0000-0000-000053670000}"/>
    <cellStyle name="Normal 19 2 5 2 3 5" xfId="21438" xr:uid="{00000000-0005-0000-0000-0000BE530000}"/>
    <cellStyle name="Normal 19 2 5 2 4" xfId="13028" xr:uid="{00000000-0005-0000-0000-0000E4320000}"/>
    <cellStyle name="Normal 19 2 5 2 4 3" xfId="28126" xr:uid="{00000000-0005-0000-0000-0000DE6D0000}"/>
    <cellStyle name="Normal 19 2 5 2 5" xfId="8007" xr:uid="{00000000-0005-0000-0000-0000471F0000}"/>
    <cellStyle name="Normal 19 2 5 2 5 3" xfId="23109" xr:uid="{00000000-0005-0000-0000-0000455A0000}"/>
    <cellStyle name="Normal 19 2 5 2 7" xfId="18096" xr:uid="{00000000-0005-0000-0000-0000B0460000}"/>
    <cellStyle name="Normal 19 2 5 3" xfId="3789" xr:uid="{00000000-0005-0000-0000-0000CD0E0000}"/>
    <cellStyle name="Normal 19 2 5 3 2" xfId="13863" xr:uid="{00000000-0005-0000-0000-000027360000}"/>
    <cellStyle name="Normal 19 2 5 3 2 3" xfId="28961" xr:uid="{00000000-0005-0000-0000-000021710000}"/>
    <cellStyle name="Normal 19 2 5 3 3" xfId="8843" xr:uid="{00000000-0005-0000-0000-00008B220000}"/>
    <cellStyle name="Normal 19 2 5 3 3 3" xfId="23944" xr:uid="{00000000-0005-0000-0000-0000885D0000}"/>
    <cellStyle name="Normal 19 2 5 3 5" xfId="18931" xr:uid="{00000000-0005-0000-0000-0000F3490000}"/>
    <cellStyle name="Normal 19 2 5 4" xfId="5482" xr:uid="{00000000-0005-0000-0000-00006A150000}"/>
    <cellStyle name="Normal 19 2 5 4 2" xfId="15534" xr:uid="{00000000-0005-0000-0000-0000AE3C0000}"/>
    <cellStyle name="Normal 19 2 5 4 2 3" xfId="30632" xr:uid="{00000000-0005-0000-0000-0000A8770000}"/>
    <cellStyle name="Normal 19 2 5 4 3" xfId="10514" xr:uid="{00000000-0005-0000-0000-000012290000}"/>
    <cellStyle name="Normal 19 2 5 4 3 3" xfId="25615" xr:uid="{00000000-0005-0000-0000-00000F640000}"/>
    <cellStyle name="Normal 19 2 5 4 5" xfId="20602" xr:uid="{00000000-0005-0000-0000-00007A500000}"/>
    <cellStyle name="Normal 19 2 5 5" xfId="12192" xr:uid="{00000000-0005-0000-0000-0000A02F0000}"/>
    <cellStyle name="Normal 19 2 5 5 3" xfId="27290" xr:uid="{00000000-0005-0000-0000-00009A6A0000}"/>
    <cellStyle name="Normal 19 2 5 6" xfId="7171" xr:uid="{00000000-0005-0000-0000-0000031C0000}"/>
    <cellStyle name="Normal 19 2 5 6 3" xfId="22273" xr:uid="{00000000-0005-0000-0000-000001570000}"/>
    <cellStyle name="Normal 19 2 5 8" xfId="17260" xr:uid="{00000000-0005-0000-0000-00006C430000}"/>
    <cellStyle name="Normal 19 2 6" xfId="2516" xr:uid="{00000000-0005-0000-0000-0000D4090000}"/>
    <cellStyle name="Normal 19 2 6 2" xfId="4208" xr:uid="{00000000-0005-0000-0000-000070100000}"/>
    <cellStyle name="Normal 19 2 6 2 2" xfId="14281" xr:uid="{00000000-0005-0000-0000-0000C9370000}"/>
    <cellStyle name="Normal 19 2 6 2 2 3" xfId="29379" xr:uid="{00000000-0005-0000-0000-0000C3720000}"/>
    <cellStyle name="Normal 19 2 6 2 3" xfId="9261" xr:uid="{00000000-0005-0000-0000-00002D240000}"/>
    <cellStyle name="Normal 19 2 6 2 3 3" xfId="24362" xr:uid="{00000000-0005-0000-0000-00002A5F0000}"/>
    <cellStyle name="Normal 19 2 6 2 5" xfId="19349" xr:uid="{00000000-0005-0000-0000-0000954B0000}"/>
    <cellStyle name="Normal 19 2 6 3" xfId="5900" xr:uid="{00000000-0005-0000-0000-00000C170000}"/>
    <cellStyle name="Normal 19 2 6 3 2" xfId="15952" xr:uid="{00000000-0005-0000-0000-0000503E0000}"/>
    <cellStyle name="Normal 19 2 6 3 3" xfId="10932" xr:uid="{00000000-0005-0000-0000-0000B42A0000}"/>
    <cellStyle name="Normal 19 2 6 3 3 3" xfId="26033" xr:uid="{00000000-0005-0000-0000-0000B1650000}"/>
    <cellStyle name="Normal 19 2 6 3 5" xfId="21020" xr:uid="{00000000-0005-0000-0000-00001C520000}"/>
    <cellStyle name="Normal 19 2 6 4" xfId="12610" xr:uid="{00000000-0005-0000-0000-000042310000}"/>
    <cellStyle name="Normal 19 2 6 4 3" xfId="27708" xr:uid="{00000000-0005-0000-0000-00003C6C0000}"/>
    <cellStyle name="Normal 19 2 6 5" xfId="7589" xr:uid="{00000000-0005-0000-0000-0000A51D0000}"/>
    <cellStyle name="Normal 19 2 6 5 3" xfId="22691" xr:uid="{00000000-0005-0000-0000-0000A3580000}"/>
    <cellStyle name="Normal 19 2 6 7" xfId="17678" xr:uid="{00000000-0005-0000-0000-00000E450000}"/>
    <cellStyle name="Normal 19 2 7" xfId="3367" xr:uid="{00000000-0005-0000-0000-0000270D0000}"/>
    <cellStyle name="Normal 19 2 7 2" xfId="13445" xr:uid="{00000000-0005-0000-0000-000085340000}"/>
    <cellStyle name="Normal 19 2 7 2 3" xfId="28543" xr:uid="{00000000-0005-0000-0000-00007F6F0000}"/>
    <cellStyle name="Normal 19 2 7 3" xfId="8425" xr:uid="{00000000-0005-0000-0000-0000E9200000}"/>
    <cellStyle name="Normal 19 2 7 3 3" xfId="23526" xr:uid="{00000000-0005-0000-0000-0000E65B0000}"/>
    <cellStyle name="Normal 19 2 7 5" xfId="18513" xr:uid="{00000000-0005-0000-0000-000051480000}"/>
    <cellStyle name="Normal 19 2 8" xfId="5061" xr:uid="{00000000-0005-0000-0000-0000C5130000}"/>
    <cellStyle name="Normal 19 2 8 2" xfId="15116" xr:uid="{00000000-0005-0000-0000-00000C3B0000}"/>
    <cellStyle name="Normal 19 2 8 2 3" xfId="30214" xr:uid="{00000000-0005-0000-0000-000006760000}"/>
    <cellStyle name="Normal 19 2 8 3" xfId="10096" xr:uid="{00000000-0005-0000-0000-000070270000}"/>
    <cellStyle name="Normal 19 2 8 3 3" xfId="25197" xr:uid="{00000000-0005-0000-0000-00006D620000}"/>
    <cellStyle name="Normal 19 2 8 5" xfId="20184" xr:uid="{00000000-0005-0000-0000-0000D84E0000}"/>
    <cellStyle name="Normal 19 2 9" xfId="11772" xr:uid="{00000000-0005-0000-0000-0000FC2D0000}"/>
    <cellStyle name="Normal 19 2 9 3" xfId="26872" xr:uid="{00000000-0005-0000-0000-0000F8680000}"/>
    <cellStyle name="Normal 2" xfId="125" xr:uid="{00000000-0005-0000-0000-00007D000000}"/>
    <cellStyle name="Normal 2 2" xfId="126" xr:uid="{00000000-0005-0000-0000-00007E000000}"/>
    <cellStyle name="Normal 2 2 2" xfId="335" xr:uid="{00000000-0005-0000-0000-00004F010000}"/>
    <cellStyle name="Normal 2 2 3" xfId="778" xr:uid="{00000000-0005-0000-0000-00000A030000}"/>
    <cellStyle name="Normal 2 2 3 10" xfId="6752" xr:uid="{00000000-0005-0000-0000-0000601A0000}"/>
    <cellStyle name="Normal 2 2 3 10 3" xfId="21856" xr:uid="{00000000-0005-0000-0000-000060550000}"/>
    <cellStyle name="Normal 2 2 3 12" xfId="16841" xr:uid="{00000000-0005-0000-0000-0000C9410000}"/>
    <cellStyle name="Normal 2 2 3 13" xfId="1422" xr:uid="{00000000-0005-0000-0000-00008E050000}"/>
    <cellStyle name="Normal 2 2 3 2" xfId="1716" xr:uid="{00000000-0005-0000-0000-0000B4060000}"/>
    <cellStyle name="Normal 2 2 3 2 11" xfId="16895" xr:uid="{00000000-0005-0000-0000-0000FF410000}"/>
    <cellStyle name="Normal 2 2 3 2 2" xfId="1824" xr:uid="{00000000-0005-0000-0000-000020070000}"/>
    <cellStyle name="Normal 2 2 3 2 2 10" xfId="16999" xr:uid="{00000000-0005-0000-0000-000067420000}"/>
    <cellStyle name="Normal 2 2 3 2 2 2" xfId="2041" xr:uid="{00000000-0005-0000-0000-0000F9070000}"/>
    <cellStyle name="Normal 2 2 3 2 2 2 2" xfId="2462" xr:uid="{00000000-0005-0000-0000-00009E090000}"/>
    <cellStyle name="Normal 2 2 3 2 2 2 2 2" xfId="3301" xr:uid="{00000000-0005-0000-0000-0000E50C0000}"/>
    <cellStyle name="Normal 2 2 3 2 2 2 2 2 2" xfId="4991" xr:uid="{00000000-0005-0000-0000-00007F130000}"/>
    <cellStyle name="Normal 2 2 3 2 2 2 2 2 2 2" xfId="15064" xr:uid="{00000000-0005-0000-0000-0000D83A0000}"/>
    <cellStyle name="Normal 2 2 3 2 2 2 2 2 2 2 3" xfId="30162" xr:uid="{00000000-0005-0000-0000-0000D2750000}"/>
    <cellStyle name="Normal 2 2 3 2 2 2 2 2 2 3" xfId="10044" xr:uid="{00000000-0005-0000-0000-00003C270000}"/>
    <cellStyle name="Normal 2 2 3 2 2 2 2 2 2 3 3" xfId="25145" xr:uid="{00000000-0005-0000-0000-000039620000}"/>
    <cellStyle name="Normal 2 2 3 2 2 2 2 2 2 5" xfId="20132" xr:uid="{00000000-0005-0000-0000-0000A44E0000}"/>
    <cellStyle name="Normal 2 2 3 2 2 2 2 2 3" xfId="6683" xr:uid="{00000000-0005-0000-0000-00001B1A0000}"/>
    <cellStyle name="Normal 2 2 3 2 2 2 2 2 3 2" xfId="16735" xr:uid="{00000000-0005-0000-0000-00005F410000}"/>
    <cellStyle name="Normal 2 2 3 2 2 2 2 2 3 3" xfId="11715" xr:uid="{00000000-0005-0000-0000-0000C32D0000}"/>
    <cellStyle name="Normal 2 2 3 2 2 2 2 2 3 3 3" xfId="26816" xr:uid="{00000000-0005-0000-0000-0000C0680000}"/>
    <cellStyle name="Normal 2 2 3 2 2 2 2 2 3 5" xfId="21803" xr:uid="{00000000-0005-0000-0000-00002B550000}"/>
    <cellStyle name="Normal 2 2 3 2 2 2 2 2 4" xfId="13393" xr:uid="{00000000-0005-0000-0000-000051340000}"/>
    <cellStyle name="Normal 2 2 3 2 2 2 2 2 4 3" xfId="28491" xr:uid="{00000000-0005-0000-0000-00004B6F0000}"/>
    <cellStyle name="Normal 2 2 3 2 2 2 2 2 5" xfId="8372" xr:uid="{00000000-0005-0000-0000-0000B4200000}"/>
    <cellStyle name="Normal 2 2 3 2 2 2 2 2 5 3" xfId="23474" xr:uid="{00000000-0005-0000-0000-0000B25B0000}"/>
    <cellStyle name="Normal 2 2 3 2 2 2 2 2 7" xfId="18461" xr:uid="{00000000-0005-0000-0000-00001D480000}"/>
    <cellStyle name="Normal 2 2 3 2 2 2 2 3" xfId="4154" xr:uid="{00000000-0005-0000-0000-00003A100000}"/>
    <cellStyle name="Normal 2 2 3 2 2 2 2 3 2" xfId="14228" xr:uid="{00000000-0005-0000-0000-000094370000}"/>
    <cellStyle name="Normal 2 2 3 2 2 2 2 3 2 3" xfId="29326" xr:uid="{00000000-0005-0000-0000-00008E720000}"/>
    <cellStyle name="Normal 2 2 3 2 2 2 2 3 3" xfId="9208" xr:uid="{00000000-0005-0000-0000-0000F8230000}"/>
    <cellStyle name="Normal 2 2 3 2 2 2 2 3 3 3" xfId="24309" xr:uid="{00000000-0005-0000-0000-0000F55E0000}"/>
    <cellStyle name="Normal 2 2 3 2 2 2 2 3 5" xfId="19296" xr:uid="{00000000-0005-0000-0000-0000604B0000}"/>
    <cellStyle name="Normal 2 2 3 2 2 2 2 4" xfId="5847" xr:uid="{00000000-0005-0000-0000-0000D7160000}"/>
    <cellStyle name="Normal 2 2 3 2 2 2 2 4 2" xfId="15899" xr:uid="{00000000-0005-0000-0000-00001B3E0000}"/>
    <cellStyle name="Normal 2 2 3 2 2 2 2 4 3" xfId="10879" xr:uid="{00000000-0005-0000-0000-00007F2A0000}"/>
    <cellStyle name="Normal 2 2 3 2 2 2 2 4 3 3" xfId="25980" xr:uid="{00000000-0005-0000-0000-00007C650000}"/>
    <cellStyle name="Normal 2 2 3 2 2 2 2 4 5" xfId="20967" xr:uid="{00000000-0005-0000-0000-0000E7510000}"/>
    <cellStyle name="Normal 2 2 3 2 2 2 2 5" xfId="12557" xr:uid="{00000000-0005-0000-0000-00000D310000}"/>
    <cellStyle name="Normal 2 2 3 2 2 2 2 5 3" xfId="27655" xr:uid="{00000000-0005-0000-0000-0000076C0000}"/>
    <cellStyle name="Normal 2 2 3 2 2 2 2 6" xfId="7536" xr:uid="{00000000-0005-0000-0000-0000701D0000}"/>
    <cellStyle name="Normal 2 2 3 2 2 2 2 6 3" xfId="22638" xr:uid="{00000000-0005-0000-0000-00006E580000}"/>
    <cellStyle name="Normal 2 2 3 2 2 2 2 8" xfId="17625" xr:uid="{00000000-0005-0000-0000-0000D9440000}"/>
    <cellStyle name="Normal 2 2 3 2 2 2 3" xfId="2883" xr:uid="{00000000-0005-0000-0000-0000430B0000}"/>
    <cellStyle name="Normal 2 2 3 2 2 2 3 2" xfId="4573" xr:uid="{00000000-0005-0000-0000-0000DD110000}"/>
    <cellStyle name="Normal 2 2 3 2 2 2 3 2 2" xfId="14646" xr:uid="{00000000-0005-0000-0000-000036390000}"/>
    <cellStyle name="Normal 2 2 3 2 2 2 3 2 2 3" xfId="29744" xr:uid="{00000000-0005-0000-0000-000030740000}"/>
    <cellStyle name="Normal 2 2 3 2 2 2 3 2 3" xfId="9626" xr:uid="{00000000-0005-0000-0000-00009A250000}"/>
    <cellStyle name="Normal 2 2 3 2 2 2 3 2 3 3" xfId="24727" xr:uid="{00000000-0005-0000-0000-000097600000}"/>
    <cellStyle name="Normal 2 2 3 2 2 2 3 2 5" xfId="19714" xr:uid="{00000000-0005-0000-0000-0000024D0000}"/>
    <cellStyle name="Normal 2 2 3 2 2 2 3 3" xfId="6265" xr:uid="{00000000-0005-0000-0000-000079180000}"/>
    <cellStyle name="Normal 2 2 3 2 2 2 3 3 2" xfId="16317" xr:uid="{00000000-0005-0000-0000-0000BD3F0000}"/>
    <cellStyle name="Normal 2 2 3 2 2 2 3 3 3" xfId="11297" xr:uid="{00000000-0005-0000-0000-0000212C0000}"/>
    <cellStyle name="Normal 2 2 3 2 2 2 3 3 3 3" xfId="26398" xr:uid="{00000000-0005-0000-0000-00001E670000}"/>
    <cellStyle name="Normal 2 2 3 2 2 2 3 3 5" xfId="21385" xr:uid="{00000000-0005-0000-0000-000089530000}"/>
    <cellStyle name="Normal 2 2 3 2 2 2 3 4" xfId="12975" xr:uid="{00000000-0005-0000-0000-0000AF320000}"/>
    <cellStyle name="Normal 2 2 3 2 2 2 3 4 3" xfId="28073" xr:uid="{00000000-0005-0000-0000-0000A96D0000}"/>
    <cellStyle name="Normal 2 2 3 2 2 2 3 5" xfId="7954" xr:uid="{00000000-0005-0000-0000-0000121F0000}"/>
    <cellStyle name="Normal 2 2 3 2 2 2 3 5 3" xfId="23056" xr:uid="{00000000-0005-0000-0000-0000105A0000}"/>
    <cellStyle name="Normal 2 2 3 2 2 2 3 7" xfId="18043" xr:uid="{00000000-0005-0000-0000-00007B460000}"/>
    <cellStyle name="Normal 2 2 3 2 2 2 4" xfId="3736" xr:uid="{00000000-0005-0000-0000-0000980E0000}"/>
    <cellStyle name="Normal 2 2 3 2 2 2 4 2" xfId="13810" xr:uid="{00000000-0005-0000-0000-0000F2350000}"/>
    <cellStyle name="Normal 2 2 3 2 2 2 4 2 3" xfId="28908" xr:uid="{00000000-0005-0000-0000-0000EC700000}"/>
    <cellStyle name="Normal 2 2 3 2 2 2 4 3" xfId="8790" xr:uid="{00000000-0005-0000-0000-000056220000}"/>
    <cellStyle name="Normal 2 2 3 2 2 2 4 3 3" xfId="23891" xr:uid="{00000000-0005-0000-0000-0000535D0000}"/>
    <cellStyle name="Normal 2 2 3 2 2 2 4 5" xfId="18878" xr:uid="{00000000-0005-0000-0000-0000BE490000}"/>
    <cellStyle name="Normal 2 2 3 2 2 2 5" xfId="5429" xr:uid="{00000000-0005-0000-0000-000035150000}"/>
    <cellStyle name="Normal 2 2 3 2 2 2 5 2" xfId="15481" xr:uid="{00000000-0005-0000-0000-0000793C0000}"/>
    <cellStyle name="Normal 2 2 3 2 2 2 5 2 3" xfId="30579" xr:uid="{00000000-0005-0000-0000-000073770000}"/>
    <cellStyle name="Normal 2 2 3 2 2 2 5 3" xfId="10461" xr:uid="{00000000-0005-0000-0000-0000DD280000}"/>
    <cellStyle name="Normal 2 2 3 2 2 2 5 3 3" xfId="25562" xr:uid="{00000000-0005-0000-0000-0000DA630000}"/>
    <cellStyle name="Normal 2 2 3 2 2 2 5 5" xfId="20549" xr:uid="{00000000-0005-0000-0000-000045500000}"/>
    <cellStyle name="Normal 2 2 3 2 2 2 6" xfId="12139" xr:uid="{00000000-0005-0000-0000-00006B2F0000}"/>
    <cellStyle name="Normal 2 2 3 2 2 2 6 3" xfId="27237" xr:uid="{00000000-0005-0000-0000-0000656A0000}"/>
    <cellStyle name="Normal 2 2 3 2 2 2 7" xfId="7118" xr:uid="{00000000-0005-0000-0000-0000CE1B0000}"/>
    <cellStyle name="Normal 2 2 3 2 2 2 7 3" xfId="22220" xr:uid="{00000000-0005-0000-0000-0000CC560000}"/>
    <cellStyle name="Normal 2 2 3 2 2 2 9" xfId="17207" xr:uid="{00000000-0005-0000-0000-000037430000}"/>
    <cellStyle name="Normal 2 2 3 2 2 3" xfId="2254" xr:uid="{00000000-0005-0000-0000-0000CE080000}"/>
    <cellStyle name="Normal 2 2 3 2 2 3 2" xfId="3093" xr:uid="{00000000-0005-0000-0000-0000150C0000}"/>
    <cellStyle name="Normal 2 2 3 2 2 3 2 2" xfId="4783" xr:uid="{00000000-0005-0000-0000-0000AF120000}"/>
    <cellStyle name="Normal 2 2 3 2 2 3 2 2 2" xfId="14856" xr:uid="{00000000-0005-0000-0000-0000083A0000}"/>
    <cellStyle name="Normal 2 2 3 2 2 3 2 2 2 3" xfId="29954" xr:uid="{00000000-0005-0000-0000-000002750000}"/>
    <cellStyle name="Normal 2 2 3 2 2 3 2 2 3" xfId="9836" xr:uid="{00000000-0005-0000-0000-00006C260000}"/>
    <cellStyle name="Normal 2 2 3 2 2 3 2 2 3 3" xfId="24937" xr:uid="{00000000-0005-0000-0000-000069610000}"/>
    <cellStyle name="Normal 2 2 3 2 2 3 2 2 5" xfId="19924" xr:uid="{00000000-0005-0000-0000-0000D44D0000}"/>
    <cellStyle name="Normal 2 2 3 2 2 3 2 3" xfId="6475" xr:uid="{00000000-0005-0000-0000-00004B190000}"/>
    <cellStyle name="Normal 2 2 3 2 2 3 2 3 2" xfId="16527" xr:uid="{00000000-0005-0000-0000-00008F400000}"/>
    <cellStyle name="Normal 2 2 3 2 2 3 2 3 3" xfId="11507" xr:uid="{00000000-0005-0000-0000-0000F32C0000}"/>
    <cellStyle name="Normal 2 2 3 2 2 3 2 3 3 3" xfId="26608" xr:uid="{00000000-0005-0000-0000-0000F0670000}"/>
    <cellStyle name="Normal 2 2 3 2 2 3 2 3 5" xfId="21595" xr:uid="{00000000-0005-0000-0000-00005B540000}"/>
    <cellStyle name="Normal 2 2 3 2 2 3 2 4" xfId="13185" xr:uid="{00000000-0005-0000-0000-000081330000}"/>
    <cellStyle name="Normal 2 2 3 2 2 3 2 4 3" xfId="28283" xr:uid="{00000000-0005-0000-0000-00007B6E0000}"/>
    <cellStyle name="Normal 2 2 3 2 2 3 2 5" xfId="8164" xr:uid="{00000000-0005-0000-0000-0000E41F0000}"/>
    <cellStyle name="Normal 2 2 3 2 2 3 2 5 3" xfId="23266" xr:uid="{00000000-0005-0000-0000-0000E25A0000}"/>
    <cellStyle name="Normal 2 2 3 2 2 3 2 7" xfId="18253" xr:uid="{00000000-0005-0000-0000-00004D470000}"/>
    <cellStyle name="Normal 2 2 3 2 2 3 3" xfId="3946" xr:uid="{00000000-0005-0000-0000-00006A0F0000}"/>
    <cellStyle name="Normal 2 2 3 2 2 3 3 2" xfId="14020" xr:uid="{00000000-0005-0000-0000-0000C4360000}"/>
    <cellStyle name="Normal 2 2 3 2 2 3 3 2 3" xfId="29118" xr:uid="{00000000-0005-0000-0000-0000BE710000}"/>
    <cellStyle name="Normal 2 2 3 2 2 3 3 3" xfId="9000" xr:uid="{00000000-0005-0000-0000-000028230000}"/>
    <cellStyle name="Normal 2 2 3 2 2 3 3 3 3" xfId="24101" xr:uid="{00000000-0005-0000-0000-0000255E0000}"/>
    <cellStyle name="Normal 2 2 3 2 2 3 3 5" xfId="19088" xr:uid="{00000000-0005-0000-0000-0000904A0000}"/>
    <cellStyle name="Normal 2 2 3 2 2 3 4" xfId="5639" xr:uid="{00000000-0005-0000-0000-000007160000}"/>
    <cellStyle name="Normal 2 2 3 2 2 3 4 2" xfId="15691" xr:uid="{00000000-0005-0000-0000-00004B3D0000}"/>
    <cellStyle name="Normal 2 2 3 2 2 3 4 2 3" xfId="30789" xr:uid="{00000000-0005-0000-0000-000045780000}"/>
    <cellStyle name="Normal 2 2 3 2 2 3 4 3" xfId="10671" xr:uid="{00000000-0005-0000-0000-0000AF290000}"/>
    <cellStyle name="Normal 2 2 3 2 2 3 4 3 3" xfId="25772" xr:uid="{00000000-0005-0000-0000-0000AC640000}"/>
    <cellStyle name="Normal 2 2 3 2 2 3 4 5" xfId="20759" xr:uid="{00000000-0005-0000-0000-000017510000}"/>
    <cellStyle name="Normal 2 2 3 2 2 3 5" xfId="12349" xr:uid="{00000000-0005-0000-0000-00003D300000}"/>
    <cellStyle name="Normal 2 2 3 2 2 3 5 3" xfId="27447" xr:uid="{00000000-0005-0000-0000-0000376B0000}"/>
    <cellStyle name="Normal 2 2 3 2 2 3 6" xfId="7328" xr:uid="{00000000-0005-0000-0000-0000A01C0000}"/>
    <cellStyle name="Normal 2 2 3 2 2 3 6 3" xfId="22430" xr:uid="{00000000-0005-0000-0000-00009E570000}"/>
    <cellStyle name="Normal 2 2 3 2 2 3 8" xfId="17417" xr:uid="{00000000-0005-0000-0000-000009440000}"/>
    <cellStyle name="Normal 2 2 3 2 2 4" xfId="2675" xr:uid="{00000000-0005-0000-0000-0000730A0000}"/>
    <cellStyle name="Normal 2 2 3 2 2 4 2" xfId="4365" xr:uid="{00000000-0005-0000-0000-00000D110000}"/>
    <cellStyle name="Normal 2 2 3 2 2 4 2 2" xfId="14438" xr:uid="{00000000-0005-0000-0000-000066380000}"/>
    <cellStyle name="Normal 2 2 3 2 2 4 2 2 3" xfId="29536" xr:uid="{00000000-0005-0000-0000-000060730000}"/>
    <cellStyle name="Normal 2 2 3 2 2 4 2 3" xfId="9418" xr:uid="{00000000-0005-0000-0000-0000CA240000}"/>
    <cellStyle name="Normal 2 2 3 2 2 4 2 3 3" xfId="24519" xr:uid="{00000000-0005-0000-0000-0000C75F0000}"/>
    <cellStyle name="Normal 2 2 3 2 2 4 2 5" xfId="19506" xr:uid="{00000000-0005-0000-0000-0000324C0000}"/>
    <cellStyle name="Normal 2 2 3 2 2 4 3" xfId="6057" xr:uid="{00000000-0005-0000-0000-0000A9170000}"/>
    <cellStyle name="Normal 2 2 3 2 2 4 3 2" xfId="16109" xr:uid="{00000000-0005-0000-0000-0000ED3E0000}"/>
    <cellStyle name="Normal 2 2 3 2 2 4 3 3" xfId="11089" xr:uid="{00000000-0005-0000-0000-0000512B0000}"/>
    <cellStyle name="Normal 2 2 3 2 2 4 3 3 3" xfId="26190" xr:uid="{00000000-0005-0000-0000-00004E660000}"/>
    <cellStyle name="Normal 2 2 3 2 2 4 3 5" xfId="21177" xr:uid="{00000000-0005-0000-0000-0000B9520000}"/>
    <cellStyle name="Normal 2 2 3 2 2 4 4" xfId="12767" xr:uid="{00000000-0005-0000-0000-0000DF310000}"/>
    <cellStyle name="Normal 2 2 3 2 2 4 4 3" xfId="27865" xr:uid="{00000000-0005-0000-0000-0000D96C0000}"/>
    <cellStyle name="Normal 2 2 3 2 2 4 5" xfId="7746" xr:uid="{00000000-0005-0000-0000-0000421E0000}"/>
    <cellStyle name="Normal 2 2 3 2 2 4 5 3" xfId="22848" xr:uid="{00000000-0005-0000-0000-000040590000}"/>
    <cellStyle name="Normal 2 2 3 2 2 4 7" xfId="17835" xr:uid="{00000000-0005-0000-0000-0000AB450000}"/>
    <cellStyle name="Normal 2 2 3 2 2 5" xfId="3528" xr:uid="{00000000-0005-0000-0000-0000C80D0000}"/>
    <cellStyle name="Normal 2 2 3 2 2 5 2" xfId="13602" xr:uid="{00000000-0005-0000-0000-000022350000}"/>
    <cellStyle name="Normal 2 2 3 2 2 5 2 3" xfId="28700" xr:uid="{00000000-0005-0000-0000-00001C700000}"/>
    <cellStyle name="Normal 2 2 3 2 2 5 3" xfId="8582" xr:uid="{00000000-0005-0000-0000-000086210000}"/>
    <cellStyle name="Normal 2 2 3 2 2 5 3 3" xfId="23683" xr:uid="{00000000-0005-0000-0000-0000835C0000}"/>
    <cellStyle name="Normal 2 2 3 2 2 5 5" xfId="18670" xr:uid="{00000000-0005-0000-0000-0000EE480000}"/>
    <cellStyle name="Normal 2 2 3 2 2 6" xfId="5221" xr:uid="{00000000-0005-0000-0000-000065140000}"/>
    <cellStyle name="Normal 2 2 3 2 2 6 2" xfId="15273" xr:uid="{00000000-0005-0000-0000-0000A93B0000}"/>
    <cellStyle name="Normal 2 2 3 2 2 6 2 3" xfId="30371" xr:uid="{00000000-0005-0000-0000-0000A3760000}"/>
    <cellStyle name="Normal 2 2 3 2 2 6 3" xfId="10253" xr:uid="{00000000-0005-0000-0000-00000D280000}"/>
    <cellStyle name="Normal 2 2 3 2 2 6 3 3" xfId="25354" xr:uid="{00000000-0005-0000-0000-00000A630000}"/>
    <cellStyle name="Normal 2 2 3 2 2 6 5" xfId="20341" xr:uid="{00000000-0005-0000-0000-0000754F0000}"/>
    <cellStyle name="Normal 2 2 3 2 2 7" xfId="11931" xr:uid="{00000000-0005-0000-0000-00009B2E0000}"/>
    <cellStyle name="Normal 2 2 3 2 2 7 3" xfId="27029" xr:uid="{00000000-0005-0000-0000-000095690000}"/>
    <cellStyle name="Normal 2 2 3 2 2 8" xfId="6910" xr:uid="{00000000-0005-0000-0000-0000FE1A0000}"/>
    <cellStyle name="Normal 2 2 3 2 2 8 3" xfId="22012" xr:uid="{00000000-0005-0000-0000-0000FC550000}"/>
    <cellStyle name="Normal 2 2 3 2 3" xfId="1937" xr:uid="{00000000-0005-0000-0000-000091070000}"/>
    <cellStyle name="Normal 2 2 3 2 3 2" xfId="2358" xr:uid="{00000000-0005-0000-0000-000036090000}"/>
    <cellStyle name="Normal 2 2 3 2 3 2 2" xfId="3197" xr:uid="{00000000-0005-0000-0000-00007D0C0000}"/>
    <cellStyle name="Normal 2 2 3 2 3 2 2 2" xfId="4887" xr:uid="{00000000-0005-0000-0000-000017130000}"/>
    <cellStyle name="Normal 2 2 3 2 3 2 2 2 2" xfId="14960" xr:uid="{00000000-0005-0000-0000-0000703A0000}"/>
    <cellStyle name="Normal 2 2 3 2 3 2 2 2 2 3" xfId="30058" xr:uid="{00000000-0005-0000-0000-00006A750000}"/>
    <cellStyle name="Normal 2 2 3 2 3 2 2 2 3" xfId="9940" xr:uid="{00000000-0005-0000-0000-0000D4260000}"/>
    <cellStyle name="Normal 2 2 3 2 3 2 2 2 3 3" xfId="25041" xr:uid="{00000000-0005-0000-0000-0000D1610000}"/>
    <cellStyle name="Normal 2 2 3 2 3 2 2 2 5" xfId="20028" xr:uid="{00000000-0005-0000-0000-00003C4E0000}"/>
    <cellStyle name="Normal 2 2 3 2 3 2 2 3" xfId="6579" xr:uid="{00000000-0005-0000-0000-0000B3190000}"/>
    <cellStyle name="Normal 2 2 3 2 3 2 2 3 2" xfId="16631" xr:uid="{00000000-0005-0000-0000-0000F7400000}"/>
    <cellStyle name="Normal 2 2 3 2 3 2 2 3 3" xfId="11611" xr:uid="{00000000-0005-0000-0000-00005B2D0000}"/>
    <cellStyle name="Normal 2 2 3 2 3 2 2 3 3 3" xfId="26712" xr:uid="{00000000-0005-0000-0000-000058680000}"/>
    <cellStyle name="Normal 2 2 3 2 3 2 2 3 5" xfId="21699" xr:uid="{00000000-0005-0000-0000-0000C3540000}"/>
    <cellStyle name="Normal 2 2 3 2 3 2 2 4" xfId="13289" xr:uid="{00000000-0005-0000-0000-0000E9330000}"/>
    <cellStyle name="Normal 2 2 3 2 3 2 2 4 3" xfId="28387" xr:uid="{00000000-0005-0000-0000-0000E36E0000}"/>
    <cellStyle name="Normal 2 2 3 2 3 2 2 5" xfId="8268" xr:uid="{00000000-0005-0000-0000-00004C200000}"/>
    <cellStyle name="Normal 2 2 3 2 3 2 2 5 3" xfId="23370" xr:uid="{00000000-0005-0000-0000-00004A5B0000}"/>
    <cellStyle name="Normal 2 2 3 2 3 2 2 7" xfId="18357" xr:uid="{00000000-0005-0000-0000-0000B5470000}"/>
    <cellStyle name="Normal 2 2 3 2 3 2 3" xfId="4050" xr:uid="{00000000-0005-0000-0000-0000D20F0000}"/>
    <cellStyle name="Normal 2 2 3 2 3 2 3 2" xfId="14124" xr:uid="{00000000-0005-0000-0000-00002C370000}"/>
    <cellStyle name="Normal 2 2 3 2 3 2 3 2 3" xfId="29222" xr:uid="{00000000-0005-0000-0000-000026720000}"/>
    <cellStyle name="Normal 2 2 3 2 3 2 3 3" xfId="9104" xr:uid="{00000000-0005-0000-0000-000090230000}"/>
    <cellStyle name="Normal 2 2 3 2 3 2 3 3 3" xfId="24205" xr:uid="{00000000-0005-0000-0000-00008D5E0000}"/>
    <cellStyle name="Normal 2 2 3 2 3 2 3 5" xfId="19192" xr:uid="{00000000-0005-0000-0000-0000F84A0000}"/>
    <cellStyle name="Normal 2 2 3 2 3 2 4" xfId="5743" xr:uid="{00000000-0005-0000-0000-00006F160000}"/>
    <cellStyle name="Normal 2 2 3 2 3 2 4 2" xfId="15795" xr:uid="{00000000-0005-0000-0000-0000B33D0000}"/>
    <cellStyle name="Normal 2 2 3 2 3 2 4 2 3" xfId="30893" xr:uid="{00000000-0005-0000-0000-0000AD780000}"/>
    <cellStyle name="Normal 2 2 3 2 3 2 4 3" xfId="10775" xr:uid="{00000000-0005-0000-0000-0000172A0000}"/>
    <cellStyle name="Normal 2 2 3 2 3 2 4 3 3" xfId="25876" xr:uid="{00000000-0005-0000-0000-000014650000}"/>
    <cellStyle name="Normal 2 2 3 2 3 2 4 5" xfId="20863" xr:uid="{00000000-0005-0000-0000-00007F510000}"/>
    <cellStyle name="Normal 2 2 3 2 3 2 5" xfId="12453" xr:uid="{00000000-0005-0000-0000-0000A5300000}"/>
    <cellStyle name="Normal 2 2 3 2 3 2 5 3" xfId="27551" xr:uid="{00000000-0005-0000-0000-00009F6B0000}"/>
    <cellStyle name="Normal 2 2 3 2 3 2 6" xfId="7432" xr:uid="{00000000-0005-0000-0000-0000081D0000}"/>
    <cellStyle name="Normal 2 2 3 2 3 2 6 3" xfId="22534" xr:uid="{00000000-0005-0000-0000-000006580000}"/>
    <cellStyle name="Normal 2 2 3 2 3 2 8" xfId="17521" xr:uid="{00000000-0005-0000-0000-000071440000}"/>
    <cellStyle name="Normal 2 2 3 2 3 3" xfId="2779" xr:uid="{00000000-0005-0000-0000-0000DB0A0000}"/>
    <cellStyle name="Normal 2 2 3 2 3 3 2" xfId="4469" xr:uid="{00000000-0005-0000-0000-000075110000}"/>
    <cellStyle name="Normal 2 2 3 2 3 3 2 2" xfId="14542" xr:uid="{00000000-0005-0000-0000-0000CE380000}"/>
    <cellStyle name="Normal 2 2 3 2 3 3 2 2 3" xfId="29640" xr:uid="{00000000-0005-0000-0000-0000C8730000}"/>
    <cellStyle name="Normal 2 2 3 2 3 3 2 3" xfId="9522" xr:uid="{00000000-0005-0000-0000-000032250000}"/>
    <cellStyle name="Normal 2 2 3 2 3 3 2 3 3" xfId="24623" xr:uid="{00000000-0005-0000-0000-00002F600000}"/>
    <cellStyle name="Normal 2 2 3 2 3 3 2 5" xfId="19610" xr:uid="{00000000-0005-0000-0000-00009A4C0000}"/>
    <cellStyle name="Normal 2 2 3 2 3 3 3" xfId="6161" xr:uid="{00000000-0005-0000-0000-000011180000}"/>
    <cellStyle name="Normal 2 2 3 2 3 3 3 2" xfId="16213" xr:uid="{00000000-0005-0000-0000-0000553F0000}"/>
    <cellStyle name="Normal 2 2 3 2 3 3 3 3" xfId="11193" xr:uid="{00000000-0005-0000-0000-0000B92B0000}"/>
    <cellStyle name="Normal 2 2 3 2 3 3 3 3 3" xfId="26294" xr:uid="{00000000-0005-0000-0000-0000B6660000}"/>
    <cellStyle name="Normal 2 2 3 2 3 3 3 5" xfId="21281" xr:uid="{00000000-0005-0000-0000-000021530000}"/>
    <cellStyle name="Normal 2 2 3 2 3 3 4" xfId="12871" xr:uid="{00000000-0005-0000-0000-000047320000}"/>
    <cellStyle name="Normal 2 2 3 2 3 3 4 3" xfId="27969" xr:uid="{00000000-0005-0000-0000-0000416D0000}"/>
    <cellStyle name="Normal 2 2 3 2 3 3 5" xfId="7850" xr:uid="{00000000-0005-0000-0000-0000AA1E0000}"/>
    <cellStyle name="Normal 2 2 3 2 3 3 5 3" xfId="22952" xr:uid="{00000000-0005-0000-0000-0000A8590000}"/>
    <cellStyle name="Normal 2 2 3 2 3 3 7" xfId="17939" xr:uid="{00000000-0005-0000-0000-000013460000}"/>
    <cellStyle name="Normal 2 2 3 2 3 4" xfId="3632" xr:uid="{00000000-0005-0000-0000-0000300E0000}"/>
    <cellStyle name="Normal 2 2 3 2 3 4 2" xfId="13706" xr:uid="{00000000-0005-0000-0000-00008A350000}"/>
    <cellStyle name="Normal 2 2 3 2 3 4 2 3" xfId="28804" xr:uid="{00000000-0005-0000-0000-000084700000}"/>
    <cellStyle name="Normal 2 2 3 2 3 4 3" xfId="8686" xr:uid="{00000000-0005-0000-0000-0000EE210000}"/>
    <cellStyle name="Normal 2 2 3 2 3 4 3 3" xfId="23787" xr:uid="{00000000-0005-0000-0000-0000EB5C0000}"/>
    <cellStyle name="Normal 2 2 3 2 3 4 5" xfId="18774" xr:uid="{00000000-0005-0000-0000-000056490000}"/>
    <cellStyle name="Normal 2 2 3 2 3 5" xfId="5325" xr:uid="{00000000-0005-0000-0000-0000CD140000}"/>
    <cellStyle name="Normal 2 2 3 2 3 5 2" xfId="15377" xr:uid="{00000000-0005-0000-0000-0000113C0000}"/>
    <cellStyle name="Normal 2 2 3 2 3 5 2 3" xfId="30475" xr:uid="{00000000-0005-0000-0000-00000B770000}"/>
    <cellStyle name="Normal 2 2 3 2 3 5 3" xfId="10357" xr:uid="{00000000-0005-0000-0000-000075280000}"/>
    <cellStyle name="Normal 2 2 3 2 3 5 3 3" xfId="25458" xr:uid="{00000000-0005-0000-0000-000072630000}"/>
    <cellStyle name="Normal 2 2 3 2 3 5 5" xfId="20445" xr:uid="{00000000-0005-0000-0000-0000DD4F0000}"/>
    <cellStyle name="Normal 2 2 3 2 3 6" xfId="12035" xr:uid="{00000000-0005-0000-0000-0000032F0000}"/>
    <cellStyle name="Normal 2 2 3 2 3 6 3" xfId="27133" xr:uid="{00000000-0005-0000-0000-0000FD690000}"/>
    <cellStyle name="Normal 2 2 3 2 3 7" xfId="7014" xr:uid="{00000000-0005-0000-0000-0000661B0000}"/>
    <cellStyle name="Normal 2 2 3 2 3 7 3" xfId="22116" xr:uid="{00000000-0005-0000-0000-000064560000}"/>
    <cellStyle name="Normal 2 2 3 2 3 9" xfId="17103" xr:uid="{00000000-0005-0000-0000-0000CF420000}"/>
    <cellStyle name="Normal 2 2 3 2 4" xfId="2150" xr:uid="{00000000-0005-0000-0000-000066080000}"/>
    <cellStyle name="Normal 2 2 3 2 4 2" xfId="2989" xr:uid="{00000000-0005-0000-0000-0000AD0B0000}"/>
    <cellStyle name="Normal 2 2 3 2 4 2 2" xfId="4679" xr:uid="{00000000-0005-0000-0000-000047120000}"/>
    <cellStyle name="Normal 2 2 3 2 4 2 2 2" xfId="14752" xr:uid="{00000000-0005-0000-0000-0000A0390000}"/>
    <cellStyle name="Normal 2 2 3 2 4 2 2 2 3" xfId="29850" xr:uid="{00000000-0005-0000-0000-00009A740000}"/>
    <cellStyle name="Normal 2 2 3 2 4 2 2 3" xfId="9732" xr:uid="{00000000-0005-0000-0000-000004260000}"/>
    <cellStyle name="Normal 2 2 3 2 4 2 2 3 3" xfId="24833" xr:uid="{00000000-0005-0000-0000-000001610000}"/>
    <cellStyle name="Normal 2 2 3 2 4 2 2 5" xfId="19820" xr:uid="{00000000-0005-0000-0000-00006C4D0000}"/>
    <cellStyle name="Normal 2 2 3 2 4 2 3" xfId="6371" xr:uid="{00000000-0005-0000-0000-0000E3180000}"/>
    <cellStyle name="Normal 2 2 3 2 4 2 3 2" xfId="16423" xr:uid="{00000000-0005-0000-0000-000027400000}"/>
    <cellStyle name="Normal 2 2 3 2 4 2 3 3" xfId="11403" xr:uid="{00000000-0005-0000-0000-00008B2C0000}"/>
    <cellStyle name="Normal 2 2 3 2 4 2 3 3 3" xfId="26504" xr:uid="{00000000-0005-0000-0000-000088670000}"/>
    <cellStyle name="Normal 2 2 3 2 4 2 3 5" xfId="21491" xr:uid="{00000000-0005-0000-0000-0000F3530000}"/>
    <cellStyle name="Normal 2 2 3 2 4 2 4" xfId="13081" xr:uid="{00000000-0005-0000-0000-000019330000}"/>
    <cellStyle name="Normal 2 2 3 2 4 2 4 3" xfId="28179" xr:uid="{00000000-0005-0000-0000-0000136E0000}"/>
    <cellStyle name="Normal 2 2 3 2 4 2 5" xfId="8060" xr:uid="{00000000-0005-0000-0000-00007C1F0000}"/>
    <cellStyle name="Normal 2 2 3 2 4 2 5 3" xfId="23162" xr:uid="{00000000-0005-0000-0000-00007A5A0000}"/>
    <cellStyle name="Normal 2 2 3 2 4 2 7" xfId="18149" xr:uid="{00000000-0005-0000-0000-0000E5460000}"/>
    <cellStyle name="Normal 2 2 3 2 4 3" xfId="3842" xr:uid="{00000000-0005-0000-0000-0000020F0000}"/>
    <cellStyle name="Normal 2 2 3 2 4 3 2" xfId="13916" xr:uid="{00000000-0005-0000-0000-00005C360000}"/>
    <cellStyle name="Normal 2 2 3 2 4 3 2 3" xfId="29014" xr:uid="{00000000-0005-0000-0000-000056710000}"/>
    <cellStyle name="Normal 2 2 3 2 4 3 3" xfId="8896" xr:uid="{00000000-0005-0000-0000-0000C0220000}"/>
    <cellStyle name="Normal 2 2 3 2 4 3 3 3" xfId="23997" xr:uid="{00000000-0005-0000-0000-0000BD5D0000}"/>
    <cellStyle name="Normal 2 2 3 2 4 3 5" xfId="18984" xr:uid="{00000000-0005-0000-0000-0000284A0000}"/>
    <cellStyle name="Normal 2 2 3 2 4 4" xfId="5535" xr:uid="{00000000-0005-0000-0000-00009F150000}"/>
    <cellStyle name="Normal 2 2 3 2 4 4 2" xfId="15587" xr:uid="{00000000-0005-0000-0000-0000E33C0000}"/>
    <cellStyle name="Normal 2 2 3 2 4 4 2 3" xfId="30685" xr:uid="{00000000-0005-0000-0000-0000DD770000}"/>
    <cellStyle name="Normal 2 2 3 2 4 4 3" xfId="10567" xr:uid="{00000000-0005-0000-0000-000047290000}"/>
    <cellStyle name="Normal 2 2 3 2 4 4 3 3" xfId="25668" xr:uid="{00000000-0005-0000-0000-000044640000}"/>
    <cellStyle name="Normal 2 2 3 2 4 4 5" xfId="20655" xr:uid="{00000000-0005-0000-0000-0000AF500000}"/>
    <cellStyle name="Normal 2 2 3 2 4 5" xfId="12245" xr:uid="{00000000-0005-0000-0000-0000D52F0000}"/>
    <cellStyle name="Normal 2 2 3 2 4 5 3" xfId="27343" xr:uid="{00000000-0005-0000-0000-0000CF6A0000}"/>
    <cellStyle name="Normal 2 2 3 2 4 6" xfId="7224" xr:uid="{00000000-0005-0000-0000-0000381C0000}"/>
    <cellStyle name="Normal 2 2 3 2 4 6 3" xfId="22326" xr:uid="{00000000-0005-0000-0000-000036570000}"/>
    <cellStyle name="Normal 2 2 3 2 4 8" xfId="17313" xr:uid="{00000000-0005-0000-0000-0000A1430000}"/>
    <cellStyle name="Normal 2 2 3 2 5" xfId="2571" xr:uid="{00000000-0005-0000-0000-00000B0A0000}"/>
    <cellStyle name="Normal 2 2 3 2 5 2" xfId="4261" xr:uid="{00000000-0005-0000-0000-0000A5100000}"/>
    <cellStyle name="Normal 2 2 3 2 5 2 2" xfId="14334" xr:uid="{00000000-0005-0000-0000-0000FE370000}"/>
    <cellStyle name="Normal 2 2 3 2 5 2 2 3" xfId="29432" xr:uid="{00000000-0005-0000-0000-0000F8720000}"/>
    <cellStyle name="Normal 2 2 3 2 5 2 3" xfId="9314" xr:uid="{00000000-0005-0000-0000-000062240000}"/>
    <cellStyle name="Normal 2 2 3 2 5 2 3 3" xfId="24415" xr:uid="{00000000-0005-0000-0000-00005F5F0000}"/>
    <cellStyle name="Normal 2 2 3 2 5 2 5" xfId="19402" xr:uid="{00000000-0005-0000-0000-0000CA4B0000}"/>
    <cellStyle name="Normal 2 2 3 2 5 3" xfId="5953" xr:uid="{00000000-0005-0000-0000-000041170000}"/>
    <cellStyle name="Normal 2 2 3 2 5 3 2" xfId="16005" xr:uid="{00000000-0005-0000-0000-0000853E0000}"/>
    <cellStyle name="Normal 2 2 3 2 5 3 3" xfId="10985" xr:uid="{00000000-0005-0000-0000-0000E92A0000}"/>
    <cellStyle name="Normal 2 2 3 2 5 3 3 3" xfId="26086" xr:uid="{00000000-0005-0000-0000-0000E6650000}"/>
    <cellStyle name="Normal 2 2 3 2 5 3 5" xfId="21073" xr:uid="{00000000-0005-0000-0000-000051520000}"/>
    <cellStyle name="Normal 2 2 3 2 5 4" xfId="12663" xr:uid="{00000000-0005-0000-0000-000077310000}"/>
    <cellStyle name="Normal 2 2 3 2 5 4 3" xfId="27761" xr:uid="{00000000-0005-0000-0000-0000716C0000}"/>
    <cellStyle name="Normal 2 2 3 2 5 5" xfId="7642" xr:uid="{00000000-0005-0000-0000-0000DA1D0000}"/>
    <cellStyle name="Normal 2 2 3 2 5 5 3" xfId="22744" xr:uid="{00000000-0005-0000-0000-0000D8580000}"/>
    <cellStyle name="Normal 2 2 3 2 5 7" xfId="17731" xr:uid="{00000000-0005-0000-0000-000043450000}"/>
    <cellStyle name="Normal 2 2 3 2 6" xfId="3424" xr:uid="{00000000-0005-0000-0000-0000600D0000}"/>
    <cellStyle name="Normal 2 2 3 2 6 2" xfId="13498" xr:uid="{00000000-0005-0000-0000-0000BA340000}"/>
    <cellStyle name="Normal 2 2 3 2 6 2 3" xfId="28596" xr:uid="{00000000-0005-0000-0000-0000B46F0000}"/>
    <cellStyle name="Normal 2 2 3 2 6 3" xfId="8478" xr:uid="{00000000-0005-0000-0000-00001E210000}"/>
    <cellStyle name="Normal 2 2 3 2 6 3 3" xfId="23579" xr:uid="{00000000-0005-0000-0000-00001B5C0000}"/>
    <cellStyle name="Normal 2 2 3 2 6 5" xfId="18566" xr:uid="{00000000-0005-0000-0000-000086480000}"/>
    <cellStyle name="Normal 2 2 3 2 7" xfId="5117" xr:uid="{00000000-0005-0000-0000-0000FD130000}"/>
    <cellStyle name="Normal 2 2 3 2 7 2" xfId="15169" xr:uid="{00000000-0005-0000-0000-0000413B0000}"/>
    <cellStyle name="Normal 2 2 3 2 7 2 3" xfId="30267" xr:uid="{00000000-0005-0000-0000-00003B760000}"/>
    <cellStyle name="Normal 2 2 3 2 7 3" xfId="10149" xr:uid="{00000000-0005-0000-0000-0000A5270000}"/>
    <cellStyle name="Normal 2 2 3 2 7 3 3" xfId="25250" xr:uid="{00000000-0005-0000-0000-0000A2620000}"/>
    <cellStyle name="Normal 2 2 3 2 7 5" xfId="20237" xr:uid="{00000000-0005-0000-0000-00000D4F0000}"/>
    <cellStyle name="Normal 2 2 3 2 8" xfId="11827" xr:uid="{00000000-0005-0000-0000-0000332E0000}"/>
    <cellStyle name="Normal 2 2 3 2 8 3" xfId="26925" xr:uid="{00000000-0005-0000-0000-00002D690000}"/>
    <cellStyle name="Normal 2 2 3 2 9" xfId="6806" xr:uid="{00000000-0005-0000-0000-0000961A0000}"/>
    <cellStyle name="Normal 2 2 3 2 9 3" xfId="21908" xr:uid="{00000000-0005-0000-0000-000094550000}"/>
    <cellStyle name="Normal 2 2 3 3" xfId="1770" xr:uid="{00000000-0005-0000-0000-0000EA060000}"/>
    <cellStyle name="Normal 2 2 3 3 10" xfId="16947" xr:uid="{00000000-0005-0000-0000-000033420000}"/>
    <cellStyle name="Normal 2 2 3 3 2" xfId="1989" xr:uid="{00000000-0005-0000-0000-0000C5070000}"/>
    <cellStyle name="Normal 2 2 3 3 2 2" xfId="2410" xr:uid="{00000000-0005-0000-0000-00006A090000}"/>
    <cellStyle name="Normal 2 2 3 3 2 2 2" xfId="3249" xr:uid="{00000000-0005-0000-0000-0000B10C0000}"/>
    <cellStyle name="Normal 2 2 3 3 2 2 2 2" xfId="4939" xr:uid="{00000000-0005-0000-0000-00004B130000}"/>
    <cellStyle name="Normal 2 2 3 3 2 2 2 2 2" xfId="15012" xr:uid="{00000000-0005-0000-0000-0000A43A0000}"/>
    <cellStyle name="Normal 2 2 3 3 2 2 2 2 2 3" xfId="30110" xr:uid="{00000000-0005-0000-0000-00009E750000}"/>
    <cellStyle name="Normal 2 2 3 3 2 2 2 2 3" xfId="9992" xr:uid="{00000000-0005-0000-0000-000008270000}"/>
    <cellStyle name="Normal 2 2 3 3 2 2 2 2 3 3" xfId="25093" xr:uid="{00000000-0005-0000-0000-000005620000}"/>
    <cellStyle name="Normal 2 2 3 3 2 2 2 2 5" xfId="20080" xr:uid="{00000000-0005-0000-0000-0000704E0000}"/>
    <cellStyle name="Normal 2 2 3 3 2 2 2 3" xfId="6631" xr:uid="{00000000-0005-0000-0000-0000E7190000}"/>
    <cellStyle name="Normal 2 2 3 3 2 2 2 3 2" xfId="16683" xr:uid="{00000000-0005-0000-0000-00002B410000}"/>
    <cellStyle name="Normal 2 2 3 3 2 2 2 3 3" xfId="11663" xr:uid="{00000000-0005-0000-0000-00008F2D0000}"/>
    <cellStyle name="Normal 2 2 3 3 2 2 2 3 3 3" xfId="26764" xr:uid="{00000000-0005-0000-0000-00008C680000}"/>
    <cellStyle name="Normal 2 2 3 3 2 2 2 3 5" xfId="21751" xr:uid="{00000000-0005-0000-0000-0000F7540000}"/>
    <cellStyle name="Normal 2 2 3 3 2 2 2 4" xfId="13341" xr:uid="{00000000-0005-0000-0000-00001D340000}"/>
    <cellStyle name="Normal 2 2 3 3 2 2 2 4 3" xfId="28439" xr:uid="{00000000-0005-0000-0000-0000176F0000}"/>
    <cellStyle name="Normal 2 2 3 3 2 2 2 5" xfId="8320" xr:uid="{00000000-0005-0000-0000-000080200000}"/>
    <cellStyle name="Normal 2 2 3 3 2 2 2 5 3" xfId="23422" xr:uid="{00000000-0005-0000-0000-00007E5B0000}"/>
    <cellStyle name="Normal 2 2 3 3 2 2 2 7" xfId="18409" xr:uid="{00000000-0005-0000-0000-0000E9470000}"/>
    <cellStyle name="Normal 2 2 3 3 2 2 3" xfId="4102" xr:uid="{00000000-0005-0000-0000-000006100000}"/>
    <cellStyle name="Normal 2 2 3 3 2 2 3 2" xfId="14176" xr:uid="{00000000-0005-0000-0000-000060370000}"/>
    <cellStyle name="Normal 2 2 3 3 2 2 3 2 3" xfId="29274" xr:uid="{00000000-0005-0000-0000-00005A720000}"/>
    <cellStyle name="Normal 2 2 3 3 2 2 3 3" xfId="9156" xr:uid="{00000000-0005-0000-0000-0000C4230000}"/>
    <cellStyle name="Normal 2 2 3 3 2 2 3 3 3" xfId="24257" xr:uid="{00000000-0005-0000-0000-0000C15E0000}"/>
    <cellStyle name="Normal 2 2 3 3 2 2 3 5" xfId="19244" xr:uid="{00000000-0005-0000-0000-00002C4B0000}"/>
    <cellStyle name="Normal 2 2 3 3 2 2 4" xfId="5795" xr:uid="{00000000-0005-0000-0000-0000A3160000}"/>
    <cellStyle name="Normal 2 2 3 3 2 2 4 2" xfId="15847" xr:uid="{00000000-0005-0000-0000-0000E73D0000}"/>
    <cellStyle name="Normal 2 2 3 3 2 2 4 2 3" xfId="30945" xr:uid="{00000000-0005-0000-0000-0000E1780000}"/>
    <cellStyle name="Normal 2 2 3 3 2 2 4 3" xfId="10827" xr:uid="{00000000-0005-0000-0000-00004B2A0000}"/>
    <cellStyle name="Normal 2 2 3 3 2 2 4 3 3" xfId="25928" xr:uid="{00000000-0005-0000-0000-000048650000}"/>
    <cellStyle name="Normal 2 2 3 3 2 2 4 5" xfId="20915" xr:uid="{00000000-0005-0000-0000-0000B3510000}"/>
    <cellStyle name="Normal 2 2 3 3 2 2 5" xfId="12505" xr:uid="{00000000-0005-0000-0000-0000D9300000}"/>
    <cellStyle name="Normal 2 2 3 3 2 2 5 3" xfId="27603" xr:uid="{00000000-0005-0000-0000-0000D36B0000}"/>
    <cellStyle name="Normal 2 2 3 3 2 2 6" xfId="7484" xr:uid="{00000000-0005-0000-0000-00003C1D0000}"/>
    <cellStyle name="Normal 2 2 3 3 2 2 6 3" xfId="22586" xr:uid="{00000000-0005-0000-0000-00003A580000}"/>
    <cellStyle name="Normal 2 2 3 3 2 2 8" xfId="17573" xr:uid="{00000000-0005-0000-0000-0000A5440000}"/>
    <cellStyle name="Normal 2 2 3 3 2 3" xfId="2831" xr:uid="{00000000-0005-0000-0000-00000F0B0000}"/>
    <cellStyle name="Normal 2 2 3 3 2 3 2" xfId="4521" xr:uid="{00000000-0005-0000-0000-0000A9110000}"/>
    <cellStyle name="Normal 2 2 3 3 2 3 2 2" xfId="14594" xr:uid="{00000000-0005-0000-0000-000002390000}"/>
    <cellStyle name="Normal 2 2 3 3 2 3 2 2 3" xfId="29692" xr:uid="{00000000-0005-0000-0000-0000FC730000}"/>
    <cellStyle name="Normal 2 2 3 3 2 3 2 3" xfId="9574" xr:uid="{00000000-0005-0000-0000-000066250000}"/>
    <cellStyle name="Normal 2 2 3 3 2 3 2 3 3" xfId="24675" xr:uid="{00000000-0005-0000-0000-000063600000}"/>
    <cellStyle name="Normal 2 2 3 3 2 3 2 5" xfId="19662" xr:uid="{00000000-0005-0000-0000-0000CE4C0000}"/>
    <cellStyle name="Normal 2 2 3 3 2 3 3" xfId="6213" xr:uid="{00000000-0005-0000-0000-000045180000}"/>
    <cellStyle name="Normal 2 2 3 3 2 3 3 2" xfId="16265" xr:uid="{00000000-0005-0000-0000-0000893F0000}"/>
    <cellStyle name="Normal 2 2 3 3 2 3 3 3" xfId="11245" xr:uid="{00000000-0005-0000-0000-0000ED2B0000}"/>
    <cellStyle name="Normal 2 2 3 3 2 3 3 3 3" xfId="26346" xr:uid="{00000000-0005-0000-0000-0000EA660000}"/>
    <cellStyle name="Normal 2 2 3 3 2 3 3 5" xfId="21333" xr:uid="{00000000-0005-0000-0000-000055530000}"/>
    <cellStyle name="Normal 2 2 3 3 2 3 4" xfId="12923" xr:uid="{00000000-0005-0000-0000-00007B320000}"/>
    <cellStyle name="Normal 2 2 3 3 2 3 4 3" xfId="28021" xr:uid="{00000000-0005-0000-0000-0000756D0000}"/>
    <cellStyle name="Normal 2 2 3 3 2 3 5" xfId="7902" xr:uid="{00000000-0005-0000-0000-0000DE1E0000}"/>
    <cellStyle name="Normal 2 2 3 3 2 3 5 3" xfId="23004" xr:uid="{00000000-0005-0000-0000-0000DC590000}"/>
    <cellStyle name="Normal 2 2 3 3 2 3 7" xfId="17991" xr:uid="{00000000-0005-0000-0000-000047460000}"/>
    <cellStyle name="Normal 2 2 3 3 2 4" xfId="3684" xr:uid="{00000000-0005-0000-0000-0000640E0000}"/>
    <cellStyle name="Normal 2 2 3 3 2 4 2" xfId="13758" xr:uid="{00000000-0005-0000-0000-0000BE350000}"/>
    <cellStyle name="Normal 2 2 3 3 2 4 2 3" xfId="28856" xr:uid="{00000000-0005-0000-0000-0000B8700000}"/>
    <cellStyle name="Normal 2 2 3 3 2 4 3" xfId="8738" xr:uid="{00000000-0005-0000-0000-000022220000}"/>
    <cellStyle name="Normal 2 2 3 3 2 4 3 3" xfId="23839" xr:uid="{00000000-0005-0000-0000-00001F5D0000}"/>
    <cellStyle name="Normal 2 2 3 3 2 4 5" xfId="18826" xr:uid="{00000000-0005-0000-0000-00008A490000}"/>
    <cellStyle name="Normal 2 2 3 3 2 5" xfId="5377" xr:uid="{00000000-0005-0000-0000-000001150000}"/>
    <cellStyle name="Normal 2 2 3 3 2 5 2" xfId="15429" xr:uid="{00000000-0005-0000-0000-0000453C0000}"/>
    <cellStyle name="Normal 2 2 3 3 2 5 2 3" xfId="30527" xr:uid="{00000000-0005-0000-0000-00003F770000}"/>
    <cellStyle name="Normal 2 2 3 3 2 5 3" xfId="10409" xr:uid="{00000000-0005-0000-0000-0000A9280000}"/>
    <cellStyle name="Normal 2 2 3 3 2 5 3 3" xfId="25510" xr:uid="{00000000-0005-0000-0000-0000A6630000}"/>
    <cellStyle name="Normal 2 2 3 3 2 5 5" xfId="20497" xr:uid="{00000000-0005-0000-0000-000011500000}"/>
    <cellStyle name="Normal 2 2 3 3 2 6" xfId="12087" xr:uid="{00000000-0005-0000-0000-0000372F0000}"/>
    <cellStyle name="Normal 2 2 3 3 2 6 3" xfId="27185" xr:uid="{00000000-0005-0000-0000-0000316A0000}"/>
    <cellStyle name="Normal 2 2 3 3 2 7" xfId="7066" xr:uid="{00000000-0005-0000-0000-00009A1B0000}"/>
    <cellStyle name="Normal 2 2 3 3 2 7 3" xfId="22168" xr:uid="{00000000-0005-0000-0000-000098560000}"/>
    <cellStyle name="Normal 2 2 3 3 2 9" xfId="17155" xr:uid="{00000000-0005-0000-0000-000003430000}"/>
    <cellStyle name="Normal 2 2 3 3 3" xfId="2202" xr:uid="{00000000-0005-0000-0000-00009A080000}"/>
    <cellStyle name="Normal 2 2 3 3 3 2" xfId="3041" xr:uid="{00000000-0005-0000-0000-0000E10B0000}"/>
    <cellStyle name="Normal 2 2 3 3 3 2 2" xfId="4731" xr:uid="{00000000-0005-0000-0000-00007B120000}"/>
    <cellStyle name="Normal 2 2 3 3 3 2 2 2" xfId="14804" xr:uid="{00000000-0005-0000-0000-0000D4390000}"/>
    <cellStyle name="Normal 2 2 3 3 3 2 2 2 3" xfId="29902" xr:uid="{00000000-0005-0000-0000-0000CE740000}"/>
    <cellStyle name="Normal 2 2 3 3 3 2 2 3" xfId="9784" xr:uid="{00000000-0005-0000-0000-000038260000}"/>
    <cellStyle name="Normal 2 2 3 3 3 2 2 3 3" xfId="24885" xr:uid="{00000000-0005-0000-0000-000035610000}"/>
    <cellStyle name="Normal 2 2 3 3 3 2 2 5" xfId="19872" xr:uid="{00000000-0005-0000-0000-0000A04D0000}"/>
    <cellStyle name="Normal 2 2 3 3 3 2 3" xfId="6423" xr:uid="{00000000-0005-0000-0000-000017190000}"/>
    <cellStyle name="Normal 2 2 3 3 3 2 3 2" xfId="16475" xr:uid="{00000000-0005-0000-0000-00005B400000}"/>
    <cellStyle name="Normal 2 2 3 3 3 2 3 3" xfId="11455" xr:uid="{00000000-0005-0000-0000-0000BF2C0000}"/>
    <cellStyle name="Normal 2 2 3 3 3 2 3 3 3" xfId="26556" xr:uid="{00000000-0005-0000-0000-0000BC670000}"/>
    <cellStyle name="Normal 2 2 3 3 3 2 3 5" xfId="21543" xr:uid="{00000000-0005-0000-0000-000027540000}"/>
    <cellStyle name="Normal 2 2 3 3 3 2 4" xfId="13133" xr:uid="{00000000-0005-0000-0000-00004D330000}"/>
    <cellStyle name="Normal 2 2 3 3 3 2 4 3" xfId="28231" xr:uid="{00000000-0005-0000-0000-0000476E0000}"/>
    <cellStyle name="Normal 2 2 3 3 3 2 5" xfId="8112" xr:uid="{00000000-0005-0000-0000-0000B01F0000}"/>
    <cellStyle name="Normal 2 2 3 3 3 2 5 3" xfId="23214" xr:uid="{00000000-0005-0000-0000-0000AE5A0000}"/>
    <cellStyle name="Normal 2 2 3 3 3 2 7" xfId="18201" xr:uid="{00000000-0005-0000-0000-000019470000}"/>
    <cellStyle name="Normal 2 2 3 3 3 3" xfId="3894" xr:uid="{00000000-0005-0000-0000-0000360F0000}"/>
    <cellStyle name="Normal 2 2 3 3 3 3 2" xfId="13968" xr:uid="{00000000-0005-0000-0000-000090360000}"/>
    <cellStyle name="Normal 2 2 3 3 3 3 2 3" xfId="29066" xr:uid="{00000000-0005-0000-0000-00008A710000}"/>
    <cellStyle name="Normal 2 2 3 3 3 3 3" xfId="8948" xr:uid="{00000000-0005-0000-0000-0000F4220000}"/>
    <cellStyle name="Normal 2 2 3 3 3 3 3 3" xfId="24049" xr:uid="{00000000-0005-0000-0000-0000F15D0000}"/>
    <cellStyle name="Normal 2 2 3 3 3 3 5" xfId="19036" xr:uid="{00000000-0005-0000-0000-00005C4A0000}"/>
    <cellStyle name="Normal 2 2 3 3 3 4" xfId="5587" xr:uid="{00000000-0005-0000-0000-0000D3150000}"/>
    <cellStyle name="Normal 2 2 3 3 3 4 2" xfId="15639" xr:uid="{00000000-0005-0000-0000-0000173D0000}"/>
    <cellStyle name="Normal 2 2 3 3 3 4 2 3" xfId="30737" xr:uid="{00000000-0005-0000-0000-000011780000}"/>
    <cellStyle name="Normal 2 2 3 3 3 4 3" xfId="10619" xr:uid="{00000000-0005-0000-0000-00007B290000}"/>
    <cellStyle name="Normal 2 2 3 3 3 4 3 3" xfId="25720" xr:uid="{00000000-0005-0000-0000-000078640000}"/>
    <cellStyle name="Normal 2 2 3 3 3 4 5" xfId="20707" xr:uid="{00000000-0005-0000-0000-0000E3500000}"/>
    <cellStyle name="Normal 2 2 3 3 3 5" xfId="12297" xr:uid="{00000000-0005-0000-0000-000009300000}"/>
    <cellStyle name="Normal 2 2 3 3 3 5 3" xfId="27395" xr:uid="{00000000-0005-0000-0000-0000036B0000}"/>
    <cellStyle name="Normal 2 2 3 3 3 6" xfId="7276" xr:uid="{00000000-0005-0000-0000-00006C1C0000}"/>
    <cellStyle name="Normal 2 2 3 3 3 6 3" xfId="22378" xr:uid="{00000000-0005-0000-0000-00006A570000}"/>
    <cellStyle name="Normal 2 2 3 3 3 8" xfId="17365" xr:uid="{00000000-0005-0000-0000-0000D5430000}"/>
    <cellStyle name="Normal 2 2 3 3 4" xfId="2623" xr:uid="{00000000-0005-0000-0000-00003F0A0000}"/>
    <cellStyle name="Normal 2 2 3 3 4 2" xfId="4313" xr:uid="{00000000-0005-0000-0000-0000D9100000}"/>
    <cellStyle name="Normal 2 2 3 3 4 2 2" xfId="14386" xr:uid="{00000000-0005-0000-0000-000032380000}"/>
    <cellStyle name="Normal 2 2 3 3 4 2 2 3" xfId="29484" xr:uid="{00000000-0005-0000-0000-00002C730000}"/>
    <cellStyle name="Normal 2 2 3 3 4 2 3" xfId="9366" xr:uid="{00000000-0005-0000-0000-000096240000}"/>
    <cellStyle name="Normal 2 2 3 3 4 2 3 3" xfId="24467" xr:uid="{00000000-0005-0000-0000-0000935F0000}"/>
    <cellStyle name="Normal 2 2 3 3 4 2 5" xfId="19454" xr:uid="{00000000-0005-0000-0000-0000FE4B0000}"/>
    <cellStyle name="Normal 2 2 3 3 4 3" xfId="6005" xr:uid="{00000000-0005-0000-0000-000075170000}"/>
    <cellStyle name="Normal 2 2 3 3 4 3 2" xfId="16057" xr:uid="{00000000-0005-0000-0000-0000B93E0000}"/>
    <cellStyle name="Normal 2 2 3 3 4 3 3" xfId="11037" xr:uid="{00000000-0005-0000-0000-00001D2B0000}"/>
    <cellStyle name="Normal 2 2 3 3 4 3 3 3" xfId="26138" xr:uid="{00000000-0005-0000-0000-00001A660000}"/>
    <cellStyle name="Normal 2 2 3 3 4 3 5" xfId="21125" xr:uid="{00000000-0005-0000-0000-000085520000}"/>
    <cellStyle name="Normal 2 2 3 3 4 4" xfId="12715" xr:uid="{00000000-0005-0000-0000-0000AB310000}"/>
    <cellStyle name="Normal 2 2 3 3 4 4 3" xfId="27813" xr:uid="{00000000-0005-0000-0000-0000A56C0000}"/>
    <cellStyle name="Normal 2 2 3 3 4 5" xfId="7694" xr:uid="{00000000-0005-0000-0000-00000E1E0000}"/>
    <cellStyle name="Normal 2 2 3 3 4 5 3" xfId="22796" xr:uid="{00000000-0005-0000-0000-00000C590000}"/>
    <cellStyle name="Normal 2 2 3 3 4 7" xfId="17783" xr:uid="{00000000-0005-0000-0000-000077450000}"/>
    <cellStyle name="Normal 2 2 3 3 5" xfId="3476" xr:uid="{00000000-0005-0000-0000-0000940D0000}"/>
    <cellStyle name="Normal 2 2 3 3 5 2" xfId="13550" xr:uid="{00000000-0005-0000-0000-0000EE340000}"/>
    <cellStyle name="Normal 2 2 3 3 5 2 3" xfId="28648" xr:uid="{00000000-0005-0000-0000-0000E86F0000}"/>
    <cellStyle name="Normal 2 2 3 3 5 3" xfId="8530" xr:uid="{00000000-0005-0000-0000-000052210000}"/>
    <cellStyle name="Normal 2 2 3 3 5 3 3" xfId="23631" xr:uid="{00000000-0005-0000-0000-00004F5C0000}"/>
    <cellStyle name="Normal 2 2 3 3 5 5" xfId="18618" xr:uid="{00000000-0005-0000-0000-0000BA480000}"/>
    <cellStyle name="Normal 2 2 3 3 6" xfId="5169" xr:uid="{00000000-0005-0000-0000-000031140000}"/>
    <cellStyle name="Normal 2 2 3 3 6 2" xfId="15221" xr:uid="{00000000-0005-0000-0000-0000753B0000}"/>
    <cellStyle name="Normal 2 2 3 3 6 2 3" xfId="30319" xr:uid="{00000000-0005-0000-0000-00006F760000}"/>
    <cellStyle name="Normal 2 2 3 3 6 3" xfId="10201" xr:uid="{00000000-0005-0000-0000-0000D9270000}"/>
    <cellStyle name="Normal 2 2 3 3 6 3 3" xfId="25302" xr:uid="{00000000-0005-0000-0000-0000D6620000}"/>
    <cellStyle name="Normal 2 2 3 3 6 5" xfId="20289" xr:uid="{00000000-0005-0000-0000-0000414F0000}"/>
    <cellStyle name="Normal 2 2 3 3 7" xfId="11879" xr:uid="{00000000-0005-0000-0000-0000672E0000}"/>
    <cellStyle name="Normal 2 2 3 3 7 3" xfId="26977" xr:uid="{00000000-0005-0000-0000-000061690000}"/>
    <cellStyle name="Normal 2 2 3 3 8" xfId="6858" xr:uid="{00000000-0005-0000-0000-0000CA1A0000}"/>
    <cellStyle name="Normal 2 2 3 3 8 3" xfId="21960" xr:uid="{00000000-0005-0000-0000-0000C8550000}"/>
    <cellStyle name="Normal 2 2 3 4" xfId="1883" xr:uid="{00000000-0005-0000-0000-00005B070000}"/>
    <cellStyle name="Normal 2 2 3 4 2" xfId="2306" xr:uid="{00000000-0005-0000-0000-000002090000}"/>
    <cellStyle name="Normal 2 2 3 4 2 2" xfId="3145" xr:uid="{00000000-0005-0000-0000-0000490C0000}"/>
    <cellStyle name="Normal 2 2 3 4 2 2 2" xfId="4835" xr:uid="{00000000-0005-0000-0000-0000E3120000}"/>
    <cellStyle name="Normal 2 2 3 4 2 2 2 2" xfId="14908" xr:uid="{00000000-0005-0000-0000-00003C3A0000}"/>
    <cellStyle name="Normal 2 2 3 4 2 2 2 2 3" xfId="30006" xr:uid="{00000000-0005-0000-0000-000036750000}"/>
    <cellStyle name="Normal 2 2 3 4 2 2 2 3" xfId="9888" xr:uid="{00000000-0005-0000-0000-0000A0260000}"/>
    <cellStyle name="Normal 2 2 3 4 2 2 2 3 3" xfId="24989" xr:uid="{00000000-0005-0000-0000-00009D610000}"/>
    <cellStyle name="Normal 2 2 3 4 2 2 2 5" xfId="19976" xr:uid="{00000000-0005-0000-0000-0000084E0000}"/>
    <cellStyle name="Normal 2 2 3 4 2 2 3" xfId="6527" xr:uid="{00000000-0005-0000-0000-00007F190000}"/>
    <cellStyle name="Normal 2 2 3 4 2 2 3 2" xfId="16579" xr:uid="{00000000-0005-0000-0000-0000C3400000}"/>
    <cellStyle name="Normal 2 2 3 4 2 2 3 3" xfId="11559" xr:uid="{00000000-0005-0000-0000-0000272D0000}"/>
    <cellStyle name="Normal 2 2 3 4 2 2 3 3 3" xfId="26660" xr:uid="{00000000-0005-0000-0000-000024680000}"/>
    <cellStyle name="Normal 2 2 3 4 2 2 3 5" xfId="21647" xr:uid="{00000000-0005-0000-0000-00008F540000}"/>
    <cellStyle name="Normal 2 2 3 4 2 2 4" xfId="13237" xr:uid="{00000000-0005-0000-0000-0000B5330000}"/>
    <cellStyle name="Normal 2 2 3 4 2 2 4 3" xfId="28335" xr:uid="{00000000-0005-0000-0000-0000AF6E0000}"/>
    <cellStyle name="Normal 2 2 3 4 2 2 5" xfId="8216" xr:uid="{00000000-0005-0000-0000-000018200000}"/>
    <cellStyle name="Normal 2 2 3 4 2 2 5 3" xfId="23318" xr:uid="{00000000-0005-0000-0000-0000165B0000}"/>
    <cellStyle name="Normal 2 2 3 4 2 2 7" xfId="18305" xr:uid="{00000000-0005-0000-0000-000081470000}"/>
    <cellStyle name="Normal 2 2 3 4 2 3" xfId="3998" xr:uid="{00000000-0005-0000-0000-00009E0F0000}"/>
    <cellStyle name="Normal 2 2 3 4 2 3 2" xfId="14072" xr:uid="{00000000-0005-0000-0000-0000F8360000}"/>
    <cellStyle name="Normal 2 2 3 4 2 3 2 3" xfId="29170" xr:uid="{00000000-0005-0000-0000-0000F2710000}"/>
    <cellStyle name="Normal 2 2 3 4 2 3 3" xfId="9052" xr:uid="{00000000-0005-0000-0000-00005C230000}"/>
    <cellStyle name="Normal 2 2 3 4 2 3 3 3" xfId="24153" xr:uid="{00000000-0005-0000-0000-0000595E0000}"/>
    <cellStyle name="Normal 2 2 3 4 2 3 5" xfId="19140" xr:uid="{00000000-0005-0000-0000-0000C44A0000}"/>
    <cellStyle name="Normal 2 2 3 4 2 4" xfId="5691" xr:uid="{00000000-0005-0000-0000-00003B160000}"/>
    <cellStyle name="Normal 2 2 3 4 2 4 2" xfId="15743" xr:uid="{00000000-0005-0000-0000-00007F3D0000}"/>
    <cellStyle name="Normal 2 2 3 4 2 4 2 3" xfId="30841" xr:uid="{00000000-0005-0000-0000-000079780000}"/>
    <cellStyle name="Normal 2 2 3 4 2 4 3" xfId="10723" xr:uid="{00000000-0005-0000-0000-0000E3290000}"/>
    <cellStyle name="Normal 2 2 3 4 2 4 3 3" xfId="25824" xr:uid="{00000000-0005-0000-0000-0000E0640000}"/>
    <cellStyle name="Normal 2 2 3 4 2 4 5" xfId="20811" xr:uid="{00000000-0005-0000-0000-00004B510000}"/>
    <cellStyle name="Normal 2 2 3 4 2 5" xfId="12401" xr:uid="{00000000-0005-0000-0000-000071300000}"/>
    <cellStyle name="Normal 2 2 3 4 2 5 3" xfId="27499" xr:uid="{00000000-0005-0000-0000-00006B6B0000}"/>
    <cellStyle name="Normal 2 2 3 4 2 6" xfId="7380" xr:uid="{00000000-0005-0000-0000-0000D41C0000}"/>
    <cellStyle name="Normal 2 2 3 4 2 6 3" xfId="22482" xr:uid="{00000000-0005-0000-0000-0000D2570000}"/>
    <cellStyle name="Normal 2 2 3 4 2 8" xfId="17469" xr:uid="{00000000-0005-0000-0000-00003D440000}"/>
    <cellStyle name="Normal 2 2 3 4 3" xfId="2727" xr:uid="{00000000-0005-0000-0000-0000A70A0000}"/>
    <cellStyle name="Normal 2 2 3 4 3 2" xfId="4417" xr:uid="{00000000-0005-0000-0000-000041110000}"/>
    <cellStyle name="Normal 2 2 3 4 3 2 2" xfId="14490" xr:uid="{00000000-0005-0000-0000-00009A380000}"/>
    <cellStyle name="Normal 2 2 3 4 3 2 2 3" xfId="29588" xr:uid="{00000000-0005-0000-0000-000094730000}"/>
    <cellStyle name="Normal 2 2 3 4 3 2 3" xfId="9470" xr:uid="{00000000-0005-0000-0000-0000FE240000}"/>
    <cellStyle name="Normal 2 2 3 4 3 2 3 3" xfId="24571" xr:uid="{00000000-0005-0000-0000-0000FB5F0000}"/>
    <cellStyle name="Normal 2 2 3 4 3 2 5" xfId="19558" xr:uid="{00000000-0005-0000-0000-0000664C0000}"/>
    <cellStyle name="Normal 2 2 3 4 3 3" xfId="6109" xr:uid="{00000000-0005-0000-0000-0000DD170000}"/>
    <cellStyle name="Normal 2 2 3 4 3 3 2" xfId="16161" xr:uid="{00000000-0005-0000-0000-0000213F0000}"/>
    <cellStyle name="Normal 2 2 3 4 3 3 3" xfId="11141" xr:uid="{00000000-0005-0000-0000-0000852B0000}"/>
    <cellStyle name="Normal 2 2 3 4 3 3 3 3" xfId="26242" xr:uid="{00000000-0005-0000-0000-000082660000}"/>
    <cellStyle name="Normal 2 2 3 4 3 3 5" xfId="21229" xr:uid="{00000000-0005-0000-0000-0000ED520000}"/>
    <cellStyle name="Normal 2 2 3 4 3 4" xfId="12819" xr:uid="{00000000-0005-0000-0000-000013320000}"/>
    <cellStyle name="Normal 2 2 3 4 3 4 3" xfId="27917" xr:uid="{00000000-0005-0000-0000-00000D6D0000}"/>
    <cellStyle name="Normal 2 2 3 4 3 5" xfId="7798" xr:uid="{00000000-0005-0000-0000-0000761E0000}"/>
    <cellStyle name="Normal 2 2 3 4 3 5 3" xfId="22900" xr:uid="{00000000-0005-0000-0000-000074590000}"/>
    <cellStyle name="Normal 2 2 3 4 3 7" xfId="17887" xr:uid="{00000000-0005-0000-0000-0000DF450000}"/>
    <cellStyle name="Normal 2 2 3 4 4" xfId="3580" xr:uid="{00000000-0005-0000-0000-0000FC0D0000}"/>
    <cellStyle name="Normal 2 2 3 4 4 2" xfId="13654" xr:uid="{00000000-0005-0000-0000-000056350000}"/>
    <cellStyle name="Normal 2 2 3 4 4 2 3" xfId="28752" xr:uid="{00000000-0005-0000-0000-000050700000}"/>
    <cellStyle name="Normal 2 2 3 4 4 3" xfId="8634" xr:uid="{00000000-0005-0000-0000-0000BA210000}"/>
    <cellStyle name="Normal 2 2 3 4 4 3 3" xfId="23735" xr:uid="{00000000-0005-0000-0000-0000B75C0000}"/>
    <cellStyle name="Normal 2 2 3 4 4 5" xfId="18722" xr:uid="{00000000-0005-0000-0000-000022490000}"/>
    <cellStyle name="Normal 2 2 3 4 5" xfId="5273" xr:uid="{00000000-0005-0000-0000-000099140000}"/>
    <cellStyle name="Normal 2 2 3 4 5 2" xfId="15325" xr:uid="{00000000-0005-0000-0000-0000DD3B0000}"/>
    <cellStyle name="Normal 2 2 3 4 5 2 3" xfId="30423" xr:uid="{00000000-0005-0000-0000-0000D7760000}"/>
    <cellStyle name="Normal 2 2 3 4 5 3" xfId="10305" xr:uid="{00000000-0005-0000-0000-000041280000}"/>
    <cellStyle name="Normal 2 2 3 4 5 3 3" xfId="25406" xr:uid="{00000000-0005-0000-0000-00003E630000}"/>
    <cellStyle name="Normal 2 2 3 4 5 5" xfId="20393" xr:uid="{00000000-0005-0000-0000-0000A94F0000}"/>
    <cellStyle name="Normal 2 2 3 4 6" xfId="11983" xr:uid="{00000000-0005-0000-0000-0000CF2E0000}"/>
    <cellStyle name="Normal 2 2 3 4 6 3" xfId="27081" xr:uid="{00000000-0005-0000-0000-0000C9690000}"/>
    <cellStyle name="Normal 2 2 3 4 7" xfId="6962" xr:uid="{00000000-0005-0000-0000-0000321B0000}"/>
    <cellStyle name="Normal 2 2 3 4 7 3" xfId="22064" xr:uid="{00000000-0005-0000-0000-000030560000}"/>
    <cellStyle name="Normal 2 2 3 4 9" xfId="17051" xr:uid="{00000000-0005-0000-0000-00009B420000}"/>
    <cellStyle name="Normal 2 2 3 5" xfId="2096" xr:uid="{00000000-0005-0000-0000-000030080000}"/>
    <cellStyle name="Normal 2 2 3 5 2" xfId="2937" xr:uid="{00000000-0005-0000-0000-0000790B0000}"/>
    <cellStyle name="Normal 2 2 3 5 2 2" xfId="4627" xr:uid="{00000000-0005-0000-0000-000013120000}"/>
    <cellStyle name="Normal 2 2 3 5 2 2 2" xfId="14700" xr:uid="{00000000-0005-0000-0000-00006C390000}"/>
    <cellStyle name="Normal 2 2 3 5 2 2 2 3" xfId="29798" xr:uid="{00000000-0005-0000-0000-000066740000}"/>
    <cellStyle name="Normal 2 2 3 5 2 2 3" xfId="9680" xr:uid="{00000000-0005-0000-0000-0000D0250000}"/>
    <cellStyle name="Normal 2 2 3 5 2 2 3 3" xfId="24781" xr:uid="{00000000-0005-0000-0000-0000CD600000}"/>
    <cellStyle name="Normal 2 2 3 5 2 2 5" xfId="19768" xr:uid="{00000000-0005-0000-0000-0000384D0000}"/>
    <cellStyle name="Normal 2 2 3 5 2 3" xfId="6319" xr:uid="{00000000-0005-0000-0000-0000AF180000}"/>
    <cellStyle name="Normal 2 2 3 5 2 3 2" xfId="16371" xr:uid="{00000000-0005-0000-0000-0000F33F0000}"/>
    <cellStyle name="Normal 2 2 3 5 2 3 3" xfId="11351" xr:uid="{00000000-0005-0000-0000-0000572C0000}"/>
    <cellStyle name="Normal 2 2 3 5 2 3 3 3" xfId="26452" xr:uid="{00000000-0005-0000-0000-000054670000}"/>
    <cellStyle name="Normal 2 2 3 5 2 3 5" xfId="21439" xr:uid="{00000000-0005-0000-0000-0000BF530000}"/>
    <cellStyle name="Normal 2 2 3 5 2 4" xfId="13029" xr:uid="{00000000-0005-0000-0000-0000E5320000}"/>
    <cellStyle name="Normal 2 2 3 5 2 4 3" xfId="28127" xr:uid="{00000000-0005-0000-0000-0000DF6D0000}"/>
    <cellStyle name="Normal 2 2 3 5 2 5" xfId="8008" xr:uid="{00000000-0005-0000-0000-0000481F0000}"/>
    <cellStyle name="Normal 2 2 3 5 2 5 3" xfId="23110" xr:uid="{00000000-0005-0000-0000-0000465A0000}"/>
    <cellStyle name="Normal 2 2 3 5 2 7" xfId="18097" xr:uid="{00000000-0005-0000-0000-0000B1460000}"/>
    <cellStyle name="Normal 2 2 3 5 3" xfId="3790" xr:uid="{00000000-0005-0000-0000-0000CE0E0000}"/>
    <cellStyle name="Normal 2 2 3 5 3 2" xfId="13864" xr:uid="{00000000-0005-0000-0000-000028360000}"/>
    <cellStyle name="Normal 2 2 3 5 3 2 3" xfId="28962" xr:uid="{00000000-0005-0000-0000-000022710000}"/>
    <cellStyle name="Normal 2 2 3 5 3 3" xfId="8844" xr:uid="{00000000-0005-0000-0000-00008C220000}"/>
    <cellStyle name="Normal 2 2 3 5 3 3 3" xfId="23945" xr:uid="{00000000-0005-0000-0000-0000895D0000}"/>
    <cellStyle name="Normal 2 2 3 5 3 5" xfId="18932" xr:uid="{00000000-0005-0000-0000-0000F4490000}"/>
    <cellStyle name="Normal 2 2 3 5 4" xfId="5483" xr:uid="{00000000-0005-0000-0000-00006B150000}"/>
    <cellStyle name="Normal 2 2 3 5 4 2" xfId="15535" xr:uid="{00000000-0005-0000-0000-0000AF3C0000}"/>
    <cellStyle name="Normal 2 2 3 5 4 2 3" xfId="30633" xr:uid="{00000000-0005-0000-0000-0000A9770000}"/>
    <cellStyle name="Normal 2 2 3 5 4 3" xfId="10515" xr:uid="{00000000-0005-0000-0000-000013290000}"/>
    <cellStyle name="Normal 2 2 3 5 4 3 3" xfId="25616" xr:uid="{00000000-0005-0000-0000-000010640000}"/>
    <cellStyle name="Normal 2 2 3 5 4 5" xfId="20603" xr:uid="{00000000-0005-0000-0000-00007B500000}"/>
    <cellStyle name="Normal 2 2 3 5 5" xfId="12193" xr:uid="{00000000-0005-0000-0000-0000A12F0000}"/>
    <cellStyle name="Normal 2 2 3 5 5 3" xfId="27291" xr:uid="{00000000-0005-0000-0000-00009B6A0000}"/>
    <cellStyle name="Normal 2 2 3 5 6" xfId="7172" xr:uid="{00000000-0005-0000-0000-0000041C0000}"/>
    <cellStyle name="Normal 2 2 3 5 6 3" xfId="22274" xr:uid="{00000000-0005-0000-0000-000002570000}"/>
    <cellStyle name="Normal 2 2 3 5 8" xfId="17261" xr:uid="{00000000-0005-0000-0000-00006D430000}"/>
    <cellStyle name="Normal 2 2 3 6" xfId="2517" xr:uid="{00000000-0005-0000-0000-0000D5090000}"/>
    <cellStyle name="Normal 2 2 3 6 2" xfId="4209" xr:uid="{00000000-0005-0000-0000-000071100000}"/>
    <cellStyle name="Normal 2 2 3 6 2 2" xfId="14282" xr:uid="{00000000-0005-0000-0000-0000CA370000}"/>
    <cellStyle name="Normal 2 2 3 6 2 2 3" xfId="29380" xr:uid="{00000000-0005-0000-0000-0000C4720000}"/>
    <cellStyle name="Normal 2 2 3 6 2 3" xfId="9262" xr:uid="{00000000-0005-0000-0000-00002E240000}"/>
    <cellStyle name="Normal 2 2 3 6 2 3 3" xfId="24363" xr:uid="{00000000-0005-0000-0000-00002B5F0000}"/>
    <cellStyle name="Normal 2 2 3 6 2 5" xfId="19350" xr:uid="{00000000-0005-0000-0000-0000964B0000}"/>
    <cellStyle name="Normal 2 2 3 6 3" xfId="5901" xr:uid="{00000000-0005-0000-0000-00000D170000}"/>
    <cellStyle name="Normal 2 2 3 6 3 2" xfId="15953" xr:uid="{00000000-0005-0000-0000-0000513E0000}"/>
    <cellStyle name="Normal 2 2 3 6 3 3" xfId="10933" xr:uid="{00000000-0005-0000-0000-0000B52A0000}"/>
    <cellStyle name="Normal 2 2 3 6 3 3 3" xfId="26034" xr:uid="{00000000-0005-0000-0000-0000B2650000}"/>
    <cellStyle name="Normal 2 2 3 6 3 5" xfId="21021" xr:uid="{00000000-0005-0000-0000-00001D520000}"/>
    <cellStyle name="Normal 2 2 3 6 4" xfId="12611" xr:uid="{00000000-0005-0000-0000-000043310000}"/>
    <cellStyle name="Normal 2 2 3 6 4 3" xfId="27709" xr:uid="{00000000-0005-0000-0000-00003D6C0000}"/>
    <cellStyle name="Normal 2 2 3 6 5" xfId="7590" xr:uid="{00000000-0005-0000-0000-0000A61D0000}"/>
    <cellStyle name="Normal 2 2 3 6 5 3" xfId="22692" xr:uid="{00000000-0005-0000-0000-0000A4580000}"/>
    <cellStyle name="Normal 2 2 3 6 7" xfId="17679" xr:uid="{00000000-0005-0000-0000-00000F450000}"/>
    <cellStyle name="Normal 2 2 3 7" xfId="3368" xr:uid="{00000000-0005-0000-0000-0000280D0000}"/>
    <cellStyle name="Normal 2 2 3 7 2" xfId="13446" xr:uid="{00000000-0005-0000-0000-000086340000}"/>
    <cellStyle name="Normal 2 2 3 7 2 3" xfId="28544" xr:uid="{00000000-0005-0000-0000-0000806F0000}"/>
    <cellStyle name="Normal 2 2 3 7 3" xfId="8426" xr:uid="{00000000-0005-0000-0000-0000EA200000}"/>
    <cellStyle name="Normal 2 2 3 7 3 3" xfId="23527" xr:uid="{00000000-0005-0000-0000-0000E75B0000}"/>
    <cellStyle name="Normal 2 2 3 7 5" xfId="18514" xr:uid="{00000000-0005-0000-0000-000052480000}"/>
    <cellStyle name="Normal 2 2 3 8" xfId="5062" xr:uid="{00000000-0005-0000-0000-0000C6130000}"/>
    <cellStyle name="Normal 2 2 3 8 2" xfId="15117" xr:uid="{00000000-0005-0000-0000-00000D3B0000}"/>
    <cellStyle name="Normal 2 2 3 8 2 3" xfId="30215" xr:uid="{00000000-0005-0000-0000-000007760000}"/>
    <cellStyle name="Normal 2 2 3 8 3" xfId="10097" xr:uid="{00000000-0005-0000-0000-000071270000}"/>
    <cellStyle name="Normal 2 2 3 8 3 3" xfId="25198" xr:uid="{00000000-0005-0000-0000-00006E620000}"/>
    <cellStyle name="Normal 2 2 3 8 5" xfId="20185" xr:uid="{00000000-0005-0000-0000-0000D94E0000}"/>
    <cellStyle name="Normal 2 2 3 9" xfId="11773" xr:uid="{00000000-0005-0000-0000-0000FD2D0000}"/>
    <cellStyle name="Normal 2 2 3 9 3" xfId="26873" xr:uid="{00000000-0005-0000-0000-0000F9680000}"/>
    <cellStyle name="Normal 2 2 4" xfId="1108" xr:uid="{00000000-0005-0000-0000-000054040000}"/>
    <cellStyle name="Normal 2 2 6" xfId="935" xr:uid="{00000000-0005-0000-0000-0000A7030000}"/>
    <cellStyle name="Normal 2 3" xfId="127" xr:uid="{00000000-0005-0000-0000-00007F000000}"/>
    <cellStyle name="Normal 2 3 10" xfId="410" xr:uid="{00000000-0005-0000-0000-00009A010000}"/>
    <cellStyle name="Normal 2 3 2" xfId="617" xr:uid="{00000000-0005-0000-0000-000069020000}"/>
    <cellStyle name="Normal 2 3 2 10" xfId="6754" xr:uid="{00000000-0005-0000-0000-0000621A0000}"/>
    <cellStyle name="Normal 2 3 2 10 3" xfId="21858" xr:uid="{00000000-0005-0000-0000-000062550000}"/>
    <cellStyle name="Normal 2 3 2 12" xfId="16843" xr:uid="{00000000-0005-0000-0000-0000CB410000}"/>
    <cellStyle name="Normal 2 3 2 13" xfId="1424" xr:uid="{00000000-0005-0000-0000-000090050000}"/>
    <cellStyle name="Normal 2 3 2 2" xfId="1718" xr:uid="{00000000-0005-0000-0000-0000B6060000}"/>
    <cellStyle name="Normal 2 3 2 2 11" xfId="16897" xr:uid="{00000000-0005-0000-0000-000001420000}"/>
    <cellStyle name="Normal 2 3 2 2 2" xfId="1826" xr:uid="{00000000-0005-0000-0000-000022070000}"/>
    <cellStyle name="Normal 2 3 2 2 2 10" xfId="17001" xr:uid="{00000000-0005-0000-0000-000069420000}"/>
    <cellStyle name="Normal 2 3 2 2 2 2" xfId="2043" xr:uid="{00000000-0005-0000-0000-0000FB070000}"/>
    <cellStyle name="Normal 2 3 2 2 2 2 2" xfId="2464" xr:uid="{00000000-0005-0000-0000-0000A0090000}"/>
    <cellStyle name="Normal 2 3 2 2 2 2 2 2" xfId="3303" xr:uid="{00000000-0005-0000-0000-0000E70C0000}"/>
    <cellStyle name="Normal 2 3 2 2 2 2 2 2 2" xfId="4993" xr:uid="{00000000-0005-0000-0000-000081130000}"/>
    <cellStyle name="Normal 2 3 2 2 2 2 2 2 2 2" xfId="15066" xr:uid="{00000000-0005-0000-0000-0000DA3A0000}"/>
    <cellStyle name="Normal 2 3 2 2 2 2 2 2 2 2 3" xfId="30164" xr:uid="{00000000-0005-0000-0000-0000D4750000}"/>
    <cellStyle name="Normal 2 3 2 2 2 2 2 2 2 3" xfId="10046" xr:uid="{00000000-0005-0000-0000-00003E270000}"/>
    <cellStyle name="Normal 2 3 2 2 2 2 2 2 2 3 3" xfId="25147" xr:uid="{00000000-0005-0000-0000-00003B620000}"/>
    <cellStyle name="Normal 2 3 2 2 2 2 2 2 2 5" xfId="20134" xr:uid="{00000000-0005-0000-0000-0000A64E0000}"/>
    <cellStyle name="Normal 2 3 2 2 2 2 2 2 3" xfId="6685" xr:uid="{00000000-0005-0000-0000-00001D1A0000}"/>
    <cellStyle name="Normal 2 3 2 2 2 2 2 2 3 2" xfId="16737" xr:uid="{00000000-0005-0000-0000-000061410000}"/>
    <cellStyle name="Normal 2 3 2 2 2 2 2 2 3 3" xfId="11717" xr:uid="{00000000-0005-0000-0000-0000C52D0000}"/>
    <cellStyle name="Normal 2 3 2 2 2 2 2 2 3 3 3" xfId="26818" xr:uid="{00000000-0005-0000-0000-0000C2680000}"/>
    <cellStyle name="Normal 2 3 2 2 2 2 2 2 3 5" xfId="21805" xr:uid="{00000000-0005-0000-0000-00002D550000}"/>
    <cellStyle name="Normal 2 3 2 2 2 2 2 2 4" xfId="13395" xr:uid="{00000000-0005-0000-0000-000053340000}"/>
    <cellStyle name="Normal 2 3 2 2 2 2 2 2 4 3" xfId="28493" xr:uid="{00000000-0005-0000-0000-00004D6F0000}"/>
    <cellStyle name="Normal 2 3 2 2 2 2 2 2 5" xfId="8374" xr:uid="{00000000-0005-0000-0000-0000B6200000}"/>
    <cellStyle name="Normal 2 3 2 2 2 2 2 2 5 3" xfId="23476" xr:uid="{00000000-0005-0000-0000-0000B45B0000}"/>
    <cellStyle name="Normal 2 3 2 2 2 2 2 2 7" xfId="18463" xr:uid="{00000000-0005-0000-0000-00001F480000}"/>
    <cellStyle name="Normal 2 3 2 2 2 2 2 3" xfId="4156" xr:uid="{00000000-0005-0000-0000-00003C100000}"/>
    <cellStyle name="Normal 2 3 2 2 2 2 2 3 2" xfId="14230" xr:uid="{00000000-0005-0000-0000-000096370000}"/>
    <cellStyle name="Normal 2 3 2 2 2 2 2 3 2 3" xfId="29328" xr:uid="{00000000-0005-0000-0000-000090720000}"/>
    <cellStyle name="Normal 2 3 2 2 2 2 2 3 3" xfId="9210" xr:uid="{00000000-0005-0000-0000-0000FA230000}"/>
    <cellStyle name="Normal 2 3 2 2 2 2 2 3 3 3" xfId="24311" xr:uid="{00000000-0005-0000-0000-0000F75E0000}"/>
    <cellStyle name="Normal 2 3 2 2 2 2 2 3 5" xfId="19298" xr:uid="{00000000-0005-0000-0000-0000624B0000}"/>
    <cellStyle name="Normal 2 3 2 2 2 2 2 4" xfId="5849" xr:uid="{00000000-0005-0000-0000-0000D9160000}"/>
    <cellStyle name="Normal 2 3 2 2 2 2 2 4 2" xfId="15901" xr:uid="{00000000-0005-0000-0000-00001D3E0000}"/>
    <cellStyle name="Normal 2 3 2 2 2 2 2 4 3" xfId="10881" xr:uid="{00000000-0005-0000-0000-0000812A0000}"/>
    <cellStyle name="Normal 2 3 2 2 2 2 2 4 3 3" xfId="25982" xr:uid="{00000000-0005-0000-0000-00007E650000}"/>
    <cellStyle name="Normal 2 3 2 2 2 2 2 4 5" xfId="20969" xr:uid="{00000000-0005-0000-0000-0000E9510000}"/>
    <cellStyle name="Normal 2 3 2 2 2 2 2 5" xfId="12559" xr:uid="{00000000-0005-0000-0000-00000F310000}"/>
    <cellStyle name="Normal 2 3 2 2 2 2 2 5 3" xfId="27657" xr:uid="{00000000-0005-0000-0000-0000096C0000}"/>
    <cellStyle name="Normal 2 3 2 2 2 2 2 6" xfId="7538" xr:uid="{00000000-0005-0000-0000-0000721D0000}"/>
    <cellStyle name="Normal 2 3 2 2 2 2 2 6 3" xfId="22640" xr:uid="{00000000-0005-0000-0000-000070580000}"/>
    <cellStyle name="Normal 2 3 2 2 2 2 2 8" xfId="17627" xr:uid="{00000000-0005-0000-0000-0000DB440000}"/>
    <cellStyle name="Normal 2 3 2 2 2 2 3" xfId="2885" xr:uid="{00000000-0005-0000-0000-0000450B0000}"/>
    <cellStyle name="Normal 2 3 2 2 2 2 3 2" xfId="4575" xr:uid="{00000000-0005-0000-0000-0000DF110000}"/>
    <cellStyle name="Normal 2 3 2 2 2 2 3 2 2" xfId="14648" xr:uid="{00000000-0005-0000-0000-000038390000}"/>
    <cellStyle name="Normal 2 3 2 2 2 2 3 2 2 3" xfId="29746" xr:uid="{00000000-0005-0000-0000-000032740000}"/>
    <cellStyle name="Normal 2 3 2 2 2 2 3 2 3" xfId="9628" xr:uid="{00000000-0005-0000-0000-00009C250000}"/>
    <cellStyle name="Normal 2 3 2 2 2 2 3 2 3 3" xfId="24729" xr:uid="{00000000-0005-0000-0000-000099600000}"/>
    <cellStyle name="Normal 2 3 2 2 2 2 3 2 5" xfId="19716" xr:uid="{00000000-0005-0000-0000-0000044D0000}"/>
    <cellStyle name="Normal 2 3 2 2 2 2 3 3" xfId="6267" xr:uid="{00000000-0005-0000-0000-00007B180000}"/>
    <cellStyle name="Normal 2 3 2 2 2 2 3 3 2" xfId="16319" xr:uid="{00000000-0005-0000-0000-0000BF3F0000}"/>
    <cellStyle name="Normal 2 3 2 2 2 2 3 3 3" xfId="11299" xr:uid="{00000000-0005-0000-0000-0000232C0000}"/>
    <cellStyle name="Normal 2 3 2 2 2 2 3 3 3 3" xfId="26400" xr:uid="{00000000-0005-0000-0000-000020670000}"/>
    <cellStyle name="Normal 2 3 2 2 2 2 3 3 5" xfId="21387" xr:uid="{00000000-0005-0000-0000-00008B530000}"/>
    <cellStyle name="Normal 2 3 2 2 2 2 3 4" xfId="12977" xr:uid="{00000000-0005-0000-0000-0000B1320000}"/>
    <cellStyle name="Normal 2 3 2 2 2 2 3 4 3" xfId="28075" xr:uid="{00000000-0005-0000-0000-0000AB6D0000}"/>
    <cellStyle name="Normal 2 3 2 2 2 2 3 5" xfId="7956" xr:uid="{00000000-0005-0000-0000-0000141F0000}"/>
    <cellStyle name="Normal 2 3 2 2 2 2 3 5 3" xfId="23058" xr:uid="{00000000-0005-0000-0000-0000125A0000}"/>
    <cellStyle name="Normal 2 3 2 2 2 2 3 7" xfId="18045" xr:uid="{00000000-0005-0000-0000-00007D460000}"/>
    <cellStyle name="Normal 2 3 2 2 2 2 4" xfId="3738" xr:uid="{00000000-0005-0000-0000-00009A0E0000}"/>
    <cellStyle name="Normal 2 3 2 2 2 2 4 2" xfId="13812" xr:uid="{00000000-0005-0000-0000-0000F4350000}"/>
    <cellStyle name="Normal 2 3 2 2 2 2 4 2 3" xfId="28910" xr:uid="{00000000-0005-0000-0000-0000EE700000}"/>
    <cellStyle name="Normal 2 3 2 2 2 2 4 3" xfId="8792" xr:uid="{00000000-0005-0000-0000-000058220000}"/>
    <cellStyle name="Normal 2 3 2 2 2 2 4 3 3" xfId="23893" xr:uid="{00000000-0005-0000-0000-0000555D0000}"/>
    <cellStyle name="Normal 2 3 2 2 2 2 4 5" xfId="18880" xr:uid="{00000000-0005-0000-0000-0000C0490000}"/>
    <cellStyle name="Normal 2 3 2 2 2 2 5" xfId="5431" xr:uid="{00000000-0005-0000-0000-000037150000}"/>
    <cellStyle name="Normal 2 3 2 2 2 2 5 2" xfId="15483" xr:uid="{00000000-0005-0000-0000-00007B3C0000}"/>
    <cellStyle name="Normal 2 3 2 2 2 2 5 2 3" xfId="30581" xr:uid="{00000000-0005-0000-0000-000075770000}"/>
    <cellStyle name="Normal 2 3 2 2 2 2 5 3" xfId="10463" xr:uid="{00000000-0005-0000-0000-0000DF280000}"/>
    <cellStyle name="Normal 2 3 2 2 2 2 5 3 3" xfId="25564" xr:uid="{00000000-0005-0000-0000-0000DC630000}"/>
    <cellStyle name="Normal 2 3 2 2 2 2 5 5" xfId="20551" xr:uid="{00000000-0005-0000-0000-000047500000}"/>
    <cellStyle name="Normal 2 3 2 2 2 2 6" xfId="12141" xr:uid="{00000000-0005-0000-0000-00006D2F0000}"/>
    <cellStyle name="Normal 2 3 2 2 2 2 6 3" xfId="27239" xr:uid="{00000000-0005-0000-0000-0000676A0000}"/>
    <cellStyle name="Normal 2 3 2 2 2 2 7" xfId="7120" xr:uid="{00000000-0005-0000-0000-0000D01B0000}"/>
    <cellStyle name="Normal 2 3 2 2 2 2 7 3" xfId="22222" xr:uid="{00000000-0005-0000-0000-0000CE560000}"/>
    <cellStyle name="Normal 2 3 2 2 2 2 9" xfId="17209" xr:uid="{00000000-0005-0000-0000-000039430000}"/>
    <cellStyle name="Normal 2 3 2 2 2 3" xfId="2256" xr:uid="{00000000-0005-0000-0000-0000D0080000}"/>
    <cellStyle name="Normal 2 3 2 2 2 3 2" xfId="3095" xr:uid="{00000000-0005-0000-0000-0000170C0000}"/>
    <cellStyle name="Normal 2 3 2 2 2 3 2 2" xfId="4785" xr:uid="{00000000-0005-0000-0000-0000B1120000}"/>
    <cellStyle name="Normal 2 3 2 2 2 3 2 2 2" xfId="14858" xr:uid="{00000000-0005-0000-0000-00000A3A0000}"/>
    <cellStyle name="Normal 2 3 2 2 2 3 2 2 2 3" xfId="29956" xr:uid="{00000000-0005-0000-0000-000004750000}"/>
    <cellStyle name="Normal 2 3 2 2 2 3 2 2 3" xfId="9838" xr:uid="{00000000-0005-0000-0000-00006E260000}"/>
    <cellStyle name="Normal 2 3 2 2 2 3 2 2 3 3" xfId="24939" xr:uid="{00000000-0005-0000-0000-00006B610000}"/>
    <cellStyle name="Normal 2 3 2 2 2 3 2 2 5" xfId="19926" xr:uid="{00000000-0005-0000-0000-0000D64D0000}"/>
    <cellStyle name="Normal 2 3 2 2 2 3 2 3" xfId="6477" xr:uid="{00000000-0005-0000-0000-00004D190000}"/>
    <cellStyle name="Normal 2 3 2 2 2 3 2 3 2" xfId="16529" xr:uid="{00000000-0005-0000-0000-000091400000}"/>
    <cellStyle name="Normal 2 3 2 2 2 3 2 3 3" xfId="11509" xr:uid="{00000000-0005-0000-0000-0000F52C0000}"/>
    <cellStyle name="Normal 2 3 2 2 2 3 2 3 3 3" xfId="26610" xr:uid="{00000000-0005-0000-0000-0000F2670000}"/>
    <cellStyle name="Normal 2 3 2 2 2 3 2 3 5" xfId="21597" xr:uid="{00000000-0005-0000-0000-00005D540000}"/>
    <cellStyle name="Normal 2 3 2 2 2 3 2 4" xfId="13187" xr:uid="{00000000-0005-0000-0000-000083330000}"/>
    <cellStyle name="Normal 2 3 2 2 2 3 2 4 3" xfId="28285" xr:uid="{00000000-0005-0000-0000-00007D6E0000}"/>
    <cellStyle name="Normal 2 3 2 2 2 3 2 5" xfId="8166" xr:uid="{00000000-0005-0000-0000-0000E61F0000}"/>
    <cellStyle name="Normal 2 3 2 2 2 3 2 5 3" xfId="23268" xr:uid="{00000000-0005-0000-0000-0000E45A0000}"/>
    <cellStyle name="Normal 2 3 2 2 2 3 2 7" xfId="18255" xr:uid="{00000000-0005-0000-0000-00004F470000}"/>
    <cellStyle name="Normal 2 3 2 2 2 3 3" xfId="3948" xr:uid="{00000000-0005-0000-0000-00006C0F0000}"/>
    <cellStyle name="Normal 2 3 2 2 2 3 3 2" xfId="14022" xr:uid="{00000000-0005-0000-0000-0000C6360000}"/>
    <cellStyle name="Normal 2 3 2 2 2 3 3 2 3" xfId="29120" xr:uid="{00000000-0005-0000-0000-0000C0710000}"/>
    <cellStyle name="Normal 2 3 2 2 2 3 3 3" xfId="9002" xr:uid="{00000000-0005-0000-0000-00002A230000}"/>
    <cellStyle name="Normal 2 3 2 2 2 3 3 3 3" xfId="24103" xr:uid="{00000000-0005-0000-0000-0000275E0000}"/>
    <cellStyle name="Normal 2 3 2 2 2 3 3 5" xfId="19090" xr:uid="{00000000-0005-0000-0000-0000924A0000}"/>
    <cellStyle name="Normal 2 3 2 2 2 3 4" xfId="5641" xr:uid="{00000000-0005-0000-0000-000009160000}"/>
    <cellStyle name="Normal 2 3 2 2 2 3 4 2" xfId="15693" xr:uid="{00000000-0005-0000-0000-00004D3D0000}"/>
    <cellStyle name="Normal 2 3 2 2 2 3 4 2 3" xfId="30791" xr:uid="{00000000-0005-0000-0000-000047780000}"/>
    <cellStyle name="Normal 2 3 2 2 2 3 4 3" xfId="10673" xr:uid="{00000000-0005-0000-0000-0000B1290000}"/>
    <cellStyle name="Normal 2 3 2 2 2 3 4 3 3" xfId="25774" xr:uid="{00000000-0005-0000-0000-0000AE640000}"/>
    <cellStyle name="Normal 2 3 2 2 2 3 4 5" xfId="20761" xr:uid="{00000000-0005-0000-0000-000019510000}"/>
    <cellStyle name="Normal 2 3 2 2 2 3 5" xfId="12351" xr:uid="{00000000-0005-0000-0000-00003F300000}"/>
    <cellStyle name="Normal 2 3 2 2 2 3 5 3" xfId="27449" xr:uid="{00000000-0005-0000-0000-0000396B0000}"/>
    <cellStyle name="Normal 2 3 2 2 2 3 6" xfId="7330" xr:uid="{00000000-0005-0000-0000-0000A21C0000}"/>
    <cellStyle name="Normal 2 3 2 2 2 3 6 3" xfId="22432" xr:uid="{00000000-0005-0000-0000-0000A0570000}"/>
    <cellStyle name="Normal 2 3 2 2 2 3 8" xfId="17419" xr:uid="{00000000-0005-0000-0000-00000B440000}"/>
    <cellStyle name="Normal 2 3 2 2 2 4" xfId="2677" xr:uid="{00000000-0005-0000-0000-0000750A0000}"/>
    <cellStyle name="Normal 2 3 2 2 2 4 2" xfId="4367" xr:uid="{00000000-0005-0000-0000-00000F110000}"/>
    <cellStyle name="Normal 2 3 2 2 2 4 2 2" xfId="14440" xr:uid="{00000000-0005-0000-0000-000068380000}"/>
    <cellStyle name="Normal 2 3 2 2 2 4 2 2 3" xfId="29538" xr:uid="{00000000-0005-0000-0000-000062730000}"/>
    <cellStyle name="Normal 2 3 2 2 2 4 2 3" xfId="9420" xr:uid="{00000000-0005-0000-0000-0000CC240000}"/>
    <cellStyle name="Normal 2 3 2 2 2 4 2 3 3" xfId="24521" xr:uid="{00000000-0005-0000-0000-0000C95F0000}"/>
    <cellStyle name="Normal 2 3 2 2 2 4 2 5" xfId="19508" xr:uid="{00000000-0005-0000-0000-0000344C0000}"/>
    <cellStyle name="Normal 2 3 2 2 2 4 3" xfId="6059" xr:uid="{00000000-0005-0000-0000-0000AB170000}"/>
    <cellStyle name="Normal 2 3 2 2 2 4 3 2" xfId="16111" xr:uid="{00000000-0005-0000-0000-0000EF3E0000}"/>
    <cellStyle name="Normal 2 3 2 2 2 4 3 3" xfId="11091" xr:uid="{00000000-0005-0000-0000-0000532B0000}"/>
    <cellStyle name="Normal 2 3 2 2 2 4 3 3 3" xfId="26192" xr:uid="{00000000-0005-0000-0000-000050660000}"/>
    <cellStyle name="Normal 2 3 2 2 2 4 3 5" xfId="21179" xr:uid="{00000000-0005-0000-0000-0000BB520000}"/>
    <cellStyle name="Normal 2 3 2 2 2 4 4" xfId="12769" xr:uid="{00000000-0005-0000-0000-0000E1310000}"/>
    <cellStyle name="Normal 2 3 2 2 2 4 4 3" xfId="27867" xr:uid="{00000000-0005-0000-0000-0000DB6C0000}"/>
    <cellStyle name="Normal 2 3 2 2 2 4 5" xfId="7748" xr:uid="{00000000-0005-0000-0000-0000441E0000}"/>
    <cellStyle name="Normal 2 3 2 2 2 4 5 3" xfId="22850" xr:uid="{00000000-0005-0000-0000-000042590000}"/>
    <cellStyle name="Normal 2 3 2 2 2 4 7" xfId="17837" xr:uid="{00000000-0005-0000-0000-0000AD450000}"/>
    <cellStyle name="Normal 2 3 2 2 2 5" xfId="3530" xr:uid="{00000000-0005-0000-0000-0000CA0D0000}"/>
    <cellStyle name="Normal 2 3 2 2 2 5 2" xfId="13604" xr:uid="{00000000-0005-0000-0000-000024350000}"/>
    <cellStyle name="Normal 2 3 2 2 2 5 2 3" xfId="28702" xr:uid="{00000000-0005-0000-0000-00001E700000}"/>
    <cellStyle name="Normal 2 3 2 2 2 5 3" xfId="8584" xr:uid="{00000000-0005-0000-0000-000088210000}"/>
    <cellStyle name="Normal 2 3 2 2 2 5 3 3" xfId="23685" xr:uid="{00000000-0005-0000-0000-0000855C0000}"/>
    <cellStyle name="Normal 2 3 2 2 2 5 5" xfId="18672" xr:uid="{00000000-0005-0000-0000-0000F0480000}"/>
    <cellStyle name="Normal 2 3 2 2 2 6" xfId="5223" xr:uid="{00000000-0005-0000-0000-000067140000}"/>
    <cellStyle name="Normal 2 3 2 2 2 6 2" xfId="15275" xr:uid="{00000000-0005-0000-0000-0000AB3B0000}"/>
    <cellStyle name="Normal 2 3 2 2 2 6 2 3" xfId="30373" xr:uid="{00000000-0005-0000-0000-0000A5760000}"/>
    <cellStyle name="Normal 2 3 2 2 2 6 3" xfId="10255" xr:uid="{00000000-0005-0000-0000-00000F280000}"/>
    <cellStyle name="Normal 2 3 2 2 2 6 3 3" xfId="25356" xr:uid="{00000000-0005-0000-0000-00000C630000}"/>
    <cellStyle name="Normal 2 3 2 2 2 6 5" xfId="20343" xr:uid="{00000000-0005-0000-0000-0000774F0000}"/>
    <cellStyle name="Normal 2 3 2 2 2 7" xfId="11933" xr:uid="{00000000-0005-0000-0000-00009D2E0000}"/>
    <cellStyle name="Normal 2 3 2 2 2 7 3" xfId="27031" xr:uid="{00000000-0005-0000-0000-000097690000}"/>
    <cellStyle name="Normal 2 3 2 2 2 8" xfId="6912" xr:uid="{00000000-0005-0000-0000-0000001B0000}"/>
    <cellStyle name="Normal 2 3 2 2 2 8 3" xfId="22014" xr:uid="{00000000-0005-0000-0000-0000FE550000}"/>
    <cellStyle name="Normal 2 3 2 2 3" xfId="1939" xr:uid="{00000000-0005-0000-0000-000093070000}"/>
    <cellStyle name="Normal 2 3 2 2 3 2" xfId="2360" xr:uid="{00000000-0005-0000-0000-000038090000}"/>
    <cellStyle name="Normal 2 3 2 2 3 2 2" xfId="3199" xr:uid="{00000000-0005-0000-0000-00007F0C0000}"/>
    <cellStyle name="Normal 2 3 2 2 3 2 2 2" xfId="4889" xr:uid="{00000000-0005-0000-0000-000019130000}"/>
    <cellStyle name="Normal 2 3 2 2 3 2 2 2 2" xfId="14962" xr:uid="{00000000-0005-0000-0000-0000723A0000}"/>
    <cellStyle name="Normal 2 3 2 2 3 2 2 2 2 3" xfId="30060" xr:uid="{00000000-0005-0000-0000-00006C750000}"/>
    <cellStyle name="Normal 2 3 2 2 3 2 2 2 3" xfId="9942" xr:uid="{00000000-0005-0000-0000-0000D6260000}"/>
    <cellStyle name="Normal 2 3 2 2 3 2 2 2 3 3" xfId="25043" xr:uid="{00000000-0005-0000-0000-0000D3610000}"/>
    <cellStyle name="Normal 2 3 2 2 3 2 2 2 5" xfId="20030" xr:uid="{00000000-0005-0000-0000-00003E4E0000}"/>
    <cellStyle name="Normal 2 3 2 2 3 2 2 3" xfId="6581" xr:uid="{00000000-0005-0000-0000-0000B5190000}"/>
    <cellStyle name="Normal 2 3 2 2 3 2 2 3 2" xfId="16633" xr:uid="{00000000-0005-0000-0000-0000F9400000}"/>
    <cellStyle name="Normal 2 3 2 2 3 2 2 3 3" xfId="11613" xr:uid="{00000000-0005-0000-0000-00005D2D0000}"/>
    <cellStyle name="Normal 2 3 2 2 3 2 2 3 3 3" xfId="26714" xr:uid="{00000000-0005-0000-0000-00005A680000}"/>
    <cellStyle name="Normal 2 3 2 2 3 2 2 3 5" xfId="21701" xr:uid="{00000000-0005-0000-0000-0000C5540000}"/>
    <cellStyle name="Normal 2 3 2 2 3 2 2 4" xfId="13291" xr:uid="{00000000-0005-0000-0000-0000EB330000}"/>
    <cellStyle name="Normal 2 3 2 2 3 2 2 4 3" xfId="28389" xr:uid="{00000000-0005-0000-0000-0000E56E0000}"/>
    <cellStyle name="Normal 2 3 2 2 3 2 2 5" xfId="8270" xr:uid="{00000000-0005-0000-0000-00004E200000}"/>
    <cellStyle name="Normal 2 3 2 2 3 2 2 5 3" xfId="23372" xr:uid="{00000000-0005-0000-0000-00004C5B0000}"/>
    <cellStyle name="Normal 2 3 2 2 3 2 2 7" xfId="18359" xr:uid="{00000000-0005-0000-0000-0000B7470000}"/>
    <cellStyle name="Normal 2 3 2 2 3 2 3" xfId="4052" xr:uid="{00000000-0005-0000-0000-0000D40F0000}"/>
    <cellStyle name="Normal 2 3 2 2 3 2 3 2" xfId="14126" xr:uid="{00000000-0005-0000-0000-00002E370000}"/>
    <cellStyle name="Normal 2 3 2 2 3 2 3 2 3" xfId="29224" xr:uid="{00000000-0005-0000-0000-000028720000}"/>
    <cellStyle name="Normal 2 3 2 2 3 2 3 3" xfId="9106" xr:uid="{00000000-0005-0000-0000-000092230000}"/>
    <cellStyle name="Normal 2 3 2 2 3 2 3 3 3" xfId="24207" xr:uid="{00000000-0005-0000-0000-00008F5E0000}"/>
    <cellStyle name="Normal 2 3 2 2 3 2 3 5" xfId="19194" xr:uid="{00000000-0005-0000-0000-0000FA4A0000}"/>
    <cellStyle name="Normal 2 3 2 2 3 2 4" xfId="5745" xr:uid="{00000000-0005-0000-0000-000071160000}"/>
    <cellStyle name="Normal 2 3 2 2 3 2 4 2" xfId="15797" xr:uid="{00000000-0005-0000-0000-0000B53D0000}"/>
    <cellStyle name="Normal 2 3 2 2 3 2 4 2 3" xfId="30895" xr:uid="{00000000-0005-0000-0000-0000AF780000}"/>
    <cellStyle name="Normal 2 3 2 2 3 2 4 3" xfId="10777" xr:uid="{00000000-0005-0000-0000-0000192A0000}"/>
    <cellStyle name="Normal 2 3 2 2 3 2 4 3 3" xfId="25878" xr:uid="{00000000-0005-0000-0000-000016650000}"/>
    <cellStyle name="Normal 2 3 2 2 3 2 4 5" xfId="20865" xr:uid="{00000000-0005-0000-0000-000081510000}"/>
    <cellStyle name="Normal 2 3 2 2 3 2 5" xfId="12455" xr:uid="{00000000-0005-0000-0000-0000A7300000}"/>
    <cellStyle name="Normal 2 3 2 2 3 2 5 3" xfId="27553" xr:uid="{00000000-0005-0000-0000-0000A16B0000}"/>
    <cellStyle name="Normal 2 3 2 2 3 2 6" xfId="7434" xr:uid="{00000000-0005-0000-0000-00000A1D0000}"/>
    <cellStyle name="Normal 2 3 2 2 3 2 6 3" xfId="22536" xr:uid="{00000000-0005-0000-0000-000008580000}"/>
    <cellStyle name="Normal 2 3 2 2 3 2 8" xfId="17523" xr:uid="{00000000-0005-0000-0000-000073440000}"/>
    <cellStyle name="Normal 2 3 2 2 3 3" xfId="2781" xr:uid="{00000000-0005-0000-0000-0000DD0A0000}"/>
    <cellStyle name="Normal 2 3 2 2 3 3 2" xfId="4471" xr:uid="{00000000-0005-0000-0000-000077110000}"/>
    <cellStyle name="Normal 2 3 2 2 3 3 2 2" xfId="14544" xr:uid="{00000000-0005-0000-0000-0000D0380000}"/>
    <cellStyle name="Normal 2 3 2 2 3 3 2 2 3" xfId="29642" xr:uid="{00000000-0005-0000-0000-0000CA730000}"/>
    <cellStyle name="Normal 2 3 2 2 3 3 2 3" xfId="9524" xr:uid="{00000000-0005-0000-0000-000034250000}"/>
    <cellStyle name="Normal 2 3 2 2 3 3 2 3 3" xfId="24625" xr:uid="{00000000-0005-0000-0000-000031600000}"/>
    <cellStyle name="Normal 2 3 2 2 3 3 2 5" xfId="19612" xr:uid="{00000000-0005-0000-0000-00009C4C0000}"/>
    <cellStyle name="Normal 2 3 2 2 3 3 3" xfId="6163" xr:uid="{00000000-0005-0000-0000-000013180000}"/>
    <cellStyle name="Normal 2 3 2 2 3 3 3 2" xfId="16215" xr:uid="{00000000-0005-0000-0000-0000573F0000}"/>
    <cellStyle name="Normal 2 3 2 2 3 3 3 3" xfId="11195" xr:uid="{00000000-0005-0000-0000-0000BB2B0000}"/>
    <cellStyle name="Normal 2 3 2 2 3 3 3 3 3" xfId="26296" xr:uid="{00000000-0005-0000-0000-0000B8660000}"/>
    <cellStyle name="Normal 2 3 2 2 3 3 3 5" xfId="21283" xr:uid="{00000000-0005-0000-0000-000023530000}"/>
    <cellStyle name="Normal 2 3 2 2 3 3 4" xfId="12873" xr:uid="{00000000-0005-0000-0000-000049320000}"/>
    <cellStyle name="Normal 2 3 2 2 3 3 4 3" xfId="27971" xr:uid="{00000000-0005-0000-0000-0000436D0000}"/>
    <cellStyle name="Normal 2 3 2 2 3 3 5" xfId="7852" xr:uid="{00000000-0005-0000-0000-0000AC1E0000}"/>
    <cellStyle name="Normal 2 3 2 2 3 3 5 3" xfId="22954" xr:uid="{00000000-0005-0000-0000-0000AA590000}"/>
    <cellStyle name="Normal 2 3 2 2 3 3 7" xfId="17941" xr:uid="{00000000-0005-0000-0000-000015460000}"/>
    <cellStyle name="Normal 2 3 2 2 3 4" xfId="3634" xr:uid="{00000000-0005-0000-0000-0000320E0000}"/>
    <cellStyle name="Normal 2 3 2 2 3 4 2" xfId="13708" xr:uid="{00000000-0005-0000-0000-00008C350000}"/>
    <cellStyle name="Normal 2 3 2 2 3 4 2 3" xfId="28806" xr:uid="{00000000-0005-0000-0000-000086700000}"/>
    <cellStyle name="Normal 2 3 2 2 3 4 3" xfId="8688" xr:uid="{00000000-0005-0000-0000-0000F0210000}"/>
    <cellStyle name="Normal 2 3 2 2 3 4 3 3" xfId="23789" xr:uid="{00000000-0005-0000-0000-0000ED5C0000}"/>
    <cellStyle name="Normal 2 3 2 2 3 4 5" xfId="18776" xr:uid="{00000000-0005-0000-0000-000058490000}"/>
    <cellStyle name="Normal 2 3 2 2 3 5" xfId="5327" xr:uid="{00000000-0005-0000-0000-0000CF140000}"/>
    <cellStyle name="Normal 2 3 2 2 3 5 2" xfId="15379" xr:uid="{00000000-0005-0000-0000-0000133C0000}"/>
    <cellStyle name="Normal 2 3 2 2 3 5 2 3" xfId="30477" xr:uid="{00000000-0005-0000-0000-00000D770000}"/>
    <cellStyle name="Normal 2 3 2 2 3 5 3" xfId="10359" xr:uid="{00000000-0005-0000-0000-000077280000}"/>
    <cellStyle name="Normal 2 3 2 2 3 5 3 3" xfId="25460" xr:uid="{00000000-0005-0000-0000-000074630000}"/>
    <cellStyle name="Normal 2 3 2 2 3 5 5" xfId="20447" xr:uid="{00000000-0005-0000-0000-0000DF4F0000}"/>
    <cellStyle name="Normal 2 3 2 2 3 6" xfId="12037" xr:uid="{00000000-0005-0000-0000-0000052F0000}"/>
    <cellStyle name="Normal 2 3 2 2 3 6 3" xfId="27135" xr:uid="{00000000-0005-0000-0000-0000FF690000}"/>
    <cellStyle name="Normal 2 3 2 2 3 7" xfId="7016" xr:uid="{00000000-0005-0000-0000-0000681B0000}"/>
    <cellStyle name="Normal 2 3 2 2 3 7 3" xfId="22118" xr:uid="{00000000-0005-0000-0000-000066560000}"/>
    <cellStyle name="Normal 2 3 2 2 3 9" xfId="17105" xr:uid="{00000000-0005-0000-0000-0000D1420000}"/>
    <cellStyle name="Normal 2 3 2 2 4" xfId="2152" xr:uid="{00000000-0005-0000-0000-000068080000}"/>
    <cellStyle name="Normal 2 3 2 2 4 2" xfId="2991" xr:uid="{00000000-0005-0000-0000-0000AF0B0000}"/>
    <cellStyle name="Normal 2 3 2 2 4 2 2" xfId="4681" xr:uid="{00000000-0005-0000-0000-000049120000}"/>
    <cellStyle name="Normal 2 3 2 2 4 2 2 2" xfId="14754" xr:uid="{00000000-0005-0000-0000-0000A2390000}"/>
    <cellStyle name="Normal 2 3 2 2 4 2 2 2 3" xfId="29852" xr:uid="{00000000-0005-0000-0000-00009C740000}"/>
    <cellStyle name="Normal 2 3 2 2 4 2 2 3" xfId="9734" xr:uid="{00000000-0005-0000-0000-000006260000}"/>
    <cellStyle name="Normal 2 3 2 2 4 2 2 3 3" xfId="24835" xr:uid="{00000000-0005-0000-0000-000003610000}"/>
    <cellStyle name="Normal 2 3 2 2 4 2 2 5" xfId="19822" xr:uid="{00000000-0005-0000-0000-00006E4D0000}"/>
    <cellStyle name="Normal 2 3 2 2 4 2 3" xfId="6373" xr:uid="{00000000-0005-0000-0000-0000E5180000}"/>
    <cellStyle name="Normal 2 3 2 2 4 2 3 2" xfId="16425" xr:uid="{00000000-0005-0000-0000-000029400000}"/>
    <cellStyle name="Normal 2 3 2 2 4 2 3 3" xfId="11405" xr:uid="{00000000-0005-0000-0000-00008D2C0000}"/>
    <cellStyle name="Normal 2 3 2 2 4 2 3 3 3" xfId="26506" xr:uid="{00000000-0005-0000-0000-00008A670000}"/>
    <cellStyle name="Normal 2 3 2 2 4 2 3 5" xfId="21493" xr:uid="{00000000-0005-0000-0000-0000F5530000}"/>
    <cellStyle name="Normal 2 3 2 2 4 2 4" xfId="13083" xr:uid="{00000000-0005-0000-0000-00001B330000}"/>
    <cellStyle name="Normal 2 3 2 2 4 2 4 3" xfId="28181" xr:uid="{00000000-0005-0000-0000-0000156E0000}"/>
    <cellStyle name="Normal 2 3 2 2 4 2 5" xfId="8062" xr:uid="{00000000-0005-0000-0000-00007E1F0000}"/>
    <cellStyle name="Normal 2 3 2 2 4 2 5 3" xfId="23164" xr:uid="{00000000-0005-0000-0000-00007C5A0000}"/>
    <cellStyle name="Normal 2 3 2 2 4 2 7" xfId="18151" xr:uid="{00000000-0005-0000-0000-0000E7460000}"/>
    <cellStyle name="Normal 2 3 2 2 4 3" xfId="3844" xr:uid="{00000000-0005-0000-0000-0000040F0000}"/>
    <cellStyle name="Normal 2 3 2 2 4 3 2" xfId="13918" xr:uid="{00000000-0005-0000-0000-00005E360000}"/>
    <cellStyle name="Normal 2 3 2 2 4 3 2 3" xfId="29016" xr:uid="{00000000-0005-0000-0000-000058710000}"/>
    <cellStyle name="Normal 2 3 2 2 4 3 3" xfId="8898" xr:uid="{00000000-0005-0000-0000-0000C2220000}"/>
    <cellStyle name="Normal 2 3 2 2 4 3 3 3" xfId="23999" xr:uid="{00000000-0005-0000-0000-0000BF5D0000}"/>
    <cellStyle name="Normal 2 3 2 2 4 3 5" xfId="18986" xr:uid="{00000000-0005-0000-0000-00002A4A0000}"/>
    <cellStyle name="Normal 2 3 2 2 4 4" xfId="5537" xr:uid="{00000000-0005-0000-0000-0000A1150000}"/>
    <cellStyle name="Normal 2 3 2 2 4 4 2" xfId="15589" xr:uid="{00000000-0005-0000-0000-0000E53C0000}"/>
    <cellStyle name="Normal 2 3 2 2 4 4 2 3" xfId="30687" xr:uid="{00000000-0005-0000-0000-0000DF770000}"/>
    <cellStyle name="Normal 2 3 2 2 4 4 3" xfId="10569" xr:uid="{00000000-0005-0000-0000-000049290000}"/>
    <cellStyle name="Normal 2 3 2 2 4 4 3 3" xfId="25670" xr:uid="{00000000-0005-0000-0000-000046640000}"/>
    <cellStyle name="Normal 2 3 2 2 4 4 5" xfId="20657" xr:uid="{00000000-0005-0000-0000-0000B1500000}"/>
    <cellStyle name="Normal 2 3 2 2 4 5" xfId="12247" xr:uid="{00000000-0005-0000-0000-0000D72F0000}"/>
    <cellStyle name="Normal 2 3 2 2 4 5 3" xfId="27345" xr:uid="{00000000-0005-0000-0000-0000D16A0000}"/>
    <cellStyle name="Normal 2 3 2 2 4 6" xfId="7226" xr:uid="{00000000-0005-0000-0000-00003A1C0000}"/>
    <cellStyle name="Normal 2 3 2 2 4 6 3" xfId="22328" xr:uid="{00000000-0005-0000-0000-000038570000}"/>
    <cellStyle name="Normal 2 3 2 2 4 8" xfId="17315" xr:uid="{00000000-0005-0000-0000-0000A3430000}"/>
    <cellStyle name="Normal 2 3 2 2 5" xfId="2573" xr:uid="{00000000-0005-0000-0000-00000D0A0000}"/>
    <cellStyle name="Normal 2 3 2 2 5 2" xfId="4263" xr:uid="{00000000-0005-0000-0000-0000A7100000}"/>
    <cellStyle name="Normal 2 3 2 2 5 2 2" xfId="14336" xr:uid="{00000000-0005-0000-0000-000000380000}"/>
    <cellStyle name="Normal 2 3 2 2 5 2 2 3" xfId="29434" xr:uid="{00000000-0005-0000-0000-0000FA720000}"/>
    <cellStyle name="Normal 2 3 2 2 5 2 3" xfId="9316" xr:uid="{00000000-0005-0000-0000-000064240000}"/>
    <cellStyle name="Normal 2 3 2 2 5 2 3 3" xfId="24417" xr:uid="{00000000-0005-0000-0000-0000615F0000}"/>
    <cellStyle name="Normal 2 3 2 2 5 2 5" xfId="19404" xr:uid="{00000000-0005-0000-0000-0000CC4B0000}"/>
    <cellStyle name="Normal 2 3 2 2 5 3" xfId="5955" xr:uid="{00000000-0005-0000-0000-000043170000}"/>
    <cellStyle name="Normal 2 3 2 2 5 3 2" xfId="16007" xr:uid="{00000000-0005-0000-0000-0000873E0000}"/>
    <cellStyle name="Normal 2 3 2 2 5 3 3" xfId="10987" xr:uid="{00000000-0005-0000-0000-0000EB2A0000}"/>
    <cellStyle name="Normal 2 3 2 2 5 3 3 3" xfId="26088" xr:uid="{00000000-0005-0000-0000-0000E8650000}"/>
    <cellStyle name="Normal 2 3 2 2 5 3 5" xfId="21075" xr:uid="{00000000-0005-0000-0000-000053520000}"/>
    <cellStyle name="Normal 2 3 2 2 5 4" xfId="12665" xr:uid="{00000000-0005-0000-0000-000079310000}"/>
    <cellStyle name="Normal 2 3 2 2 5 4 3" xfId="27763" xr:uid="{00000000-0005-0000-0000-0000736C0000}"/>
    <cellStyle name="Normal 2 3 2 2 5 5" xfId="7644" xr:uid="{00000000-0005-0000-0000-0000DC1D0000}"/>
    <cellStyle name="Normal 2 3 2 2 5 5 3" xfId="22746" xr:uid="{00000000-0005-0000-0000-0000DA580000}"/>
    <cellStyle name="Normal 2 3 2 2 5 7" xfId="17733" xr:uid="{00000000-0005-0000-0000-000045450000}"/>
    <cellStyle name="Normal 2 3 2 2 6" xfId="3426" xr:uid="{00000000-0005-0000-0000-0000620D0000}"/>
    <cellStyle name="Normal 2 3 2 2 6 2" xfId="13500" xr:uid="{00000000-0005-0000-0000-0000BC340000}"/>
    <cellStyle name="Normal 2 3 2 2 6 2 3" xfId="28598" xr:uid="{00000000-0005-0000-0000-0000B66F0000}"/>
    <cellStyle name="Normal 2 3 2 2 6 3" xfId="8480" xr:uid="{00000000-0005-0000-0000-000020210000}"/>
    <cellStyle name="Normal 2 3 2 2 6 3 3" xfId="23581" xr:uid="{00000000-0005-0000-0000-00001D5C0000}"/>
    <cellStyle name="Normal 2 3 2 2 6 5" xfId="18568" xr:uid="{00000000-0005-0000-0000-000088480000}"/>
    <cellStyle name="Normal 2 3 2 2 7" xfId="5119" xr:uid="{00000000-0005-0000-0000-0000FF130000}"/>
    <cellStyle name="Normal 2 3 2 2 7 2" xfId="15171" xr:uid="{00000000-0005-0000-0000-0000433B0000}"/>
    <cellStyle name="Normal 2 3 2 2 7 2 3" xfId="30269" xr:uid="{00000000-0005-0000-0000-00003D760000}"/>
    <cellStyle name="Normal 2 3 2 2 7 3" xfId="10151" xr:uid="{00000000-0005-0000-0000-0000A7270000}"/>
    <cellStyle name="Normal 2 3 2 2 7 3 3" xfId="25252" xr:uid="{00000000-0005-0000-0000-0000A4620000}"/>
    <cellStyle name="Normal 2 3 2 2 7 5" xfId="20239" xr:uid="{00000000-0005-0000-0000-00000F4F0000}"/>
    <cellStyle name="Normal 2 3 2 2 8" xfId="11829" xr:uid="{00000000-0005-0000-0000-0000352E0000}"/>
    <cellStyle name="Normal 2 3 2 2 8 3" xfId="26927" xr:uid="{00000000-0005-0000-0000-00002F690000}"/>
    <cellStyle name="Normal 2 3 2 2 9" xfId="6808" xr:uid="{00000000-0005-0000-0000-0000981A0000}"/>
    <cellStyle name="Normal 2 3 2 2 9 3" xfId="21910" xr:uid="{00000000-0005-0000-0000-000096550000}"/>
    <cellStyle name="Normal 2 3 2 3" xfId="1772" xr:uid="{00000000-0005-0000-0000-0000EC060000}"/>
    <cellStyle name="Normal 2 3 2 3 10" xfId="16949" xr:uid="{00000000-0005-0000-0000-000035420000}"/>
    <cellStyle name="Normal 2 3 2 3 2" xfId="1991" xr:uid="{00000000-0005-0000-0000-0000C7070000}"/>
    <cellStyle name="Normal 2 3 2 3 2 2" xfId="2412" xr:uid="{00000000-0005-0000-0000-00006C090000}"/>
    <cellStyle name="Normal 2 3 2 3 2 2 2" xfId="3251" xr:uid="{00000000-0005-0000-0000-0000B30C0000}"/>
    <cellStyle name="Normal 2 3 2 3 2 2 2 2" xfId="4941" xr:uid="{00000000-0005-0000-0000-00004D130000}"/>
    <cellStyle name="Normal 2 3 2 3 2 2 2 2 2" xfId="15014" xr:uid="{00000000-0005-0000-0000-0000A63A0000}"/>
    <cellStyle name="Normal 2 3 2 3 2 2 2 2 2 3" xfId="30112" xr:uid="{00000000-0005-0000-0000-0000A0750000}"/>
    <cellStyle name="Normal 2 3 2 3 2 2 2 2 3" xfId="9994" xr:uid="{00000000-0005-0000-0000-00000A270000}"/>
    <cellStyle name="Normal 2 3 2 3 2 2 2 2 3 3" xfId="25095" xr:uid="{00000000-0005-0000-0000-000007620000}"/>
    <cellStyle name="Normal 2 3 2 3 2 2 2 2 5" xfId="20082" xr:uid="{00000000-0005-0000-0000-0000724E0000}"/>
    <cellStyle name="Normal 2 3 2 3 2 2 2 3" xfId="6633" xr:uid="{00000000-0005-0000-0000-0000E9190000}"/>
    <cellStyle name="Normal 2 3 2 3 2 2 2 3 2" xfId="16685" xr:uid="{00000000-0005-0000-0000-00002D410000}"/>
    <cellStyle name="Normal 2 3 2 3 2 2 2 3 3" xfId="11665" xr:uid="{00000000-0005-0000-0000-0000912D0000}"/>
    <cellStyle name="Normal 2 3 2 3 2 2 2 3 3 3" xfId="26766" xr:uid="{00000000-0005-0000-0000-00008E680000}"/>
    <cellStyle name="Normal 2 3 2 3 2 2 2 3 5" xfId="21753" xr:uid="{00000000-0005-0000-0000-0000F9540000}"/>
    <cellStyle name="Normal 2 3 2 3 2 2 2 4" xfId="13343" xr:uid="{00000000-0005-0000-0000-00001F340000}"/>
    <cellStyle name="Normal 2 3 2 3 2 2 2 4 3" xfId="28441" xr:uid="{00000000-0005-0000-0000-0000196F0000}"/>
    <cellStyle name="Normal 2 3 2 3 2 2 2 5" xfId="8322" xr:uid="{00000000-0005-0000-0000-000082200000}"/>
    <cellStyle name="Normal 2 3 2 3 2 2 2 5 3" xfId="23424" xr:uid="{00000000-0005-0000-0000-0000805B0000}"/>
    <cellStyle name="Normal 2 3 2 3 2 2 2 7" xfId="18411" xr:uid="{00000000-0005-0000-0000-0000EB470000}"/>
    <cellStyle name="Normal 2 3 2 3 2 2 3" xfId="4104" xr:uid="{00000000-0005-0000-0000-000008100000}"/>
    <cellStyle name="Normal 2 3 2 3 2 2 3 2" xfId="14178" xr:uid="{00000000-0005-0000-0000-000062370000}"/>
    <cellStyle name="Normal 2 3 2 3 2 2 3 2 3" xfId="29276" xr:uid="{00000000-0005-0000-0000-00005C720000}"/>
    <cellStyle name="Normal 2 3 2 3 2 2 3 3" xfId="9158" xr:uid="{00000000-0005-0000-0000-0000C6230000}"/>
    <cellStyle name="Normal 2 3 2 3 2 2 3 3 3" xfId="24259" xr:uid="{00000000-0005-0000-0000-0000C35E0000}"/>
    <cellStyle name="Normal 2 3 2 3 2 2 3 5" xfId="19246" xr:uid="{00000000-0005-0000-0000-00002E4B0000}"/>
    <cellStyle name="Normal 2 3 2 3 2 2 4" xfId="5797" xr:uid="{00000000-0005-0000-0000-0000A5160000}"/>
    <cellStyle name="Normal 2 3 2 3 2 2 4 2" xfId="15849" xr:uid="{00000000-0005-0000-0000-0000E93D0000}"/>
    <cellStyle name="Normal 2 3 2 3 2 2 4 2 3" xfId="30947" xr:uid="{00000000-0005-0000-0000-0000E3780000}"/>
    <cellStyle name="Normal 2 3 2 3 2 2 4 3" xfId="10829" xr:uid="{00000000-0005-0000-0000-00004D2A0000}"/>
    <cellStyle name="Normal 2 3 2 3 2 2 4 3 3" xfId="25930" xr:uid="{00000000-0005-0000-0000-00004A650000}"/>
    <cellStyle name="Normal 2 3 2 3 2 2 4 5" xfId="20917" xr:uid="{00000000-0005-0000-0000-0000B5510000}"/>
    <cellStyle name="Normal 2 3 2 3 2 2 5" xfId="12507" xr:uid="{00000000-0005-0000-0000-0000DB300000}"/>
    <cellStyle name="Normal 2 3 2 3 2 2 5 3" xfId="27605" xr:uid="{00000000-0005-0000-0000-0000D56B0000}"/>
    <cellStyle name="Normal 2 3 2 3 2 2 6" xfId="7486" xr:uid="{00000000-0005-0000-0000-00003E1D0000}"/>
    <cellStyle name="Normal 2 3 2 3 2 2 6 3" xfId="22588" xr:uid="{00000000-0005-0000-0000-00003C580000}"/>
    <cellStyle name="Normal 2 3 2 3 2 2 8" xfId="17575" xr:uid="{00000000-0005-0000-0000-0000A7440000}"/>
    <cellStyle name="Normal 2 3 2 3 2 3" xfId="2833" xr:uid="{00000000-0005-0000-0000-0000110B0000}"/>
    <cellStyle name="Normal 2 3 2 3 2 3 2" xfId="4523" xr:uid="{00000000-0005-0000-0000-0000AB110000}"/>
    <cellStyle name="Normal 2 3 2 3 2 3 2 2" xfId="14596" xr:uid="{00000000-0005-0000-0000-000004390000}"/>
    <cellStyle name="Normal 2 3 2 3 2 3 2 2 3" xfId="29694" xr:uid="{00000000-0005-0000-0000-0000FE730000}"/>
    <cellStyle name="Normal 2 3 2 3 2 3 2 3" xfId="9576" xr:uid="{00000000-0005-0000-0000-000068250000}"/>
    <cellStyle name="Normal 2 3 2 3 2 3 2 3 3" xfId="24677" xr:uid="{00000000-0005-0000-0000-000065600000}"/>
    <cellStyle name="Normal 2 3 2 3 2 3 2 5" xfId="19664" xr:uid="{00000000-0005-0000-0000-0000D04C0000}"/>
    <cellStyle name="Normal 2 3 2 3 2 3 3" xfId="6215" xr:uid="{00000000-0005-0000-0000-000047180000}"/>
    <cellStyle name="Normal 2 3 2 3 2 3 3 2" xfId="16267" xr:uid="{00000000-0005-0000-0000-00008B3F0000}"/>
    <cellStyle name="Normal 2 3 2 3 2 3 3 3" xfId="11247" xr:uid="{00000000-0005-0000-0000-0000EF2B0000}"/>
    <cellStyle name="Normal 2 3 2 3 2 3 3 3 3" xfId="26348" xr:uid="{00000000-0005-0000-0000-0000EC660000}"/>
    <cellStyle name="Normal 2 3 2 3 2 3 3 5" xfId="21335" xr:uid="{00000000-0005-0000-0000-000057530000}"/>
    <cellStyle name="Normal 2 3 2 3 2 3 4" xfId="12925" xr:uid="{00000000-0005-0000-0000-00007D320000}"/>
    <cellStyle name="Normal 2 3 2 3 2 3 4 3" xfId="28023" xr:uid="{00000000-0005-0000-0000-0000776D0000}"/>
    <cellStyle name="Normal 2 3 2 3 2 3 5" xfId="7904" xr:uid="{00000000-0005-0000-0000-0000E01E0000}"/>
    <cellStyle name="Normal 2 3 2 3 2 3 5 3" xfId="23006" xr:uid="{00000000-0005-0000-0000-0000DE590000}"/>
    <cellStyle name="Normal 2 3 2 3 2 3 7" xfId="17993" xr:uid="{00000000-0005-0000-0000-000049460000}"/>
    <cellStyle name="Normal 2 3 2 3 2 4" xfId="3686" xr:uid="{00000000-0005-0000-0000-0000660E0000}"/>
    <cellStyle name="Normal 2 3 2 3 2 4 2" xfId="13760" xr:uid="{00000000-0005-0000-0000-0000C0350000}"/>
    <cellStyle name="Normal 2 3 2 3 2 4 2 3" xfId="28858" xr:uid="{00000000-0005-0000-0000-0000BA700000}"/>
    <cellStyle name="Normal 2 3 2 3 2 4 3" xfId="8740" xr:uid="{00000000-0005-0000-0000-000024220000}"/>
    <cellStyle name="Normal 2 3 2 3 2 4 3 3" xfId="23841" xr:uid="{00000000-0005-0000-0000-0000215D0000}"/>
    <cellStyle name="Normal 2 3 2 3 2 4 5" xfId="18828" xr:uid="{00000000-0005-0000-0000-00008C490000}"/>
    <cellStyle name="Normal 2 3 2 3 2 5" xfId="5379" xr:uid="{00000000-0005-0000-0000-000003150000}"/>
    <cellStyle name="Normal 2 3 2 3 2 5 2" xfId="15431" xr:uid="{00000000-0005-0000-0000-0000473C0000}"/>
    <cellStyle name="Normal 2 3 2 3 2 5 2 3" xfId="30529" xr:uid="{00000000-0005-0000-0000-000041770000}"/>
    <cellStyle name="Normal 2 3 2 3 2 5 3" xfId="10411" xr:uid="{00000000-0005-0000-0000-0000AB280000}"/>
    <cellStyle name="Normal 2 3 2 3 2 5 3 3" xfId="25512" xr:uid="{00000000-0005-0000-0000-0000A8630000}"/>
    <cellStyle name="Normal 2 3 2 3 2 5 5" xfId="20499" xr:uid="{00000000-0005-0000-0000-000013500000}"/>
    <cellStyle name="Normal 2 3 2 3 2 6" xfId="12089" xr:uid="{00000000-0005-0000-0000-0000392F0000}"/>
    <cellStyle name="Normal 2 3 2 3 2 6 3" xfId="27187" xr:uid="{00000000-0005-0000-0000-0000336A0000}"/>
    <cellStyle name="Normal 2 3 2 3 2 7" xfId="7068" xr:uid="{00000000-0005-0000-0000-00009C1B0000}"/>
    <cellStyle name="Normal 2 3 2 3 2 7 3" xfId="22170" xr:uid="{00000000-0005-0000-0000-00009A560000}"/>
    <cellStyle name="Normal 2 3 2 3 2 9" xfId="17157" xr:uid="{00000000-0005-0000-0000-000005430000}"/>
    <cellStyle name="Normal 2 3 2 3 3" xfId="2204" xr:uid="{00000000-0005-0000-0000-00009C080000}"/>
    <cellStyle name="Normal 2 3 2 3 3 2" xfId="3043" xr:uid="{00000000-0005-0000-0000-0000E30B0000}"/>
    <cellStyle name="Normal 2 3 2 3 3 2 2" xfId="4733" xr:uid="{00000000-0005-0000-0000-00007D120000}"/>
    <cellStyle name="Normal 2 3 2 3 3 2 2 2" xfId="14806" xr:uid="{00000000-0005-0000-0000-0000D6390000}"/>
    <cellStyle name="Normal 2 3 2 3 3 2 2 2 3" xfId="29904" xr:uid="{00000000-0005-0000-0000-0000D0740000}"/>
    <cellStyle name="Normal 2 3 2 3 3 2 2 3" xfId="9786" xr:uid="{00000000-0005-0000-0000-00003A260000}"/>
    <cellStyle name="Normal 2 3 2 3 3 2 2 3 3" xfId="24887" xr:uid="{00000000-0005-0000-0000-000037610000}"/>
    <cellStyle name="Normal 2 3 2 3 3 2 2 5" xfId="19874" xr:uid="{00000000-0005-0000-0000-0000A24D0000}"/>
    <cellStyle name="Normal 2 3 2 3 3 2 3" xfId="6425" xr:uid="{00000000-0005-0000-0000-000019190000}"/>
    <cellStyle name="Normal 2 3 2 3 3 2 3 2" xfId="16477" xr:uid="{00000000-0005-0000-0000-00005D400000}"/>
    <cellStyle name="Normal 2 3 2 3 3 2 3 3" xfId="11457" xr:uid="{00000000-0005-0000-0000-0000C12C0000}"/>
    <cellStyle name="Normal 2 3 2 3 3 2 3 3 3" xfId="26558" xr:uid="{00000000-0005-0000-0000-0000BE670000}"/>
    <cellStyle name="Normal 2 3 2 3 3 2 3 5" xfId="21545" xr:uid="{00000000-0005-0000-0000-000029540000}"/>
    <cellStyle name="Normal 2 3 2 3 3 2 4" xfId="13135" xr:uid="{00000000-0005-0000-0000-00004F330000}"/>
    <cellStyle name="Normal 2 3 2 3 3 2 4 3" xfId="28233" xr:uid="{00000000-0005-0000-0000-0000496E0000}"/>
    <cellStyle name="Normal 2 3 2 3 3 2 5" xfId="8114" xr:uid="{00000000-0005-0000-0000-0000B21F0000}"/>
    <cellStyle name="Normal 2 3 2 3 3 2 5 3" xfId="23216" xr:uid="{00000000-0005-0000-0000-0000B05A0000}"/>
    <cellStyle name="Normal 2 3 2 3 3 2 7" xfId="18203" xr:uid="{00000000-0005-0000-0000-00001B470000}"/>
    <cellStyle name="Normal 2 3 2 3 3 3" xfId="3896" xr:uid="{00000000-0005-0000-0000-0000380F0000}"/>
    <cellStyle name="Normal 2 3 2 3 3 3 2" xfId="13970" xr:uid="{00000000-0005-0000-0000-000092360000}"/>
    <cellStyle name="Normal 2 3 2 3 3 3 2 3" xfId="29068" xr:uid="{00000000-0005-0000-0000-00008C710000}"/>
    <cellStyle name="Normal 2 3 2 3 3 3 3" xfId="8950" xr:uid="{00000000-0005-0000-0000-0000F6220000}"/>
    <cellStyle name="Normal 2 3 2 3 3 3 3 3" xfId="24051" xr:uid="{00000000-0005-0000-0000-0000F35D0000}"/>
    <cellStyle name="Normal 2 3 2 3 3 3 5" xfId="19038" xr:uid="{00000000-0005-0000-0000-00005E4A0000}"/>
    <cellStyle name="Normal 2 3 2 3 3 4" xfId="5589" xr:uid="{00000000-0005-0000-0000-0000D5150000}"/>
    <cellStyle name="Normal 2 3 2 3 3 4 2" xfId="15641" xr:uid="{00000000-0005-0000-0000-0000193D0000}"/>
    <cellStyle name="Normal 2 3 2 3 3 4 2 3" xfId="30739" xr:uid="{00000000-0005-0000-0000-000013780000}"/>
    <cellStyle name="Normal 2 3 2 3 3 4 3" xfId="10621" xr:uid="{00000000-0005-0000-0000-00007D290000}"/>
    <cellStyle name="Normal 2 3 2 3 3 4 3 3" xfId="25722" xr:uid="{00000000-0005-0000-0000-00007A640000}"/>
    <cellStyle name="Normal 2 3 2 3 3 4 5" xfId="20709" xr:uid="{00000000-0005-0000-0000-0000E5500000}"/>
    <cellStyle name="Normal 2 3 2 3 3 5" xfId="12299" xr:uid="{00000000-0005-0000-0000-00000B300000}"/>
    <cellStyle name="Normal 2 3 2 3 3 5 3" xfId="27397" xr:uid="{00000000-0005-0000-0000-0000056B0000}"/>
    <cellStyle name="Normal 2 3 2 3 3 6" xfId="7278" xr:uid="{00000000-0005-0000-0000-00006E1C0000}"/>
    <cellStyle name="Normal 2 3 2 3 3 6 3" xfId="22380" xr:uid="{00000000-0005-0000-0000-00006C570000}"/>
    <cellStyle name="Normal 2 3 2 3 3 8" xfId="17367" xr:uid="{00000000-0005-0000-0000-0000D7430000}"/>
    <cellStyle name="Normal 2 3 2 3 4" xfId="2625" xr:uid="{00000000-0005-0000-0000-0000410A0000}"/>
    <cellStyle name="Normal 2 3 2 3 4 2" xfId="4315" xr:uid="{00000000-0005-0000-0000-0000DB100000}"/>
    <cellStyle name="Normal 2 3 2 3 4 2 2" xfId="14388" xr:uid="{00000000-0005-0000-0000-000034380000}"/>
    <cellStyle name="Normal 2 3 2 3 4 2 2 3" xfId="29486" xr:uid="{00000000-0005-0000-0000-00002E730000}"/>
    <cellStyle name="Normal 2 3 2 3 4 2 3" xfId="9368" xr:uid="{00000000-0005-0000-0000-000098240000}"/>
    <cellStyle name="Normal 2 3 2 3 4 2 3 3" xfId="24469" xr:uid="{00000000-0005-0000-0000-0000955F0000}"/>
    <cellStyle name="Normal 2 3 2 3 4 2 5" xfId="19456" xr:uid="{00000000-0005-0000-0000-0000004C0000}"/>
    <cellStyle name="Normal 2 3 2 3 4 3" xfId="6007" xr:uid="{00000000-0005-0000-0000-000077170000}"/>
    <cellStyle name="Normal 2 3 2 3 4 3 2" xfId="16059" xr:uid="{00000000-0005-0000-0000-0000BB3E0000}"/>
    <cellStyle name="Normal 2 3 2 3 4 3 3" xfId="11039" xr:uid="{00000000-0005-0000-0000-00001F2B0000}"/>
    <cellStyle name="Normal 2 3 2 3 4 3 3 3" xfId="26140" xr:uid="{00000000-0005-0000-0000-00001C660000}"/>
    <cellStyle name="Normal 2 3 2 3 4 3 5" xfId="21127" xr:uid="{00000000-0005-0000-0000-000087520000}"/>
    <cellStyle name="Normal 2 3 2 3 4 4" xfId="12717" xr:uid="{00000000-0005-0000-0000-0000AD310000}"/>
    <cellStyle name="Normal 2 3 2 3 4 4 3" xfId="27815" xr:uid="{00000000-0005-0000-0000-0000A76C0000}"/>
    <cellStyle name="Normal 2 3 2 3 4 5" xfId="7696" xr:uid="{00000000-0005-0000-0000-0000101E0000}"/>
    <cellStyle name="Normal 2 3 2 3 4 5 3" xfId="22798" xr:uid="{00000000-0005-0000-0000-00000E590000}"/>
    <cellStyle name="Normal 2 3 2 3 4 7" xfId="17785" xr:uid="{00000000-0005-0000-0000-000079450000}"/>
    <cellStyle name="Normal 2 3 2 3 5" xfId="3478" xr:uid="{00000000-0005-0000-0000-0000960D0000}"/>
    <cellStyle name="Normal 2 3 2 3 5 2" xfId="13552" xr:uid="{00000000-0005-0000-0000-0000F0340000}"/>
    <cellStyle name="Normal 2 3 2 3 5 2 3" xfId="28650" xr:uid="{00000000-0005-0000-0000-0000EA6F0000}"/>
    <cellStyle name="Normal 2 3 2 3 5 3" xfId="8532" xr:uid="{00000000-0005-0000-0000-000054210000}"/>
    <cellStyle name="Normal 2 3 2 3 5 3 3" xfId="23633" xr:uid="{00000000-0005-0000-0000-0000515C0000}"/>
    <cellStyle name="Normal 2 3 2 3 5 5" xfId="18620" xr:uid="{00000000-0005-0000-0000-0000BC480000}"/>
    <cellStyle name="Normal 2 3 2 3 6" xfId="5171" xr:uid="{00000000-0005-0000-0000-000033140000}"/>
    <cellStyle name="Normal 2 3 2 3 6 2" xfId="15223" xr:uid="{00000000-0005-0000-0000-0000773B0000}"/>
    <cellStyle name="Normal 2 3 2 3 6 2 3" xfId="30321" xr:uid="{00000000-0005-0000-0000-000071760000}"/>
    <cellStyle name="Normal 2 3 2 3 6 3" xfId="10203" xr:uid="{00000000-0005-0000-0000-0000DB270000}"/>
    <cellStyle name="Normal 2 3 2 3 6 3 3" xfId="25304" xr:uid="{00000000-0005-0000-0000-0000D8620000}"/>
    <cellStyle name="Normal 2 3 2 3 6 5" xfId="20291" xr:uid="{00000000-0005-0000-0000-0000434F0000}"/>
    <cellStyle name="Normal 2 3 2 3 7" xfId="11881" xr:uid="{00000000-0005-0000-0000-0000692E0000}"/>
    <cellStyle name="Normal 2 3 2 3 7 3" xfId="26979" xr:uid="{00000000-0005-0000-0000-000063690000}"/>
    <cellStyle name="Normal 2 3 2 3 8" xfId="6860" xr:uid="{00000000-0005-0000-0000-0000CC1A0000}"/>
    <cellStyle name="Normal 2 3 2 3 8 3" xfId="21962" xr:uid="{00000000-0005-0000-0000-0000CA550000}"/>
    <cellStyle name="Normal 2 3 2 4" xfId="1885" xr:uid="{00000000-0005-0000-0000-00005D070000}"/>
    <cellStyle name="Normal 2 3 2 4 2" xfId="2308" xr:uid="{00000000-0005-0000-0000-000004090000}"/>
    <cellStyle name="Normal 2 3 2 4 2 2" xfId="3147" xr:uid="{00000000-0005-0000-0000-00004B0C0000}"/>
    <cellStyle name="Normal 2 3 2 4 2 2 2" xfId="4837" xr:uid="{00000000-0005-0000-0000-0000E5120000}"/>
    <cellStyle name="Normal 2 3 2 4 2 2 2 2" xfId="14910" xr:uid="{00000000-0005-0000-0000-00003E3A0000}"/>
    <cellStyle name="Normal 2 3 2 4 2 2 2 2 3" xfId="30008" xr:uid="{00000000-0005-0000-0000-000038750000}"/>
    <cellStyle name="Normal 2 3 2 4 2 2 2 3" xfId="9890" xr:uid="{00000000-0005-0000-0000-0000A2260000}"/>
    <cellStyle name="Normal 2 3 2 4 2 2 2 3 3" xfId="24991" xr:uid="{00000000-0005-0000-0000-00009F610000}"/>
    <cellStyle name="Normal 2 3 2 4 2 2 2 5" xfId="19978" xr:uid="{00000000-0005-0000-0000-00000A4E0000}"/>
    <cellStyle name="Normal 2 3 2 4 2 2 3" xfId="6529" xr:uid="{00000000-0005-0000-0000-000081190000}"/>
    <cellStyle name="Normal 2 3 2 4 2 2 3 2" xfId="16581" xr:uid="{00000000-0005-0000-0000-0000C5400000}"/>
    <cellStyle name="Normal 2 3 2 4 2 2 3 3" xfId="11561" xr:uid="{00000000-0005-0000-0000-0000292D0000}"/>
    <cellStyle name="Normal 2 3 2 4 2 2 3 3 3" xfId="26662" xr:uid="{00000000-0005-0000-0000-000026680000}"/>
    <cellStyle name="Normal 2 3 2 4 2 2 3 5" xfId="21649" xr:uid="{00000000-0005-0000-0000-000091540000}"/>
    <cellStyle name="Normal 2 3 2 4 2 2 4" xfId="13239" xr:uid="{00000000-0005-0000-0000-0000B7330000}"/>
    <cellStyle name="Normal 2 3 2 4 2 2 4 3" xfId="28337" xr:uid="{00000000-0005-0000-0000-0000B16E0000}"/>
    <cellStyle name="Normal 2 3 2 4 2 2 5" xfId="8218" xr:uid="{00000000-0005-0000-0000-00001A200000}"/>
    <cellStyle name="Normal 2 3 2 4 2 2 5 3" xfId="23320" xr:uid="{00000000-0005-0000-0000-0000185B0000}"/>
    <cellStyle name="Normal 2 3 2 4 2 2 7" xfId="18307" xr:uid="{00000000-0005-0000-0000-000083470000}"/>
    <cellStyle name="Normal 2 3 2 4 2 3" xfId="4000" xr:uid="{00000000-0005-0000-0000-0000A00F0000}"/>
    <cellStyle name="Normal 2 3 2 4 2 3 2" xfId="14074" xr:uid="{00000000-0005-0000-0000-0000FA360000}"/>
    <cellStyle name="Normal 2 3 2 4 2 3 2 3" xfId="29172" xr:uid="{00000000-0005-0000-0000-0000F4710000}"/>
    <cellStyle name="Normal 2 3 2 4 2 3 3" xfId="9054" xr:uid="{00000000-0005-0000-0000-00005E230000}"/>
    <cellStyle name="Normal 2 3 2 4 2 3 3 3" xfId="24155" xr:uid="{00000000-0005-0000-0000-00005B5E0000}"/>
    <cellStyle name="Normal 2 3 2 4 2 3 5" xfId="19142" xr:uid="{00000000-0005-0000-0000-0000C64A0000}"/>
    <cellStyle name="Normal 2 3 2 4 2 4" xfId="5693" xr:uid="{00000000-0005-0000-0000-00003D160000}"/>
    <cellStyle name="Normal 2 3 2 4 2 4 2" xfId="15745" xr:uid="{00000000-0005-0000-0000-0000813D0000}"/>
    <cellStyle name="Normal 2 3 2 4 2 4 2 3" xfId="30843" xr:uid="{00000000-0005-0000-0000-00007B780000}"/>
    <cellStyle name="Normal 2 3 2 4 2 4 3" xfId="10725" xr:uid="{00000000-0005-0000-0000-0000E5290000}"/>
    <cellStyle name="Normal 2 3 2 4 2 4 3 3" xfId="25826" xr:uid="{00000000-0005-0000-0000-0000E2640000}"/>
    <cellStyle name="Normal 2 3 2 4 2 4 5" xfId="20813" xr:uid="{00000000-0005-0000-0000-00004D510000}"/>
    <cellStyle name="Normal 2 3 2 4 2 5" xfId="12403" xr:uid="{00000000-0005-0000-0000-000073300000}"/>
    <cellStyle name="Normal 2 3 2 4 2 5 3" xfId="27501" xr:uid="{00000000-0005-0000-0000-00006D6B0000}"/>
    <cellStyle name="Normal 2 3 2 4 2 6" xfId="7382" xr:uid="{00000000-0005-0000-0000-0000D61C0000}"/>
    <cellStyle name="Normal 2 3 2 4 2 6 3" xfId="22484" xr:uid="{00000000-0005-0000-0000-0000D4570000}"/>
    <cellStyle name="Normal 2 3 2 4 2 8" xfId="17471" xr:uid="{00000000-0005-0000-0000-00003F440000}"/>
    <cellStyle name="Normal 2 3 2 4 3" xfId="2729" xr:uid="{00000000-0005-0000-0000-0000A90A0000}"/>
    <cellStyle name="Normal 2 3 2 4 3 2" xfId="4419" xr:uid="{00000000-0005-0000-0000-000043110000}"/>
    <cellStyle name="Normal 2 3 2 4 3 2 2" xfId="14492" xr:uid="{00000000-0005-0000-0000-00009C380000}"/>
    <cellStyle name="Normal 2 3 2 4 3 2 2 3" xfId="29590" xr:uid="{00000000-0005-0000-0000-000096730000}"/>
    <cellStyle name="Normal 2 3 2 4 3 2 3" xfId="9472" xr:uid="{00000000-0005-0000-0000-000000250000}"/>
    <cellStyle name="Normal 2 3 2 4 3 2 3 3" xfId="24573" xr:uid="{00000000-0005-0000-0000-0000FD5F0000}"/>
    <cellStyle name="Normal 2 3 2 4 3 2 5" xfId="19560" xr:uid="{00000000-0005-0000-0000-0000684C0000}"/>
    <cellStyle name="Normal 2 3 2 4 3 3" xfId="6111" xr:uid="{00000000-0005-0000-0000-0000DF170000}"/>
    <cellStyle name="Normal 2 3 2 4 3 3 2" xfId="16163" xr:uid="{00000000-0005-0000-0000-0000233F0000}"/>
    <cellStyle name="Normal 2 3 2 4 3 3 3" xfId="11143" xr:uid="{00000000-0005-0000-0000-0000872B0000}"/>
    <cellStyle name="Normal 2 3 2 4 3 3 3 3" xfId="26244" xr:uid="{00000000-0005-0000-0000-000084660000}"/>
    <cellStyle name="Normal 2 3 2 4 3 3 5" xfId="21231" xr:uid="{00000000-0005-0000-0000-0000EF520000}"/>
    <cellStyle name="Normal 2 3 2 4 3 4" xfId="12821" xr:uid="{00000000-0005-0000-0000-000015320000}"/>
    <cellStyle name="Normal 2 3 2 4 3 4 3" xfId="27919" xr:uid="{00000000-0005-0000-0000-00000F6D0000}"/>
    <cellStyle name="Normal 2 3 2 4 3 5" xfId="7800" xr:uid="{00000000-0005-0000-0000-0000781E0000}"/>
    <cellStyle name="Normal 2 3 2 4 3 5 3" xfId="22902" xr:uid="{00000000-0005-0000-0000-000076590000}"/>
    <cellStyle name="Normal 2 3 2 4 3 7" xfId="17889" xr:uid="{00000000-0005-0000-0000-0000E1450000}"/>
    <cellStyle name="Normal 2 3 2 4 4" xfId="3582" xr:uid="{00000000-0005-0000-0000-0000FE0D0000}"/>
    <cellStyle name="Normal 2 3 2 4 4 2" xfId="13656" xr:uid="{00000000-0005-0000-0000-000058350000}"/>
    <cellStyle name="Normal 2 3 2 4 4 2 3" xfId="28754" xr:uid="{00000000-0005-0000-0000-000052700000}"/>
    <cellStyle name="Normal 2 3 2 4 4 3" xfId="8636" xr:uid="{00000000-0005-0000-0000-0000BC210000}"/>
    <cellStyle name="Normal 2 3 2 4 4 3 3" xfId="23737" xr:uid="{00000000-0005-0000-0000-0000B95C0000}"/>
    <cellStyle name="Normal 2 3 2 4 4 5" xfId="18724" xr:uid="{00000000-0005-0000-0000-000024490000}"/>
    <cellStyle name="Normal 2 3 2 4 5" xfId="5275" xr:uid="{00000000-0005-0000-0000-00009B140000}"/>
    <cellStyle name="Normal 2 3 2 4 5 2" xfId="15327" xr:uid="{00000000-0005-0000-0000-0000DF3B0000}"/>
    <cellStyle name="Normal 2 3 2 4 5 2 3" xfId="30425" xr:uid="{00000000-0005-0000-0000-0000D9760000}"/>
    <cellStyle name="Normal 2 3 2 4 5 3" xfId="10307" xr:uid="{00000000-0005-0000-0000-000043280000}"/>
    <cellStyle name="Normal 2 3 2 4 5 3 3" xfId="25408" xr:uid="{00000000-0005-0000-0000-000040630000}"/>
    <cellStyle name="Normal 2 3 2 4 5 5" xfId="20395" xr:uid="{00000000-0005-0000-0000-0000AB4F0000}"/>
    <cellStyle name="Normal 2 3 2 4 6" xfId="11985" xr:uid="{00000000-0005-0000-0000-0000D12E0000}"/>
    <cellStyle name="Normal 2 3 2 4 6 3" xfId="27083" xr:uid="{00000000-0005-0000-0000-0000CB690000}"/>
    <cellStyle name="Normal 2 3 2 4 7" xfId="6964" xr:uid="{00000000-0005-0000-0000-0000341B0000}"/>
    <cellStyle name="Normal 2 3 2 4 7 3" xfId="22066" xr:uid="{00000000-0005-0000-0000-000032560000}"/>
    <cellStyle name="Normal 2 3 2 4 9" xfId="17053" xr:uid="{00000000-0005-0000-0000-00009D420000}"/>
    <cellStyle name="Normal 2 3 2 5" xfId="2098" xr:uid="{00000000-0005-0000-0000-000032080000}"/>
    <cellStyle name="Normal 2 3 2 5 2" xfId="2939" xr:uid="{00000000-0005-0000-0000-00007B0B0000}"/>
    <cellStyle name="Normal 2 3 2 5 2 2" xfId="4629" xr:uid="{00000000-0005-0000-0000-000015120000}"/>
    <cellStyle name="Normal 2 3 2 5 2 2 2" xfId="14702" xr:uid="{00000000-0005-0000-0000-00006E390000}"/>
    <cellStyle name="Normal 2 3 2 5 2 2 2 3" xfId="29800" xr:uid="{00000000-0005-0000-0000-000068740000}"/>
    <cellStyle name="Normal 2 3 2 5 2 2 3" xfId="9682" xr:uid="{00000000-0005-0000-0000-0000D2250000}"/>
    <cellStyle name="Normal 2 3 2 5 2 2 3 3" xfId="24783" xr:uid="{00000000-0005-0000-0000-0000CF600000}"/>
    <cellStyle name="Normal 2 3 2 5 2 2 5" xfId="19770" xr:uid="{00000000-0005-0000-0000-00003A4D0000}"/>
    <cellStyle name="Normal 2 3 2 5 2 3" xfId="6321" xr:uid="{00000000-0005-0000-0000-0000B1180000}"/>
    <cellStyle name="Normal 2 3 2 5 2 3 2" xfId="16373" xr:uid="{00000000-0005-0000-0000-0000F53F0000}"/>
    <cellStyle name="Normal 2 3 2 5 2 3 3" xfId="11353" xr:uid="{00000000-0005-0000-0000-0000592C0000}"/>
    <cellStyle name="Normal 2 3 2 5 2 3 3 3" xfId="26454" xr:uid="{00000000-0005-0000-0000-000056670000}"/>
    <cellStyle name="Normal 2 3 2 5 2 3 5" xfId="21441" xr:uid="{00000000-0005-0000-0000-0000C1530000}"/>
    <cellStyle name="Normal 2 3 2 5 2 4" xfId="13031" xr:uid="{00000000-0005-0000-0000-0000E7320000}"/>
    <cellStyle name="Normal 2 3 2 5 2 4 3" xfId="28129" xr:uid="{00000000-0005-0000-0000-0000E16D0000}"/>
    <cellStyle name="Normal 2 3 2 5 2 5" xfId="8010" xr:uid="{00000000-0005-0000-0000-00004A1F0000}"/>
    <cellStyle name="Normal 2 3 2 5 2 5 3" xfId="23112" xr:uid="{00000000-0005-0000-0000-0000485A0000}"/>
    <cellStyle name="Normal 2 3 2 5 2 7" xfId="18099" xr:uid="{00000000-0005-0000-0000-0000B3460000}"/>
    <cellStyle name="Normal 2 3 2 5 3" xfId="3792" xr:uid="{00000000-0005-0000-0000-0000D00E0000}"/>
    <cellStyle name="Normal 2 3 2 5 3 2" xfId="13866" xr:uid="{00000000-0005-0000-0000-00002A360000}"/>
    <cellStyle name="Normal 2 3 2 5 3 2 3" xfId="28964" xr:uid="{00000000-0005-0000-0000-000024710000}"/>
    <cellStyle name="Normal 2 3 2 5 3 3" xfId="8846" xr:uid="{00000000-0005-0000-0000-00008E220000}"/>
    <cellStyle name="Normal 2 3 2 5 3 3 3" xfId="23947" xr:uid="{00000000-0005-0000-0000-00008B5D0000}"/>
    <cellStyle name="Normal 2 3 2 5 3 5" xfId="18934" xr:uid="{00000000-0005-0000-0000-0000F6490000}"/>
    <cellStyle name="Normal 2 3 2 5 4" xfId="5485" xr:uid="{00000000-0005-0000-0000-00006D150000}"/>
    <cellStyle name="Normal 2 3 2 5 4 2" xfId="15537" xr:uid="{00000000-0005-0000-0000-0000B13C0000}"/>
    <cellStyle name="Normal 2 3 2 5 4 2 3" xfId="30635" xr:uid="{00000000-0005-0000-0000-0000AB770000}"/>
    <cellStyle name="Normal 2 3 2 5 4 3" xfId="10517" xr:uid="{00000000-0005-0000-0000-000015290000}"/>
    <cellStyle name="Normal 2 3 2 5 4 3 3" xfId="25618" xr:uid="{00000000-0005-0000-0000-000012640000}"/>
    <cellStyle name="Normal 2 3 2 5 4 5" xfId="20605" xr:uid="{00000000-0005-0000-0000-00007D500000}"/>
    <cellStyle name="Normal 2 3 2 5 5" xfId="12195" xr:uid="{00000000-0005-0000-0000-0000A32F0000}"/>
    <cellStyle name="Normal 2 3 2 5 5 3" xfId="27293" xr:uid="{00000000-0005-0000-0000-00009D6A0000}"/>
    <cellStyle name="Normal 2 3 2 5 6" xfId="7174" xr:uid="{00000000-0005-0000-0000-0000061C0000}"/>
    <cellStyle name="Normal 2 3 2 5 6 3" xfId="22276" xr:uid="{00000000-0005-0000-0000-000004570000}"/>
    <cellStyle name="Normal 2 3 2 5 8" xfId="17263" xr:uid="{00000000-0005-0000-0000-00006F430000}"/>
    <cellStyle name="Normal 2 3 2 6" xfId="2519" xr:uid="{00000000-0005-0000-0000-0000D7090000}"/>
    <cellStyle name="Normal 2 3 2 6 2" xfId="4211" xr:uid="{00000000-0005-0000-0000-000073100000}"/>
    <cellStyle name="Normal 2 3 2 6 2 2" xfId="14284" xr:uid="{00000000-0005-0000-0000-0000CC370000}"/>
    <cellStyle name="Normal 2 3 2 6 2 2 3" xfId="29382" xr:uid="{00000000-0005-0000-0000-0000C6720000}"/>
    <cellStyle name="Normal 2 3 2 6 2 3" xfId="9264" xr:uid="{00000000-0005-0000-0000-000030240000}"/>
    <cellStyle name="Normal 2 3 2 6 2 3 3" xfId="24365" xr:uid="{00000000-0005-0000-0000-00002D5F0000}"/>
    <cellStyle name="Normal 2 3 2 6 2 5" xfId="19352" xr:uid="{00000000-0005-0000-0000-0000984B0000}"/>
    <cellStyle name="Normal 2 3 2 6 3" xfId="5903" xr:uid="{00000000-0005-0000-0000-00000F170000}"/>
    <cellStyle name="Normal 2 3 2 6 3 2" xfId="15955" xr:uid="{00000000-0005-0000-0000-0000533E0000}"/>
    <cellStyle name="Normal 2 3 2 6 3 3" xfId="10935" xr:uid="{00000000-0005-0000-0000-0000B72A0000}"/>
    <cellStyle name="Normal 2 3 2 6 3 3 3" xfId="26036" xr:uid="{00000000-0005-0000-0000-0000B4650000}"/>
    <cellStyle name="Normal 2 3 2 6 3 5" xfId="21023" xr:uid="{00000000-0005-0000-0000-00001F520000}"/>
    <cellStyle name="Normal 2 3 2 6 4" xfId="12613" xr:uid="{00000000-0005-0000-0000-000045310000}"/>
    <cellStyle name="Normal 2 3 2 6 4 3" xfId="27711" xr:uid="{00000000-0005-0000-0000-00003F6C0000}"/>
    <cellStyle name="Normal 2 3 2 6 5" xfId="7592" xr:uid="{00000000-0005-0000-0000-0000A81D0000}"/>
    <cellStyle name="Normal 2 3 2 6 5 3" xfId="22694" xr:uid="{00000000-0005-0000-0000-0000A6580000}"/>
    <cellStyle name="Normal 2 3 2 6 7" xfId="17681" xr:uid="{00000000-0005-0000-0000-000011450000}"/>
    <cellStyle name="Normal 2 3 2 7" xfId="3370" xr:uid="{00000000-0005-0000-0000-00002A0D0000}"/>
    <cellStyle name="Normal 2 3 2 7 2" xfId="13448" xr:uid="{00000000-0005-0000-0000-000088340000}"/>
    <cellStyle name="Normal 2 3 2 7 2 3" xfId="28546" xr:uid="{00000000-0005-0000-0000-0000826F0000}"/>
    <cellStyle name="Normal 2 3 2 7 3" xfId="8428" xr:uid="{00000000-0005-0000-0000-0000EC200000}"/>
    <cellStyle name="Normal 2 3 2 7 3 3" xfId="23529" xr:uid="{00000000-0005-0000-0000-0000E95B0000}"/>
    <cellStyle name="Normal 2 3 2 7 5" xfId="18516" xr:uid="{00000000-0005-0000-0000-000054480000}"/>
    <cellStyle name="Normal 2 3 2 8" xfId="5064" xr:uid="{00000000-0005-0000-0000-0000C8130000}"/>
    <cellStyle name="Normal 2 3 2 8 2" xfId="15119" xr:uid="{00000000-0005-0000-0000-00000F3B0000}"/>
    <cellStyle name="Normal 2 3 2 8 2 3" xfId="30217" xr:uid="{00000000-0005-0000-0000-000009760000}"/>
    <cellStyle name="Normal 2 3 2 8 3" xfId="10099" xr:uid="{00000000-0005-0000-0000-000073270000}"/>
    <cellStyle name="Normal 2 3 2 8 3 3" xfId="25200" xr:uid="{00000000-0005-0000-0000-000070620000}"/>
    <cellStyle name="Normal 2 3 2 8 5" xfId="20187" xr:uid="{00000000-0005-0000-0000-0000DB4E0000}"/>
    <cellStyle name="Normal 2 3 2 9" xfId="11775" xr:uid="{00000000-0005-0000-0000-0000FF2D0000}"/>
    <cellStyle name="Normal 2 3 2 9 3" xfId="26875" xr:uid="{00000000-0005-0000-0000-0000FB680000}"/>
    <cellStyle name="Normal 2 3 3" xfId="1425" xr:uid="{00000000-0005-0000-0000-000091050000}"/>
    <cellStyle name="Normal 2 3 4" xfId="1426" xr:uid="{00000000-0005-0000-0000-000092050000}"/>
    <cellStyle name="Normal 2 3 4 10" xfId="6755" xr:uid="{00000000-0005-0000-0000-0000631A0000}"/>
    <cellStyle name="Normal 2 3 4 10 3" xfId="21859" xr:uid="{00000000-0005-0000-0000-000063550000}"/>
    <cellStyle name="Normal 2 3 4 12" xfId="16844" xr:uid="{00000000-0005-0000-0000-0000CC410000}"/>
    <cellStyle name="Normal 2 3 4 2" xfId="1719" xr:uid="{00000000-0005-0000-0000-0000B7060000}"/>
    <cellStyle name="Normal 2 3 4 2 11" xfId="16898" xr:uid="{00000000-0005-0000-0000-000002420000}"/>
    <cellStyle name="Normal 2 3 4 2 2" xfId="1827" xr:uid="{00000000-0005-0000-0000-000023070000}"/>
    <cellStyle name="Normal 2 3 4 2 2 10" xfId="17002" xr:uid="{00000000-0005-0000-0000-00006A420000}"/>
    <cellStyle name="Normal 2 3 4 2 2 2" xfId="2044" xr:uid="{00000000-0005-0000-0000-0000FC070000}"/>
    <cellStyle name="Normal 2 3 4 2 2 2 2" xfId="2465" xr:uid="{00000000-0005-0000-0000-0000A1090000}"/>
    <cellStyle name="Normal 2 3 4 2 2 2 2 2" xfId="3304" xr:uid="{00000000-0005-0000-0000-0000E80C0000}"/>
    <cellStyle name="Normal 2 3 4 2 2 2 2 2 2" xfId="4994" xr:uid="{00000000-0005-0000-0000-000082130000}"/>
    <cellStyle name="Normal 2 3 4 2 2 2 2 2 2 2" xfId="15067" xr:uid="{00000000-0005-0000-0000-0000DB3A0000}"/>
    <cellStyle name="Normal 2 3 4 2 2 2 2 2 2 2 3" xfId="30165" xr:uid="{00000000-0005-0000-0000-0000D5750000}"/>
    <cellStyle name="Normal 2 3 4 2 2 2 2 2 2 3" xfId="10047" xr:uid="{00000000-0005-0000-0000-00003F270000}"/>
    <cellStyle name="Normal 2 3 4 2 2 2 2 2 2 3 3" xfId="25148" xr:uid="{00000000-0005-0000-0000-00003C620000}"/>
    <cellStyle name="Normal 2 3 4 2 2 2 2 2 2 5" xfId="20135" xr:uid="{00000000-0005-0000-0000-0000A74E0000}"/>
    <cellStyle name="Normal 2 3 4 2 2 2 2 2 3" xfId="6686" xr:uid="{00000000-0005-0000-0000-00001E1A0000}"/>
    <cellStyle name="Normal 2 3 4 2 2 2 2 2 3 2" xfId="16738" xr:uid="{00000000-0005-0000-0000-000062410000}"/>
    <cellStyle name="Normal 2 3 4 2 2 2 2 2 3 3" xfId="11718" xr:uid="{00000000-0005-0000-0000-0000C62D0000}"/>
    <cellStyle name="Normal 2 3 4 2 2 2 2 2 3 3 3" xfId="26819" xr:uid="{00000000-0005-0000-0000-0000C3680000}"/>
    <cellStyle name="Normal 2 3 4 2 2 2 2 2 3 5" xfId="21806" xr:uid="{00000000-0005-0000-0000-00002E550000}"/>
    <cellStyle name="Normal 2 3 4 2 2 2 2 2 4" xfId="13396" xr:uid="{00000000-0005-0000-0000-000054340000}"/>
    <cellStyle name="Normal 2 3 4 2 2 2 2 2 4 3" xfId="28494" xr:uid="{00000000-0005-0000-0000-00004E6F0000}"/>
    <cellStyle name="Normal 2 3 4 2 2 2 2 2 5" xfId="8375" xr:uid="{00000000-0005-0000-0000-0000B7200000}"/>
    <cellStyle name="Normal 2 3 4 2 2 2 2 2 5 3" xfId="23477" xr:uid="{00000000-0005-0000-0000-0000B55B0000}"/>
    <cellStyle name="Normal 2 3 4 2 2 2 2 2 7" xfId="18464" xr:uid="{00000000-0005-0000-0000-000020480000}"/>
    <cellStyle name="Normal 2 3 4 2 2 2 2 3" xfId="4157" xr:uid="{00000000-0005-0000-0000-00003D100000}"/>
    <cellStyle name="Normal 2 3 4 2 2 2 2 3 2" xfId="14231" xr:uid="{00000000-0005-0000-0000-000097370000}"/>
    <cellStyle name="Normal 2 3 4 2 2 2 2 3 2 3" xfId="29329" xr:uid="{00000000-0005-0000-0000-000091720000}"/>
    <cellStyle name="Normal 2 3 4 2 2 2 2 3 3" xfId="9211" xr:uid="{00000000-0005-0000-0000-0000FB230000}"/>
    <cellStyle name="Normal 2 3 4 2 2 2 2 3 3 3" xfId="24312" xr:uid="{00000000-0005-0000-0000-0000F85E0000}"/>
    <cellStyle name="Normal 2 3 4 2 2 2 2 3 5" xfId="19299" xr:uid="{00000000-0005-0000-0000-0000634B0000}"/>
    <cellStyle name="Normal 2 3 4 2 2 2 2 4" xfId="5850" xr:uid="{00000000-0005-0000-0000-0000DA160000}"/>
    <cellStyle name="Normal 2 3 4 2 2 2 2 4 2" xfId="15902" xr:uid="{00000000-0005-0000-0000-00001E3E0000}"/>
    <cellStyle name="Normal 2 3 4 2 2 2 2 4 3" xfId="10882" xr:uid="{00000000-0005-0000-0000-0000822A0000}"/>
    <cellStyle name="Normal 2 3 4 2 2 2 2 4 3 3" xfId="25983" xr:uid="{00000000-0005-0000-0000-00007F650000}"/>
    <cellStyle name="Normal 2 3 4 2 2 2 2 4 5" xfId="20970" xr:uid="{00000000-0005-0000-0000-0000EA510000}"/>
    <cellStyle name="Normal 2 3 4 2 2 2 2 5" xfId="12560" xr:uid="{00000000-0005-0000-0000-000010310000}"/>
    <cellStyle name="Normal 2 3 4 2 2 2 2 5 3" xfId="27658" xr:uid="{00000000-0005-0000-0000-00000A6C0000}"/>
    <cellStyle name="Normal 2 3 4 2 2 2 2 6" xfId="7539" xr:uid="{00000000-0005-0000-0000-0000731D0000}"/>
    <cellStyle name="Normal 2 3 4 2 2 2 2 6 3" xfId="22641" xr:uid="{00000000-0005-0000-0000-000071580000}"/>
    <cellStyle name="Normal 2 3 4 2 2 2 2 8" xfId="17628" xr:uid="{00000000-0005-0000-0000-0000DC440000}"/>
    <cellStyle name="Normal 2 3 4 2 2 2 3" xfId="2886" xr:uid="{00000000-0005-0000-0000-0000460B0000}"/>
    <cellStyle name="Normal 2 3 4 2 2 2 3 2" xfId="4576" xr:uid="{00000000-0005-0000-0000-0000E0110000}"/>
    <cellStyle name="Normal 2 3 4 2 2 2 3 2 2" xfId="14649" xr:uid="{00000000-0005-0000-0000-000039390000}"/>
    <cellStyle name="Normal 2 3 4 2 2 2 3 2 2 3" xfId="29747" xr:uid="{00000000-0005-0000-0000-000033740000}"/>
    <cellStyle name="Normal 2 3 4 2 2 2 3 2 3" xfId="9629" xr:uid="{00000000-0005-0000-0000-00009D250000}"/>
    <cellStyle name="Normal 2 3 4 2 2 2 3 2 3 3" xfId="24730" xr:uid="{00000000-0005-0000-0000-00009A600000}"/>
    <cellStyle name="Normal 2 3 4 2 2 2 3 2 5" xfId="19717" xr:uid="{00000000-0005-0000-0000-0000054D0000}"/>
    <cellStyle name="Normal 2 3 4 2 2 2 3 3" xfId="6268" xr:uid="{00000000-0005-0000-0000-00007C180000}"/>
    <cellStyle name="Normal 2 3 4 2 2 2 3 3 2" xfId="16320" xr:uid="{00000000-0005-0000-0000-0000C03F0000}"/>
    <cellStyle name="Normal 2 3 4 2 2 2 3 3 3" xfId="11300" xr:uid="{00000000-0005-0000-0000-0000242C0000}"/>
    <cellStyle name="Normal 2 3 4 2 2 2 3 3 3 3" xfId="26401" xr:uid="{00000000-0005-0000-0000-000021670000}"/>
    <cellStyle name="Normal 2 3 4 2 2 2 3 3 5" xfId="21388" xr:uid="{00000000-0005-0000-0000-00008C530000}"/>
    <cellStyle name="Normal 2 3 4 2 2 2 3 4" xfId="12978" xr:uid="{00000000-0005-0000-0000-0000B2320000}"/>
    <cellStyle name="Normal 2 3 4 2 2 2 3 4 3" xfId="28076" xr:uid="{00000000-0005-0000-0000-0000AC6D0000}"/>
    <cellStyle name="Normal 2 3 4 2 2 2 3 5" xfId="7957" xr:uid="{00000000-0005-0000-0000-0000151F0000}"/>
    <cellStyle name="Normal 2 3 4 2 2 2 3 5 3" xfId="23059" xr:uid="{00000000-0005-0000-0000-0000135A0000}"/>
    <cellStyle name="Normal 2 3 4 2 2 2 3 7" xfId="18046" xr:uid="{00000000-0005-0000-0000-00007E460000}"/>
    <cellStyle name="Normal 2 3 4 2 2 2 4" xfId="3739" xr:uid="{00000000-0005-0000-0000-00009B0E0000}"/>
    <cellStyle name="Normal 2 3 4 2 2 2 4 2" xfId="13813" xr:uid="{00000000-0005-0000-0000-0000F5350000}"/>
    <cellStyle name="Normal 2 3 4 2 2 2 4 2 3" xfId="28911" xr:uid="{00000000-0005-0000-0000-0000EF700000}"/>
    <cellStyle name="Normal 2 3 4 2 2 2 4 3" xfId="8793" xr:uid="{00000000-0005-0000-0000-000059220000}"/>
    <cellStyle name="Normal 2 3 4 2 2 2 4 3 3" xfId="23894" xr:uid="{00000000-0005-0000-0000-0000565D0000}"/>
    <cellStyle name="Normal 2 3 4 2 2 2 4 5" xfId="18881" xr:uid="{00000000-0005-0000-0000-0000C1490000}"/>
    <cellStyle name="Normal 2 3 4 2 2 2 5" xfId="5432" xr:uid="{00000000-0005-0000-0000-000038150000}"/>
    <cellStyle name="Normal 2 3 4 2 2 2 5 2" xfId="15484" xr:uid="{00000000-0005-0000-0000-00007C3C0000}"/>
    <cellStyle name="Normal 2 3 4 2 2 2 5 2 3" xfId="30582" xr:uid="{00000000-0005-0000-0000-000076770000}"/>
    <cellStyle name="Normal 2 3 4 2 2 2 5 3" xfId="10464" xr:uid="{00000000-0005-0000-0000-0000E0280000}"/>
    <cellStyle name="Normal 2 3 4 2 2 2 5 3 3" xfId="25565" xr:uid="{00000000-0005-0000-0000-0000DD630000}"/>
    <cellStyle name="Normal 2 3 4 2 2 2 5 5" xfId="20552" xr:uid="{00000000-0005-0000-0000-000048500000}"/>
    <cellStyle name="Normal 2 3 4 2 2 2 6" xfId="12142" xr:uid="{00000000-0005-0000-0000-00006E2F0000}"/>
    <cellStyle name="Normal 2 3 4 2 2 2 6 3" xfId="27240" xr:uid="{00000000-0005-0000-0000-0000686A0000}"/>
    <cellStyle name="Normal 2 3 4 2 2 2 7" xfId="7121" xr:uid="{00000000-0005-0000-0000-0000D11B0000}"/>
    <cellStyle name="Normal 2 3 4 2 2 2 7 3" xfId="22223" xr:uid="{00000000-0005-0000-0000-0000CF560000}"/>
    <cellStyle name="Normal 2 3 4 2 2 2 9" xfId="17210" xr:uid="{00000000-0005-0000-0000-00003A430000}"/>
    <cellStyle name="Normal 2 3 4 2 2 3" xfId="2257" xr:uid="{00000000-0005-0000-0000-0000D1080000}"/>
    <cellStyle name="Normal 2 3 4 2 2 3 2" xfId="3096" xr:uid="{00000000-0005-0000-0000-0000180C0000}"/>
    <cellStyle name="Normal 2 3 4 2 2 3 2 2" xfId="4786" xr:uid="{00000000-0005-0000-0000-0000B2120000}"/>
    <cellStyle name="Normal 2 3 4 2 2 3 2 2 2" xfId="14859" xr:uid="{00000000-0005-0000-0000-00000B3A0000}"/>
    <cellStyle name="Normal 2 3 4 2 2 3 2 2 2 3" xfId="29957" xr:uid="{00000000-0005-0000-0000-000005750000}"/>
    <cellStyle name="Normal 2 3 4 2 2 3 2 2 3" xfId="9839" xr:uid="{00000000-0005-0000-0000-00006F260000}"/>
    <cellStyle name="Normal 2 3 4 2 2 3 2 2 3 3" xfId="24940" xr:uid="{00000000-0005-0000-0000-00006C610000}"/>
    <cellStyle name="Normal 2 3 4 2 2 3 2 2 5" xfId="19927" xr:uid="{00000000-0005-0000-0000-0000D74D0000}"/>
    <cellStyle name="Normal 2 3 4 2 2 3 2 3" xfId="6478" xr:uid="{00000000-0005-0000-0000-00004E190000}"/>
    <cellStyle name="Normal 2 3 4 2 2 3 2 3 2" xfId="16530" xr:uid="{00000000-0005-0000-0000-000092400000}"/>
    <cellStyle name="Normal 2 3 4 2 2 3 2 3 3" xfId="11510" xr:uid="{00000000-0005-0000-0000-0000F62C0000}"/>
    <cellStyle name="Normal 2 3 4 2 2 3 2 3 3 3" xfId="26611" xr:uid="{00000000-0005-0000-0000-0000F3670000}"/>
    <cellStyle name="Normal 2 3 4 2 2 3 2 3 5" xfId="21598" xr:uid="{00000000-0005-0000-0000-00005E540000}"/>
    <cellStyle name="Normal 2 3 4 2 2 3 2 4" xfId="13188" xr:uid="{00000000-0005-0000-0000-000084330000}"/>
    <cellStyle name="Normal 2 3 4 2 2 3 2 4 3" xfId="28286" xr:uid="{00000000-0005-0000-0000-00007E6E0000}"/>
    <cellStyle name="Normal 2 3 4 2 2 3 2 5" xfId="8167" xr:uid="{00000000-0005-0000-0000-0000E71F0000}"/>
    <cellStyle name="Normal 2 3 4 2 2 3 2 5 3" xfId="23269" xr:uid="{00000000-0005-0000-0000-0000E55A0000}"/>
    <cellStyle name="Normal 2 3 4 2 2 3 2 7" xfId="18256" xr:uid="{00000000-0005-0000-0000-000050470000}"/>
    <cellStyle name="Normal 2 3 4 2 2 3 3" xfId="3949" xr:uid="{00000000-0005-0000-0000-00006D0F0000}"/>
    <cellStyle name="Normal 2 3 4 2 2 3 3 2" xfId="14023" xr:uid="{00000000-0005-0000-0000-0000C7360000}"/>
    <cellStyle name="Normal 2 3 4 2 2 3 3 2 3" xfId="29121" xr:uid="{00000000-0005-0000-0000-0000C1710000}"/>
    <cellStyle name="Normal 2 3 4 2 2 3 3 3" xfId="9003" xr:uid="{00000000-0005-0000-0000-00002B230000}"/>
    <cellStyle name="Normal 2 3 4 2 2 3 3 3 3" xfId="24104" xr:uid="{00000000-0005-0000-0000-0000285E0000}"/>
    <cellStyle name="Normal 2 3 4 2 2 3 3 5" xfId="19091" xr:uid="{00000000-0005-0000-0000-0000934A0000}"/>
    <cellStyle name="Normal 2 3 4 2 2 3 4" xfId="5642" xr:uid="{00000000-0005-0000-0000-00000A160000}"/>
    <cellStyle name="Normal 2 3 4 2 2 3 4 2" xfId="15694" xr:uid="{00000000-0005-0000-0000-00004E3D0000}"/>
    <cellStyle name="Normal 2 3 4 2 2 3 4 2 3" xfId="30792" xr:uid="{00000000-0005-0000-0000-000048780000}"/>
    <cellStyle name="Normal 2 3 4 2 2 3 4 3" xfId="10674" xr:uid="{00000000-0005-0000-0000-0000B2290000}"/>
    <cellStyle name="Normal 2 3 4 2 2 3 4 3 3" xfId="25775" xr:uid="{00000000-0005-0000-0000-0000AF640000}"/>
    <cellStyle name="Normal 2 3 4 2 2 3 4 5" xfId="20762" xr:uid="{00000000-0005-0000-0000-00001A510000}"/>
    <cellStyle name="Normal 2 3 4 2 2 3 5" xfId="12352" xr:uid="{00000000-0005-0000-0000-000040300000}"/>
    <cellStyle name="Normal 2 3 4 2 2 3 5 3" xfId="27450" xr:uid="{00000000-0005-0000-0000-00003A6B0000}"/>
    <cellStyle name="Normal 2 3 4 2 2 3 6" xfId="7331" xr:uid="{00000000-0005-0000-0000-0000A31C0000}"/>
    <cellStyle name="Normal 2 3 4 2 2 3 6 3" xfId="22433" xr:uid="{00000000-0005-0000-0000-0000A1570000}"/>
    <cellStyle name="Normal 2 3 4 2 2 3 8" xfId="17420" xr:uid="{00000000-0005-0000-0000-00000C440000}"/>
    <cellStyle name="Normal 2 3 4 2 2 4" xfId="2678" xr:uid="{00000000-0005-0000-0000-0000760A0000}"/>
    <cellStyle name="Normal 2 3 4 2 2 4 2" xfId="4368" xr:uid="{00000000-0005-0000-0000-000010110000}"/>
    <cellStyle name="Normal 2 3 4 2 2 4 2 2" xfId="14441" xr:uid="{00000000-0005-0000-0000-000069380000}"/>
    <cellStyle name="Normal 2 3 4 2 2 4 2 2 3" xfId="29539" xr:uid="{00000000-0005-0000-0000-000063730000}"/>
    <cellStyle name="Normal 2 3 4 2 2 4 2 3" xfId="9421" xr:uid="{00000000-0005-0000-0000-0000CD240000}"/>
    <cellStyle name="Normal 2 3 4 2 2 4 2 3 3" xfId="24522" xr:uid="{00000000-0005-0000-0000-0000CA5F0000}"/>
    <cellStyle name="Normal 2 3 4 2 2 4 2 5" xfId="19509" xr:uid="{00000000-0005-0000-0000-0000354C0000}"/>
    <cellStyle name="Normal 2 3 4 2 2 4 3" xfId="6060" xr:uid="{00000000-0005-0000-0000-0000AC170000}"/>
    <cellStyle name="Normal 2 3 4 2 2 4 3 2" xfId="16112" xr:uid="{00000000-0005-0000-0000-0000F03E0000}"/>
    <cellStyle name="Normal 2 3 4 2 2 4 3 3" xfId="11092" xr:uid="{00000000-0005-0000-0000-0000542B0000}"/>
    <cellStyle name="Normal 2 3 4 2 2 4 3 3 3" xfId="26193" xr:uid="{00000000-0005-0000-0000-000051660000}"/>
    <cellStyle name="Normal 2 3 4 2 2 4 3 5" xfId="21180" xr:uid="{00000000-0005-0000-0000-0000BC520000}"/>
    <cellStyle name="Normal 2 3 4 2 2 4 4" xfId="12770" xr:uid="{00000000-0005-0000-0000-0000E2310000}"/>
    <cellStyle name="Normal 2 3 4 2 2 4 4 3" xfId="27868" xr:uid="{00000000-0005-0000-0000-0000DC6C0000}"/>
    <cellStyle name="Normal 2 3 4 2 2 4 5" xfId="7749" xr:uid="{00000000-0005-0000-0000-0000451E0000}"/>
    <cellStyle name="Normal 2 3 4 2 2 4 5 3" xfId="22851" xr:uid="{00000000-0005-0000-0000-000043590000}"/>
    <cellStyle name="Normal 2 3 4 2 2 4 7" xfId="17838" xr:uid="{00000000-0005-0000-0000-0000AE450000}"/>
    <cellStyle name="Normal 2 3 4 2 2 5" xfId="3531" xr:uid="{00000000-0005-0000-0000-0000CB0D0000}"/>
    <cellStyle name="Normal 2 3 4 2 2 5 2" xfId="13605" xr:uid="{00000000-0005-0000-0000-000025350000}"/>
    <cellStyle name="Normal 2 3 4 2 2 5 2 3" xfId="28703" xr:uid="{00000000-0005-0000-0000-00001F700000}"/>
    <cellStyle name="Normal 2 3 4 2 2 5 3" xfId="8585" xr:uid="{00000000-0005-0000-0000-000089210000}"/>
    <cellStyle name="Normal 2 3 4 2 2 5 3 3" xfId="23686" xr:uid="{00000000-0005-0000-0000-0000865C0000}"/>
    <cellStyle name="Normal 2 3 4 2 2 5 5" xfId="18673" xr:uid="{00000000-0005-0000-0000-0000F1480000}"/>
    <cellStyle name="Normal 2 3 4 2 2 6" xfId="5224" xr:uid="{00000000-0005-0000-0000-000068140000}"/>
    <cellStyle name="Normal 2 3 4 2 2 6 2" xfId="15276" xr:uid="{00000000-0005-0000-0000-0000AC3B0000}"/>
    <cellStyle name="Normal 2 3 4 2 2 6 2 3" xfId="30374" xr:uid="{00000000-0005-0000-0000-0000A6760000}"/>
    <cellStyle name="Normal 2 3 4 2 2 6 3" xfId="10256" xr:uid="{00000000-0005-0000-0000-000010280000}"/>
    <cellStyle name="Normal 2 3 4 2 2 6 3 3" xfId="25357" xr:uid="{00000000-0005-0000-0000-00000D630000}"/>
    <cellStyle name="Normal 2 3 4 2 2 6 5" xfId="20344" xr:uid="{00000000-0005-0000-0000-0000784F0000}"/>
    <cellStyle name="Normal 2 3 4 2 2 7" xfId="11934" xr:uid="{00000000-0005-0000-0000-00009E2E0000}"/>
    <cellStyle name="Normal 2 3 4 2 2 7 3" xfId="27032" xr:uid="{00000000-0005-0000-0000-000098690000}"/>
    <cellStyle name="Normal 2 3 4 2 2 8" xfId="6913" xr:uid="{00000000-0005-0000-0000-0000011B0000}"/>
    <cellStyle name="Normal 2 3 4 2 2 8 3" xfId="22015" xr:uid="{00000000-0005-0000-0000-0000FF550000}"/>
    <cellStyle name="Normal 2 3 4 2 3" xfId="1940" xr:uid="{00000000-0005-0000-0000-000094070000}"/>
    <cellStyle name="Normal 2 3 4 2 3 2" xfId="2361" xr:uid="{00000000-0005-0000-0000-000039090000}"/>
    <cellStyle name="Normal 2 3 4 2 3 2 2" xfId="3200" xr:uid="{00000000-0005-0000-0000-0000800C0000}"/>
    <cellStyle name="Normal 2 3 4 2 3 2 2 2" xfId="4890" xr:uid="{00000000-0005-0000-0000-00001A130000}"/>
    <cellStyle name="Normal 2 3 4 2 3 2 2 2 2" xfId="14963" xr:uid="{00000000-0005-0000-0000-0000733A0000}"/>
    <cellStyle name="Normal 2 3 4 2 3 2 2 2 2 3" xfId="30061" xr:uid="{00000000-0005-0000-0000-00006D750000}"/>
    <cellStyle name="Normal 2 3 4 2 3 2 2 2 3" xfId="9943" xr:uid="{00000000-0005-0000-0000-0000D7260000}"/>
    <cellStyle name="Normal 2 3 4 2 3 2 2 2 3 3" xfId="25044" xr:uid="{00000000-0005-0000-0000-0000D4610000}"/>
    <cellStyle name="Normal 2 3 4 2 3 2 2 2 5" xfId="20031" xr:uid="{00000000-0005-0000-0000-00003F4E0000}"/>
    <cellStyle name="Normal 2 3 4 2 3 2 2 3" xfId="6582" xr:uid="{00000000-0005-0000-0000-0000B6190000}"/>
    <cellStyle name="Normal 2 3 4 2 3 2 2 3 2" xfId="16634" xr:uid="{00000000-0005-0000-0000-0000FA400000}"/>
    <cellStyle name="Normal 2 3 4 2 3 2 2 3 3" xfId="11614" xr:uid="{00000000-0005-0000-0000-00005E2D0000}"/>
    <cellStyle name="Normal 2 3 4 2 3 2 2 3 3 3" xfId="26715" xr:uid="{00000000-0005-0000-0000-00005B680000}"/>
    <cellStyle name="Normal 2 3 4 2 3 2 2 3 5" xfId="21702" xr:uid="{00000000-0005-0000-0000-0000C6540000}"/>
    <cellStyle name="Normal 2 3 4 2 3 2 2 4" xfId="13292" xr:uid="{00000000-0005-0000-0000-0000EC330000}"/>
    <cellStyle name="Normal 2 3 4 2 3 2 2 4 3" xfId="28390" xr:uid="{00000000-0005-0000-0000-0000E66E0000}"/>
    <cellStyle name="Normal 2 3 4 2 3 2 2 5" xfId="8271" xr:uid="{00000000-0005-0000-0000-00004F200000}"/>
    <cellStyle name="Normal 2 3 4 2 3 2 2 5 3" xfId="23373" xr:uid="{00000000-0005-0000-0000-00004D5B0000}"/>
    <cellStyle name="Normal 2 3 4 2 3 2 2 7" xfId="18360" xr:uid="{00000000-0005-0000-0000-0000B8470000}"/>
    <cellStyle name="Normal 2 3 4 2 3 2 3" xfId="4053" xr:uid="{00000000-0005-0000-0000-0000D50F0000}"/>
    <cellStyle name="Normal 2 3 4 2 3 2 3 2" xfId="14127" xr:uid="{00000000-0005-0000-0000-00002F370000}"/>
    <cellStyle name="Normal 2 3 4 2 3 2 3 2 3" xfId="29225" xr:uid="{00000000-0005-0000-0000-000029720000}"/>
    <cellStyle name="Normal 2 3 4 2 3 2 3 3" xfId="9107" xr:uid="{00000000-0005-0000-0000-000093230000}"/>
    <cellStyle name="Normal 2 3 4 2 3 2 3 3 3" xfId="24208" xr:uid="{00000000-0005-0000-0000-0000905E0000}"/>
    <cellStyle name="Normal 2 3 4 2 3 2 3 5" xfId="19195" xr:uid="{00000000-0005-0000-0000-0000FB4A0000}"/>
    <cellStyle name="Normal 2 3 4 2 3 2 4" xfId="5746" xr:uid="{00000000-0005-0000-0000-000072160000}"/>
    <cellStyle name="Normal 2 3 4 2 3 2 4 2" xfId="15798" xr:uid="{00000000-0005-0000-0000-0000B63D0000}"/>
    <cellStyle name="Normal 2 3 4 2 3 2 4 2 3" xfId="30896" xr:uid="{00000000-0005-0000-0000-0000B0780000}"/>
    <cellStyle name="Normal 2 3 4 2 3 2 4 3" xfId="10778" xr:uid="{00000000-0005-0000-0000-00001A2A0000}"/>
    <cellStyle name="Normal 2 3 4 2 3 2 4 3 3" xfId="25879" xr:uid="{00000000-0005-0000-0000-000017650000}"/>
    <cellStyle name="Normal 2 3 4 2 3 2 4 5" xfId="20866" xr:uid="{00000000-0005-0000-0000-000082510000}"/>
    <cellStyle name="Normal 2 3 4 2 3 2 5" xfId="12456" xr:uid="{00000000-0005-0000-0000-0000A8300000}"/>
    <cellStyle name="Normal 2 3 4 2 3 2 5 3" xfId="27554" xr:uid="{00000000-0005-0000-0000-0000A26B0000}"/>
    <cellStyle name="Normal 2 3 4 2 3 2 6" xfId="7435" xr:uid="{00000000-0005-0000-0000-00000B1D0000}"/>
    <cellStyle name="Normal 2 3 4 2 3 2 6 3" xfId="22537" xr:uid="{00000000-0005-0000-0000-000009580000}"/>
    <cellStyle name="Normal 2 3 4 2 3 2 8" xfId="17524" xr:uid="{00000000-0005-0000-0000-000074440000}"/>
    <cellStyle name="Normal 2 3 4 2 3 3" xfId="2782" xr:uid="{00000000-0005-0000-0000-0000DE0A0000}"/>
    <cellStyle name="Normal 2 3 4 2 3 3 2" xfId="4472" xr:uid="{00000000-0005-0000-0000-000078110000}"/>
    <cellStyle name="Normal 2 3 4 2 3 3 2 2" xfId="14545" xr:uid="{00000000-0005-0000-0000-0000D1380000}"/>
    <cellStyle name="Normal 2 3 4 2 3 3 2 2 3" xfId="29643" xr:uid="{00000000-0005-0000-0000-0000CB730000}"/>
    <cellStyle name="Normal 2 3 4 2 3 3 2 3" xfId="9525" xr:uid="{00000000-0005-0000-0000-000035250000}"/>
    <cellStyle name="Normal 2 3 4 2 3 3 2 3 3" xfId="24626" xr:uid="{00000000-0005-0000-0000-000032600000}"/>
    <cellStyle name="Normal 2 3 4 2 3 3 2 5" xfId="19613" xr:uid="{00000000-0005-0000-0000-00009D4C0000}"/>
    <cellStyle name="Normal 2 3 4 2 3 3 3" xfId="6164" xr:uid="{00000000-0005-0000-0000-000014180000}"/>
    <cellStyle name="Normal 2 3 4 2 3 3 3 2" xfId="16216" xr:uid="{00000000-0005-0000-0000-0000583F0000}"/>
    <cellStyle name="Normal 2 3 4 2 3 3 3 3" xfId="11196" xr:uid="{00000000-0005-0000-0000-0000BC2B0000}"/>
    <cellStyle name="Normal 2 3 4 2 3 3 3 3 3" xfId="26297" xr:uid="{00000000-0005-0000-0000-0000B9660000}"/>
    <cellStyle name="Normal 2 3 4 2 3 3 3 5" xfId="21284" xr:uid="{00000000-0005-0000-0000-000024530000}"/>
    <cellStyle name="Normal 2 3 4 2 3 3 4" xfId="12874" xr:uid="{00000000-0005-0000-0000-00004A320000}"/>
    <cellStyle name="Normal 2 3 4 2 3 3 4 3" xfId="27972" xr:uid="{00000000-0005-0000-0000-0000446D0000}"/>
    <cellStyle name="Normal 2 3 4 2 3 3 5" xfId="7853" xr:uid="{00000000-0005-0000-0000-0000AD1E0000}"/>
    <cellStyle name="Normal 2 3 4 2 3 3 5 3" xfId="22955" xr:uid="{00000000-0005-0000-0000-0000AB590000}"/>
    <cellStyle name="Normal 2 3 4 2 3 3 7" xfId="17942" xr:uid="{00000000-0005-0000-0000-000016460000}"/>
    <cellStyle name="Normal 2 3 4 2 3 4" xfId="3635" xr:uid="{00000000-0005-0000-0000-0000330E0000}"/>
    <cellStyle name="Normal 2 3 4 2 3 4 2" xfId="13709" xr:uid="{00000000-0005-0000-0000-00008D350000}"/>
    <cellStyle name="Normal 2 3 4 2 3 4 2 3" xfId="28807" xr:uid="{00000000-0005-0000-0000-000087700000}"/>
    <cellStyle name="Normal 2 3 4 2 3 4 3" xfId="8689" xr:uid="{00000000-0005-0000-0000-0000F1210000}"/>
    <cellStyle name="Normal 2 3 4 2 3 4 3 3" xfId="23790" xr:uid="{00000000-0005-0000-0000-0000EE5C0000}"/>
    <cellStyle name="Normal 2 3 4 2 3 4 5" xfId="18777" xr:uid="{00000000-0005-0000-0000-000059490000}"/>
    <cellStyle name="Normal 2 3 4 2 3 5" xfId="5328" xr:uid="{00000000-0005-0000-0000-0000D0140000}"/>
    <cellStyle name="Normal 2 3 4 2 3 5 2" xfId="15380" xr:uid="{00000000-0005-0000-0000-0000143C0000}"/>
    <cellStyle name="Normal 2 3 4 2 3 5 2 3" xfId="30478" xr:uid="{00000000-0005-0000-0000-00000E770000}"/>
    <cellStyle name="Normal 2 3 4 2 3 5 3" xfId="10360" xr:uid="{00000000-0005-0000-0000-000078280000}"/>
    <cellStyle name="Normal 2 3 4 2 3 5 3 3" xfId="25461" xr:uid="{00000000-0005-0000-0000-000075630000}"/>
    <cellStyle name="Normal 2 3 4 2 3 5 5" xfId="20448" xr:uid="{00000000-0005-0000-0000-0000E04F0000}"/>
    <cellStyle name="Normal 2 3 4 2 3 6" xfId="12038" xr:uid="{00000000-0005-0000-0000-0000062F0000}"/>
    <cellStyle name="Normal 2 3 4 2 3 6 3" xfId="27136" xr:uid="{00000000-0005-0000-0000-0000006A0000}"/>
    <cellStyle name="Normal 2 3 4 2 3 7" xfId="7017" xr:uid="{00000000-0005-0000-0000-0000691B0000}"/>
    <cellStyle name="Normal 2 3 4 2 3 7 3" xfId="22119" xr:uid="{00000000-0005-0000-0000-000067560000}"/>
    <cellStyle name="Normal 2 3 4 2 3 9" xfId="17106" xr:uid="{00000000-0005-0000-0000-0000D2420000}"/>
    <cellStyle name="Normal 2 3 4 2 4" xfId="2153" xr:uid="{00000000-0005-0000-0000-000069080000}"/>
    <cellStyle name="Normal 2 3 4 2 4 2" xfId="2992" xr:uid="{00000000-0005-0000-0000-0000B00B0000}"/>
    <cellStyle name="Normal 2 3 4 2 4 2 2" xfId="4682" xr:uid="{00000000-0005-0000-0000-00004A120000}"/>
    <cellStyle name="Normal 2 3 4 2 4 2 2 2" xfId="14755" xr:uid="{00000000-0005-0000-0000-0000A3390000}"/>
    <cellStyle name="Normal 2 3 4 2 4 2 2 2 3" xfId="29853" xr:uid="{00000000-0005-0000-0000-00009D740000}"/>
    <cellStyle name="Normal 2 3 4 2 4 2 2 3" xfId="9735" xr:uid="{00000000-0005-0000-0000-000007260000}"/>
    <cellStyle name="Normal 2 3 4 2 4 2 2 3 3" xfId="24836" xr:uid="{00000000-0005-0000-0000-000004610000}"/>
    <cellStyle name="Normal 2 3 4 2 4 2 2 5" xfId="19823" xr:uid="{00000000-0005-0000-0000-00006F4D0000}"/>
    <cellStyle name="Normal 2 3 4 2 4 2 3" xfId="6374" xr:uid="{00000000-0005-0000-0000-0000E6180000}"/>
    <cellStyle name="Normal 2 3 4 2 4 2 3 2" xfId="16426" xr:uid="{00000000-0005-0000-0000-00002A400000}"/>
    <cellStyle name="Normal 2 3 4 2 4 2 3 3" xfId="11406" xr:uid="{00000000-0005-0000-0000-00008E2C0000}"/>
    <cellStyle name="Normal 2 3 4 2 4 2 3 3 3" xfId="26507" xr:uid="{00000000-0005-0000-0000-00008B670000}"/>
    <cellStyle name="Normal 2 3 4 2 4 2 3 5" xfId="21494" xr:uid="{00000000-0005-0000-0000-0000F6530000}"/>
    <cellStyle name="Normal 2 3 4 2 4 2 4" xfId="13084" xr:uid="{00000000-0005-0000-0000-00001C330000}"/>
    <cellStyle name="Normal 2 3 4 2 4 2 4 3" xfId="28182" xr:uid="{00000000-0005-0000-0000-0000166E0000}"/>
    <cellStyle name="Normal 2 3 4 2 4 2 5" xfId="8063" xr:uid="{00000000-0005-0000-0000-00007F1F0000}"/>
    <cellStyle name="Normal 2 3 4 2 4 2 5 3" xfId="23165" xr:uid="{00000000-0005-0000-0000-00007D5A0000}"/>
    <cellStyle name="Normal 2 3 4 2 4 2 7" xfId="18152" xr:uid="{00000000-0005-0000-0000-0000E8460000}"/>
    <cellStyle name="Normal 2 3 4 2 4 3" xfId="3845" xr:uid="{00000000-0005-0000-0000-0000050F0000}"/>
    <cellStyle name="Normal 2 3 4 2 4 3 2" xfId="13919" xr:uid="{00000000-0005-0000-0000-00005F360000}"/>
    <cellStyle name="Normal 2 3 4 2 4 3 2 3" xfId="29017" xr:uid="{00000000-0005-0000-0000-000059710000}"/>
    <cellStyle name="Normal 2 3 4 2 4 3 3" xfId="8899" xr:uid="{00000000-0005-0000-0000-0000C3220000}"/>
    <cellStyle name="Normal 2 3 4 2 4 3 3 3" xfId="24000" xr:uid="{00000000-0005-0000-0000-0000C05D0000}"/>
    <cellStyle name="Normal 2 3 4 2 4 3 5" xfId="18987" xr:uid="{00000000-0005-0000-0000-00002B4A0000}"/>
    <cellStyle name="Normal 2 3 4 2 4 4" xfId="5538" xr:uid="{00000000-0005-0000-0000-0000A2150000}"/>
    <cellStyle name="Normal 2 3 4 2 4 4 2" xfId="15590" xr:uid="{00000000-0005-0000-0000-0000E63C0000}"/>
    <cellStyle name="Normal 2 3 4 2 4 4 2 3" xfId="30688" xr:uid="{00000000-0005-0000-0000-0000E0770000}"/>
    <cellStyle name="Normal 2 3 4 2 4 4 3" xfId="10570" xr:uid="{00000000-0005-0000-0000-00004A290000}"/>
    <cellStyle name="Normal 2 3 4 2 4 4 3 3" xfId="25671" xr:uid="{00000000-0005-0000-0000-000047640000}"/>
    <cellStyle name="Normal 2 3 4 2 4 4 5" xfId="20658" xr:uid="{00000000-0005-0000-0000-0000B2500000}"/>
    <cellStyle name="Normal 2 3 4 2 4 5" xfId="12248" xr:uid="{00000000-0005-0000-0000-0000D82F0000}"/>
    <cellStyle name="Normal 2 3 4 2 4 5 3" xfId="27346" xr:uid="{00000000-0005-0000-0000-0000D26A0000}"/>
    <cellStyle name="Normal 2 3 4 2 4 6" xfId="7227" xr:uid="{00000000-0005-0000-0000-00003B1C0000}"/>
    <cellStyle name="Normal 2 3 4 2 4 6 3" xfId="22329" xr:uid="{00000000-0005-0000-0000-000039570000}"/>
    <cellStyle name="Normal 2 3 4 2 4 8" xfId="17316" xr:uid="{00000000-0005-0000-0000-0000A4430000}"/>
    <cellStyle name="Normal 2 3 4 2 5" xfId="2574" xr:uid="{00000000-0005-0000-0000-00000E0A0000}"/>
    <cellStyle name="Normal 2 3 4 2 5 2" xfId="4264" xr:uid="{00000000-0005-0000-0000-0000A8100000}"/>
    <cellStyle name="Normal 2 3 4 2 5 2 2" xfId="14337" xr:uid="{00000000-0005-0000-0000-000001380000}"/>
    <cellStyle name="Normal 2 3 4 2 5 2 2 3" xfId="29435" xr:uid="{00000000-0005-0000-0000-0000FB720000}"/>
    <cellStyle name="Normal 2 3 4 2 5 2 3" xfId="9317" xr:uid="{00000000-0005-0000-0000-000065240000}"/>
    <cellStyle name="Normal 2 3 4 2 5 2 3 3" xfId="24418" xr:uid="{00000000-0005-0000-0000-0000625F0000}"/>
    <cellStyle name="Normal 2 3 4 2 5 2 5" xfId="19405" xr:uid="{00000000-0005-0000-0000-0000CD4B0000}"/>
    <cellStyle name="Normal 2 3 4 2 5 3" xfId="5956" xr:uid="{00000000-0005-0000-0000-000044170000}"/>
    <cellStyle name="Normal 2 3 4 2 5 3 2" xfId="16008" xr:uid="{00000000-0005-0000-0000-0000883E0000}"/>
    <cellStyle name="Normal 2 3 4 2 5 3 3" xfId="10988" xr:uid="{00000000-0005-0000-0000-0000EC2A0000}"/>
    <cellStyle name="Normal 2 3 4 2 5 3 3 3" xfId="26089" xr:uid="{00000000-0005-0000-0000-0000E9650000}"/>
    <cellStyle name="Normal 2 3 4 2 5 3 5" xfId="21076" xr:uid="{00000000-0005-0000-0000-000054520000}"/>
    <cellStyle name="Normal 2 3 4 2 5 4" xfId="12666" xr:uid="{00000000-0005-0000-0000-00007A310000}"/>
    <cellStyle name="Normal 2 3 4 2 5 4 3" xfId="27764" xr:uid="{00000000-0005-0000-0000-0000746C0000}"/>
    <cellStyle name="Normal 2 3 4 2 5 5" xfId="7645" xr:uid="{00000000-0005-0000-0000-0000DD1D0000}"/>
    <cellStyle name="Normal 2 3 4 2 5 5 3" xfId="22747" xr:uid="{00000000-0005-0000-0000-0000DB580000}"/>
    <cellStyle name="Normal 2 3 4 2 5 7" xfId="17734" xr:uid="{00000000-0005-0000-0000-000046450000}"/>
    <cellStyle name="Normal 2 3 4 2 6" xfId="3427" xr:uid="{00000000-0005-0000-0000-0000630D0000}"/>
    <cellStyle name="Normal 2 3 4 2 6 2" xfId="13501" xr:uid="{00000000-0005-0000-0000-0000BD340000}"/>
    <cellStyle name="Normal 2 3 4 2 6 2 3" xfId="28599" xr:uid="{00000000-0005-0000-0000-0000B76F0000}"/>
    <cellStyle name="Normal 2 3 4 2 6 3" xfId="8481" xr:uid="{00000000-0005-0000-0000-000021210000}"/>
    <cellStyle name="Normal 2 3 4 2 6 3 3" xfId="23582" xr:uid="{00000000-0005-0000-0000-00001E5C0000}"/>
    <cellStyle name="Normal 2 3 4 2 6 5" xfId="18569" xr:uid="{00000000-0005-0000-0000-000089480000}"/>
    <cellStyle name="Normal 2 3 4 2 7" xfId="5120" xr:uid="{00000000-0005-0000-0000-000000140000}"/>
    <cellStyle name="Normal 2 3 4 2 7 2" xfId="15172" xr:uid="{00000000-0005-0000-0000-0000443B0000}"/>
    <cellStyle name="Normal 2 3 4 2 7 2 3" xfId="30270" xr:uid="{00000000-0005-0000-0000-00003E760000}"/>
    <cellStyle name="Normal 2 3 4 2 7 3" xfId="10152" xr:uid="{00000000-0005-0000-0000-0000A8270000}"/>
    <cellStyle name="Normal 2 3 4 2 7 3 3" xfId="25253" xr:uid="{00000000-0005-0000-0000-0000A5620000}"/>
    <cellStyle name="Normal 2 3 4 2 7 5" xfId="20240" xr:uid="{00000000-0005-0000-0000-0000104F0000}"/>
    <cellStyle name="Normal 2 3 4 2 8" xfId="11830" xr:uid="{00000000-0005-0000-0000-0000362E0000}"/>
    <cellStyle name="Normal 2 3 4 2 8 3" xfId="26928" xr:uid="{00000000-0005-0000-0000-000030690000}"/>
    <cellStyle name="Normal 2 3 4 2 9" xfId="6809" xr:uid="{00000000-0005-0000-0000-0000991A0000}"/>
    <cellStyle name="Normal 2 3 4 2 9 3" xfId="21911" xr:uid="{00000000-0005-0000-0000-000097550000}"/>
    <cellStyle name="Normal 2 3 4 3" xfId="1773" xr:uid="{00000000-0005-0000-0000-0000ED060000}"/>
    <cellStyle name="Normal 2 3 4 3 10" xfId="16950" xr:uid="{00000000-0005-0000-0000-000036420000}"/>
    <cellStyle name="Normal 2 3 4 3 2" xfId="1992" xr:uid="{00000000-0005-0000-0000-0000C8070000}"/>
    <cellStyle name="Normal 2 3 4 3 2 2" xfId="2413" xr:uid="{00000000-0005-0000-0000-00006D090000}"/>
    <cellStyle name="Normal 2 3 4 3 2 2 2" xfId="3252" xr:uid="{00000000-0005-0000-0000-0000B40C0000}"/>
    <cellStyle name="Normal 2 3 4 3 2 2 2 2" xfId="4942" xr:uid="{00000000-0005-0000-0000-00004E130000}"/>
    <cellStyle name="Normal 2 3 4 3 2 2 2 2 2" xfId="15015" xr:uid="{00000000-0005-0000-0000-0000A73A0000}"/>
    <cellStyle name="Normal 2 3 4 3 2 2 2 2 2 3" xfId="30113" xr:uid="{00000000-0005-0000-0000-0000A1750000}"/>
    <cellStyle name="Normal 2 3 4 3 2 2 2 2 3" xfId="9995" xr:uid="{00000000-0005-0000-0000-00000B270000}"/>
    <cellStyle name="Normal 2 3 4 3 2 2 2 2 3 3" xfId="25096" xr:uid="{00000000-0005-0000-0000-000008620000}"/>
    <cellStyle name="Normal 2 3 4 3 2 2 2 2 5" xfId="20083" xr:uid="{00000000-0005-0000-0000-0000734E0000}"/>
    <cellStyle name="Normal 2 3 4 3 2 2 2 3" xfId="6634" xr:uid="{00000000-0005-0000-0000-0000EA190000}"/>
    <cellStyle name="Normal 2 3 4 3 2 2 2 3 2" xfId="16686" xr:uid="{00000000-0005-0000-0000-00002E410000}"/>
    <cellStyle name="Normal 2 3 4 3 2 2 2 3 3" xfId="11666" xr:uid="{00000000-0005-0000-0000-0000922D0000}"/>
    <cellStyle name="Normal 2 3 4 3 2 2 2 3 3 3" xfId="26767" xr:uid="{00000000-0005-0000-0000-00008F680000}"/>
    <cellStyle name="Normal 2 3 4 3 2 2 2 3 5" xfId="21754" xr:uid="{00000000-0005-0000-0000-0000FA540000}"/>
    <cellStyle name="Normal 2 3 4 3 2 2 2 4" xfId="13344" xr:uid="{00000000-0005-0000-0000-000020340000}"/>
    <cellStyle name="Normal 2 3 4 3 2 2 2 4 3" xfId="28442" xr:uid="{00000000-0005-0000-0000-00001A6F0000}"/>
    <cellStyle name="Normal 2 3 4 3 2 2 2 5" xfId="8323" xr:uid="{00000000-0005-0000-0000-000083200000}"/>
    <cellStyle name="Normal 2 3 4 3 2 2 2 5 3" xfId="23425" xr:uid="{00000000-0005-0000-0000-0000815B0000}"/>
    <cellStyle name="Normal 2 3 4 3 2 2 2 7" xfId="18412" xr:uid="{00000000-0005-0000-0000-0000EC470000}"/>
    <cellStyle name="Normal 2 3 4 3 2 2 3" xfId="4105" xr:uid="{00000000-0005-0000-0000-000009100000}"/>
    <cellStyle name="Normal 2 3 4 3 2 2 3 2" xfId="14179" xr:uid="{00000000-0005-0000-0000-000063370000}"/>
    <cellStyle name="Normal 2 3 4 3 2 2 3 2 3" xfId="29277" xr:uid="{00000000-0005-0000-0000-00005D720000}"/>
    <cellStyle name="Normal 2 3 4 3 2 2 3 3" xfId="9159" xr:uid="{00000000-0005-0000-0000-0000C7230000}"/>
    <cellStyle name="Normal 2 3 4 3 2 2 3 3 3" xfId="24260" xr:uid="{00000000-0005-0000-0000-0000C45E0000}"/>
    <cellStyle name="Normal 2 3 4 3 2 2 3 5" xfId="19247" xr:uid="{00000000-0005-0000-0000-00002F4B0000}"/>
    <cellStyle name="Normal 2 3 4 3 2 2 4" xfId="5798" xr:uid="{00000000-0005-0000-0000-0000A6160000}"/>
    <cellStyle name="Normal 2 3 4 3 2 2 4 2" xfId="15850" xr:uid="{00000000-0005-0000-0000-0000EA3D0000}"/>
    <cellStyle name="Normal 2 3 4 3 2 2 4 2 3" xfId="30948" xr:uid="{00000000-0005-0000-0000-0000E4780000}"/>
    <cellStyle name="Normal 2 3 4 3 2 2 4 3" xfId="10830" xr:uid="{00000000-0005-0000-0000-00004E2A0000}"/>
    <cellStyle name="Normal 2 3 4 3 2 2 4 3 3" xfId="25931" xr:uid="{00000000-0005-0000-0000-00004B650000}"/>
    <cellStyle name="Normal 2 3 4 3 2 2 4 5" xfId="20918" xr:uid="{00000000-0005-0000-0000-0000B6510000}"/>
    <cellStyle name="Normal 2 3 4 3 2 2 5" xfId="12508" xr:uid="{00000000-0005-0000-0000-0000DC300000}"/>
    <cellStyle name="Normal 2 3 4 3 2 2 5 3" xfId="27606" xr:uid="{00000000-0005-0000-0000-0000D66B0000}"/>
    <cellStyle name="Normal 2 3 4 3 2 2 6" xfId="7487" xr:uid="{00000000-0005-0000-0000-00003F1D0000}"/>
    <cellStyle name="Normal 2 3 4 3 2 2 6 3" xfId="22589" xr:uid="{00000000-0005-0000-0000-00003D580000}"/>
    <cellStyle name="Normal 2 3 4 3 2 2 8" xfId="17576" xr:uid="{00000000-0005-0000-0000-0000A8440000}"/>
    <cellStyle name="Normal 2 3 4 3 2 3" xfId="2834" xr:uid="{00000000-0005-0000-0000-0000120B0000}"/>
    <cellStyle name="Normal 2 3 4 3 2 3 2" xfId="4524" xr:uid="{00000000-0005-0000-0000-0000AC110000}"/>
    <cellStyle name="Normal 2 3 4 3 2 3 2 2" xfId="14597" xr:uid="{00000000-0005-0000-0000-000005390000}"/>
    <cellStyle name="Normal 2 3 4 3 2 3 2 2 3" xfId="29695" xr:uid="{00000000-0005-0000-0000-0000FF730000}"/>
    <cellStyle name="Normal 2 3 4 3 2 3 2 3" xfId="9577" xr:uid="{00000000-0005-0000-0000-000069250000}"/>
    <cellStyle name="Normal 2 3 4 3 2 3 2 3 3" xfId="24678" xr:uid="{00000000-0005-0000-0000-000066600000}"/>
    <cellStyle name="Normal 2 3 4 3 2 3 2 5" xfId="19665" xr:uid="{00000000-0005-0000-0000-0000D14C0000}"/>
    <cellStyle name="Normal 2 3 4 3 2 3 3" xfId="6216" xr:uid="{00000000-0005-0000-0000-000048180000}"/>
    <cellStyle name="Normal 2 3 4 3 2 3 3 2" xfId="16268" xr:uid="{00000000-0005-0000-0000-00008C3F0000}"/>
    <cellStyle name="Normal 2 3 4 3 2 3 3 3" xfId="11248" xr:uid="{00000000-0005-0000-0000-0000F02B0000}"/>
    <cellStyle name="Normal 2 3 4 3 2 3 3 3 3" xfId="26349" xr:uid="{00000000-0005-0000-0000-0000ED660000}"/>
    <cellStyle name="Normal 2 3 4 3 2 3 3 5" xfId="21336" xr:uid="{00000000-0005-0000-0000-000058530000}"/>
    <cellStyle name="Normal 2 3 4 3 2 3 4" xfId="12926" xr:uid="{00000000-0005-0000-0000-00007E320000}"/>
    <cellStyle name="Normal 2 3 4 3 2 3 4 3" xfId="28024" xr:uid="{00000000-0005-0000-0000-0000786D0000}"/>
    <cellStyle name="Normal 2 3 4 3 2 3 5" xfId="7905" xr:uid="{00000000-0005-0000-0000-0000E11E0000}"/>
    <cellStyle name="Normal 2 3 4 3 2 3 5 3" xfId="23007" xr:uid="{00000000-0005-0000-0000-0000DF590000}"/>
    <cellStyle name="Normal 2 3 4 3 2 3 7" xfId="17994" xr:uid="{00000000-0005-0000-0000-00004A460000}"/>
    <cellStyle name="Normal 2 3 4 3 2 4" xfId="3687" xr:uid="{00000000-0005-0000-0000-0000670E0000}"/>
    <cellStyle name="Normal 2 3 4 3 2 4 2" xfId="13761" xr:uid="{00000000-0005-0000-0000-0000C1350000}"/>
    <cellStyle name="Normal 2 3 4 3 2 4 2 3" xfId="28859" xr:uid="{00000000-0005-0000-0000-0000BB700000}"/>
    <cellStyle name="Normal 2 3 4 3 2 4 3" xfId="8741" xr:uid="{00000000-0005-0000-0000-000025220000}"/>
    <cellStyle name="Normal 2 3 4 3 2 4 3 3" xfId="23842" xr:uid="{00000000-0005-0000-0000-0000225D0000}"/>
    <cellStyle name="Normal 2 3 4 3 2 4 5" xfId="18829" xr:uid="{00000000-0005-0000-0000-00008D490000}"/>
    <cellStyle name="Normal 2 3 4 3 2 5" xfId="5380" xr:uid="{00000000-0005-0000-0000-000004150000}"/>
    <cellStyle name="Normal 2 3 4 3 2 5 2" xfId="15432" xr:uid="{00000000-0005-0000-0000-0000483C0000}"/>
    <cellStyle name="Normal 2 3 4 3 2 5 2 3" xfId="30530" xr:uid="{00000000-0005-0000-0000-000042770000}"/>
    <cellStyle name="Normal 2 3 4 3 2 5 3" xfId="10412" xr:uid="{00000000-0005-0000-0000-0000AC280000}"/>
    <cellStyle name="Normal 2 3 4 3 2 5 3 3" xfId="25513" xr:uid="{00000000-0005-0000-0000-0000A9630000}"/>
    <cellStyle name="Normal 2 3 4 3 2 5 5" xfId="20500" xr:uid="{00000000-0005-0000-0000-000014500000}"/>
    <cellStyle name="Normal 2 3 4 3 2 6" xfId="12090" xr:uid="{00000000-0005-0000-0000-00003A2F0000}"/>
    <cellStyle name="Normal 2 3 4 3 2 6 3" xfId="27188" xr:uid="{00000000-0005-0000-0000-0000346A0000}"/>
    <cellStyle name="Normal 2 3 4 3 2 7" xfId="7069" xr:uid="{00000000-0005-0000-0000-00009D1B0000}"/>
    <cellStyle name="Normal 2 3 4 3 2 7 3" xfId="22171" xr:uid="{00000000-0005-0000-0000-00009B560000}"/>
    <cellStyle name="Normal 2 3 4 3 2 9" xfId="17158" xr:uid="{00000000-0005-0000-0000-000006430000}"/>
    <cellStyle name="Normal 2 3 4 3 3" xfId="2205" xr:uid="{00000000-0005-0000-0000-00009D080000}"/>
    <cellStyle name="Normal 2 3 4 3 3 2" xfId="3044" xr:uid="{00000000-0005-0000-0000-0000E40B0000}"/>
    <cellStyle name="Normal 2 3 4 3 3 2 2" xfId="4734" xr:uid="{00000000-0005-0000-0000-00007E120000}"/>
    <cellStyle name="Normal 2 3 4 3 3 2 2 2" xfId="14807" xr:uid="{00000000-0005-0000-0000-0000D7390000}"/>
    <cellStyle name="Normal 2 3 4 3 3 2 2 2 3" xfId="29905" xr:uid="{00000000-0005-0000-0000-0000D1740000}"/>
    <cellStyle name="Normal 2 3 4 3 3 2 2 3" xfId="9787" xr:uid="{00000000-0005-0000-0000-00003B260000}"/>
    <cellStyle name="Normal 2 3 4 3 3 2 2 3 3" xfId="24888" xr:uid="{00000000-0005-0000-0000-000038610000}"/>
    <cellStyle name="Normal 2 3 4 3 3 2 2 5" xfId="19875" xr:uid="{00000000-0005-0000-0000-0000A34D0000}"/>
    <cellStyle name="Normal 2 3 4 3 3 2 3" xfId="6426" xr:uid="{00000000-0005-0000-0000-00001A190000}"/>
    <cellStyle name="Normal 2 3 4 3 3 2 3 2" xfId="16478" xr:uid="{00000000-0005-0000-0000-00005E400000}"/>
    <cellStyle name="Normal 2 3 4 3 3 2 3 3" xfId="11458" xr:uid="{00000000-0005-0000-0000-0000C22C0000}"/>
    <cellStyle name="Normal 2 3 4 3 3 2 3 3 3" xfId="26559" xr:uid="{00000000-0005-0000-0000-0000BF670000}"/>
    <cellStyle name="Normal 2 3 4 3 3 2 3 5" xfId="21546" xr:uid="{00000000-0005-0000-0000-00002A540000}"/>
    <cellStyle name="Normal 2 3 4 3 3 2 4" xfId="13136" xr:uid="{00000000-0005-0000-0000-000050330000}"/>
    <cellStyle name="Normal 2 3 4 3 3 2 4 3" xfId="28234" xr:uid="{00000000-0005-0000-0000-00004A6E0000}"/>
    <cellStyle name="Normal 2 3 4 3 3 2 5" xfId="8115" xr:uid="{00000000-0005-0000-0000-0000B31F0000}"/>
    <cellStyle name="Normal 2 3 4 3 3 2 5 3" xfId="23217" xr:uid="{00000000-0005-0000-0000-0000B15A0000}"/>
    <cellStyle name="Normal 2 3 4 3 3 2 7" xfId="18204" xr:uid="{00000000-0005-0000-0000-00001C470000}"/>
    <cellStyle name="Normal 2 3 4 3 3 3" xfId="3897" xr:uid="{00000000-0005-0000-0000-0000390F0000}"/>
    <cellStyle name="Normal 2 3 4 3 3 3 2" xfId="13971" xr:uid="{00000000-0005-0000-0000-000093360000}"/>
    <cellStyle name="Normal 2 3 4 3 3 3 2 3" xfId="29069" xr:uid="{00000000-0005-0000-0000-00008D710000}"/>
    <cellStyle name="Normal 2 3 4 3 3 3 3" xfId="8951" xr:uid="{00000000-0005-0000-0000-0000F7220000}"/>
    <cellStyle name="Normal 2 3 4 3 3 3 3 3" xfId="24052" xr:uid="{00000000-0005-0000-0000-0000F45D0000}"/>
    <cellStyle name="Normal 2 3 4 3 3 3 5" xfId="19039" xr:uid="{00000000-0005-0000-0000-00005F4A0000}"/>
    <cellStyle name="Normal 2 3 4 3 3 4" xfId="5590" xr:uid="{00000000-0005-0000-0000-0000D6150000}"/>
    <cellStyle name="Normal 2 3 4 3 3 4 2" xfId="15642" xr:uid="{00000000-0005-0000-0000-00001A3D0000}"/>
    <cellStyle name="Normal 2 3 4 3 3 4 2 3" xfId="30740" xr:uid="{00000000-0005-0000-0000-000014780000}"/>
    <cellStyle name="Normal 2 3 4 3 3 4 3" xfId="10622" xr:uid="{00000000-0005-0000-0000-00007E290000}"/>
    <cellStyle name="Normal 2 3 4 3 3 4 3 3" xfId="25723" xr:uid="{00000000-0005-0000-0000-00007B640000}"/>
    <cellStyle name="Normal 2 3 4 3 3 4 5" xfId="20710" xr:uid="{00000000-0005-0000-0000-0000E6500000}"/>
    <cellStyle name="Normal 2 3 4 3 3 5" xfId="12300" xr:uid="{00000000-0005-0000-0000-00000C300000}"/>
    <cellStyle name="Normal 2 3 4 3 3 5 3" xfId="27398" xr:uid="{00000000-0005-0000-0000-0000066B0000}"/>
    <cellStyle name="Normal 2 3 4 3 3 6" xfId="7279" xr:uid="{00000000-0005-0000-0000-00006F1C0000}"/>
    <cellStyle name="Normal 2 3 4 3 3 6 3" xfId="22381" xr:uid="{00000000-0005-0000-0000-00006D570000}"/>
    <cellStyle name="Normal 2 3 4 3 3 8" xfId="17368" xr:uid="{00000000-0005-0000-0000-0000D8430000}"/>
    <cellStyle name="Normal 2 3 4 3 4" xfId="2626" xr:uid="{00000000-0005-0000-0000-0000420A0000}"/>
    <cellStyle name="Normal 2 3 4 3 4 2" xfId="4316" xr:uid="{00000000-0005-0000-0000-0000DC100000}"/>
    <cellStyle name="Normal 2 3 4 3 4 2 2" xfId="14389" xr:uid="{00000000-0005-0000-0000-000035380000}"/>
    <cellStyle name="Normal 2 3 4 3 4 2 2 3" xfId="29487" xr:uid="{00000000-0005-0000-0000-00002F730000}"/>
    <cellStyle name="Normal 2 3 4 3 4 2 3" xfId="9369" xr:uid="{00000000-0005-0000-0000-000099240000}"/>
    <cellStyle name="Normal 2 3 4 3 4 2 3 3" xfId="24470" xr:uid="{00000000-0005-0000-0000-0000965F0000}"/>
    <cellStyle name="Normal 2 3 4 3 4 2 5" xfId="19457" xr:uid="{00000000-0005-0000-0000-0000014C0000}"/>
    <cellStyle name="Normal 2 3 4 3 4 3" xfId="6008" xr:uid="{00000000-0005-0000-0000-000078170000}"/>
    <cellStyle name="Normal 2 3 4 3 4 3 2" xfId="16060" xr:uid="{00000000-0005-0000-0000-0000BC3E0000}"/>
    <cellStyle name="Normal 2 3 4 3 4 3 3" xfId="11040" xr:uid="{00000000-0005-0000-0000-0000202B0000}"/>
    <cellStyle name="Normal 2 3 4 3 4 3 3 3" xfId="26141" xr:uid="{00000000-0005-0000-0000-00001D660000}"/>
    <cellStyle name="Normal 2 3 4 3 4 3 5" xfId="21128" xr:uid="{00000000-0005-0000-0000-000088520000}"/>
    <cellStyle name="Normal 2 3 4 3 4 4" xfId="12718" xr:uid="{00000000-0005-0000-0000-0000AE310000}"/>
    <cellStyle name="Normal 2 3 4 3 4 4 3" xfId="27816" xr:uid="{00000000-0005-0000-0000-0000A86C0000}"/>
    <cellStyle name="Normal 2 3 4 3 4 5" xfId="7697" xr:uid="{00000000-0005-0000-0000-0000111E0000}"/>
    <cellStyle name="Normal 2 3 4 3 4 5 3" xfId="22799" xr:uid="{00000000-0005-0000-0000-00000F590000}"/>
    <cellStyle name="Normal 2 3 4 3 4 7" xfId="17786" xr:uid="{00000000-0005-0000-0000-00007A450000}"/>
    <cellStyle name="Normal 2 3 4 3 5" xfId="3479" xr:uid="{00000000-0005-0000-0000-0000970D0000}"/>
    <cellStyle name="Normal 2 3 4 3 5 2" xfId="13553" xr:uid="{00000000-0005-0000-0000-0000F1340000}"/>
    <cellStyle name="Normal 2 3 4 3 5 2 3" xfId="28651" xr:uid="{00000000-0005-0000-0000-0000EB6F0000}"/>
    <cellStyle name="Normal 2 3 4 3 5 3" xfId="8533" xr:uid="{00000000-0005-0000-0000-000055210000}"/>
    <cellStyle name="Normal 2 3 4 3 5 3 3" xfId="23634" xr:uid="{00000000-0005-0000-0000-0000525C0000}"/>
    <cellStyle name="Normal 2 3 4 3 5 5" xfId="18621" xr:uid="{00000000-0005-0000-0000-0000BD480000}"/>
    <cellStyle name="Normal 2 3 4 3 6" xfId="5172" xr:uid="{00000000-0005-0000-0000-000034140000}"/>
    <cellStyle name="Normal 2 3 4 3 6 2" xfId="15224" xr:uid="{00000000-0005-0000-0000-0000783B0000}"/>
    <cellStyle name="Normal 2 3 4 3 6 2 3" xfId="30322" xr:uid="{00000000-0005-0000-0000-000072760000}"/>
    <cellStyle name="Normal 2 3 4 3 6 3" xfId="10204" xr:uid="{00000000-0005-0000-0000-0000DC270000}"/>
    <cellStyle name="Normal 2 3 4 3 6 3 3" xfId="25305" xr:uid="{00000000-0005-0000-0000-0000D9620000}"/>
    <cellStyle name="Normal 2 3 4 3 6 5" xfId="20292" xr:uid="{00000000-0005-0000-0000-0000444F0000}"/>
    <cellStyle name="Normal 2 3 4 3 7" xfId="11882" xr:uid="{00000000-0005-0000-0000-00006A2E0000}"/>
    <cellStyle name="Normal 2 3 4 3 7 3" xfId="26980" xr:uid="{00000000-0005-0000-0000-000064690000}"/>
    <cellStyle name="Normal 2 3 4 3 8" xfId="6861" xr:uid="{00000000-0005-0000-0000-0000CD1A0000}"/>
    <cellStyle name="Normal 2 3 4 3 8 3" xfId="21963" xr:uid="{00000000-0005-0000-0000-0000CB550000}"/>
    <cellStyle name="Normal 2 3 4 4" xfId="1886" xr:uid="{00000000-0005-0000-0000-00005E070000}"/>
    <cellStyle name="Normal 2 3 4 4 2" xfId="2309" xr:uid="{00000000-0005-0000-0000-000005090000}"/>
    <cellStyle name="Normal 2 3 4 4 2 2" xfId="3148" xr:uid="{00000000-0005-0000-0000-00004C0C0000}"/>
    <cellStyle name="Normal 2 3 4 4 2 2 2" xfId="4838" xr:uid="{00000000-0005-0000-0000-0000E6120000}"/>
    <cellStyle name="Normal 2 3 4 4 2 2 2 2" xfId="14911" xr:uid="{00000000-0005-0000-0000-00003F3A0000}"/>
    <cellStyle name="Normal 2 3 4 4 2 2 2 2 3" xfId="30009" xr:uid="{00000000-0005-0000-0000-000039750000}"/>
    <cellStyle name="Normal 2 3 4 4 2 2 2 3" xfId="9891" xr:uid="{00000000-0005-0000-0000-0000A3260000}"/>
    <cellStyle name="Normal 2 3 4 4 2 2 2 3 3" xfId="24992" xr:uid="{00000000-0005-0000-0000-0000A0610000}"/>
    <cellStyle name="Normal 2 3 4 4 2 2 2 5" xfId="19979" xr:uid="{00000000-0005-0000-0000-00000B4E0000}"/>
    <cellStyle name="Normal 2 3 4 4 2 2 3" xfId="6530" xr:uid="{00000000-0005-0000-0000-000082190000}"/>
    <cellStyle name="Normal 2 3 4 4 2 2 3 2" xfId="16582" xr:uid="{00000000-0005-0000-0000-0000C6400000}"/>
    <cellStyle name="Normal 2 3 4 4 2 2 3 3" xfId="11562" xr:uid="{00000000-0005-0000-0000-00002A2D0000}"/>
    <cellStyle name="Normal 2 3 4 4 2 2 3 3 3" xfId="26663" xr:uid="{00000000-0005-0000-0000-000027680000}"/>
    <cellStyle name="Normal 2 3 4 4 2 2 3 5" xfId="21650" xr:uid="{00000000-0005-0000-0000-000092540000}"/>
    <cellStyle name="Normal 2 3 4 4 2 2 4" xfId="13240" xr:uid="{00000000-0005-0000-0000-0000B8330000}"/>
    <cellStyle name="Normal 2 3 4 4 2 2 4 3" xfId="28338" xr:uid="{00000000-0005-0000-0000-0000B26E0000}"/>
    <cellStyle name="Normal 2 3 4 4 2 2 5" xfId="8219" xr:uid="{00000000-0005-0000-0000-00001B200000}"/>
    <cellStyle name="Normal 2 3 4 4 2 2 5 3" xfId="23321" xr:uid="{00000000-0005-0000-0000-0000195B0000}"/>
    <cellStyle name="Normal 2 3 4 4 2 2 7" xfId="18308" xr:uid="{00000000-0005-0000-0000-000084470000}"/>
    <cellStyle name="Normal 2 3 4 4 2 3" xfId="4001" xr:uid="{00000000-0005-0000-0000-0000A10F0000}"/>
    <cellStyle name="Normal 2 3 4 4 2 3 2" xfId="14075" xr:uid="{00000000-0005-0000-0000-0000FB360000}"/>
    <cellStyle name="Normal 2 3 4 4 2 3 2 3" xfId="29173" xr:uid="{00000000-0005-0000-0000-0000F5710000}"/>
    <cellStyle name="Normal 2 3 4 4 2 3 3" xfId="9055" xr:uid="{00000000-0005-0000-0000-00005F230000}"/>
    <cellStyle name="Normal 2 3 4 4 2 3 3 3" xfId="24156" xr:uid="{00000000-0005-0000-0000-00005C5E0000}"/>
    <cellStyle name="Normal 2 3 4 4 2 3 5" xfId="19143" xr:uid="{00000000-0005-0000-0000-0000C74A0000}"/>
    <cellStyle name="Normal 2 3 4 4 2 4" xfId="5694" xr:uid="{00000000-0005-0000-0000-00003E160000}"/>
    <cellStyle name="Normal 2 3 4 4 2 4 2" xfId="15746" xr:uid="{00000000-0005-0000-0000-0000823D0000}"/>
    <cellStyle name="Normal 2 3 4 4 2 4 2 3" xfId="30844" xr:uid="{00000000-0005-0000-0000-00007C780000}"/>
    <cellStyle name="Normal 2 3 4 4 2 4 3" xfId="10726" xr:uid="{00000000-0005-0000-0000-0000E6290000}"/>
    <cellStyle name="Normal 2 3 4 4 2 4 3 3" xfId="25827" xr:uid="{00000000-0005-0000-0000-0000E3640000}"/>
    <cellStyle name="Normal 2 3 4 4 2 4 5" xfId="20814" xr:uid="{00000000-0005-0000-0000-00004E510000}"/>
    <cellStyle name="Normal 2 3 4 4 2 5" xfId="12404" xr:uid="{00000000-0005-0000-0000-000074300000}"/>
    <cellStyle name="Normal 2 3 4 4 2 5 3" xfId="27502" xr:uid="{00000000-0005-0000-0000-00006E6B0000}"/>
    <cellStyle name="Normal 2 3 4 4 2 6" xfId="7383" xr:uid="{00000000-0005-0000-0000-0000D71C0000}"/>
    <cellStyle name="Normal 2 3 4 4 2 6 3" xfId="22485" xr:uid="{00000000-0005-0000-0000-0000D5570000}"/>
    <cellStyle name="Normal 2 3 4 4 2 8" xfId="17472" xr:uid="{00000000-0005-0000-0000-000040440000}"/>
    <cellStyle name="Normal 2 3 4 4 3" xfId="2730" xr:uid="{00000000-0005-0000-0000-0000AA0A0000}"/>
    <cellStyle name="Normal 2 3 4 4 3 2" xfId="4420" xr:uid="{00000000-0005-0000-0000-000044110000}"/>
    <cellStyle name="Normal 2 3 4 4 3 2 2" xfId="14493" xr:uid="{00000000-0005-0000-0000-00009D380000}"/>
    <cellStyle name="Normal 2 3 4 4 3 2 2 3" xfId="29591" xr:uid="{00000000-0005-0000-0000-000097730000}"/>
    <cellStyle name="Normal 2 3 4 4 3 2 3" xfId="9473" xr:uid="{00000000-0005-0000-0000-000001250000}"/>
    <cellStyle name="Normal 2 3 4 4 3 2 3 3" xfId="24574" xr:uid="{00000000-0005-0000-0000-0000FE5F0000}"/>
    <cellStyle name="Normal 2 3 4 4 3 2 5" xfId="19561" xr:uid="{00000000-0005-0000-0000-0000694C0000}"/>
    <cellStyle name="Normal 2 3 4 4 3 3" xfId="6112" xr:uid="{00000000-0005-0000-0000-0000E0170000}"/>
    <cellStyle name="Normal 2 3 4 4 3 3 2" xfId="16164" xr:uid="{00000000-0005-0000-0000-0000243F0000}"/>
    <cellStyle name="Normal 2 3 4 4 3 3 3" xfId="11144" xr:uid="{00000000-0005-0000-0000-0000882B0000}"/>
    <cellStyle name="Normal 2 3 4 4 3 3 3 3" xfId="26245" xr:uid="{00000000-0005-0000-0000-000085660000}"/>
    <cellStyle name="Normal 2 3 4 4 3 3 5" xfId="21232" xr:uid="{00000000-0005-0000-0000-0000F0520000}"/>
    <cellStyle name="Normal 2 3 4 4 3 4" xfId="12822" xr:uid="{00000000-0005-0000-0000-000016320000}"/>
    <cellStyle name="Normal 2 3 4 4 3 4 3" xfId="27920" xr:uid="{00000000-0005-0000-0000-0000106D0000}"/>
    <cellStyle name="Normal 2 3 4 4 3 5" xfId="7801" xr:uid="{00000000-0005-0000-0000-0000791E0000}"/>
    <cellStyle name="Normal 2 3 4 4 3 5 3" xfId="22903" xr:uid="{00000000-0005-0000-0000-000077590000}"/>
    <cellStyle name="Normal 2 3 4 4 3 7" xfId="17890" xr:uid="{00000000-0005-0000-0000-0000E2450000}"/>
    <cellStyle name="Normal 2 3 4 4 4" xfId="3583" xr:uid="{00000000-0005-0000-0000-0000FF0D0000}"/>
    <cellStyle name="Normal 2 3 4 4 4 2" xfId="13657" xr:uid="{00000000-0005-0000-0000-000059350000}"/>
    <cellStyle name="Normal 2 3 4 4 4 2 3" xfId="28755" xr:uid="{00000000-0005-0000-0000-000053700000}"/>
    <cellStyle name="Normal 2 3 4 4 4 3" xfId="8637" xr:uid="{00000000-0005-0000-0000-0000BD210000}"/>
    <cellStyle name="Normal 2 3 4 4 4 3 3" xfId="23738" xr:uid="{00000000-0005-0000-0000-0000BA5C0000}"/>
    <cellStyle name="Normal 2 3 4 4 4 5" xfId="18725" xr:uid="{00000000-0005-0000-0000-000025490000}"/>
    <cellStyle name="Normal 2 3 4 4 5" xfId="5276" xr:uid="{00000000-0005-0000-0000-00009C140000}"/>
    <cellStyle name="Normal 2 3 4 4 5 2" xfId="15328" xr:uid="{00000000-0005-0000-0000-0000E03B0000}"/>
    <cellStyle name="Normal 2 3 4 4 5 2 3" xfId="30426" xr:uid="{00000000-0005-0000-0000-0000DA760000}"/>
    <cellStyle name="Normal 2 3 4 4 5 3" xfId="10308" xr:uid="{00000000-0005-0000-0000-000044280000}"/>
    <cellStyle name="Normal 2 3 4 4 5 3 3" xfId="25409" xr:uid="{00000000-0005-0000-0000-000041630000}"/>
    <cellStyle name="Normal 2 3 4 4 5 5" xfId="20396" xr:uid="{00000000-0005-0000-0000-0000AC4F0000}"/>
    <cellStyle name="Normal 2 3 4 4 6" xfId="11986" xr:uid="{00000000-0005-0000-0000-0000D22E0000}"/>
    <cellStyle name="Normal 2 3 4 4 6 3" xfId="27084" xr:uid="{00000000-0005-0000-0000-0000CC690000}"/>
    <cellStyle name="Normal 2 3 4 4 7" xfId="6965" xr:uid="{00000000-0005-0000-0000-0000351B0000}"/>
    <cellStyle name="Normal 2 3 4 4 7 3" xfId="22067" xr:uid="{00000000-0005-0000-0000-000033560000}"/>
    <cellStyle name="Normal 2 3 4 4 9" xfId="17054" xr:uid="{00000000-0005-0000-0000-00009E420000}"/>
    <cellStyle name="Normal 2 3 4 5" xfId="2099" xr:uid="{00000000-0005-0000-0000-000033080000}"/>
    <cellStyle name="Normal 2 3 4 5 2" xfId="2940" xr:uid="{00000000-0005-0000-0000-00007C0B0000}"/>
    <cellStyle name="Normal 2 3 4 5 2 2" xfId="4630" xr:uid="{00000000-0005-0000-0000-000016120000}"/>
    <cellStyle name="Normal 2 3 4 5 2 2 2" xfId="14703" xr:uid="{00000000-0005-0000-0000-00006F390000}"/>
    <cellStyle name="Normal 2 3 4 5 2 2 2 3" xfId="29801" xr:uid="{00000000-0005-0000-0000-000069740000}"/>
    <cellStyle name="Normal 2 3 4 5 2 2 3" xfId="9683" xr:uid="{00000000-0005-0000-0000-0000D3250000}"/>
    <cellStyle name="Normal 2 3 4 5 2 2 3 3" xfId="24784" xr:uid="{00000000-0005-0000-0000-0000D0600000}"/>
    <cellStyle name="Normal 2 3 4 5 2 2 5" xfId="19771" xr:uid="{00000000-0005-0000-0000-00003B4D0000}"/>
    <cellStyle name="Normal 2 3 4 5 2 3" xfId="6322" xr:uid="{00000000-0005-0000-0000-0000B2180000}"/>
    <cellStyle name="Normal 2 3 4 5 2 3 2" xfId="16374" xr:uid="{00000000-0005-0000-0000-0000F63F0000}"/>
    <cellStyle name="Normal 2 3 4 5 2 3 3" xfId="11354" xr:uid="{00000000-0005-0000-0000-00005A2C0000}"/>
    <cellStyle name="Normal 2 3 4 5 2 3 3 3" xfId="26455" xr:uid="{00000000-0005-0000-0000-000057670000}"/>
    <cellStyle name="Normal 2 3 4 5 2 3 5" xfId="21442" xr:uid="{00000000-0005-0000-0000-0000C2530000}"/>
    <cellStyle name="Normal 2 3 4 5 2 4" xfId="13032" xr:uid="{00000000-0005-0000-0000-0000E8320000}"/>
    <cellStyle name="Normal 2 3 4 5 2 4 3" xfId="28130" xr:uid="{00000000-0005-0000-0000-0000E26D0000}"/>
    <cellStyle name="Normal 2 3 4 5 2 5" xfId="8011" xr:uid="{00000000-0005-0000-0000-00004B1F0000}"/>
    <cellStyle name="Normal 2 3 4 5 2 5 3" xfId="23113" xr:uid="{00000000-0005-0000-0000-0000495A0000}"/>
    <cellStyle name="Normal 2 3 4 5 2 7" xfId="18100" xr:uid="{00000000-0005-0000-0000-0000B4460000}"/>
    <cellStyle name="Normal 2 3 4 5 3" xfId="3793" xr:uid="{00000000-0005-0000-0000-0000D10E0000}"/>
    <cellStyle name="Normal 2 3 4 5 3 2" xfId="13867" xr:uid="{00000000-0005-0000-0000-00002B360000}"/>
    <cellStyle name="Normal 2 3 4 5 3 2 3" xfId="28965" xr:uid="{00000000-0005-0000-0000-000025710000}"/>
    <cellStyle name="Normal 2 3 4 5 3 3" xfId="8847" xr:uid="{00000000-0005-0000-0000-00008F220000}"/>
    <cellStyle name="Normal 2 3 4 5 3 3 3" xfId="23948" xr:uid="{00000000-0005-0000-0000-00008C5D0000}"/>
    <cellStyle name="Normal 2 3 4 5 3 5" xfId="18935" xr:uid="{00000000-0005-0000-0000-0000F7490000}"/>
    <cellStyle name="Normal 2 3 4 5 4" xfId="5486" xr:uid="{00000000-0005-0000-0000-00006E150000}"/>
    <cellStyle name="Normal 2 3 4 5 4 2" xfId="15538" xr:uid="{00000000-0005-0000-0000-0000B23C0000}"/>
    <cellStyle name="Normal 2 3 4 5 4 2 3" xfId="30636" xr:uid="{00000000-0005-0000-0000-0000AC770000}"/>
    <cellStyle name="Normal 2 3 4 5 4 3" xfId="10518" xr:uid="{00000000-0005-0000-0000-000016290000}"/>
    <cellStyle name="Normal 2 3 4 5 4 3 3" xfId="25619" xr:uid="{00000000-0005-0000-0000-000013640000}"/>
    <cellStyle name="Normal 2 3 4 5 4 5" xfId="20606" xr:uid="{00000000-0005-0000-0000-00007E500000}"/>
    <cellStyle name="Normal 2 3 4 5 5" xfId="12196" xr:uid="{00000000-0005-0000-0000-0000A42F0000}"/>
    <cellStyle name="Normal 2 3 4 5 5 3" xfId="27294" xr:uid="{00000000-0005-0000-0000-00009E6A0000}"/>
    <cellStyle name="Normal 2 3 4 5 6" xfId="7175" xr:uid="{00000000-0005-0000-0000-0000071C0000}"/>
    <cellStyle name="Normal 2 3 4 5 6 3" xfId="22277" xr:uid="{00000000-0005-0000-0000-000005570000}"/>
    <cellStyle name="Normal 2 3 4 5 8" xfId="17264" xr:uid="{00000000-0005-0000-0000-000070430000}"/>
    <cellStyle name="Normal 2 3 4 6" xfId="2520" xr:uid="{00000000-0005-0000-0000-0000D8090000}"/>
    <cellStyle name="Normal 2 3 4 6 2" xfId="4212" xr:uid="{00000000-0005-0000-0000-000074100000}"/>
    <cellStyle name="Normal 2 3 4 6 2 2" xfId="14285" xr:uid="{00000000-0005-0000-0000-0000CD370000}"/>
    <cellStyle name="Normal 2 3 4 6 2 2 3" xfId="29383" xr:uid="{00000000-0005-0000-0000-0000C7720000}"/>
    <cellStyle name="Normal 2 3 4 6 2 3" xfId="9265" xr:uid="{00000000-0005-0000-0000-000031240000}"/>
    <cellStyle name="Normal 2 3 4 6 2 3 3" xfId="24366" xr:uid="{00000000-0005-0000-0000-00002E5F0000}"/>
    <cellStyle name="Normal 2 3 4 6 2 5" xfId="19353" xr:uid="{00000000-0005-0000-0000-0000994B0000}"/>
    <cellStyle name="Normal 2 3 4 6 3" xfId="5904" xr:uid="{00000000-0005-0000-0000-000010170000}"/>
    <cellStyle name="Normal 2 3 4 6 3 2" xfId="15956" xr:uid="{00000000-0005-0000-0000-0000543E0000}"/>
    <cellStyle name="Normal 2 3 4 6 3 3" xfId="10936" xr:uid="{00000000-0005-0000-0000-0000B82A0000}"/>
    <cellStyle name="Normal 2 3 4 6 3 3 3" xfId="26037" xr:uid="{00000000-0005-0000-0000-0000B5650000}"/>
    <cellStyle name="Normal 2 3 4 6 3 5" xfId="21024" xr:uid="{00000000-0005-0000-0000-000020520000}"/>
    <cellStyle name="Normal 2 3 4 6 4" xfId="12614" xr:uid="{00000000-0005-0000-0000-000046310000}"/>
    <cellStyle name="Normal 2 3 4 6 4 3" xfId="27712" xr:uid="{00000000-0005-0000-0000-0000406C0000}"/>
    <cellStyle name="Normal 2 3 4 6 5" xfId="7593" xr:uid="{00000000-0005-0000-0000-0000A91D0000}"/>
    <cellStyle name="Normal 2 3 4 6 5 3" xfId="22695" xr:uid="{00000000-0005-0000-0000-0000A7580000}"/>
    <cellStyle name="Normal 2 3 4 6 7" xfId="17682" xr:uid="{00000000-0005-0000-0000-000012450000}"/>
    <cellStyle name="Normal 2 3 4 7" xfId="3371" xr:uid="{00000000-0005-0000-0000-00002B0D0000}"/>
    <cellStyle name="Normal 2 3 4 7 2" xfId="13449" xr:uid="{00000000-0005-0000-0000-000089340000}"/>
    <cellStyle name="Normal 2 3 4 7 2 3" xfId="28547" xr:uid="{00000000-0005-0000-0000-0000836F0000}"/>
    <cellStyle name="Normal 2 3 4 7 3" xfId="8429" xr:uid="{00000000-0005-0000-0000-0000ED200000}"/>
    <cellStyle name="Normal 2 3 4 7 3 3" xfId="23530" xr:uid="{00000000-0005-0000-0000-0000EA5B0000}"/>
    <cellStyle name="Normal 2 3 4 7 5" xfId="18517" xr:uid="{00000000-0005-0000-0000-000055480000}"/>
    <cellStyle name="Normal 2 3 4 8" xfId="5065" xr:uid="{00000000-0005-0000-0000-0000C9130000}"/>
    <cellStyle name="Normal 2 3 4 8 2" xfId="15120" xr:uid="{00000000-0005-0000-0000-0000103B0000}"/>
    <cellStyle name="Normal 2 3 4 8 2 3" xfId="30218" xr:uid="{00000000-0005-0000-0000-00000A760000}"/>
    <cellStyle name="Normal 2 3 4 8 3" xfId="10100" xr:uid="{00000000-0005-0000-0000-000074270000}"/>
    <cellStyle name="Normal 2 3 4 8 3 3" xfId="25201" xr:uid="{00000000-0005-0000-0000-000071620000}"/>
    <cellStyle name="Normal 2 3 4 8 5" xfId="20188" xr:uid="{00000000-0005-0000-0000-0000DC4E0000}"/>
    <cellStyle name="Normal 2 3 4 9" xfId="11776" xr:uid="{00000000-0005-0000-0000-0000002E0000}"/>
    <cellStyle name="Normal 2 3 4 9 3" xfId="26876" xr:uid="{00000000-0005-0000-0000-0000FC680000}"/>
    <cellStyle name="Normal 2 3 5" xfId="1427" xr:uid="{00000000-0005-0000-0000-000093050000}"/>
    <cellStyle name="Normal 2 3 5 10" xfId="6756" xr:uid="{00000000-0005-0000-0000-0000641A0000}"/>
    <cellStyle name="Normal 2 3 5 10 3" xfId="21860" xr:uid="{00000000-0005-0000-0000-000064550000}"/>
    <cellStyle name="Normal 2 3 5 12" xfId="16845" xr:uid="{00000000-0005-0000-0000-0000CD410000}"/>
    <cellStyle name="Normal 2 3 5 2" xfId="1720" xr:uid="{00000000-0005-0000-0000-0000B8060000}"/>
    <cellStyle name="Normal 2 3 5 2 11" xfId="16899" xr:uid="{00000000-0005-0000-0000-000003420000}"/>
    <cellStyle name="Normal 2 3 5 2 2" xfId="1828" xr:uid="{00000000-0005-0000-0000-000024070000}"/>
    <cellStyle name="Normal 2 3 5 2 2 10" xfId="17003" xr:uid="{00000000-0005-0000-0000-00006B420000}"/>
    <cellStyle name="Normal 2 3 5 2 2 2" xfId="2045" xr:uid="{00000000-0005-0000-0000-0000FD070000}"/>
    <cellStyle name="Normal 2 3 5 2 2 2 2" xfId="2466" xr:uid="{00000000-0005-0000-0000-0000A2090000}"/>
    <cellStyle name="Normal 2 3 5 2 2 2 2 2" xfId="3305" xr:uid="{00000000-0005-0000-0000-0000E90C0000}"/>
    <cellStyle name="Normal 2 3 5 2 2 2 2 2 2" xfId="4995" xr:uid="{00000000-0005-0000-0000-000083130000}"/>
    <cellStyle name="Normal 2 3 5 2 2 2 2 2 2 2" xfId="15068" xr:uid="{00000000-0005-0000-0000-0000DC3A0000}"/>
    <cellStyle name="Normal 2 3 5 2 2 2 2 2 2 2 3" xfId="30166" xr:uid="{00000000-0005-0000-0000-0000D6750000}"/>
    <cellStyle name="Normal 2 3 5 2 2 2 2 2 2 3" xfId="10048" xr:uid="{00000000-0005-0000-0000-000040270000}"/>
    <cellStyle name="Normal 2 3 5 2 2 2 2 2 2 3 3" xfId="25149" xr:uid="{00000000-0005-0000-0000-00003D620000}"/>
    <cellStyle name="Normal 2 3 5 2 2 2 2 2 2 5" xfId="20136" xr:uid="{00000000-0005-0000-0000-0000A84E0000}"/>
    <cellStyle name="Normal 2 3 5 2 2 2 2 2 3" xfId="6687" xr:uid="{00000000-0005-0000-0000-00001F1A0000}"/>
    <cellStyle name="Normal 2 3 5 2 2 2 2 2 3 2" xfId="16739" xr:uid="{00000000-0005-0000-0000-000063410000}"/>
    <cellStyle name="Normal 2 3 5 2 2 2 2 2 3 3" xfId="11719" xr:uid="{00000000-0005-0000-0000-0000C72D0000}"/>
    <cellStyle name="Normal 2 3 5 2 2 2 2 2 3 3 3" xfId="26820" xr:uid="{00000000-0005-0000-0000-0000C4680000}"/>
    <cellStyle name="Normal 2 3 5 2 2 2 2 2 3 5" xfId="21807" xr:uid="{00000000-0005-0000-0000-00002F550000}"/>
    <cellStyle name="Normal 2 3 5 2 2 2 2 2 4" xfId="13397" xr:uid="{00000000-0005-0000-0000-000055340000}"/>
    <cellStyle name="Normal 2 3 5 2 2 2 2 2 4 3" xfId="28495" xr:uid="{00000000-0005-0000-0000-00004F6F0000}"/>
    <cellStyle name="Normal 2 3 5 2 2 2 2 2 5" xfId="8376" xr:uid="{00000000-0005-0000-0000-0000B8200000}"/>
    <cellStyle name="Normal 2 3 5 2 2 2 2 2 5 3" xfId="23478" xr:uid="{00000000-0005-0000-0000-0000B65B0000}"/>
    <cellStyle name="Normal 2 3 5 2 2 2 2 2 7" xfId="18465" xr:uid="{00000000-0005-0000-0000-000021480000}"/>
    <cellStyle name="Normal 2 3 5 2 2 2 2 3" xfId="4158" xr:uid="{00000000-0005-0000-0000-00003E100000}"/>
    <cellStyle name="Normal 2 3 5 2 2 2 2 3 2" xfId="14232" xr:uid="{00000000-0005-0000-0000-000098370000}"/>
    <cellStyle name="Normal 2 3 5 2 2 2 2 3 2 3" xfId="29330" xr:uid="{00000000-0005-0000-0000-000092720000}"/>
    <cellStyle name="Normal 2 3 5 2 2 2 2 3 3" xfId="9212" xr:uid="{00000000-0005-0000-0000-0000FC230000}"/>
    <cellStyle name="Normal 2 3 5 2 2 2 2 3 3 3" xfId="24313" xr:uid="{00000000-0005-0000-0000-0000F95E0000}"/>
    <cellStyle name="Normal 2 3 5 2 2 2 2 3 5" xfId="19300" xr:uid="{00000000-0005-0000-0000-0000644B0000}"/>
    <cellStyle name="Normal 2 3 5 2 2 2 2 4" xfId="5851" xr:uid="{00000000-0005-0000-0000-0000DB160000}"/>
    <cellStyle name="Normal 2 3 5 2 2 2 2 4 2" xfId="15903" xr:uid="{00000000-0005-0000-0000-00001F3E0000}"/>
    <cellStyle name="Normal 2 3 5 2 2 2 2 4 3" xfId="10883" xr:uid="{00000000-0005-0000-0000-0000832A0000}"/>
    <cellStyle name="Normal 2 3 5 2 2 2 2 4 3 3" xfId="25984" xr:uid="{00000000-0005-0000-0000-000080650000}"/>
    <cellStyle name="Normal 2 3 5 2 2 2 2 4 5" xfId="20971" xr:uid="{00000000-0005-0000-0000-0000EB510000}"/>
    <cellStyle name="Normal 2 3 5 2 2 2 2 5" xfId="12561" xr:uid="{00000000-0005-0000-0000-000011310000}"/>
    <cellStyle name="Normal 2 3 5 2 2 2 2 5 3" xfId="27659" xr:uid="{00000000-0005-0000-0000-00000B6C0000}"/>
    <cellStyle name="Normal 2 3 5 2 2 2 2 6" xfId="7540" xr:uid="{00000000-0005-0000-0000-0000741D0000}"/>
    <cellStyle name="Normal 2 3 5 2 2 2 2 6 3" xfId="22642" xr:uid="{00000000-0005-0000-0000-000072580000}"/>
    <cellStyle name="Normal 2 3 5 2 2 2 2 8" xfId="17629" xr:uid="{00000000-0005-0000-0000-0000DD440000}"/>
    <cellStyle name="Normal 2 3 5 2 2 2 3" xfId="2887" xr:uid="{00000000-0005-0000-0000-0000470B0000}"/>
    <cellStyle name="Normal 2 3 5 2 2 2 3 2" xfId="4577" xr:uid="{00000000-0005-0000-0000-0000E1110000}"/>
    <cellStyle name="Normal 2 3 5 2 2 2 3 2 2" xfId="14650" xr:uid="{00000000-0005-0000-0000-00003A390000}"/>
    <cellStyle name="Normal 2 3 5 2 2 2 3 2 2 3" xfId="29748" xr:uid="{00000000-0005-0000-0000-000034740000}"/>
    <cellStyle name="Normal 2 3 5 2 2 2 3 2 3" xfId="9630" xr:uid="{00000000-0005-0000-0000-00009E250000}"/>
    <cellStyle name="Normal 2 3 5 2 2 2 3 2 3 3" xfId="24731" xr:uid="{00000000-0005-0000-0000-00009B600000}"/>
    <cellStyle name="Normal 2 3 5 2 2 2 3 2 5" xfId="19718" xr:uid="{00000000-0005-0000-0000-0000064D0000}"/>
    <cellStyle name="Normal 2 3 5 2 2 2 3 3" xfId="6269" xr:uid="{00000000-0005-0000-0000-00007D180000}"/>
    <cellStyle name="Normal 2 3 5 2 2 2 3 3 2" xfId="16321" xr:uid="{00000000-0005-0000-0000-0000C13F0000}"/>
    <cellStyle name="Normal 2 3 5 2 2 2 3 3 3" xfId="11301" xr:uid="{00000000-0005-0000-0000-0000252C0000}"/>
    <cellStyle name="Normal 2 3 5 2 2 2 3 3 3 3" xfId="26402" xr:uid="{00000000-0005-0000-0000-000022670000}"/>
    <cellStyle name="Normal 2 3 5 2 2 2 3 3 5" xfId="21389" xr:uid="{00000000-0005-0000-0000-00008D530000}"/>
    <cellStyle name="Normal 2 3 5 2 2 2 3 4" xfId="12979" xr:uid="{00000000-0005-0000-0000-0000B3320000}"/>
    <cellStyle name="Normal 2 3 5 2 2 2 3 4 3" xfId="28077" xr:uid="{00000000-0005-0000-0000-0000AD6D0000}"/>
    <cellStyle name="Normal 2 3 5 2 2 2 3 5" xfId="7958" xr:uid="{00000000-0005-0000-0000-0000161F0000}"/>
    <cellStyle name="Normal 2 3 5 2 2 2 3 5 3" xfId="23060" xr:uid="{00000000-0005-0000-0000-0000145A0000}"/>
    <cellStyle name="Normal 2 3 5 2 2 2 3 7" xfId="18047" xr:uid="{00000000-0005-0000-0000-00007F460000}"/>
    <cellStyle name="Normal 2 3 5 2 2 2 4" xfId="3740" xr:uid="{00000000-0005-0000-0000-00009C0E0000}"/>
    <cellStyle name="Normal 2 3 5 2 2 2 4 2" xfId="13814" xr:uid="{00000000-0005-0000-0000-0000F6350000}"/>
    <cellStyle name="Normal 2 3 5 2 2 2 4 2 3" xfId="28912" xr:uid="{00000000-0005-0000-0000-0000F0700000}"/>
    <cellStyle name="Normal 2 3 5 2 2 2 4 3" xfId="8794" xr:uid="{00000000-0005-0000-0000-00005A220000}"/>
    <cellStyle name="Normal 2 3 5 2 2 2 4 3 3" xfId="23895" xr:uid="{00000000-0005-0000-0000-0000575D0000}"/>
    <cellStyle name="Normal 2 3 5 2 2 2 4 5" xfId="18882" xr:uid="{00000000-0005-0000-0000-0000C2490000}"/>
    <cellStyle name="Normal 2 3 5 2 2 2 5" xfId="5433" xr:uid="{00000000-0005-0000-0000-000039150000}"/>
    <cellStyle name="Normal 2 3 5 2 2 2 5 2" xfId="15485" xr:uid="{00000000-0005-0000-0000-00007D3C0000}"/>
    <cellStyle name="Normal 2 3 5 2 2 2 5 2 3" xfId="30583" xr:uid="{00000000-0005-0000-0000-000077770000}"/>
    <cellStyle name="Normal 2 3 5 2 2 2 5 3" xfId="10465" xr:uid="{00000000-0005-0000-0000-0000E1280000}"/>
    <cellStyle name="Normal 2 3 5 2 2 2 5 3 3" xfId="25566" xr:uid="{00000000-0005-0000-0000-0000DE630000}"/>
    <cellStyle name="Normal 2 3 5 2 2 2 5 5" xfId="20553" xr:uid="{00000000-0005-0000-0000-000049500000}"/>
    <cellStyle name="Normal 2 3 5 2 2 2 6" xfId="12143" xr:uid="{00000000-0005-0000-0000-00006F2F0000}"/>
    <cellStyle name="Normal 2 3 5 2 2 2 6 3" xfId="27241" xr:uid="{00000000-0005-0000-0000-0000696A0000}"/>
    <cellStyle name="Normal 2 3 5 2 2 2 7" xfId="7122" xr:uid="{00000000-0005-0000-0000-0000D21B0000}"/>
    <cellStyle name="Normal 2 3 5 2 2 2 7 3" xfId="22224" xr:uid="{00000000-0005-0000-0000-0000D0560000}"/>
    <cellStyle name="Normal 2 3 5 2 2 2 9" xfId="17211" xr:uid="{00000000-0005-0000-0000-00003B430000}"/>
    <cellStyle name="Normal 2 3 5 2 2 3" xfId="2258" xr:uid="{00000000-0005-0000-0000-0000D2080000}"/>
    <cellStyle name="Normal 2 3 5 2 2 3 2" xfId="3097" xr:uid="{00000000-0005-0000-0000-0000190C0000}"/>
    <cellStyle name="Normal 2 3 5 2 2 3 2 2" xfId="4787" xr:uid="{00000000-0005-0000-0000-0000B3120000}"/>
    <cellStyle name="Normal 2 3 5 2 2 3 2 2 2" xfId="14860" xr:uid="{00000000-0005-0000-0000-00000C3A0000}"/>
    <cellStyle name="Normal 2 3 5 2 2 3 2 2 2 3" xfId="29958" xr:uid="{00000000-0005-0000-0000-000006750000}"/>
    <cellStyle name="Normal 2 3 5 2 2 3 2 2 3" xfId="9840" xr:uid="{00000000-0005-0000-0000-000070260000}"/>
    <cellStyle name="Normal 2 3 5 2 2 3 2 2 3 3" xfId="24941" xr:uid="{00000000-0005-0000-0000-00006D610000}"/>
    <cellStyle name="Normal 2 3 5 2 2 3 2 2 5" xfId="19928" xr:uid="{00000000-0005-0000-0000-0000D84D0000}"/>
    <cellStyle name="Normal 2 3 5 2 2 3 2 3" xfId="6479" xr:uid="{00000000-0005-0000-0000-00004F190000}"/>
    <cellStyle name="Normal 2 3 5 2 2 3 2 3 2" xfId="16531" xr:uid="{00000000-0005-0000-0000-000093400000}"/>
    <cellStyle name="Normal 2 3 5 2 2 3 2 3 3" xfId="11511" xr:uid="{00000000-0005-0000-0000-0000F72C0000}"/>
    <cellStyle name="Normal 2 3 5 2 2 3 2 3 3 3" xfId="26612" xr:uid="{00000000-0005-0000-0000-0000F4670000}"/>
    <cellStyle name="Normal 2 3 5 2 2 3 2 3 5" xfId="21599" xr:uid="{00000000-0005-0000-0000-00005F540000}"/>
    <cellStyle name="Normal 2 3 5 2 2 3 2 4" xfId="13189" xr:uid="{00000000-0005-0000-0000-000085330000}"/>
    <cellStyle name="Normal 2 3 5 2 2 3 2 4 3" xfId="28287" xr:uid="{00000000-0005-0000-0000-00007F6E0000}"/>
    <cellStyle name="Normal 2 3 5 2 2 3 2 5" xfId="8168" xr:uid="{00000000-0005-0000-0000-0000E81F0000}"/>
    <cellStyle name="Normal 2 3 5 2 2 3 2 5 3" xfId="23270" xr:uid="{00000000-0005-0000-0000-0000E65A0000}"/>
    <cellStyle name="Normal 2 3 5 2 2 3 2 7" xfId="18257" xr:uid="{00000000-0005-0000-0000-000051470000}"/>
    <cellStyle name="Normal 2 3 5 2 2 3 3" xfId="3950" xr:uid="{00000000-0005-0000-0000-00006E0F0000}"/>
    <cellStyle name="Normal 2 3 5 2 2 3 3 2" xfId="14024" xr:uid="{00000000-0005-0000-0000-0000C8360000}"/>
    <cellStyle name="Normal 2 3 5 2 2 3 3 2 3" xfId="29122" xr:uid="{00000000-0005-0000-0000-0000C2710000}"/>
    <cellStyle name="Normal 2 3 5 2 2 3 3 3" xfId="9004" xr:uid="{00000000-0005-0000-0000-00002C230000}"/>
    <cellStyle name="Normal 2 3 5 2 2 3 3 3 3" xfId="24105" xr:uid="{00000000-0005-0000-0000-0000295E0000}"/>
    <cellStyle name="Normal 2 3 5 2 2 3 3 5" xfId="19092" xr:uid="{00000000-0005-0000-0000-0000944A0000}"/>
    <cellStyle name="Normal 2 3 5 2 2 3 4" xfId="5643" xr:uid="{00000000-0005-0000-0000-00000B160000}"/>
    <cellStyle name="Normal 2 3 5 2 2 3 4 2" xfId="15695" xr:uid="{00000000-0005-0000-0000-00004F3D0000}"/>
    <cellStyle name="Normal 2 3 5 2 2 3 4 2 3" xfId="30793" xr:uid="{00000000-0005-0000-0000-000049780000}"/>
    <cellStyle name="Normal 2 3 5 2 2 3 4 3" xfId="10675" xr:uid="{00000000-0005-0000-0000-0000B3290000}"/>
    <cellStyle name="Normal 2 3 5 2 2 3 4 3 3" xfId="25776" xr:uid="{00000000-0005-0000-0000-0000B0640000}"/>
    <cellStyle name="Normal 2 3 5 2 2 3 4 5" xfId="20763" xr:uid="{00000000-0005-0000-0000-00001B510000}"/>
    <cellStyle name="Normal 2 3 5 2 2 3 5" xfId="12353" xr:uid="{00000000-0005-0000-0000-000041300000}"/>
    <cellStyle name="Normal 2 3 5 2 2 3 5 3" xfId="27451" xr:uid="{00000000-0005-0000-0000-00003B6B0000}"/>
    <cellStyle name="Normal 2 3 5 2 2 3 6" xfId="7332" xr:uid="{00000000-0005-0000-0000-0000A41C0000}"/>
    <cellStyle name="Normal 2 3 5 2 2 3 6 3" xfId="22434" xr:uid="{00000000-0005-0000-0000-0000A2570000}"/>
    <cellStyle name="Normal 2 3 5 2 2 3 8" xfId="17421" xr:uid="{00000000-0005-0000-0000-00000D440000}"/>
    <cellStyle name="Normal 2 3 5 2 2 4" xfId="2679" xr:uid="{00000000-0005-0000-0000-0000770A0000}"/>
    <cellStyle name="Normal 2 3 5 2 2 4 2" xfId="4369" xr:uid="{00000000-0005-0000-0000-000011110000}"/>
    <cellStyle name="Normal 2 3 5 2 2 4 2 2" xfId="14442" xr:uid="{00000000-0005-0000-0000-00006A380000}"/>
    <cellStyle name="Normal 2 3 5 2 2 4 2 2 3" xfId="29540" xr:uid="{00000000-0005-0000-0000-000064730000}"/>
    <cellStyle name="Normal 2 3 5 2 2 4 2 3" xfId="9422" xr:uid="{00000000-0005-0000-0000-0000CE240000}"/>
    <cellStyle name="Normal 2 3 5 2 2 4 2 3 3" xfId="24523" xr:uid="{00000000-0005-0000-0000-0000CB5F0000}"/>
    <cellStyle name="Normal 2 3 5 2 2 4 2 5" xfId="19510" xr:uid="{00000000-0005-0000-0000-0000364C0000}"/>
    <cellStyle name="Normal 2 3 5 2 2 4 3" xfId="6061" xr:uid="{00000000-0005-0000-0000-0000AD170000}"/>
    <cellStyle name="Normal 2 3 5 2 2 4 3 2" xfId="16113" xr:uid="{00000000-0005-0000-0000-0000F13E0000}"/>
    <cellStyle name="Normal 2 3 5 2 2 4 3 3" xfId="11093" xr:uid="{00000000-0005-0000-0000-0000552B0000}"/>
    <cellStyle name="Normal 2 3 5 2 2 4 3 3 3" xfId="26194" xr:uid="{00000000-0005-0000-0000-000052660000}"/>
    <cellStyle name="Normal 2 3 5 2 2 4 3 5" xfId="21181" xr:uid="{00000000-0005-0000-0000-0000BD520000}"/>
    <cellStyle name="Normal 2 3 5 2 2 4 4" xfId="12771" xr:uid="{00000000-0005-0000-0000-0000E3310000}"/>
    <cellStyle name="Normal 2 3 5 2 2 4 4 3" xfId="27869" xr:uid="{00000000-0005-0000-0000-0000DD6C0000}"/>
    <cellStyle name="Normal 2 3 5 2 2 4 5" xfId="7750" xr:uid="{00000000-0005-0000-0000-0000461E0000}"/>
    <cellStyle name="Normal 2 3 5 2 2 4 5 3" xfId="22852" xr:uid="{00000000-0005-0000-0000-000044590000}"/>
    <cellStyle name="Normal 2 3 5 2 2 4 7" xfId="17839" xr:uid="{00000000-0005-0000-0000-0000AF450000}"/>
    <cellStyle name="Normal 2 3 5 2 2 5" xfId="3532" xr:uid="{00000000-0005-0000-0000-0000CC0D0000}"/>
    <cellStyle name="Normal 2 3 5 2 2 5 2" xfId="13606" xr:uid="{00000000-0005-0000-0000-000026350000}"/>
    <cellStyle name="Normal 2 3 5 2 2 5 2 3" xfId="28704" xr:uid="{00000000-0005-0000-0000-000020700000}"/>
    <cellStyle name="Normal 2 3 5 2 2 5 3" xfId="8586" xr:uid="{00000000-0005-0000-0000-00008A210000}"/>
    <cellStyle name="Normal 2 3 5 2 2 5 3 3" xfId="23687" xr:uid="{00000000-0005-0000-0000-0000875C0000}"/>
    <cellStyle name="Normal 2 3 5 2 2 5 5" xfId="18674" xr:uid="{00000000-0005-0000-0000-0000F2480000}"/>
    <cellStyle name="Normal 2 3 5 2 2 6" xfId="5225" xr:uid="{00000000-0005-0000-0000-000069140000}"/>
    <cellStyle name="Normal 2 3 5 2 2 6 2" xfId="15277" xr:uid="{00000000-0005-0000-0000-0000AD3B0000}"/>
    <cellStyle name="Normal 2 3 5 2 2 6 2 3" xfId="30375" xr:uid="{00000000-0005-0000-0000-0000A7760000}"/>
    <cellStyle name="Normal 2 3 5 2 2 6 3" xfId="10257" xr:uid="{00000000-0005-0000-0000-000011280000}"/>
    <cellStyle name="Normal 2 3 5 2 2 6 3 3" xfId="25358" xr:uid="{00000000-0005-0000-0000-00000E630000}"/>
    <cellStyle name="Normal 2 3 5 2 2 6 5" xfId="20345" xr:uid="{00000000-0005-0000-0000-0000794F0000}"/>
    <cellStyle name="Normal 2 3 5 2 2 7" xfId="11935" xr:uid="{00000000-0005-0000-0000-00009F2E0000}"/>
    <cellStyle name="Normal 2 3 5 2 2 7 3" xfId="27033" xr:uid="{00000000-0005-0000-0000-000099690000}"/>
    <cellStyle name="Normal 2 3 5 2 2 8" xfId="6914" xr:uid="{00000000-0005-0000-0000-0000021B0000}"/>
    <cellStyle name="Normal 2 3 5 2 2 8 3" xfId="22016" xr:uid="{00000000-0005-0000-0000-000000560000}"/>
    <cellStyle name="Normal 2 3 5 2 3" xfId="1941" xr:uid="{00000000-0005-0000-0000-000095070000}"/>
    <cellStyle name="Normal 2 3 5 2 3 2" xfId="2362" xr:uid="{00000000-0005-0000-0000-00003A090000}"/>
    <cellStyle name="Normal 2 3 5 2 3 2 2" xfId="3201" xr:uid="{00000000-0005-0000-0000-0000810C0000}"/>
    <cellStyle name="Normal 2 3 5 2 3 2 2 2" xfId="4891" xr:uid="{00000000-0005-0000-0000-00001B130000}"/>
    <cellStyle name="Normal 2 3 5 2 3 2 2 2 2" xfId="14964" xr:uid="{00000000-0005-0000-0000-0000743A0000}"/>
    <cellStyle name="Normal 2 3 5 2 3 2 2 2 2 3" xfId="30062" xr:uid="{00000000-0005-0000-0000-00006E750000}"/>
    <cellStyle name="Normal 2 3 5 2 3 2 2 2 3" xfId="9944" xr:uid="{00000000-0005-0000-0000-0000D8260000}"/>
    <cellStyle name="Normal 2 3 5 2 3 2 2 2 3 3" xfId="25045" xr:uid="{00000000-0005-0000-0000-0000D5610000}"/>
    <cellStyle name="Normal 2 3 5 2 3 2 2 2 5" xfId="20032" xr:uid="{00000000-0005-0000-0000-0000404E0000}"/>
    <cellStyle name="Normal 2 3 5 2 3 2 2 3" xfId="6583" xr:uid="{00000000-0005-0000-0000-0000B7190000}"/>
    <cellStyle name="Normal 2 3 5 2 3 2 2 3 2" xfId="16635" xr:uid="{00000000-0005-0000-0000-0000FB400000}"/>
    <cellStyle name="Normal 2 3 5 2 3 2 2 3 3" xfId="11615" xr:uid="{00000000-0005-0000-0000-00005F2D0000}"/>
    <cellStyle name="Normal 2 3 5 2 3 2 2 3 3 3" xfId="26716" xr:uid="{00000000-0005-0000-0000-00005C680000}"/>
    <cellStyle name="Normal 2 3 5 2 3 2 2 3 5" xfId="21703" xr:uid="{00000000-0005-0000-0000-0000C7540000}"/>
    <cellStyle name="Normal 2 3 5 2 3 2 2 4" xfId="13293" xr:uid="{00000000-0005-0000-0000-0000ED330000}"/>
    <cellStyle name="Normal 2 3 5 2 3 2 2 4 3" xfId="28391" xr:uid="{00000000-0005-0000-0000-0000E76E0000}"/>
    <cellStyle name="Normal 2 3 5 2 3 2 2 5" xfId="8272" xr:uid="{00000000-0005-0000-0000-000050200000}"/>
    <cellStyle name="Normal 2 3 5 2 3 2 2 5 3" xfId="23374" xr:uid="{00000000-0005-0000-0000-00004E5B0000}"/>
    <cellStyle name="Normal 2 3 5 2 3 2 2 7" xfId="18361" xr:uid="{00000000-0005-0000-0000-0000B9470000}"/>
    <cellStyle name="Normal 2 3 5 2 3 2 3" xfId="4054" xr:uid="{00000000-0005-0000-0000-0000D60F0000}"/>
    <cellStyle name="Normal 2 3 5 2 3 2 3 2" xfId="14128" xr:uid="{00000000-0005-0000-0000-000030370000}"/>
    <cellStyle name="Normal 2 3 5 2 3 2 3 2 3" xfId="29226" xr:uid="{00000000-0005-0000-0000-00002A720000}"/>
    <cellStyle name="Normal 2 3 5 2 3 2 3 3" xfId="9108" xr:uid="{00000000-0005-0000-0000-000094230000}"/>
    <cellStyle name="Normal 2 3 5 2 3 2 3 3 3" xfId="24209" xr:uid="{00000000-0005-0000-0000-0000915E0000}"/>
    <cellStyle name="Normal 2 3 5 2 3 2 3 5" xfId="19196" xr:uid="{00000000-0005-0000-0000-0000FC4A0000}"/>
    <cellStyle name="Normal 2 3 5 2 3 2 4" xfId="5747" xr:uid="{00000000-0005-0000-0000-000073160000}"/>
    <cellStyle name="Normal 2 3 5 2 3 2 4 2" xfId="15799" xr:uid="{00000000-0005-0000-0000-0000B73D0000}"/>
    <cellStyle name="Normal 2 3 5 2 3 2 4 2 3" xfId="30897" xr:uid="{00000000-0005-0000-0000-0000B1780000}"/>
    <cellStyle name="Normal 2 3 5 2 3 2 4 3" xfId="10779" xr:uid="{00000000-0005-0000-0000-00001B2A0000}"/>
    <cellStyle name="Normal 2 3 5 2 3 2 4 3 3" xfId="25880" xr:uid="{00000000-0005-0000-0000-000018650000}"/>
    <cellStyle name="Normal 2 3 5 2 3 2 4 5" xfId="20867" xr:uid="{00000000-0005-0000-0000-000083510000}"/>
    <cellStyle name="Normal 2 3 5 2 3 2 5" xfId="12457" xr:uid="{00000000-0005-0000-0000-0000A9300000}"/>
    <cellStyle name="Normal 2 3 5 2 3 2 5 3" xfId="27555" xr:uid="{00000000-0005-0000-0000-0000A36B0000}"/>
    <cellStyle name="Normal 2 3 5 2 3 2 6" xfId="7436" xr:uid="{00000000-0005-0000-0000-00000C1D0000}"/>
    <cellStyle name="Normal 2 3 5 2 3 2 6 3" xfId="22538" xr:uid="{00000000-0005-0000-0000-00000A580000}"/>
    <cellStyle name="Normal 2 3 5 2 3 2 8" xfId="17525" xr:uid="{00000000-0005-0000-0000-000075440000}"/>
    <cellStyle name="Normal 2 3 5 2 3 3" xfId="2783" xr:uid="{00000000-0005-0000-0000-0000DF0A0000}"/>
    <cellStyle name="Normal 2 3 5 2 3 3 2" xfId="4473" xr:uid="{00000000-0005-0000-0000-000079110000}"/>
    <cellStyle name="Normal 2 3 5 2 3 3 2 2" xfId="14546" xr:uid="{00000000-0005-0000-0000-0000D2380000}"/>
    <cellStyle name="Normal 2 3 5 2 3 3 2 2 3" xfId="29644" xr:uid="{00000000-0005-0000-0000-0000CC730000}"/>
    <cellStyle name="Normal 2 3 5 2 3 3 2 3" xfId="9526" xr:uid="{00000000-0005-0000-0000-000036250000}"/>
    <cellStyle name="Normal 2 3 5 2 3 3 2 3 3" xfId="24627" xr:uid="{00000000-0005-0000-0000-000033600000}"/>
    <cellStyle name="Normal 2 3 5 2 3 3 2 5" xfId="19614" xr:uid="{00000000-0005-0000-0000-00009E4C0000}"/>
    <cellStyle name="Normal 2 3 5 2 3 3 3" xfId="6165" xr:uid="{00000000-0005-0000-0000-000015180000}"/>
    <cellStyle name="Normal 2 3 5 2 3 3 3 2" xfId="16217" xr:uid="{00000000-0005-0000-0000-0000593F0000}"/>
    <cellStyle name="Normal 2 3 5 2 3 3 3 3" xfId="11197" xr:uid="{00000000-0005-0000-0000-0000BD2B0000}"/>
    <cellStyle name="Normal 2 3 5 2 3 3 3 3 3" xfId="26298" xr:uid="{00000000-0005-0000-0000-0000BA660000}"/>
    <cellStyle name="Normal 2 3 5 2 3 3 3 5" xfId="21285" xr:uid="{00000000-0005-0000-0000-000025530000}"/>
    <cellStyle name="Normal 2 3 5 2 3 3 4" xfId="12875" xr:uid="{00000000-0005-0000-0000-00004B320000}"/>
    <cellStyle name="Normal 2 3 5 2 3 3 4 3" xfId="27973" xr:uid="{00000000-0005-0000-0000-0000456D0000}"/>
    <cellStyle name="Normal 2 3 5 2 3 3 5" xfId="7854" xr:uid="{00000000-0005-0000-0000-0000AE1E0000}"/>
    <cellStyle name="Normal 2 3 5 2 3 3 5 3" xfId="22956" xr:uid="{00000000-0005-0000-0000-0000AC590000}"/>
    <cellStyle name="Normal 2 3 5 2 3 3 7" xfId="17943" xr:uid="{00000000-0005-0000-0000-000017460000}"/>
    <cellStyle name="Normal 2 3 5 2 3 4" xfId="3636" xr:uid="{00000000-0005-0000-0000-0000340E0000}"/>
    <cellStyle name="Normal 2 3 5 2 3 4 2" xfId="13710" xr:uid="{00000000-0005-0000-0000-00008E350000}"/>
    <cellStyle name="Normal 2 3 5 2 3 4 2 3" xfId="28808" xr:uid="{00000000-0005-0000-0000-000088700000}"/>
    <cellStyle name="Normal 2 3 5 2 3 4 3" xfId="8690" xr:uid="{00000000-0005-0000-0000-0000F2210000}"/>
    <cellStyle name="Normal 2 3 5 2 3 4 3 3" xfId="23791" xr:uid="{00000000-0005-0000-0000-0000EF5C0000}"/>
    <cellStyle name="Normal 2 3 5 2 3 4 5" xfId="18778" xr:uid="{00000000-0005-0000-0000-00005A490000}"/>
    <cellStyle name="Normal 2 3 5 2 3 5" xfId="5329" xr:uid="{00000000-0005-0000-0000-0000D1140000}"/>
    <cellStyle name="Normal 2 3 5 2 3 5 2" xfId="15381" xr:uid="{00000000-0005-0000-0000-0000153C0000}"/>
    <cellStyle name="Normal 2 3 5 2 3 5 2 3" xfId="30479" xr:uid="{00000000-0005-0000-0000-00000F770000}"/>
    <cellStyle name="Normal 2 3 5 2 3 5 3" xfId="10361" xr:uid="{00000000-0005-0000-0000-000079280000}"/>
    <cellStyle name="Normal 2 3 5 2 3 5 3 3" xfId="25462" xr:uid="{00000000-0005-0000-0000-000076630000}"/>
    <cellStyle name="Normal 2 3 5 2 3 5 5" xfId="20449" xr:uid="{00000000-0005-0000-0000-0000E14F0000}"/>
    <cellStyle name="Normal 2 3 5 2 3 6" xfId="12039" xr:uid="{00000000-0005-0000-0000-0000072F0000}"/>
    <cellStyle name="Normal 2 3 5 2 3 6 3" xfId="27137" xr:uid="{00000000-0005-0000-0000-0000016A0000}"/>
    <cellStyle name="Normal 2 3 5 2 3 7" xfId="7018" xr:uid="{00000000-0005-0000-0000-00006A1B0000}"/>
    <cellStyle name="Normal 2 3 5 2 3 7 3" xfId="22120" xr:uid="{00000000-0005-0000-0000-000068560000}"/>
    <cellStyle name="Normal 2 3 5 2 3 9" xfId="17107" xr:uid="{00000000-0005-0000-0000-0000D3420000}"/>
    <cellStyle name="Normal 2 3 5 2 4" xfId="2154" xr:uid="{00000000-0005-0000-0000-00006A080000}"/>
    <cellStyle name="Normal 2 3 5 2 4 2" xfId="2993" xr:uid="{00000000-0005-0000-0000-0000B10B0000}"/>
    <cellStyle name="Normal 2 3 5 2 4 2 2" xfId="4683" xr:uid="{00000000-0005-0000-0000-00004B120000}"/>
    <cellStyle name="Normal 2 3 5 2 4 2 2 2" xfId="14756" xr:uid="{00000000-0005-0000-0000-0000A4390000}"/>
    <cellStyle name="Normal 2 3 5 2 4 2 2 2 3" xfId="29854" xr:uid="{00000000-0005-0000-0000-00009E740000}"/>
    <cellStyle name="Normal 2 3 5 2 4 2 2 3" xfId="9736" xr:uid="{00000000-0005-0000-0000-000008260000}"/>
    <cellStyle name="Normal 2 3 5 2 4 2 2 3 3" xfId="24837" xr:uid="{00000000-0005-0000-0000-000005610000}"/>
    <cellStyle name="Normal 2 3 5 2 4 2 2 5" xfId="19824" xr:uid="{00000000-0005-0000-0000-0000704D0000}"/>
    <cellStyle name="Normal 2 3 5 2 4 2 3" xfId="6375" xr:uid="{00000000-0005-0000-0000-0000E7180000}"/>
    <cellStyle name="Normal 2 3 5 2 4 2 3 2" xfId="16427" xr:uid="{00000000-0005-0000-0000-00002B400000}"/>
    <cellStyle name="Normal 2 3 5 2 4 2 3 3" xfId="11407" xr:uid="{00000000-0005-0000-0000-00008F2C0000}"/>
    <cellStyle name="Normal 2 3 5 2 4 2 3 3 3" xfId="26508" xr:uid="{00000000-0005-0000-0000-00008C670000}"/>
    <cellStyle name="Normal 2 3 5 2 4 2 3 5" xfId="21495" xr:uid="{00000000-0005-0000-0000-0000F7530000}"/>
    <cellStyle name="Normal 2 3 5 2 4 2 4" xfId="13085" xr:uid="{00000000-0005-0000-0000-00001D330000}"/>
    <cellStyle name="Normal 2 3 5 2 4 2 4 3" xfId="28183" xr:uid="{00000000-0005-0000-0000-0000176E0000}"/>
    <cellStyle name="Normal 2 3 5 2 4 2 5" xfId="8064" xr:uid="{00000000-0005-0000-0000-0000801F0000}"/>
    <cellStyle name="Normal 2 3 5 2 4 2 5 3" xfId="23166" xr:uid="{00000000-0005-0000-0000-00007E5A0000}"/>
    <cellStyle name="Normal 2 3 5 2 4 2 7" xfId="18153" xr:uid="{00000000-0005-0000-0000-0000E9460000}"/>
    <cellStyle name="Normal 2 3 5 2 4 3" xfId="3846" xr:uid="{00000000-0005-0000-0000-0000060F0000}"/>
    <cellStyle name="Normal 2 3 5 2 4 3 2" xfId="13920" xr:uid="{00000000-0005-0000-0000-000060360000}"/>
    <cellStyle name="Normal 2 3 5 2 4 3 2 3" xfId="29018" xr:uid="{00000000-0005-0000-0000-00005A710000}"/>
    <cellStyle name="Normal 2 3 5 2 4 3 3" xfId="8900" xr:uid="{00000000-0005-0000-0000-0000C4220000}"/>
    <cellStyle name="Normal 2 3 5 2 4 3 3 3" xfId="24001" xr:uid="{00000000-0005-0000-0000-0000C15D0000}"/>
    <cellStyle name="Normal 2 3 5 2 4 3 5" xfId="18988" xr:uid="{00000000-0005-0000-0000-00002C4A0000}"/>
    <cellStyle name="Normal 2 3 5 2 4 4" xfId="5539" xr:uid="{00000000-0005-0000-0000-0000A3150000}"/>
    <cellStyle name="Normal 2 3 5 2 4 4 2" xfId="15591" xr:uid="{00000000-0005-0000-0000-0000E73C0000}"/>
    <cellStyle name="Normal 2 3 5 2 4 4 2 3" xfId="30689" xr:uid="{00000000-0005-0000-0000-0000E1770000}"/>
    <cellStyle name="Normal 2 3 5 2 4 4 3" xfId="10571" xr:uid="{00000000-0005-0000-0000-00004B290000}"/>
    <cellStyle name="Normal 2 3 5 2 4 4 3 3" xfId="25672" xr:uid="{00000000-0005-0000-0000-000048640000}"/>
    <cellStyle name="Normal 2 3 5 2 4 4 5" xfId="20659" xr:uid="{00000000-0005-0000-0000-0000B3500000}"/>
    <cellStyle name="Normal 2 3 5 2 4 5" xfId="12249" xr:uid="{00000000-0005-0000-0000-0000D92F0000}"/>
    <cellStyle name="Normal 2 3 5 2 4 5 3" xfId="27347" xr:uid="{00000000-0005-0000-0000-0000D36A0000}"/>
    <cellStyle name="Normal 2 3 5 2 4 6" xfId="7228" xr:uid="{00000000-0005-0000-0000-00003C1C0000}"/>
    <cellStyle name="Normal 2 3 5 2 4 6 3" xfId="22330" xr:uid="{00000000-0005-0000-0000-00003A570000}"/>
    <cellStyle name="Normal 2 3 5 2 4 8" xfId="17317" xr:uid="{00000000-0005-0000-0000-0000A5430000}"/>
    <cellStyle name="Normal 2 3 5 2 5" xfId="2575" xr:uid="{00000000-0005-0000-0000-00000F0A0000}"/>
    <cellStyle name="Normal 2 3 5 2 5 2" xfId="4265" xr:uid="{00000000-0005-0000-0000-0000A9100000}"/>
    <cellStyle name="Normal 2 3 5 2 5 2 2" xfId="14338" xr:uid="{00000000-0005-0000-0000-000002380000}"/>
    <cellStyle name="Normal 2 3 5 2 5 2 2 3" xfId="29436" xr:uid="{00000000-0005-0000-0000-0000FC720000}"/>
    <cellStyle name="Normal 2 3 5 2 5 2 3" xfId="9318" xr:uid="{00000000-0005-0000-0000-000066240000}"/>
    <cellStyle name="Normal 2 3 5 2 5 2 3 3" xfId="24419" xr:uid="{00000000-0005-0000-0000-0000635F0000}"/>
    <cellStyle name="Normal 2 3 5 2 5 2 5" xfId="19406" xr:uid="{00000000-0005-0000-0000-0000CE4B0000}"/>
    <cellStyle name="Normal 2 3 5 2 5 3" xfId="5957" xr:uid="{00000000-0005-0000-0000-000045170000}"/>
    <cellStyle name="Normal 2 3 5 2 5 3 2" xfId="16009" xr:uid="{00000000-0005-0000-0000-0000893E0000}"/>
    <cellStyle name="Normal 2 3 5 2 5 3 3" xfId="10989" xr:uid="{00000000-0005-0000-0000-0000ED2A0000}"/>
    <cellStyle name="Normal 2 3 5 2 5 3 3 3" xfId="26090" xr:uid="{00000000-0005-0000-0000-0000EA650000}"/>
    <cellStyle name="Normal 2 3 5 2 5 3 5" xfId="21077" xr:uid="{00000000-0005-0000-0000-000055520000}"/>
    <cellStyle name="Normal 2 3 5 2 5 4" xfId="12667" xr:uid="{00000000-0005-0000-0000-00007B310000}"/>
    <cellStyle name="Normal 2 3 5 2 5 4 3" xfId="27765" xr:uid="{00000000-0005-0000-0000-0000756C0000}"/>
    <cellStyle name="Normal 2 3 5 2 5 5" xfId="7646" xr:uid="{00000000-0005-0000-0000-0000DE1D0000}"/>
    <cellStyle name="Normal 2 3 5 2 5 5 3" xfId="22748" xr:uid="{00000000-0005-0000-0000-0000DC580000}"/>
    <cellStyle name="Normal 2 3 5 2 5 7" xfId="17735" xr:uid="{00000000-0005-0000-0000-000047450000}"/>
    <cellStyle name="Normal 2 3 5 2 6" xfId="3428" xr:uid="{00000000-0005-0000-0000-0000640D0000}"/>
    <cellStyle name="Normal 2 3 5 2 6 2" xfId="13502" xr:uid="{00000000-0005-0000-0000-0000BE340000}"/>
    <cellStyle name="Normal 2 3 5 2 6 2 3" xfId="28600" xr:uid="{00000000-0005-0000-0000-0000B86F0000}"/>
    <cellStyle name="Normal 2 3 5 2 6 3" xfId="8482" xr:uid="{00000000-0005-0000-0000-000022210000}"/>
    <cellStyle name="Normal 2 3 5 2 6 3 3" xfId="23583" xr:uid="{00000000-0005-0000-0000-00001F5C0000}"/>
    <cellStyle name="Normal 2 3 5 2 6 5" xfId="18570" xr:uid="{00000000-0005-0000-0000-00008A480000}"/>
    <cellStyle name="Normal 2 3 5 2 7" xfId="5121" xr:uid="{00000000-0005-0000-0000-000001140000}"/>
    <cellStyle name="Normal 2 3 5 2 7 2" xfId="15173" xr:uid="{00000000-0005-0000-0000-0000453B0000}"/>
    <cellStyle name="Normal 2 3 5 2 7 2 3" xfId="30271" xr:uid="{00000000-0005-0000-0000-00003F760000}"/>
    <cellStyle name="Normal 2 3 5 2 7 3" xfId="10153" xr:uid="{00000000-0005-0000-0000-0000A9270000}"/>
    <cellStyle name="Normal 2 3 5 2 7 3 3" xfId="25254" xr:uid="{00000000-0005-0000-0000-0000A6620000}"/>
    <cellStyle name="Normal 2 3 5 2 7 5" xfId="20241" xr:uid="{00000000-0005-0000-0000-0000114F0000}"/>
    <cellStyle name="Normal 2 3 5 2 8" xfId="11831" xr:uid="{00000000-0005-0000-0000-0000372E0000}"/>
    <cellStyle name="Normal 2 3 5 2 8 3" xfId="26929" xr:uid="{00000000-0005-0000-0000-000031690000}"/>
    <cellStyle name="Normal 2 3 5 2 9" xfId="6810" xr:uid="{00000000-0005-0000-0000-00009A1A0000}"/>
    <cellStyle name="Normal 2 3 5 2 9 3" xfId="21912" xr:uid="{00000000-0005-0000-0000-000098550000}"/>
    <cellStyle name="Normal 2 3 5 3" xfId="1774" xr:uid="{00000000-0005-0000-0000-0000EE060000}"/>
    <cellStyle name="Normal 2 3 5 3 10" xfId="16951" xr:uid="{00000000-0005-0000-0000-000037420000}"/>
    <cellStyle name="Normal 2 3 5 3 2" xfId="1993" xr:uid="{00000000-0005-0000-0000-0000C9070000}"/>
    <cellStyle name="Normal 2 3 5 3 2 2" xfId="2414" xr:uid="{00000000-0005-0000-0000-00006E090000}"/>
    <cellStyle name="Normal 2 3 5 3 2 2 2" xfId="3253" xr:uid="{00000000-0005-0000-0000-0000B50C0000}"/>
    <cellStyle name="Normal 2 3 5 3 2 2 2 2" xfId="4943" xr:uid="{00000000-0005-0000-0000-00004F130000}"/>
    <cellStyle name="Normal 2 3 5 3 2 2 2 2 2" xfId="15016" xr:uid="{00000000-0005-0000-0000-0000A83A0000}"/>
    <cellStyle name="Normal 2 3 5 3 2 2 2 2 2 3" xfId="30114" xr:uid="{00000000-0005-0000-0000-0000A2750000}"/>
    <cellStyle name="Normal 2 3 5 3 2 2 2 2 3" xfId="9996" xr:uid="{00000000-0005-0000-0000-00000C270000}"/>
    <cellStyle name="Normal 2 3 5 3 2 2 2 2 3 3" xfId="25097" xr:uid="{00000000-0005-0000-0000-000009620000}"/>
    <cellStyle name="Normal 2 3 5 3 2 2 2 2 5" xfId="20084" xr:uid="{00000000-0005-0000-0000-0000744E0000}"/>
    <cellStyle name="Normal 2 3 5 3 2 2 2 3" xfId="6635" xr:uid="{00000000-0005-0000-0000-0000EB190000}"/>
    <cellStyle name="Normal 2 3 5 3 2 2 2 3 2" xfId="16687" xr:uid="{00000000-0005-0000-0000-00002F410000}"/>
    <cellStyle name="Normal 2 3 5 3 2 2 2 3 3" xfId="11667" xr:uid="{00000000-0005-0000-0000-0000932D0000}"/>
    <cellStyle name="Normal 2 3 5 3 2 2 2 3 3 3" xfId="26768" xr:uid="{00000000-0005-0000-0000-000090680000}"/>
    <cellStyle name="Normal 2 3 5 3 2 2 2 3 5" xfId="21755" xr:uid="{00000000-0005-0000-0000-0000FB540000}"/>
    <cellStyle name="Normal 2 3 5 3 2 2 2 4" xfId="13345" xr:uid="{00000000-0005-0000-0000-000021340000}"/>
    <cellStyle name="Normal 2 3 5 3 2 2 2 4 3" xfId="28443" xr:uid="{00000000-0005-0000-0000-00001B6F0000}"/>
    <cellStyle name="Normal 2 3 5 3 2 2 2 5" xfId="8324" xr:uid="{00000000-0005-0000-0000-000084200000}"/>
    <cellStyle name="Normal 2 3 5 3 2 2 2 5 3" xfId="23426" xr:uid="{00000000-0005-0000-0000-0000825B0000}"/>
    <cellStyle name="Normal 2 3 5 3 2 2 2 7" xfId="18413" xr:uid="{00000000-0005-0000-0000-0000ED470000}"/>
    <cellStyle name="Normal 2 3 5 3 2 2 3" xfId="4106" xr:uid="{00000000-0005-0000-0000-00000A100000}"/>
    <cellStyle name="Normal 2 3 5 3 2 2 3 2" xfId="14180" xr:uid="{00000000-0005-0000-0000-000064370000}"/>
    <cellStyle name="Normal 2 3 5 3 2 2 3 2 3" xfId="29278" xr:uid="{00000000-0005-0000-0000-00005E720000}"/>
    <cellStyle name="Normal 2 3 5 3 2 2 3 3" xfId="9160" xr:uid="{00000000-0005-0000-0000-0000C8230000}"/>
    <cellStyle name="Normal 2 3 5 3 2 2 3 3 3" xfId="24261" xr:uid="{00000000-0005-0000-0000-0000C55E0000}"/>
    <cellStyle name="Normal 2 3 5 3 2 2 3 5" xfId="19248" xr:uid="{00000000-0005-0000-0000-0000304B0000}"/>
    <cellStyle name="Normal 2 3 5 3 2 2 4" xfId="5799" xr:uid="{00000000-0005-0000-0000-0000A7160000}"/>
    <cellStyle name="Normal 2 3 5 3 2 2 4 2" xfId="15851" xr:uid="{00000000-0005-0000-0000-0000EB3D0000}"/>
    <cellStyle name="Normal 2 3 5 3 2 2 4 3" xfId="10831" xr:uid="{00000000-0005-0000-0000-00004F2A0000}"/>
    <cellStyle name="Normal 2 3 5 3 2 2 4 3 3" xfId="25932" xr:uid="{00000000-0005-0000-0000-00004C650000}"/>
    <cellStyle name="Normal 2 3 5 3 2 2 4 5" xfId="20919" xr:uid="{00000000-0005-0000-0000-0000B7510000}"/>
    <cellStyle name="Normal 2 3 5 3 2 2 5" xfId="12509" xr:uid="{00000000-0005-0000-0000-0000DD300000}"/>
    <cellStyle name="Normal 2 3 5 3 2 2 5 3" xfId="27607" xr:uid="{00000000-0005-0000-0000-0000D76B0000}"/>
    <cellStyle name="Normal 2 3 5 3 2 2 6" xfId="7488" xr:uid="{00000000-0005-0000-0000-0000401D0000}"/>
    <cellStyle name="Normal 2 3 5 3 2 2 6 3" xfId="22590" xr:uid="{00000000-0005-0000-0000-00003E580000}"/>
    <cellStyle name="Normal 2 3 5 3 2 2 8" xfId="17577" xr:uid="{00000000-0005-0000-0000-0000A9440000}"/>
    <cellStyle name="Normal 2 3 5 3 2 3" xfId="2835" xr:uid="{00000000-0005-0000-0000-0000130B0000}"/>
    <cellStyle name="Normal 2 3 5 3 2 3 2" xfId="4525" xr:uid="{00000000-0005-0000-0000-0000AD110000}"/>
    <cellStyle name="Normal 2 3 5 3 2 3 2 2" xfId="14598" xr:uid="{00000000-0005-0000-0000-000006390000}"/>
    <cellStyle name="Normal 2 3 5 3 2 3 2 2 3" xfId="29696" xr:uid="{00000000-0005-0000-0000-000000740000}"/>
    <cellStyle name="Normal 2 3 5 3 2 3 2 3" xfId="9578" xr:uid="{00000000-0005-0000-0000-00006A250000}"/>
    <cellStyle name="Normal 2 3 5 3 2 3 2 3 3" xfId="24679" xr:uid="{00000000-0005-0000-0000-000067600000}"/>
    <cellStyle name="Normal 2 3 5 3 2 3 2 5" xfId="19666" xr:uid="{00000000-0005-0000-0000-0000D24C0000}"/>
    <cellStyle name="Normal 2 3 5 3 2 3 3" xfId="6217" xr:uid="{00000000-0005-0000-0000-000049180000}"/>
    <cellStyle name="Normal 2 3 5 3 2 3 3 2" xfId="16269" xr:uid="{00000000-0005-0000-0000-00008D3F0000}"/>
    <cellStyle name="Normal 2 3 5 3 2 3 3 3" xfId="11249" xr:uid="{00000000-0005-0000-0000-0000F12B0000}"/>
    <cellStyle name="Normal 2 3 5 3 2 3 3 3 3" xfId="26350" xr:uid="{00000000-0005-0000-0000-0000EE660000}"/>
    <cellStyle name="Normal 2 3 5 3 2 3 3 5" xfId="21337" xr:uid="{00000000-0005-0000-0000-000059530000}"/>
    <cellStyle name="Normal 2 3 5 3 2 3 4" xfId="12927" xr:uid="{00000000-0005-0000-0000-00007F320000}"/>
    <cellStyle name="Normal 2 3 5 3 2 3 4 3" xfId="28025" xr:uid="{00000000-0005-0000-0000-0000796D0000}"/>
    <cellStyle name="Normal 2 3 5 3 2 3 5" xfId="7906" xr:uid="{00000000-0005-0000-0000-0000E21E0000}"/>
    <cellStyle name="Normal 2 3 5 3 2 3 5 3" xfId="23008" xr:uid="{00000000-0005-0000-0000-0000E0590000}"/>
    <cellStyle name="Normal 2 3 5 3 2 3 7" xfId="17995" xr:uid="{00000000-0005-0000-0000-00004B460000}"/>
    <cellStyle name="Normal 2 3 5 3 2 4" xfId="3688" xr:uid="{00000000-0005-0000-0000-0000680E0000}"/>
    <cellStyle name="Normal 2 3 5 3 2 4 2" xfId="13762" xr:uid="{00000000-0005-0000-0000-0000C2350000}"/>
    <cellStyle name="Normal 2 3 5 3 2 4 2 3" xfId="28860" xr:uid="{00000000-0005-0000-0000-0000BC700000}"/>
    <cellStyle name="Normal 2 3 5 3 2 4 3" xfId="8742" xr:uid="{00000000-0005-0000-0000-000026220000}"/>
    <cellStyle name="Normal 2 3 5 3 2 4 3 3" xfId="23843" xr:uid="{00000000-0005-0000-0000-0000235D0000}"/>
    <cellStyle name="Normal 2 3 5 3 2 4 5" xfId="18830" xr:uid="{00000000-0005-0000-0000-00008E490000}"/>
    <cellStyle name="Normal 2 3 5 3 2 5" xfId="5381" xr:uid="{00000000-0005-0000-0000-000005150000}"/>
    <cellStyle name="Normal 2 3 5 3 2 5 2" xfId="15433" xr:uid="{00000000-0005-0000-0000-0000493C0000}"/>
    <cellStyle name="Normal 2 3 5 3 2 5 2 3" xfId="30531" xr:uid="{00000000-0005-0000-0000-000043770000}"/>
    <cellStyle name="Normal 2 3 5 3 2 5 3" xfId="10413" xr:uid="{00000000-0005-0000-0000-0000AD280000}"/>
    <cellStyle name="Normal 2 3 5 3 2 5 3 3" xfId="25514" xr:uid="{00000000-0005-0000-0000-0000AA630000}"/>
    <cellStyle name="Normal 2 3 5 3 2 5 5" xfId="20501" xr:uid="{00000000-0005-0000-0000-000015500000}"/>
    <cellStyle name="Normal 2 3 5 3 2 6" xfId="12091" xr:uid="{00000000-0005-0000-0000-00003B2F0000}"/>
    <cellStyle name="Normal 2 3 5 3 2 6 3" xfId="27189" xr:uid="{00000000-0005-0000-0000-0000356A0000}"/>
    <cellStyle name="Normal 2 3 5 3 2 7" xfId="7070" xr:uid="{00000000-0005-0000-0000-00009E1B0000}"/>
    <cellStyle name="Normal 2 3 5 3 2 7 3" xfId="22172" xr:uid="{00000000-0005-0000-0000-00009C560000}"/>
    <cellStyle name="Normal 2 3 5 3 2 9" xfId="17159" xr:uid="{00000000-0005-0000-0000-000007430000}"/>
    <cellStyle name="Normal 2 3 5 3 3" xfId="2206" xr:uid="{00000000-0005-0000-0000-00009E080000}"/>
    <cellStyle name="Normal 2 3 5 3 3 2" xfId="3045" xr:uid="{00000000-0005-0000-0000-0000E50B0000}"/>
    <cellStyle name="Normal 2 3 5 3 3 2 2" xfId="4735" xr:uid="{00000000-0005-0000-0000-00007F120000}"/>
    <cellStyle name="Normal 2 3 5 3 3 2 2 2" xfId="14808" xr:uid="{00000000-0005-0000-0000-0000D8390000}"/>
    <cellStyle name="Normal 2 3 5 3 3 2 2 2 3" xfId="29906" xr:uid="{00000000-0005-0000-0000-0000D2740000}"/>
    <cellStyle name="Normal 2 3 5 3 3 2 2 3" xfId="9788" xr:uid="{00000000-0005-0000-0000-00003C260000}"/>
    <cellStyle name="Normal 2 3 5 3 3 2 2 3 3" xfId="24889" xr:uid="{00000000-0005-0000-0000-000039610000}"/>
    <cellStyle name="Normal 2 3 5 3 3 2 2 5" xfId="19876" xr:uid="{00000000-0005-0000-0000-0000A44D0000}"/>
    <cellStyle name="Normal 2 3 5 3 3 2 3" xfId="6427" xr:uid="{00000000-0005-0000-0000-00001B190000}"/>
    <cellStyle name="Normal 2 3 5 3 3 2 3 2" xfId="16479" xr:uid="{00000000-0005-0000-0000-00005F400000}"/>
    <cellStyle name="Normal 2 3 5 3 3 2 3 3" xfId="11459" xr:uid="{00000000-0005-0000-0000-0000C32C0000}"/>
    <cellStyle name="Normal 2 3 5 3 3 2 3 3 3" xfId="26560" xr:uid="{00000000-0005-0000-0000-0000C0670000}"/>
    <cellStyle name="Normal 2 3 5 3 3 2 3 5" xfId="21547" xr:uid="{00000000-0005-0000-0000-00002B540000}"/>
    <cellStyle name="Normal 2 3 5 3 3 2 4" xfId="13137" xr:uid="{00000000-0005-0000-0000-000051330000}"/>
    <cellStyle name="Normal 2 3 5 3 3 2 4 3" xfId="28235" xr:uid="{00000000-0005-0000-0000-00004B6E0000}"/>
    <cellStyle name="Normal 2 3 5 3 3 2 5" xfId="8116" xr:uid="{00000000-0005-0000-0000-0000B41F0000}"/>
    <cellStyle name="Normal 2 3 5 3 3 2 5 3" xfId="23218" xr:uid="{00000000-0005-0000-0000-0000B25A0000}"/>
    <cellStyle name="Normal 2 3 5 3 3 2 7" xfId="18205" xr:uid="{00000000-0005-0000-0000-00001D470000}"/>
    <cellStyle name="Normal 2 3 5 3 3 3" xfId="3898" xr:uid="{00000000-0005-0000-0000-00003A0F0000}"/>
    <cellStyle name="Normal 2 3 5 3 3 3 2" xfId="13972" xr:uid="{00000000-0005-0000-0000-000094360000}"/>
    <cellStyle name="Normal 2 3 5 3 3 3 2 3" xfId="29070" xr:uid="{00000000-0005-0000-0000-00008E710000}"/>
    <cellStyle name="Normal 2 3 5 3 3 3 3" xfId="8952" xr:uid="{00000000-0005-0000-0000-0000F8220000}"/>
    <cellStyle name="Normal 2 3 5 3 3 3 3 3" xfId="24053" xr:uid="{00000000-0005-0000-0000-0000F55D0000}"/>
    <cellStyle name="Normal 2 3 5 3 3 3 5" xfId="19040" xr:uid="{00000000-0005-0000-0000-0000604A0000}"/>
    <cellStyle name="Normal 2 3 5 3 3 4" xfId="5591" xr:uid="{00000000-0005-0000-0000-0000D7150000}"/>
    <cellStyle name="Normal 2 3 5 3 3 4 2" xfId="15643" xr:uid="{00000000-0005-0000-0000-00001B3D0000}"/>
    <cellStyle name="Normal 2 3 5 3 3 4 2 3" xfId="30741" xr:uid="{00000000-0005-0000-0000-000015780000}"/>
    <cellStyle name="Normal 2 3 5 3 3 4 3" xfId="10623" xr:uid="{00000000-0005-0000-0000-00007F290000}"/>
    <cellStyle name="Normal 2 3 5 3 3 4 3 3" xfId="25724" xr:uid="{00000000-0005-0000-0000-00007C640000}"/>
    <cellStyle name="Normal 2 3 5 3 3 4 5" xfId="20711" xr:uid="{00000000-0005-0000-0000-0000E7500000}"/>
    <cellStyle name="Normal 2 3 5 3 3 5" xfId="12301" xr:uid="{00000000-0005-0000-0000-00000D300000}"/>
    <cellStyle name="Normal 2 3 5 3 3 5 3" xfId="27399" xr:uid="{00000000-0005-0000-0000-0000076B0000}"/>
    <cellStyle name="Normal 2 3 5 3 3 6" xfId="7280" xr:uid="{00000000-0005-0000-0000-0000701C0000}"/>
    <cellStyle name="Normal 2 3 5 3 3 6 3" xfId="22382" xr:uid="{00000000-0005-0000-0000-00006E570000}"/>
    <cellStyle name="Normal 2 3 5 3 3 8" xfId="17369" xr:uid="{00000000-0005-0000-0000-0000D9430000}"/>
    <cellStyle name="Normal 2 3 5 3 4" xfId="2627" xr:uid="{00000000-0005-0000-0000-0000430A0000}"/>
    <cellStyle name="Normal 2 3 5 3 4 2" xfId="4317" xr:uid="{00000000-0005-0000-0000-0000DD100000}"/>
    <cellStyle name="Normal 2 3 5 3 4 2 2" xfId="14390" xr:uid="{00000000-0005-0000-0000-000036380000}"/>
    <cellStyle name="Normal 2 3 5 3 4 2 2 3" xfId="29488" xr:uid="{00000000-0005-0000-0000-000030730000}"/>
    <cellStyle name="Normal 2 3 5 3 4 2 3" xfId="9370" xr:uid="{00000000-0005-0000-0000-00009A240000}"/>
    <cellStyle name="Normal 2 3 5 3 4 2 3 3" xfId="24471" xr:uid="{00000000-0005-0000-0000-0000975F0000}"/>
    <cellStyle name="Normal 2 3 5 3 4 2 5" xfId="19458" xr:uid="{00000000-0005-0000-0000-0000024C0000}"/>
    <cellStyle name="Normal 2 3 5 3 4 3" xfId="6009" xr:uid="{00000000-0005-0000-0000-000079170000}"/>
    <cellStyle name="Normal 2 3 5 3 4 3 2" xfId="16061" xr:uid="{00000000-0005-0000-0000-0000BD3E0000}"/>
    <cellStyle name="Normal 2 3 5 3 4 3 3" xfId="11041" xr:uid="{00000000-0005-0000-0000-0000212B0000}"/>
    <cellStyle name="Normal 2 3 5 3 4 3 3 3" xfId="26142" xr:uid="{00000000-0005-0000-0000-00001E660000}"/>
    <cellStyle name="Normal 2 3 5 3 4 3 5" xfId="21129" xr:uid="{00000000-0005-0000-0000-000089520000}"/>
    <cellStyle name="Normal 2 3 5 3 4 4" xfId="12719" xr:uid="{00000000-0005-0000-0000-0000AF310000}"/>
    <cellStyle name="Normal 2 3 5 3 4 4 3" xfId="27817" xr:uid="{00000000-0005-0000-0000-0000A96C0000}"/>
    <cellStyle name="Normal 2 3 5 3 4 5" xfId="7698" xr:uid="{00000000-0005-0000-0000-0000121E0000}"/>
    <cellStyle name="Normal 2 3 5 3 4 5 3" xfId="22800" xr:uid="{00000000-0005-0000-0000-000010590000}"/>
    <cellStyle name="Normal 2 3 5 3 4 7" xfId="17787" xr:uid="{00000000-0005-0000-0000-00007B450000}"/>
    <cellStyle name="Normal 2 3 5 3 5" xfId="3480" xr:uid="{00000000-0005-0000-0000-0000980D0000}"/>
    <cellStyle name="Normal 2 3 5 3 5 2" xfId="13554" xr:uid="{00000000-0005-0000-0000-0000F2340000}"/>
    <cellStyle name="Normal 2 3 5 3 5 2 3" xfId="28652" xr:uid="{00000000-0005-0000-0000-0000EC6F0000}"/>
    <cellStyle name="Normal 2 3 5 3 5 3" xfId="8534" xr:uid="{00000000-0005-0000-0000-000056210000}"/>
    <cellStyle name="Normal 2 3 5 3 5 3 3" xfId="23635" xr:uid="{00000000-0005-0000-0000-0000535C0000}"/>
    <cellStyle name="Normal 2 3 5 3 5 5" xfId="18622" xr:uid="{00000000-0005-0000-0000-0000BE480000}"/>
    <cellStyle name="Normal 2 3 5 3 6" xfId="5173" xr:uid="{00000000-0005-0000-0000-000035140000}"/>
    <cellStyle name="Normal 2 3 5 3 6 2" xfId="15225" xr:uid="{00000000-0005-0000-0000-0000793B0000}"/>
    <cellStyle name="Normal 2 3 5 3 6 2 3" xfId="30323" xr:uid="{00000000-0005-0000-0000-000073760000}"/>
    <cellStyle name="Normal 2 3 5 3 6 3" xfId="10205" xr:uid="{00000000-0005-0000-0000-0000DD270000}"/>
    <cellStyle name="Normal 2 3 5 3 6 3 3" xfId="25306" xr:uid="{00000000-0005-0000-0000-0000DA620000}"/>
    <cellStyle name="Normal 2 3 5 3 6 5" xfId="20293" xr:uid="{00000000-0005-0000-0000-0000454F0000}"/>
    <cellStyle name="Normal 2 3 5 3 7" xfId="11883" xr:uid="{00000000-0005-0000-0000-00006B2E0000}"/>
    <cellStyle name="Normal 2 3 5 3 7 3" xfId="26981" xr:uid="{00000000-0005-0000-0000-000065690000}"/>
    <cellStyle name="Normal 2 3 5 3 8" xfId="6862" xr:uid="{00000000-0005-0000-0000-0000CE1A0000}"/>
    <cellStyle name="Normal 2 3 5 3 8 3" xfId="21964" xr:uid="{00000000-0005-0000-0000-0000CC550000}"/>
    <cellStyle name="Normal 2 3 5 4" xfId="1887" xr:uid="{00000000-0005-0000-0000-00005F070000}"/>
    <cellStyle name="Normal 2 3 5 4 2" xfId="2310" xr:uid="{00000000-0005-0000-0000-000006090000}"/>
    <cellStyle name="Normal 2 3 5 4 2 2" xfId="3149" xr:uid="{00000000-0005-0000-0000-00004D0C0000}"/>
    <cellStyle name="Normal 2 3 5 4 2 2 2" xfId="4839" xr:uid="{00000000-0005-0000-0000-0000E7120000}"/>
    <cellStyle name="Normal 2 3 5 4 2 2 2 2" xfId="14912" xr:uid="{00000000-0005-0000-0000-0000403A0000}"/>
    <cellStyle name="Normal 2 3 5 4 2 2 2 2 3" xfId="30010" xr:uid="{00000000-0005-0000-0000-00003A750000}"/>
    <cellStyle name="Normal 2 3 5 4 2 2 2 3" xfId="9892" xr:uid="{00000000-0005-0000-0000-0000A4260000}"/>
    <cellStyle name="Normal 2 3 5 4 2 2 2 3 3" xfId="24993" xr:uid="{00000000-0005-0000-0000-0000A1610000}"/>
    <cellStyle name="Normal 2 3 5 4 2 2 2 5" xfId="19980" xr:uid="{00000000-0005-0000-0000-00000C4E0000}"/>
    <cellStyle name="Normal 2 3 5 4 2 2 3" xfId="6531" xr:uid="{00000000-0005-0000-0000-000083190000}"/>
    <cellStyle name="Normal 2 3 5 4 2 2 3 2" xfId="16583" xr:uid="{00000000-0005-0000-0000-0000C7400000}"/>
    <cellStyle name="Normal 2 3 5 4 2 2 3 3" xfId="11563" xr:uid="{00000000-0005-0000-0000-00002B2D0000}"/>
    <cellStyle name="Normal 2 3 5 4 2 2 3 3 3" xfId="26664" xr:uid="{00000000-0005-0000-0000-000028680000}"/>
    <cellStyle name="Normal 2 3 5 4 2 2 3 5" xfId="21651" xr:uid="{00000000-0005-0000-0000-000093540000}"/>
    <cellStyle name="Normal 2 3 5 4 2 2 4" xfId="13241" xr:uid="{00000000-0005-0000-0000-0000B9330000}"/>
    <cellStyle name="Normal 2 3 5 4 2 2 4 3" xfId="28339" xr:uid="{00000000-0005-0000-0000-0000B36E0000}"/>
    <cellStyle name="Normal 2 3 5 4 2 2 5" xfId="8220" xr:uid="{00000000-0005-0000-0000-00001C200000}"/>
    <cellStyle name="Normal 2 3 5 4 2 2 5 3" xfId="23322" xr:uid="{00000000-0005-0000-0000-00001A5B0000}"/>
    <cellStyle name="Normal 2 3 5 4 2 2 7" xfId="18309" xr:uid="{00000000-0005-0000-0000-000085470000}"/>
    <cellStyle name="Normal 2 3 5 4 2 3" xfId="4002" xr:uid="{00000000-0005-0000-0000-0000A20F0000}"/>
    <cellStyle name="Normal 2 3 5 4 2 3 2" xfId="14076" xr:uid="{00000000-0005-0000-0000-0000FC360000}"/>
    <cellStyle name="Normal 2 3 5 4 2 3 2 3" xfId="29174" xr:uid="{00000000-0005-0000-0000-0000F6710000}"/>
    <cellStyle name="Normal 2 3 5 4 2 3 3" xfId="9056" xr:uid="{00000000-0005-0000-0000-000060230000}"/>
    <cellStyle name="Normal 2 3 5 4 2 3 3 3" xfId="24157" xr:uid="{00000000-0005-0000-0000-00005D5E0000}"/>
    <cellStyle name="Normal 2 3 5 4 2 3 5" xfId="19144" xr:uid="{00000000-0005-0000-0000-0000C84A0000}"/>
    <cellStyle name="Normal 2 3 5 4 2 4" xfId="5695" xr:uid="{00000000-0005-0000-0000-00003F160000}"/>
    <cellStyle name="Normal 2 3 5 4 2 4 2" xfId="15747" xr:uid="{00000000-0005-0000-0000-0000833D0000}"/>
    <cellStyle name="Normal 2 3 5 4 2 4 2 3" xfId="30845" xr:uid="{00000000-0005-0000-0000-00007D780000}"/>
    <cellStyle name="Normal 2 3 5 4 2 4 3" xfId="10727" xr:uid="{00000000-0005-0000-0000-0000E7290000}"/>
    <cellStyle name="Normal 2 3 5 4 2 4 3 3" xfId="25828" xr:uid="{00000000-0005-0000-0000-0000E4640000}"/>
    <cellStyle name="Normal 2 3 5 4 2 4 5" xfId="20815" xr:uid="{00000000-0005-0000-0000-00004F510000}"/>
    <cellStyle name="Normal 2 3 5 4 2 5" xfId="12405" xr:uid="{00000000-0005-0000-0000-000075300000}"/>
    <cellStyle name="Normal 2 3 5 4 2 5 3" xfId="27503" xr:uid="{00000000-0005-0000-0000-00006F6B0000}"/>
    <cellStyle name="Normal 2 3 5 4 2 6" xfId="7384" xr:uid="{00000000-0005-0000-0000-0000D81C0000}"/>
    <cellStyle name="Normal 2 3 5 4 2 6 3" xfId="22486" xr:uid="{00000000-0005-0000-0000-0000D6570000}"/>
    <cellStyle name="Normal 2 3 5 4 2 8" xfId="17473" xr:uid="{00000000-0005-0000-0000-000041440000}"/>
    <cellStyle name="Normal 2 3 5 4 3" xfId="2731" xr:uid="{00000000-0005-0000-0000-0000AB0A0000}"/>
    <cellStyle name="Normal 2 3 5 4 3 2" xfId="4421" xr:uid="{00000000-0005-0000-0000-000045110000}"/>
    <cellStyle name="Normal 2 3 5 4 3 2 2" xfId="14494" xr:uid="{00000000-0005-0000-0000-00009E380000}"/>
    <cellStyle name="Normal 2 3 5 4 3 2 2 3" xfId="29592" xr:uid="{00000000-0005-0000-0000-000098730000}"/>
    <cellStyle name="Normal 2 3 5 4 3 2 3" xfId="9474" xr:uid="{00000000-0005-0000-0000-000002250000}"/>
    <cellStyle name="Normal 2 3 5 4 3 2 3 3" xfId="24575" xr:uid="{00000000-0005-0000-0000-0000FF5F0000}"/>
    <cellStyle name="Normal 2 3 5 4 3 2 5" xfId="19562" xr:uid="{00000000-0005-0000-0000-00006A4C0000}"/>
    <cellStyle name="Normal 2 3 5 4 3 3" xfId="6113" xr:uid="{00000000-0005-0000-0000-0000E1170000}"/>
    <cellStyle name="Normal 2 3 5 4 3 3 2" xfId="16165" xr:uid="{00000000-0005-0000-0000-0000253F0000}"/>
    <cellStyle name="Normal 2 3 5 4 3 3 3" xfId="11145" xr:uid="{00000000-0005-0000-0000-0000892B0000}"/>
    <cellStyle name="Normal 2 3 5 4 3 3 3 3" xfId="26246" xr:uid="{00000000-0005-0000-0000-000086660000}"/>
    <cellStyle name="Normal 2 3 5 4 3 3 5" xfId="21233" xr:uid="{00000000-0005-0000-0000-0000F1520000}"/>
    <cellStyle name="Normal 2 3 5 4 3 4" xfId="12823" xr:uid="{00000000-0005-0000-0000-000017320000}"/>
    <cellStyle name="Normal 2 3 5 4 3 4 3" xfId="27921" xr:uid="{00000000-0005-0000-0000-0000116D0000}"/>
    <cellStyle name="Normal 2 3 5 4 3 5" xfId="7802" xr:uid="{00000000-0005-0000-0000-00007A1E0000}"/>
    <cellStyle name="Normal 2 3 5 4 3 5 3" xfId="22904" xr:uid="{00000000-0005-0000-0000-000078590000}"/>
    <cellStyle name="Normal 2 3 5 4 3 7" xfId="17891" xr:uid="{00000000-0005-0000-0000-0000E3450000}"/>
    <cellStyle name="Normal 2 3 5 4 4" xfId="3584" xr:uid="{00000000-0005-0000-0000-0000000E0000}"/>
    <cellStyle name="Normal 2 3 5 4 4 2" xfId="13658" xr:uid="{00000000-0005-0000-0000-00005A350000}"/>
    <cellStyle name="Normal 2 3 5 4 4 2 3" xfId="28756" xr:uid="{00000000-0005-0000-0000-000054700000}"/>
    <cellStyle name="Normal 2 3 5 4 4 3" xfId="8638" xr:uid="{00000000-0005-0000-0000-0000BE210000}"/>
    <cellStyle name="Normal 2 3 5 4 4 3 3" xfId="23739" xr:uid="{00000000-0005-0000-0000-0000BB5C0000}"/>
    <cellStyle name="Normal 2 3 5 4 4 5" xfId="18726" xr:uid="{00000000-0005-0000-0000-000026490000}"/>
    <cellStyle name="Normal 2 3 5 4 5" xfId="5277" xr:uid="{00000000-0005-0000-0000-00009D140000}"/>
    <cellStyle name="Normal 2 3 5 4 5 2" xfId="15329" xr:uid="{00000000-0005-0000-0000-0000E13B0000}"/>
    <cellStyle name="Normal 2 3 5 4 5 2 3" xfId="30427" xr:uid="{00000000-0005-0000-0000-0000DB760000}"/>
    <cellStyle name="Normal 2 3 5 4 5 3" xfId="10309" xr:uid="{00000000-0005-0000-0000-000045280000}"/>
    <cellStyle name="Normal 2 3 5 4 5 3 3" xfId="25410" xr:uid="{00000000-0005-0000-0000-000042630000}"/>
    <cellStyle name="Normal 2 3 5 4 5 5" xfId="20397" xr:uid="{00000000-0005-0000-0000-0000AD4F0000}"/>
    <cellStyle name="Normal 2 3 5 4 6" xfId="11987" xr:uid="{00000000-0005-0000-0000-0000D32E0000}"/>
    <cellStyle name="Normal 2 3 5 4 6 3" xfId="27085" xr:uid="{00000000-0005-0000-0000-0000CD690000}"/>
    <cellStyle name="Normal 2 3 5 4 7" xfId="6966" xr:uid="{00000000-0005-0000-0000-0000361B0000}"/>
    <cellStyle name="Normal 2 3 5 4 7 3" xfId="22068" xr:uid="{00000000-0005-0000-0000-000034560000}"/>
    <cellStyle name="Normal 2 3 5 4 9" xfId="17055" xr:uid="{00000000-0005-0000-0000-00009F420000}"/>
    <cellStyle name="Normal 2 3 5 5" xfId="2100" xr:uid="{00000000-0005-0000-0000-000034080000}"/>
    <cellStyle name="Normal 2 3 5 5 2" xfId="2941" xr:uid="{00000000-0005-0000-0000-00007D0B0000}"/>
    <cellStyle name="Normal 2 3 5 5 2 2" xfId="4631" xr:uid="{00000000-0005-0000-0000-000017120000}"/>
    <cellStyle name="Normal 2 3 5 5 2 2 2" xfId="14704" xr:uid="{00000000-0005-0000-0000-000070390000}"/>
    <cellStyle name="Normal 2 3 5 5 2 2 2 3" xfId="29802" xr:uid="{00000000-0005-0000-0000-00006A740000}"/>
    <cellStyle name="Normal 2 3 5 5 2 2 3" xfId="9684" xr:uid="{00000000-0005-0000-0000-0000D4250000}"/>
    <cellStyle name="Normal 2 3 5 5 2 2 3 3" xfId="24785" xr:uid="{00000000-0005-0000-0000-0000D1600000}"/>
    <cellStyle name="Normal 2 3 5 5 2 2 5" xfId="19772" xr:uid="{00000000-0005-0000-0000-00003C4D0000}"/>
    <cellStyle name="Normal 2 3 5 5 2 3" xfId="6323" xr:uid="{00000000-0005-0000-0000-0000B3180000}"/>
    <cellStyle name="Normal 2 3 5 5 2 3 2" xfId="16375" xr:uid="{00000000-0005-0000-0000-0000F73F0000}"/>
    <cellStyle name="Normal 2 3 5 5 2 3 3" xfId="11355" xr:uid="{00000000-0005-0000-0000-00005B2C0000}"/>
    <cellStyle name="Normal 2 3 5 5 2 3 3 3" xfId="26456" xr:uid="{00000000-0005-0000-0000-000058670000}"/>
    <cellStyle name="Normal 2 3 5 5 2 3 5" xfId="21443" xr:uid="{00000000-0005-0000-0000-0000C3530000}"/>
    <cellStyle name="Normal 2 3 5 5 2 4" xfId="13033" xr:uid="{00000000-0005-0000-0000-0000E9320000}"/>
    <cellStyle name="Normal 2 3 5 5 2 4 3" xfId="28131" xr:uid="{00000000-0005-0000-0000-0000E36D0000}"/>
    <cellStyle name="Normal 2 3 5 5 2 5" xfId="8012" xr:uid="{00000000-0005-0000-0000-00004C1F0000}"/>
    <cellStyle name="Normal 2 3 5 5 2 5 3" xfId="23114" xr:uid="{00000000-0005-0000-0000-00004A5A0000}"/>
    <cellStyle name="Normal 2 3 5 5 2 7" xfId="18101" xr:uid="{00000000-0005-0000-0000-0000B5460000}"/>
    <cellStyle name="Normal 2 3 5 5 3" xfId="3794" xr:uid="{00000000-0005-0000-0000-0000D20E0000}"/>
    <cellStyle name="Normal 2 3 5 5 3 2" xfId="13868" xr:uid="{00000000-0005-0000-0000-00002C360000}"/>
    <cellStyle name="Normal 2 3 5 5 3 2 3" xfId="28966" xr:uid="{00000000-0005-0000-0000-000026710000}"/>
    <cellStyle name="Normal 2 3 5 5 3 3" xfId="8848" xr:uid="{00000000-0005-0000-0000-000090220000}"/>
    <cellStyle name="Normal 2 3 5 5 3 3 3" xfId="23949" xr:uid="{00000000-0005-0000-0000-00008D5D0000}"/>
    <cellStyle name="Normal 2 3 5 5 3 5" xfId="18936" xr:uid="{00000000-0005-0000-0000-0000F8490000}"/>
    <cellStyle name="Normal 2 3 5 5 4" xfId="5487" xr:uid="{00000000-0005-0000-0000-00006F150000}"/>
    <cellStyle name="Normal 2 3 5 5 4 2" xfId="15539" xr:uid="{00000000-0005-0000-0000-0000B33C0000}"/>
    <cellStyle name="Normal 2 3 5 5 4 2 3" xfId="30637" xr:uid="{00000000-0005-0000-0000-0000AD770000}"/>
    <cellStyle name="Normal 2 3 5 5 4 3" xfId="10519" xr:uid="{00000000-0005-0000-0000-000017290000}"/>
    <cellStyle name="Normal 2 3 5 5 4 3 3" xfId="25620" xr:uid="{00000000-0005-0000-0000-000014640000}"/>
    <cellStyle name="Normal 2 3 5 5 4 5" xfId="20607" xr:uid="{00000000-0005-0000-0000-00007F500000}"/>
    <cellStyle name="Normal 2 3 5 5 5" xfId="12197" xr:uid="{00000000-0005-0000-0000-0000A52F0000}"/>
    <cellStyle name="Normal 2 3 5 5 5 3" xfId="27295" xr:uid="{00000000-0005-0000-0000-00009F6A0000}"/>
    <cellStyle name="Normal 2 3 5 5 6" xfId="7176" xr:uid="{00000000-0005-0000-0000-0000081C0000}"/>
    <cellStyle name="Normal 2 3 5 5 6 3" xfId="22278" xr:uid="{00000000-0005-0000-0000-000006570000}"/>
    <cellStyle name="Normal 2 3 5 5 8" xfId="17265" xr:uid="{00000000-0005-0000-0000-000071430000}"/>
    <cellStyle name="Normal 2 3 5 6" xfId="2521" xr:uid="{00000000-0005-0000-0000-0000D9090000}"/>
    <cellStyle name="Normal 2 3 5 6 2" xfId="4213" xr:uid="{00000000-0005-0000-0000-000075100000}"/>
    <cellStyle name="Normal 2 3 5 6 2 2" xfId="14286" xr:uid="{00000000-0005-0000-0000-0000CE370000}"/>
    <cellStyle name="Normal 2 3 5 6 2 2 3" xfId="29384" xr:uid="{00000000-0005-0000-0000-0000C8720000}"/>
    <cellStyle name="Normal 2 3 5 6 2 3" xfId="9266" xr:uid="{00000000-0005-0000-0000-000032240000}"/>
    <cellStyle name="Normal 2 3 5 6 2 3 3" xfId="24367" xr:uid="{00000000-0005-0000-0000-00002F5F0000}"/>
    <cellStyle name="Normal 2 3 5 6 2 5" xfId="19354" xr:uid="{00000000-0005-0000-0000-00009A4B0000}"/>
    <cellStyle name="Normal 2 3 5 6 3" xfId="5905" xr:uid="{00000000-0005-0000-0000-000011170000}"/>
    <cellStyle name="Normal 2 3 5 6 3 2" xfId="15957" xr:uid="{00000000-0005-0000-0000-0000553E0000}"/>
    <cellStyle name="Normal 2 3 5 6 3 3" xfId="10937" xr:uid="{00000000-0005-0000-0000-0000B92A0000}"/>
    <cellStyle name="Normal 2 3 5 6 3 3 3" xfId="26038" xr:uid="{00000000-0005-0000-0000-0000B6650000}"/>
    <cellStyle name="Normal 2 3 5 6 3 5" xfId="21025" xr:uid="{00000000-0005-0000-0000-000021520000}"/>
    <cellStyle name="Normal 2 3 5 6 4" xfId="12615" xr:uid="{00000000-0005-0000-0000-000047310000}"/>
    <cellStyle name="Normal 2 3 5 6 4 3" xfId="27713" xr:uid="{00000000-0005-0000-0000-0000416C0000}"/>
    <cellStyle name="Normal 2 3 5 6 5" xfId="7594" xr:uid="{00000000-0005-0000-0000-0000AA1D0000}"/>
    <cellStyle name="Normal 2 3 5 6 5 3" xfId="22696" xr:uid="{00000000-0005-0000-0000-0000A8580000}"/>
    <cellStyle name="Normal 2 3 5 6 7" xfId="17683" xr:uid="{00000000-0005-0000-0000-000013450000}"/>
    <cellStyle name="Normal 2 3 5 7" xfId="3372" xr:uid="{00000000-0005-0000-0000-00002C0D0000}"/>
    <cellStyle name="Normal 2 3 5 7 2" xfId="13450" xr:uid="{00000000-0005-0000-0000-00008A340000}"/>
    <cellStyle name="Normal 2 3 5 7 2 3" xfId="28548" xr:uid="{00000000-0005-0000-0000-0000846F0000}"/>
    <cellStyle name="Normal 2 3 5 7 3" xfId="8430" xr:uid="{00000000-0005-0000-0000-0000EE200000}"/>
    <cellStyle name="Normal 2 3 5 7 3 3" xfId="23531" xr:uid="{00000000-0005-0000-0000-0000EB5B0000}"/>
    <cellStyle name="Normal 2 3 5 7 5" xfId="18518" xr:uid="{00000000-0005-0000-0000-000056480000}"/>
    <cellStyle name="Normal 2 3 5 8" xfId="5066" xr:uid="{00000000-0005-0000-0000-0000CA130000}"/>
    <cellStyle name="Normal 2 3 5 8 2" xfId="15121" xr:uid="{00000000-0005-0000-0000-0000113B0000}"/>
    <cellStyle name="Normal 2 3 5 8 2 3" xfId="30219" xr:uid="{00000000-0005-0000-0000-00000B760000}"/>
    <cellStyle name="Normal 2 3 5 8 3" xfId="10101" xr:uid="{00000000-0005-0000-0000-000075270000}"/>
    <cellStyle name="Normal 2 3 5 8 3 3" xfId="25202" xr:uid="{00000000-0005-0000-0000-000072620000}"/>
    <cellStyle name="Normal 2 3 5 8 5" xfId="20189" xr:uid="{00000000-0005-0000-0000-0000DD4E0000}"/>
    <cellStyle name="Normal 2 3 5 9" xfId="11777" xr:uid="{00000000-0005-0000-0000-0000012E0000}"/>
    <cellStyle name="Normal 2 3 5 9 3" xfId="26877" xr:uid="{00000000-0005-0000-0000-0000FD680000}"/>
    <cellStyle name="Normal 2 3 6" xfId="1423" xr:uid="{00000000-0005-0000-0000-00008F050000}"/>
    <cellStyle name="Normal 2 3 6 10" xfId="6753" xr:uid="{00000000-0005-0000-0000-0000611A0000}"/>
    <cellStyle name="Normal 2 3 6 10 3" xfId="21857" xr:uid="{00000000-0005-0000-0000-000061550000}"/>
    <cellStyle name="Normal 2 3 6 12" xfId="16842" xr:uid="{00000000-0005-0000-0000-0000CA410000}"/>
    <cellStyle name="Normal 2 3 6 2" xfId="1717" xr:uid="{00000000-0005-0000-0000-0000B5060000}"/>
    <cellStyle name="Normal 2 3 6 2 11" xfId="16896" xr:uid="{00000000-0005-0000-0000-000000420000}"/>
    <cellStyle name="Normal 2 3 6 2 2" xfId="1825" xr:uid="{00000000-0005-0000-0000-000021070000}"/>
    <cellStyle name="Normal 2 3 6 2 2 10" xfId="17000" xr:uid="{00000000-0005-0000-0000-000068420000}"/>
    <cellStyle name="Normal 2 3 6 2 2 2" xfId="2042" xr:uid="{00000000-0005-0000-0000-0000FA070000}"/>
    <cellStyle name="Normal 2 3 6 2 2 2 2" xfId="2463" xr:uid="{00000000-0005-0000-0000-00009F090000}"/>
    <cellStyle name="Normal 2 3 6 2 2 2 2 2" xfId="3302" xr:uid="{00000000-0005-0000-0000-0000E60C0000}"/>
    <cellStyle name="Normal 2 3 6 2 2 2 2 2 2" xfId="4992" xr:uid="{00000000-0005-0000-0000-000080130000}"/>
    <cellStyle name="Normal 2 3 6 2 2 2 2 2 2 2" xfId="15065" xr:uid="{00000000-0005-0000-0000-0000D93A0000}"/>
    <cellStyle name="Normal 2 3 6 2 2 2 2 2 2 2 3" xfId="30163" xr:uid="{00000000-0005-0000-0000-0000D3750000}"/>
    <cellStyle name="Normal 2 3 6 2 2 2 2 2 2 3" xfId="10045" xr:uid="{00000000-0005-0000-0000-00003D270000}"/>
    <cellStyle name="Normal 2 3 6 2 2 2 2 2 2 3 3" xfId="25146" xr:uid="{00000000-0005-0000-0000-00003A620000}"/>
    <cellStyle name="Normal 2 3 6 2 2 2 2 2 2 5" xfId="20133" xr:uid="{00000000-0005-0000-0000-0000A54E0000}"/>
    <cellStyle name="Normal 2 3 6 2 2 2 2 2 3" xfId="6684" xr:uid="{00000000-0005-0000-0000-00001C1A0000}"/>
    <cellStyle name="Normal 2 3 6 2 2 2 2 2 3 2" xfId="16736" xr:uid="{00000000-0005-0000-0000-000060410000}"/>
    <cellStyle name="Normal 2 3 6 2 2 2 2 2 3 3" xfId="11716" xr:uid="{00000000-0005-0000-0000-0000C42D0000}"/>
    <cellStyle name="Normal 2 3 6 2 2 2 2 2 3 3 3" xfId="26817" xr:uid="{00000000-0005-0000-0000-0000C1680000}"/>
    <cellStyle name="Normal 2 3 6 2 2 2 2 2 3 5" xfId="21804" xr:uid="{00000000-0005-0000-0000-00002C550000}"/>
    <cellStyle name="Normal 2 3 6 2 2 2 2 2 4" xfId="13394" xr:uid="{00000000-0005-0000-0000-000052340000}"/>
    <cellStyle name="Normal 2 3 6 2 2 2 2 2 4 3" xfId="28492" xr:uid="{00000000-0005-0000-0000-00004C6F0000}"/>
    <cellStyle name="Normal 2 3 6 2 2 2 2 2 5" xfId="8373" xr:uid="{00000000-0005-0000-0000-0000B5200000}"/>
    <cellStyle name="Normal 2 3 6 2 2 2 2 2 5 3" xfId="23475" xr:uid="{00000000-0005-0000-0000-0000B35B0000}"/>
    <cellStyle name="Normal 2 3 6 2 2 2 2 2 7" xfId="18462" xr:uid="{00000000-0005-0000-0000-00001E480000}"/>
    <cellStyle name="Normal 2 3 6 2 2 2 2 3" xfId="4155" xr:uid="{00000000-0005-0000-0000-00003B100000}"/>
    <cellStyle name="Normal 2 3 6 2 2 2 2 3 2" xfId="14229" xr:uid="{00000000-0005-0000-0000-000095370000}"/>
    <cellStyle name="Normal 2 3 6 2 2 2 2 3 2 3" xfId="29327" xr:uid="{00000000-0005-0000-0000-00008F720000}"/>
    <cellStyle name="Normal 2 3 6 2 2 2 2 3 3" xfId="9209" xr:uid="{00000000-0005-0000-0000-0000F9230000}"/>
    <cellStyle name="Normal 2 3 6 2 2 2 2 3 3 3" xfId="24310" xr:uid="{00000000-0005-0000-0000-0000F65E0000}"/>
    <cellStyle name="Normal 2 3 6 2 2 2 2 3 5" xfId="19297" xr:uid="{00000000-0005-0000-0000-0000614B0000}"/>
    <cellStyle name="Normal 2 3 6 2 2 2 2 4" xfId="5848" xr:uid="{00000000-0005-0000-0000-0000D8160000}"/>
    <cellStyle name="Normal 2 3 6 2 2 2 2 4 2" xfId="15900" xr:uid="{00000000-0005-0000-0000-00001C3E0000}"/>
    <cellStyle name="Normal 2 3 6 2 2 2 2 4 3" xfId="10880" xr:uid="{00000000-0005-0000-0000-0000802A0000}"/>
    <cellStyle name="Normal 2 3 6 2 2 2 2 4 3 3" xfId="25981" xr:uid="{00000000-0005-0000-0000-00007D650000}"/>
    <cellStyle name="Normal 2 3 6 2 2 2 2 4 5" xfId="20968" xr:uid="{00000000-0005-0000-0000-0000E8510000}"/>
    <cellStyle name="Normal 2 3 6 2 2 2 2 5" xfId="12558" xr:uid="{00000000-0005-0000-0000-00000E310000}"/>
    <cellStyle name="Normal 2 3 6 2 2 2 2 5 3" xfId="27656" xr:uid="{00000000-0005-0000-0000-0000086C0000}"/>
    <cellStyle name="Normal 2 3 6 2 2 2 2 6" xfId="7537" xr:uid="{00000000-0005-0000-0000-0000711D0000}"/>
    <cellStyle name="Normal 2 3 6 2 2 2 2 6 3" xfId="22639" xr:uid="{00000000-0005-0000-0000-00006F580000}"/>
    <cellStyle name="Normal 2 3 6 2 2 2 2 8" xfId="17626" xr:uid="{00000000-0005-0000-0000-0000DA440000}"/>
    <cellStyle name="Normal 2 3 6 2 2 2 3" xfId="2884" xr:uid="{00000000-0005-0000-0000-0000440B0000}"/>
    <cellStyle name="Normal 2 3 6 2 2 2 3 2" xfId="4574" xr:uid="{00000000-0005-0000-0000-0000DE110000}"/>
    <cellStyle name="Normal 2 3 6 2 2 2 3 2 2" xfId="14647" xr:uid="{00000000-0005-0000-0000-000037390000}"/>
    <cellStyle name="Normal 2 3 6 2 2 2 3 2 2 3" xfId="29745" xr:uid="{00000000-0005-0000-0000-000031740000}"/>
    <cellStyle name="Normal 2 3 6 2 2 2 3 2 3" xfId="9627" xr:uid="{00000000-0005-0000-0000-00009B250000}"/>
    <cellStyle name="Normal 2 3 6 2 2 2 3 2 3 3" xfId="24728" xr:uid="{00000000-0005-0000-0000-000098600000}"/>
    <cellStyle name="Normal 2 3 6 2 2 2 3 2 5" xfId="19715" xr:uid="{00000000-0005-0000-0000-0000034D0000}"/>
    <cellStyle name="Normal 2 3 6 2 2 2 3 3" xfId="6266" xr:uid="{00000000-0005-0000-0000-00007A180000}"/>
    <cellStyle name="Normal 2 3 6 2 2 2 3 3 2" xfId="16318" xr:uid="{00000000-0005-0000-0000-0000BE3F0000}"/>
    <cellStyle name="Normal 2 3 6 2 2 2 3 3 3" xfId="11298" xr:uid="{00000000-0005-0000-0000-0000222C0000}"/>
    <cellStyle name="Normal 2 3 6 2 2 2 3 3 3 3" xfId="26399" xr:uid="{00000000-0005-0000-0000-00001F670000}"/>
    <cellStyle name="Normal 2 3 6 2 2 2 3 3 5" xfId="21386" xr:uid="{00000000-0005-0000-0000-00008A530000}"/>
    <cellStyle name="Normal 2 3 6 2 2 2 3 4" xfId="12976" xr:uid="{00000000-0005-0000-0000-0000B0320000}"/>
    <cellStyle name="Normal 2 3 6 2 2 2 3 4 3" xfId="28074" xr:uid="{00000000-0005-0000-0000-0000AA6D0000}"/>
    <cellStyle name="Normal 2 3 6 2 2 2 3 5" xfId="7955" xr:uid="{00000000-0005-0000-0000-0000131F0000}"/>
    <cellStyle name="Normal 2 3 6 2 2 2 3 5 3" xfId="23057" xr:uid="{00000000-0005-0000-0000-0000115A0000}"/>
    <cellStyle name="Normal 2 3 6 2 2 2 3 7" xfId="18044" xr:uid="{00000000-0005-0000-0000-00007C460000}"/>
    <cellStyle name="Normal 2 3 6 2 2 2 4" xfId="3737" xr:uid="{00000000-0005-0000-0000-0000990E0000}"/>
    <cellStyle name="Normal 2 3 6 2 2 2 4 2" xfId="13811" xr:uid="{00000000-0005-0000-0000-0000F3350000}"/>
    <cellStyle name="Normal 2 3 6 2 2 2 4 2 3" xfId="28909" xr:uid="{00000000-0005-0000-0000-0000ED700000}"/>
    <cellStyle name="Normal 2 3 6 2 2 2 4 3" xfId="8791" xr:uid="{00000000-0005-0000-0000-000057220000}"/>
    <cellStyle name="Normal 2 3 6 2 2 2 4 3 3" xfId="23892" xr:uid="{00000000-0005-0000-0000-0000545D0000}"/>
    <cellStyle name="Normal 2 3 6 2 2 2 4 5" xfId="18879" xr:uid="{00000000-0005-0000-0000-0000BF490000}"/>
    <cellStyle name="Normal 2 3 6 2 2 2 5" xfId="5430" xr:uid="{00000000-0005-0000-0000-000036150000}"/>
    <cellStyle name="Normal 2 3 6 2 2 2 5 2" xfId="15482" xr:uid="{00000000-0005-0000-0000-00007A3C0000}"/>
    <cellStyle name="Normal 2 3 6 2 2 2 5 2 3" xfId="30580" xr:uid="{00000000-0005-0000-0000-000074770000}"/>
    <cellStyle name="Normal 2 3 6 2 2 2 5 3" xfId="10462" xr:uid="{00000000-0005-0000-0000-0000DE280000}"/>
    <cellStyle name="Normal 2 3 6 2 2 2 5 3 3" xfId="25563" xr:uid="{00000000-0005-0000-0000-0000DB630000}"/>
    <cellStyle name="Normal 2 3 6 2 2 2 5 5" xfId="20550" xr:uid="{00000000-0005-0000-0000-000046500000}"/>
    <cellStyle name="Normal 2 3 6 2 2 2 6" xfId="12140" xr:uid="{00000000-0005-0000-0000-00006C2F0000}"/>
    <cellStyle name="Normal 2 3 6 2 2 2 6 3" xfId="27238" xr:uid="{00000000-0005-0000-0000-0000666A0000}"/>
    <cellStyle name="Normal 2 3 6 2 2 2 7" xfId="7119" xr:uid="{00000000-0005-0000-0000-0000CF1B0000}"/>
    <cellStyle name="Normal 2 3 6 2 2 2 7 3" xfId="22221" xr:uid="{00000000-0005-0000-0000-0000CD560000}"/>
    <cellStyle name="Normal 2 3 6 2 2 2 9" xfId="17208" xr:uid="{00000000-0005-0000-0000-000038430000}"/>
    <cellStyle name="Normal 2 3 6 2 2 3" xfId="2255" xr:uid="{00000000-0005-0000-0000-0000CF080000}"/>
    <cellStyle name="Normal 2 3 6 2 2 3 2" xfId="3094" xr:uid="{00000000-0005-0000-0000-0000160C0000}"/>
    <cellStyle name="Normal 2 3 6 2 2 3 2 2" xfId="4784" xr:uid="{00000000-0005-0000-0000-0000B0120000}"/>
    <cellStyle name="Normal 2 3 6 2 2 3 2 2 2" xfId="14857" xr:uid="{00000000-0005-0000-0000-0000093A0000}"/>
    <cellStyle name="Normal 2 3 6 2 2 3 2 2 2 3" xfId="29955" xr:uid="{00000000-0005-0000-0000-000003750000}"/>
    <cellStyle name="Normal 2 3 6 2 2 3 2 2 3" xfId="9837" xr:uid="{00000000-0005-0000-0000-00006D260000}"/>
    <cellStyle name="Normal 2 3 6 2 2 3 2 2 3 3" xfId="24938" xr:uid="{00000000-0005-0000-0000-00006A610000}"/>
    <cellStyle name="Normal 2 3 6 2 2 3 2 2 5" xfId="19925" xr:uid="{00000000-0005-0000-0000-0000D54D0000}"/>
    <cellStyle name="Normal 2 3 6 2 2 3 2 3" xfId="6476" xr:uid="{00000000-0005-0000-0000-00004C190000}"/>
    <cellStyle name="Normal 2 3 6 2 2 3 2 3 2" xfId="16528" xr:uid="{00000000-0005-0000-0000-000090400000}"/>
    <cellStyle name="Normal 2 3 6 2 2 3 2 3 3" xfId="11508" xr:uid="{00000000-0005-0000-0000-0000F42C0000}"/>
    <cellStyle name="Normal 2 3 6 2 2 3 2 3 3 3" xfId="26609" xr:uid="{00000000-0005-0000-0000-0000F1670000}"/>
    <cellStyle name="Normal 2 3 6 2 2 3 2 3 5" xfId="21596" xr:uid="{00000000-0005-0000-0000-00005C540000}"/>
    <cellStyle name="Normal 2 3 6 2 2 3 2 4" xfId="13186" xr:uid="{00000000-0005-0000-0000-000082330000}"/>
    <cellStyle name="Normal 2 3 6 2 2 3 2 4 3" xfId="28284" xr:uid="{00000000-0005-0000-0000-00007C6E0000}"/>
    <cellStyle name="Normal 2 3 6 2 2 3 2 5" xfId="8165" xr:uid="{00000000-0005-0000-0000-0000E51F0000}"/>
    <cellStyle name="Normal 2 3 6 2 2 3 2 5 3" xfId="23267" xr:uid="{00000000-0005-0000-0000-0000E35A0000}"/>
    <cellStyle name="Normal 2 3 6 2 2 3 2 7" xfId="18254" xr:uid="{00000000-0005-0000-0000-00004E470000}"/>
    <cellStyle name="Normal 2 3 6 2 2 3 3" xfId="3947" xr:uid="{00000000-0005-0000-0000-00006B0F0000}"/>
    <cellStyle name="Normal 2 3 6 2 2 3 3 2" xfId="14021" xr:uid="{00000000-0005-0000-0000-0000C5360000}"/>
    <cellStyle name="Normal 2 3 6 2 2 3 3 2 3" xfId="29119" xr:uid="{00000000-0005-0000-0000-0000BF710000}"/>
    <cellStyle name="Normal 2 3 6 2 2 3 3 3" xfId="9001" xr:uid="{00000000-0005-0000-0000-000029230000}"/>
    <cellStyle name="Normal 2 3 6 2 2 3 3 3 3" xfId="24102" xr:uid="{00000000-0005-0000-0000-0000265E0000}"/>
    <cellStyle name="Normal 2 3 6 2 2 3 3 5" xfId="19089" xr:uid="{00000000-0005-0000-0000-0000914A0000}"/>
    <cellStyle name="Normal 2 3 6 2 2 3 4" xfId="5640" xr:uid="{00000000-0005-0000-0000-000008160000}"/>
    <cellStyle name="Normal 2 3 6 2 2 3 4 2" xfId="15692" xr:uid="{00000000-0005-0000-0000-00004C3D0000}"/>
    <cellStyle name="Normal 2 3 6 2 2 3 4 2 3" xfId="30790" xr:uid="{00000000-0005-0000-0000-000046780000}"/>
    <cellStyle name="Normal 2 3 6 2 2 3 4 3" xfId="10672" xr:uid="{00000000-0005-0000-0000-0000B0290000}"/>
    <cellStyle name="Normal 2 3 6 2 2 3 4 3 3" xfId="25773" xr:uid="{00000000-0005-0000-0000-0000AD640000}"/>
    <cellStyle name="Normal 2 3 6 2 2 3 4 5" xfId="20760" xr:uid="{00000000-0005-0000-0000-000018510000}"/>
    <cellStyle name="Normal 2 3 6 2 2 3 5" xfId="12350" xr:uid="{00000000-0005-0000-0000-00003E300000}"/>
    <cellStyle name="Normal 2 3 6 2 2 3 5 3" xfId="27448" xr:uid="{00000000-0005-0000-0000-0000386B0000}"/>
    <cellStyle name="Normal 2 3 6 2 2 3 6" xfId="7329" xr:uid="{00000000-0005-0000-0000-0000A11C0000}"/>
    <cellStyle name="Normal 2 3 6 2 2 3 6 3" xfId="22431" xr:uid="{00000000-0005-0000-0000-00009F570000}"/>
    <cellStyle name="Normal 2 3 6 2 2 3 8" xfId="17418" xr:uid="{00000000-0005-0000-0000-00000A440000}"/>
    <cellStyle name="Normal 2 3 6 2 2 4" xfId="2676" xr:uid="{00000000-0005-0000-0000-0000740A0000}"/>
    <cellStyle name="Normal 2 3 6 2 2 4 2" xfId="4366" xr:uid="{00000000-0005-0000-0000-00000E110000}"/>
    <cellStyle name="Normal 2 3 6 2 2 4 2 2" xfId="14439" xr:uid="{00000000-0005-0000-0000-000067380000}"/>
    <cellStyle name="Normal 2 3 6 2 2 4 2 2 3" xfId="29537" xr:uid="{00000000-0005-0000-0000-000061730000}"/>
    <cellStyle name="Normal 2 3 6 2 2 4 2 3" xfId="9419" xr:uid="{00000000-0005-0000-0000-0000CB240000}"/>
    <cellStyle name="Normal 2 3 6 2 2 4 2 3 3" xfId="24520" xr:uid="{00000000-0005-0000-0000-0000C85F0000}"/>
    <cellStyle name="Normal 2 3 6 2 2 4 2 5" xfId="19507" xr:uid="{00000000-0005-0000-0000-0000334C0000}"/>
    <cellStyle name="Normal 2 3 6 2 2 4 3" xfId="6058" xr:uid="{00000000-0005-0000-0000-0000AA170000}"/>
    <cellStyle name="Normal 2 3 6 2 2 4 3 2" xfId="16110" xr:uid="{00000000-0005-0000-0000-0000EE3E0000}"/>
    <cellStyle name="Normal 2 3 6 2 2 4 3 3" xfId="11090" xr:uid="{00000000-0005-0000-0000-0000522B0000}"/>
    <cellStyle name="Normal 2 3 6 2 2 4 3 3 3" xfId="26191" xr:uid="{00000000-0005-0000-0000-00004F660000}"/>
    <cellStyle name="Normal 2 3 6 2 2 4 3 5" xfId="21178" xr:uid="{00000000-0005-0000-0000-0000BA520000}"/>
    <cellStyle name="Normal 2 3 6 2 2 4 4" xfId="12768" xr:uid="{00000000-0005-0000-0000-0000E0310000}"/>
    <cellStyle name="Normal 2 3 6 2 2 4 4 3" xfId="27866" xr:uid="{00000000-0005-0000-0000-0000DA6C0000}"/>
    <cellStyle name="Normal 2 3 6 2 2 4 5" xfId="7747" xr:uid="{00000000-0005-0000-0000-0000431E0000}"/>
    <cellStyle name="Normal 2 3 6 2 2 4 5 3" xfId="22849" xr:uid="{00000000-0005-0000-0000-000041590000}"/>
    <cellStyle name="Normal 2 3 6 2 2 4 7" xfId="17836" xr:uid="{00000000-0005-0000-0000-0000AC450000}"/>
    <cellStyle name="Normal 2 3 6 2 2 5" xfId="3529" xr:uid="{00000000-0005-0000-0000-0000C90D0000}"/>
    <cellStyle name="Normal 2 3 6 2 2 5 2" xfId="13603" xr:uid="{00000000-0005-0000-0000-000023350000}"/>
    <cellStyle name="Normal 2 3 6 2 2 5 2 3" xfId="28701" xr:uid="{00000000-0005-0000-0000-00001D700000}"/>
    <cellStyle name="Normal 2 3 6 2 2 5 3" xfId="8583" xr:uid="{00000000-0005-0000-0000-000087210000}"/>
    <cellStyle name="Normal 2 3 6 2 2 5 3 3" xfId="23684" xr:uid="{00000000-0005-0000-0000-0000845C0000}"/>
    <cellStyle name="Normal 2 3 6 2 2 5 5" xfId="18671" xr:uid="{00000000-0005-0000-0000-0000EF480000}"/>
    <cellStyle name="Normal 2 3 6 2 2 6" xfId="5222" xr:uid="{00000000-0005-0000-0000-000066140000}"/>
    <cellStyle name="Normal 2 3 6 2 2 6 2" xfId="15274" xr:uid="{00000000-0005-0000-0000-0000AA3B0000}"/>
    <cellStyle name="Normal 2 3 6 2 2 6 2 3" xfId="30372" xr:uid="{00000000-0005-0000-0000-0000A4760000}"/>
    <cellStyle name="Normal 2 3 6 2 2 6 3" xfId="10254" xr:uid="{00000000-0005-0000-0000-00000E280000}"/>
    <cellStyle name="Normal 2 3 6 2 2 6 3 3" xfId="25355" xr:uid="{00000000-0005-0000-0000-00000B630000}"/>
    <cellStyle name="Normal 2 3 6 2 2 6 5" xfId="20342" xr:uid="{00000000-0005-0000-0000-0000764F0000}"/>
    <cellStyle name="Normal 2 3 6 2 2 7" xfId="11932" xr:uid="{00000000-0005-0000-0000-00009C2E0000}"/>
    <cellStyle name="Normal 2 3 6 2 2 7 3" xfId="27030" xr:uid="{00000000-0005-0000-0000-000096690000}"/>
    <cellStyle name="Normal 2 3 6 2 2 8" xfId="6911" xr:uid="{00000000-0005-0000-0000-0000FF1A0000}"/>
    <cellStyle name="Normal 2 3 6 2 2 8 3" xfId="22013" xr:uid="{00000000-0005-0000-0000-0000FD550000}"/>
    <cellStyle name="Normal 2 3 6 2 3" xfId="1938" xr:uid="{00000000-0005-0000-0000-000092070000}"/>
    <cellStyle name="Normal 2 3 6 2 3 2" xfId="2359" xr:uid="{00000000-0005-0000-0000-000037090000}"/>
    <cellStyle name="Normal 2 3 6 2 3 2 2" xfId="3198" xr:uid="{00000000-0005-0000-0000-00007E0C0000}"/>
    <cellStyle name="Normal 2 3 6 2 3 2 2 2" xfId="4888" xr:uid="{00000000-0005-0000-0000-000018130000}"/>
    <cellStyle name="Normal 2 3 6 2 3 2 2 2 2" xfId="14961" xr:uid="{00000000-0005-0000-0000-0000713A0000}"/>
    <cellStyle name="Normal 2 3 6 2 3 2 2 2 2 3" xfId="30059" xr:uid="{00000000-0005-0000-0000-00006B750000}"/>
    <cellStyle name="Normal 2 3 6 2 3 2 2 2 3" xfId="9941" xr:uid="{00000000-0005-0000-0000-0000D5260000}"/>
    <cellStyle name="Normal 2 3 6 2 3 2 2 2 3 3" xfId="25042" xr:uid="{00000000-0005-0000-0000-0000D2610000}"/>
    <cellStyle name="Normal 2 3 6 2 3 2 2 2 5" xfId="20029" xr:uid="{00000000-0005-0000-0000-00003D4E0000}"/>
    <cellStyle name="Normal 2 3 6 2 3 2 2 3" xfId="6580" xr:uid="{00000000-0005-0000-0000-0000B4190000}"/>
    <cellStyle name="Normal 2 3 6 2 3 2 2 3 2" xfId="16632" xr:uid="{00000000-0005-0000-0000-0000F8400000}"/>
    <cellStyle name="Normal 2 3 6 2 3 2 2 3 3" xfId="11612" xr:uid="{00000000-0005-0000-0000-00005C2D0000}"/>
    <cellStyle name="Normal 2 3 6 2 3 2 2 3 3 3" xfId="26713" xr:uid="{00000000-0005-0000-0000-000059680000}"/>
    <cellStyle name="Normal 2 3 6 2 3 2 2 3 5" xfId="21700" xr:uid="{00000000-0005-0000-0000-0000C4540000}"/>
    <cellStyle name="Normal 2 3 6 2 3 2 2 4" xfId="13290" xr:uid="{00000000-0005-0000-0000-0000EA330000}"/>
    <cellStyle name="Normal 2 3 6 2 3 2 2 4 3" xfId="28388" xr:uid="{00000000-0005-0000-0000-0000E46E0000}"/>
    <cellStyle name="Normal 2 3 6 2 3 2 2 5" xfId="8269" xr:uid="{00000000-0005-0000-0000-00004D200000}"/>
    <cellStyle name="Normal 2 3 6 2 3 2 2 5 3" xfId="23371" xr:uid="{00000000-0005-0000-0000-00004B5B0000}"/>
    <cellStyle name="Normal 2 3 6 2 3 2 2 7" xfId="18358" xr:uid="{00000000-0005-0000-0000-0000B6470000}"/>
    <cellStyle name="Normal 2 3 6 2 3 2 3" xfId="4051" xr:uid="{00000000-0005-0000-0000-0000D30F0000}"/>
    <cellStyle name="Normal 2 3 6 2 3 2 3 2" xfId="14125" xr:uid="{00000000-0005-0000-0000-00002D370000}"/>
    <cellStyle name="Normal 2 3 6 2 3 2 3 2 3" xfId="29223" xr:uid="{00000000-0005-0000-0000-000027720000}"/>
    <cellStyle name="Normal 2 3 6 2 3 2 3 3" xfId="9105" xr:uid="{00000000-0005-0000-0000-000091230000}"/>
    <cellStyle name="Normal 2 3 6 2 3 2 3 3 3" xfId="24206" xr:uid="{00000000-0005-0000-0000-00008E5E0000}"/>
    <cellStyle name="Normal 2 3 6 2 3 2 3 5" xfId="19193" xr:uid="{00000000-0005-0000-0000-0000F94A0000}"/>
    <cellStyle name="Normal 2 3 6 2 3 2 4" xfId="5744" xr:uid="{00000000-0005-0000-0000-000070160000}"/>
    <cellStyle name="Normal 2 3 6 2 3 2 4 2" xfId="15796" xr:uid="{00000000-0005-0000-0000-0000B43D0000}"/>
    <cellStyle name="Normal 2 3 6 2 3 2 4 2 3" xfId="30894" xr:uid="{00000000-0005-0000-0000-0000AE780000}"/>
    <cellStyle name="Normal 2 3 6 2 3 2 4 3" xfId="10776" xr:uid="{00000000-0005-0000-0000-0000182A0000}"/>
    <cellStyle name="Normal 2 3 6 2 3 2 4 3 3" xfId="25877" xr:uid="{00000000-0005-0000-0000-000015650000}"/>
    <cellStyle name="Normal 2 3 6 2 3 2 4 5" xfId="20864" xr:uid="{00000000-0005-0000-0000-000080510000}"/>
    <cellStyle name="Normal 2 3 6 2 3 2 5" xfId="12454" xr:uid="{00000000-0005-0000-0000-0000A6300000}"/>
    <cellStyle name="Normal 2 3 6 2 3 2 5 3" xfId="27552" xr:uid="{00000000-0005-0000-0000-0000A06B0000}"/>
    <cellStyle name="Normal 2 3 6 2 3 2 6" xfId="7433" xr:uid="{00000000-0005-0000-0000-0000091D0000}"/>
    <cellStyle name="Normal 2 3 6 2 3 2 6 3" xfId="22535" xr:uid="{00000000-0005-0000-0000-000007580000}"/>
    <cellStyle name="Normal 2 3 6 2 3 2 8" xfId="17522" xr:uid="{00000000-0005-0000-0000-000072440000}"/>
    <cellStyle name="Normal 2 3 6 2 3 3" xfId="2780" xr:uid="{00000000-0005-0000-0000-0000DC0A0000}"/>
    <cellStyle name="Normal 2 3 6 2 3 3 2" xfId="4470" xr:uid="{00000000-0005-0000-0000-000076110000}"/>
    <cellStyle name="Normal 2 3 6 2 3 3 2 2" xfId="14543" xr:uid="{00000000-0005-0000-0000-0000CF380000}"/>
    <cellStyle name="Normal 2 3 6 2 3 3 2 2 3" xfId="29641" xr:uid="{00000000-0005-0000-0000-0000C9730000}"/>
    <cellStyle name="Normal 2 3 6 2 3 3 2 3" xfId="9523" xr:uid="{00000000-0005-0000-0000-000033250000}"/>
    <cellStyle name="Normal 2 3 6 2 3 3 2 3 3" xfId="24624" xr:uid="{00000000-0005-0000-0000-000030600000}"/>
    <cellStyle name="Normal 2 3 6 2 3 3 2 5" xfId="19611" xr:uid="{00000000-0005-0000-0000-00009B4C0000}"/>
    <cellStyle name="Normal 2 3 6 2 3 3 3" xfId="6162" xr:uid="{00000000-0005-0000-0000-000012180000}"/>
    <cellStyle name="Normal 2 3 6 2 3 3 3 2" xfId="16214" xr:uid="{00000000-0005-0000-0000-0000563F0000}"/>
    <cellStyle name="Normal 2 3 6 2 3 3 3 3" xfId="11194" xr:uid="{00000000-0005-0000-0000-0000BA2B0000}"/>
    <cellStyle name="Normal 2 3 6 2 3 3 3 3 3" xfId="26295" xr:uid="{00000000-0005-0000-0000-0000B7660000}"/>
    <cellStyle name="Normal 2 3 6 2 3 3 3 5" xfId="21282" xr:uid="{00000000-0005-0000-0000-000022530000}"/>
    <cellStyle name="Normal 2 3 6 2 3 3 4" xfId="12872" xr:uid="{00000000-0005-0000-0000-000048320000}"/>
    <cellStyle name="Normal 2 3 6 2 3 3 4 3" xfId="27970" xr:uid="{00000000-0005-0000-0000-0000426D0000}"/>
    <cellStyle name="Normal 2 3 6 2 3 3 5" xfId="7851" xr:uid="{00000000-0005-0000-0000-0000AB1E0000}"/>
    <cellStyle name="Normal 2 3 6 2 3 3 5 3" xfId="22953" xr:uid="{00000000-0005-0000-0000-0000A9590000}"/>
    <cellStyle name="Normal 2 3 6 2 3 3 7" xfId="17940" xr:uid="{00000000-0005-0000-0000-000014460000}"/>
    <cellStyle name="Normal 2 3 6 2 3 4" xfId="3633" xr:uid="{00000000-0005-0000-0000-0000310E0000}"/>
    <cellStyle name="Normal 2 3 6 2 3 4 2" xfId="13707" xr:uid="{00000000-0005-0000-0000-00008B350000}"/>
    <cellStyle name="Normal 2 3 6 2 3 4 2 3" xfId="28805" xr:uid="{00000000-0005-0000-0000-000085700000}"/>
    <cellStyle name="Normal 2 3 6 2 3 4 3" xfId="8687" xr:uid="{00000000-0005-0000-0000-0000EF210000}"/>
    <cellStyle name="Normal 2 3 6 2 3 4 3 3" xfId="23788" xr:uid="{00000000-0005-0000-0000-0000EC5C0000}"/>
    <cellStyle name="Normal 2 3 6 2 3 4 5" xfId="18775" xr:uid="{00000000-0005-0000-0000-000057490000}"/>
    <cellStyle name="Normal 2 3 6 2 3 5" xfId="5326" xr:uid="{00000000-0005-0000-0000-0000CE140000}"/>
    <cellStyle name="Normal 2 3 6 2 3 5 2" xfId="15378" xr:uid="{00000000-0005-0000-0000-0000123C0000}"/>
    <cellStyle name="Normal 2 3 6 2 3 5 2 3" xfId="30476" xr:uid="{00000000-0005-0000-0000-00000C770000}"/>
    <cellStyle name="Normal 2 3 6 2 3 5 3" xfId="10358" xr:uid="{00000000-0005-0000-0000-000076280000}"/>
    <cellStyle name="Normal 2 3 6 2 3 5 3 3" xfId="25459" xr:uid="{00000000-0005-0000-0000-000073630000}"/>
    <cellStyle name="Normal 2 3 6 2 3 5 5" xfId="20446" xr:uid="{00000000-0005-0000-0000-0000DE4F0000}"/>
    <cellStyle name="Normal 2 3 6 2 3 6" xfId="12036" xr:uid="{00000000-0005-0000-0000-0000042F0000}"/>
    <cellStyle name="Normal 2 3 6 2 3 6 3" xfId="27134" xr:uid="{00000000-0005-0000-0000-0000FE690000}"/>
    <cellStyle name="Normal 2 3 6 2 3 7" xfId="7015" xr:uid="{00000000-0005-0000-0000-0000671B0000}"/>
    <cellStyle name="Normal 2 3 6 2 3 7 3" xfId="22117" xr:uid="{00000000-0005-0000-0000-000065560000}"/>
    <cellStyle name="Normal 2 3 6 2 3 9" xfId="17104" xr:uid="{00000000-0005-0000-0000-0000D0420000}"/>
    <cellStyle name="Normal 2 3 6 2 4" xfId="2151" xr:uid="{00000000-0005-0000-0000-000067080000}"/>
    <cellStyle name="Normal 2 3 6 2 4 2" xfId="2990" xr:uid="{00000000-0005-0000-0000-0000AE0B0000}"/>
    <cellStyle name="Normal 2 3 6 2 4 2 2" xfId="4680" xr:uid="{00000000-0005-0000-0000-000048120000}"/>
    <cellStyle name="Normal 2 3 6 2 4 2 2 2" xfId="14753" xr:uid="{00000000-0005-0000-0000-0000A1390000}"/>
    <cellStyle name="Normal 2 3 6 2 4 2 2 2 3" xfId="29851" xr:uid="{00000000-0005-0000-0000-00009B740000}"/>
    <cellStyle name="Normal 2 3 6 2 4 2 2 3" xfId="9733" xr:uid="{00000000-0005-0000-0000-000005260000}"/>
    <cellStyle name="Normal 2 3 6 2 4 2 2 3 3" xfId="24834" xr:uid="{00000000-0005-0000-0000-000002610000}"/>
    <cellStyle name="Normal 2 3 6 2 4 2 2 5" xfId="19821" xr:uid="{00000000-0005-0000-0000-00006D4D0000}"/>
    <cellStyle name="Normal 2 3 6 2 4 2 3" xfId="6372" xr:uid="{00000000-0005-0000-0000-0000E4180000}"/>
    <cellStyle name="Normal 2 3 6 2 4 2 3 2" xfId="16424" xr:uid="{00000000-0005-0000-0000-000028400000}"/>
    <cellStyle name="Normal 2 3 6 2 4 2 3 3" xfId="11404" xr:uid="{00000000-0005-0000-0000-00008C2C0000}"/>
    <cellStyle name="Normal 2 3 6 2 4 2 3 3 3" xfId="26505" xr:uid="{00000000-0005-0000-0000-000089670000}"/>
    <cellStyle name="Normal 2 3 6 2 4 2 3 5" xfId="21492" xr:uid="{00000000-0005-0000-0000-0000F4530000}"/>
    <cellStyle name="Normal 2 3 6 2 4 2 4" xfId="13082" xr:uid="{00000000-0005-0000-0000-00001A330000}"/>
    <cellStyle name="Normal 2 3 6 2 4 2 4 3" xfId="28180" xr:uid="{00000000-0005-0000-0000-0000146E0000}"/>
    <cellStyle name="Normal 2 3 6 2 4 2 5" xfId="8061" xr:uid="{00000000-0005-0000-0000-00007D1F0000}"/>
    <cellStyle name="Normal 2 3 6 2 4 2 5 3" xfId="23163" xr:uid="{00000000-0005-0000-0000-00007B5A0000}"/>
    <cellStyle name="Normal 2 3 6 2 4 2 7" xfId="18150" xr:uid="{00000000-0005-0000-0000-0000E6460000}"/>
    <cellStyle name="Normal 2 3 6 2 4 3" xfId="3843" xr:uid="{00000000-0005-0000-0000-0000030F0000}"/>
    <cellStyle name="Normal 2 3 6 2 4 3 2" xfId="13917" xr:uid="{00000000-0005-0000-0000-00005D360000}"/>
    <cellStyle name="Normal 2 3 6 2 4 3 2 3" xfId="29015" xr:uid="{00000000-0005-0000-0000-000057710000}"/>
    <cellStyle name="Normal 2 3 6 2 4 3 3" xfId="8897" xr:uid="{00000000-0005-0000-0000-0000C1220000}"/>
    <cellStyle name="Normal 2 3 6 2 4 3 3 3" xfId="23998" xr:uid="{00000000-0005-0000-0000-0000BE5D0000}"/>
    <cellStyle name="Normal 2 3 6 2 4 3 5" xfId="18985" xr:uid="{00000000-0005-0000-0000-0000294A0000}"/>
    <cellStyle name="Normal 2 3 6 2 4 4" xfId="5536" xr:uid="{00000000-0005-0000-0000-0000A0150000}"/>
    <cellStyle name="Normal 2 3 6 2 4 4 2" xfId="15588" xr:uid="{00000000-0005-0000-0000-0000E43C0000}"/>
    <cellStyle name="Normal 2 3 6 2 4 4 2 3" xfId="30686" xr:uid="{00000000-0005-0000-0000-0000DE770000}"/>
    <cellStyle name="Normal 2 3 6 2 4 4 3" xfId="10568" xr:uid="{00000000-0005-0000-0000-000048290000}"/>
    <cellStyle name="Normal 2 3 6 2 4 4 3 3" xfId="25669" xr:uid="{00000000-0005-0000-0000-000045640000}"/>
    <cellStyle name="Normal 2 3 6 2 4 4 5" xfId="20656" xr:uid="{00000000-0005-0000-0000-0000B0500000}"/>
    <cellStyle name="Normal 2 3 6 2 4 5" xfId="12246" xr:uid="{00000000-0005-0000-0000-0000D62F0000}"/>
    <cellStyle name="Normal 2 3 6 2 4 5 3" xfId="27344" xr:uid="{00000000-0005-0000-0000-0000D06A0000}"/>
    <cellStyle name="Normal 2 3 6 2 4 6" xfId="7225" xr:uid="{00000000-0005-0000-0000-0000391C0000}"/>
    <cellStyle name="Normal 2 3 6 2 4 6 3" xfId="22327" xr:uid="{00000000-0005-0000-0000-000037570000}"/>
    <cellStyle name="Normal 2 3 6 2 4 8" xfId="17314" xr:uid="{00000000-0005-0000-0000-0000A2430000}"/>
    <cellStyle name="Normal 2 3 6 2 5" xfId="2572" xr:uid="{00000000-0005-0000-0000-00000C0A0000}"/>
    <cellStyle name="Normal 2 3 6 2 5 2" xfId="4262" xr:uid="{00000000-0005-0000-0000-0000A6100000}"/>
    <cellStyle name="Normal 2 3 6 2 5 2 2" xfId="14335" xr:uid="{00000000-0005-0000-0000-0000FF370000}"/>
    <cellStyle name="Normal 2 3 6 2 5 2 2 3" xfId="29433" xr:uid="{00000000-0005-0000-0000-0000F9720000}"/>
    <cellStyle name="Normal 2 3 6 2 5 2 3" xfId="9315" xr:uid="{00000000-0005-0000-0000-000063240000}"/>
    <cellStyle name="Normal 2 3 6 2 5 2 3 3" xfId="24416" xr:uid="{00000000-0005-0000-0000-0000605F0000}"/>
    <cellStyle name="Normal 2 3 6 2 5 2 5" xfId="19403" xr:uid="{00000000-0005-0000-0000-0000CB4B0000}"/>
    <cellStyle name="Normal 2 3 6 2 5 3" xfId="5954" xr:uid="{00000000-0005-0000-0000-000042170000}"/>
    <cellStyle name="Normal 2 3 6 2 5 3 2" xfId="16006" xr:uid="{00000000-0005-0000-0000-0000863E0000}"/>
    <cellStyle name="Normal 2 3 6 2 5 3 3" xfId="10986" xr:uid="{00000000-0005-0000-0000-0000EA2A0000}"/>
    <cellStyle name="Normal 2 3 6 2 5 3 3 3" xfId="26087" xr:uid="{00000000-0005-0000-0000-0000E7650000}"/>
    <cellStyle name="Normal 2 3 6 2 5 3 5" xfId="21074" xr:uid="{00000000-0005-0000-0000-000052520000}"/>
    <cellStyle name="Normal 2 3 6 2 5 4" xfId="12664" xr:uid="{00000000-0005-0000-0000-000078310000}"/>
    <cellStyle name="Normal 2 3 6 2 5 4 3" xfId="27762" xr:uid="{00000000-0005-0000-0000-0000726C0000}"/>
    <cellStyle name="Normal 2 3 6 2 5 5" xfId="7643" xr:uid="{00000000-0005-0000-0000-0000DB1D0000}"/>
    <cellStyle name="Normal 2 3 6 2 5 5 3" xfId="22745" xr:uid="{00000000-0005-0000-0000-0000D9580000}"/>
    <cellStyle name="Normal 2 3 6 2 5 7" xfId="17732" xr:uid="{00000000-0005-0000-0000-000044450000}"/>
    <cellStyle name="Normal 2 3 6 2 6" xfId="3425" xr:uid="{00000000-0005-0000-0000-0000610D0000}"/>
    <cellStyle name="Normal 2 3 6 2 6 2" xfId="13499" xr:uid="{00000000-0005-0000-0000-0000BB340000}"/>
    <cellStyle name="Normal 2 3 6 2 6 2 3" xfId="28597" xr:uid="{00000000-0005-0000-0000-0000B56F0000}"/>
    <cellStyle name="Normal 2 3 6 2 6 3" xfId="8479" xr:uid="{00000000-0005-0000-0000-00001F210000}"/>
    <cellStyle name="Normal 2 3 6 2 6 3 3" xfId="23580" xr:uid="{00000000-0005-0000-0000-00001C5C0000}"/>
    <cellStyle name="Normal 2 3 6 2 6 5" xfId="18567" xr:uid="{00000000-0005-0000-0000-000087480000}"/>
    <cellStyle name="Normal 2 3 6 2 7" xfId="5118" xr:uid="{00000000-0005-0000-0000-0000FE130000}"/>
    <cellStyle name="Normal 2 3 6 2 7 2" xfId="15170" xr:uid="{00000000-0005-0000-0000-0000423B0000}"/>
    <cellStyle name="Normal 2 3 6 2 7 2 3" xfId="30268" xr:uid="{00000000-0005-0000-0000-00003C760000}"/>
    <cellStyle name="Normal 2 3 6 2 7 3" xfId="10150" xr:uid="{00000000-0005-0000-0000-0000A6270000}"/>
    <cellStyle name="Normal 2 3 6 2 7 3 3" xfId="25251" xr:uid="{00000000-0005-0000-0000-0000A3620000}"/>
    <cellStyle name="Normal 2 3 6 2 7 5" xfId="20238" xr:uid="{00000000-0005-0000-0000-00000E4F0000}"/>
    <cellStyle name="Normal 2 3 6 2 8" xfId="11828" xr:uid="{00000000-0005-0000-0000-0000342E0000}"/>
    <cellStyle name="Normal 2 3 6 2 8 3" xfId="26926" xr:uid="{00000000-0005-0000-0000-00002E690000}"/>
    <cellStyle name="Normal 2 3 6 2 9" xfId="6807" xr:uid="{00000000-0005-0000-0000-0000971A0000}"/>
    <cellStyle name="Normal 2 3 6 2 9 3" xfId="21909" xr:uid="{00000000-0005-0000-0000-000095550000}"/>
    <cellStyle name="Normal 2 3 6 3" xfId="1771" xr:uid="{00000000-0005-0000-0000-0000EB060000}"/>
    <cellStyle name="Normal 2 3 6 3 10" xfId="16948" xr:uid="{00000000-0005-0000-0000-000034420000}"/>
    <cellStyle name="Normal 2 3 6 3 2" xfId="1990" xr:uid="{00000000-0005-0000-0000-0000C6070000}"/>
    <cellStyle name="Normal 2 3 6 3 2 2" xfId="2411" xr:uid="{00000000-0005-0000-0000-00006B090000}"/>
    <cellStyle name="Normal 2 3 6 3 2 2 2" xfId="3250" xr:uid="{00000000-0005-0000-0000-0000B20C0000}"/>
    <cellStyle name="Normal 2 3 6 3 2 2 2 2" xfId="4940" xr:uid="{00000000-0005-0000-0000-00004C130000}"/>
    <cellStyle name="Normal 2 3 6 3 2 2 2 2 2" xfId="15013" xr:uid="{00000000-0005-0000-0000-0000A53A0000}"/>
    <cellStyle name="Normal 2 3 6 3 2 2 2 2 2 3" xfId="30111" xr:uid="{00000000-0005-0000-0000-00009F750000}"/>
    <cellStyle name="Normal 2 3 6 3 2 2 2 2 3" xfId="9993" xr:uid="{00000000-0005-0000-0000-000009270000}"/>
    <cellStyle name="Normal 2 3 6 3 2 2 2 2 3 3" xfId="25094" xr:uid="{00000000-0005-0000-0000-000006620000}"/>
    <cellStyle name="Normal 2 3 6 3 2 2 2 2 5" xfId="20081" xr:uid="{00000000-0005-0000-0000-0000714E0000}"/>
    <cellStyle name="Normal 2 3 6 3 2 2 2 3" xfId="6632" xr:uid="{00000000-0005-0000-0000-0000E8190000}"/>
    <cellStyle name="Normal 2 3 6 3 2 2 2 3 2" xfId="16684" xr:uid="{00000000-0005-0000-0000-00002C410000}"/>
    <cellStyle name="Normal 2 3 6 3 2 2 2 3 3" xfId="11664" xr:uid="{00000000-0005-0000-0000-0000902D0000}"/>
    <cellStyle name="Normal 2 3 6 3 2 2 2 3 3 3" xfId="26765" xr:uid="{00000000-0005-0000-0000-00008D680000}"/>
    <cellStyle name="Normal 2 3 6 3 2 2 2 3 5" xfId="21752" xr:uid="{00000000-0005-0000-0000-0000F8540000}"/>
    <cellStyle name="Normal 2 3 6 3 2 2 2 4" xfId="13342" xr:uid="{00000000-0005-0000-0000-00001E340000}"/>
    <cellStyle name="Normal 2 3 6 3 2 2 2 4 3" xfId="28440" xr:uid="{00000000-0005-0000-0000-0000186F0000}"/>
    <cellStyle name="Normal 2 3 6 3 2 2 2 5" xfId="8321" xr:uid="{00000000-0005-0000-0000-000081200000}"/>
    <cellStyle name="Normal 2 3 6 3 2 2 2 5 3" xfId="23423" xr:uid="{00000000-0005-0000-0000-00007F5B0000}"/>
    <cellStyle name="Normal 2 3 6 3 2 2 2 7" xfId="18410" xr:uid="{00000000-0005-0000-0000-0000EA470000}"/>
    <cellStyle name="Normal 2 3 6 3 2 2 3" xfId="4103" xr:uid="{00000000-0005-0000-0000-000007100000}"/>
    <cellStyle name="Normal 2 3 6 3 2 2 3 2" xfId="14177" xr:uid="{00000000-0005-0000-0000-000061370000}"/>
    <cellStyle name="Normal 2 3 6 3 2 2 3 2 3" xfId="29275" xr:uid="{00000000-0005-0000-0000-00005B720000}"/>
    <cellStyle name="Normal 2 3 6 3 2 2 3 3" xfId="9157" xr:uid="{00000000-0005-0000-0000-0000C5230000}"/>
    <cellStyle name="Normal 2 3 6 3 2 2 3 3 3" xfId="24258" xr:uid="{00000000-0005-0000-0000-0000C25E0000}"/>
    <cellStyle name="Normal 2 3 6 3 2 2 3 5" xfId="19245" xr:uid="{00000000-0005-0000-0000-00002D4B0000}"/>
    <cellStyle name="Normal 2 3 6 3 2 2 4" xfId="5796" xr:uid="{00000000-0005-0000-0000-0000A4160000}"/>
    <cellStyle name="Normal 2 3 6 3 2 2 4 2" xfId="15848" xr:uid="{00000000-0005-0000-0000-0000E83D0000}"/>
    <cellStyle name="Normal 2 3 6 3 2 2 4 2 3" xfId="30946" xr:uid="{00000000-0005-0000-0000-0000E2780000}"/>
    <cellStyle name="Normal 2 3 6 3 2 2 4 3" xfId="10828" xr:uid="{00000000-0005-0000-0000-00004C2A0000}"/>
    <cellStyle name="Normal 2 3 6 3 2 2 4 3 3" xfId="25929" xr:uid="{00000000-0005-0000-0000-000049650000}"/>
    <cellStyle name="Normal 2 3 6 3 2 2 4 5" xfId="20916" xr:uid="{00000000-0005-0000-0000-0000B4510000}"/>
    <cellStyle name="Normal 2 3 6 3 2 2 5" xfId="12506" xr:uid="{00000000-0005-0000-0000-0000DA300000}"/>
    <cellStyle name="Normal 2 3 6 3 2 2 5 3" xfId="27604" xr:uid="{00000000-0005-0000-0000-0000D46B0000}"/>
    <cellStyle name="Normal 2 3 6 3 2 2 6" xfId="7485" xr:uid="{00000000-0005-0000-0000-00003D1D0000}"/>
    <cellStyle name="Normal 2 3 6 3 2 2 6 3" xfId="22587" xr:uid="{00000000-0005-0000-0000-00003B580000}"/>
    <cellStyle name="Normal 2 3 6 3 2 2 8" xfId="17574" xr:uid="{00000000-0005-0000-0000-0000A6440000}"/>
    <cellStyle name="Normal 2 3 6 3 2 3" xfId="2832" xr:uid="{00000000-0005-0000-0000-0000100B0000}"/>
    <cellStyle name="Normal 2 3 6 3 2 3 2" xfId="4522" xr:uid="{00000000-0005-0000-0000-0000AA110000}"/>
    <cellStyle name="Normal 2 3 6 3 2 3 2 2" xfId="14595" xr:uid="{00000000-0005-0000-0000-000003390000}"/>
    <cellStyle name="Normal 2 3 6 3 2 3 2 2 3" xfId="29693" xr:uid="{00000000-0005-0000-0000-0000FD730000}"/>
    <cellStyle name="Normal 2 3 6 3 2 3 2 3" xfId="9575" xr:uid="{00000000-0005-0000-0000-000067250000}"/>
    <cellStyle name="Normal 2 3 6 3 2 3 2 3 3" xfId="24676" xr:uid="{00000000-0005-0000-0000-000064600000}"/>
    <cellStyle name="Normal 2 3 6 3 2 3 2 5" xfId="19663" xr:uid="{00000000-0005-0000-0000-0000CF4C0000}"/>
    <cellStyle name="Normal 2 3 6 3 2 3 3" xfId="6214" xr:uid="{00000000-0005-0000-0000-000046180000}"/>
    <cellStyle name="Normal 2 3 6 3 2 3 3 2" xfId="16266" xr:uid="{00000000-0005-0000-0000-00008A3F0000}"/>
    <cellStyle name="Normal 2 3 6 3 2 3 3 3" xfId="11246" xr:uid="{00000000-0005-0000-0000-0000EE2B0000}"/>
    <cellStyle name="Normal 2 3 6 3 2 3 3 3 3" xfId="26347" xr:uid="{00000000-0005-0000-0000-0000EB660000}"/>
    <cellStyle name="Normal 2 3 6 3 2 3 3 5" xfId="21334" xr:uid="{00000000-0005-0000-0000-000056530000}"/>
    <cellStyle name="Normal 2 3 6 3 2 3 4" xfId="12924" xr:uid="{00000000-0005-0000-0000-00007C320000}"/>
    <cellStyle name="Normal 2 3 6 3 2 3 4 3" xfId="28022" xr:uid="{00000000-0005-0000-0000-0000766D0000}"/>
    <cellStyle name="Normal 2 3 6 3 2 3 5" xfId="7903" xr:uid="{00000000-0005-0000-0000-0000DF1E0000}"/>
    <cellStyle name="Normal 2 3 6 3 2 3 5 3" xfId="23005" xr:uid="{00000000-0005-0000-0000-0000DD590000}"/>
    <cellStyle name="Normal 2 3 6 3 2 3 7" xfId="17992" xr:uid="{00000000-0005-0000-0000-000048460000}"/>
    <cellStyle name="Normal 2 3 6 3 2 4" xfId="3685" xr:uid="{00000000-0005-0000-0000-0000650E0000}"/>
    <cellStyle name="Normal 2 3 6 3 2 4 2" xfId="13759" xr:uid="{00000000-0005-0000-0000-0000BF350000}"/>
    <cellStyle name="Normal 2 3 6 3 2 4 2 3" xfId="28857" xr:uid="{00000000-0005-0000-0000-0000B9700000}"/>
    <cellStyle name="Normal 2 3 6 3 2 4 3" xfId="8739" xr:uid="{00000000-0005-0000-0000-000023220000}"/>
    <cellStyle name="Normal 2 3 6 3 2 4 3 3" xfId="23840" xr:uid="{00000000-0005-0000-0000-0000205D0000}"/>
    <cellStyle name="Normal 2 3 6 3 2 4 5" xfId="18827" xr:uid="{00000000-0005-0000-0000-00008B490000}"/>
    <cellStyle name="Normal 2 3 6 3 2 5" xfId="5378" xr:uid="{00000000-0005-0000-0000-000002150000}"/>
    <cellStyle name="Normal 2 3 6 3 2 5 2" xfId="15430" xr:uid="{00000000-0005-0000-0000-0000463C0000}"/>
    <cellStyle name="Normal 2 3 6 3 2 5 2 3" xfId="30528" xr:uid="{00000000-0005-0000-0000-000040770000}"/>
    <cellStyle name="Normal 2 3 6 3 2 5 3" xfId="10410" xr:uid="{00000000-0005-0000-0000-0000AA280000}"/>
    <cellStyle name="Normal 2 3 6 3 2 5 3 3" xfId="25511" xr:uid="{00000000-0005-0000-0000-0000A7630000}"/>
    <cellStyle name="Normal 2 3 6 3 2 5 5" xfId="20498" xr:uid="{00000000-0005-0000-0000-000012500000}"/>
    <cellStyle name="Normal 2 3 6 3 2 6" xfId="12088" xr:uid="{00000000-0005-0000-0000-0000382F0000}"/>
    <cellStyle name="Normal 2 3 6 3 2 6 3" xfId="27186" xr:uid="{00000000-0005-0000-0000-0000326A0000}"/>
    <cellStyle name="Normal 2 3 6 3 2 7" xfId="7067" xr:uid="{00000000-0005-0000-0000-00009B1B0000}"/>
    <cellStyle name="Normal 2 3 6 3 2 7 3" xfId="22169" xr:uid="{00000000-0005-0000-0000-000099560000}"/>
    <cellStyle name="Normal 2 3 6 3 2 9" xfId="17156" xr:uid="{00000000-0005-0000-0000-000004430000}"/>
    <cellStyle name="Normal 2 3 6 3 3" xfId="2203" xr:uid="{00000000-0005-0000-0000-00009B080000}"/>
    <cellStyle name="Normal 2 3 6 3 3 2" xfId="3042" xr:uid="{00000000-0005-0000-0000-0000E20B0000}"/>
    <cellStyle name="Normal 2 3 6 3 3 2 2" xfId="4732" xr:uid="{00000000-0005-0000-0000-00007C120000}"/>
    <cellStyle name="Normal 2 3 6 3 3 2 2 2" xfId="14805" xr:uid="{00000000-0005-0000-0000-0000D5390000}"/>
    <cellStyle name="Normal 2 3 6 3 3 2 2 2 3" xfId="29903" xr:uid="{00000000-0005-0000-0000-0000CF740000}"/>
    <cellStyle name="Normal 2 3 6 3 3 2 2 3" xfId="9785" xr:uid="{00000000-0005-0000-0000-000039260000}"/>
    <cellStyle name="Normal 2 3 6 3 3 2 2 3 3" xfId="24886" xr:uid="{00000000-0005-0000-0000-000036610000}"/>
    <cellStyle name="Normal 2 3 6 3 3 2 2 5" xfId="19873" xr:uid="{00000000-0005-0000-0000-0000A14D0000}"/>
    <cellStyle name="Normal 2 3 6 3 3 2 3" xfId="6424" xr:uid="{00000000-0005-0000-0000-000018190000}"/>
    <cellStyle name="Normal 2 3 6 3 3 2 3 2" xfId="16476" xr:uid="{00000000-0005-0000-0000-00005C400000}"/>
    <cellStyle name="Normal 2 3 6 3 3 2 3 3" xfId="11456" xr:uid="{00000000-0005-0000-0000-0000C02C0000}"/>
    <cellStyle name="Normal 2 3 6 3 3 2 3 3 3" xfId="26557" xr:uid="{00000000-0005-0000-0000-0000BD670000}"/>
    <cellStyle name="Normal 2 3 6 3 3 2 3 5" xfId="21544" xr:uid="{00000000-0005-0000-0000-000028540000}"/>
    <cellStyle name="Normal 2 3 6 3 3 2 4" xfId="13134" xr:uid="{00000000-0005-0000-0000-00004E330000}"/>
    <cellStyle name="Normal 2 3 6 3 3 2 4 3" xfId="28232" xr:uid="{00000000-0005-0000-0000-0000486E0000}"/>
    <cellStyle name="Normal 2 3 6 3 3 2 5" xfId="8113" xr:uid="{00000000-0005-0000-0000-0000B11F0000}"/>
    <cellStyle name="Normal 2 3 6 3 3 2 5 3" xfId="23215" xr:uid="{00000000-0005-0000-0000-0000AF5A0000}"/>
    <cellStyle name="Normal 2 3 6 3 3 2 7" xfId="18202" xr:uid="{00000000-0005-0000-0000-00001A470000}"/>
    <cellStyle name="Normal 2 3 6 3 3 3" xfId="3895" xr:uid="{00000000-0005-0000-0000-0000370F0000}"/>
    <cellStyle name="Normal 2 3 6 3 3 3 2" xfId="13969" xr:uid="{00000000-0005-0000-0000-000091360000}"/>
    <cellStyle name="Normal 2 3 6 3 3 3 2 3" xfId="29067" xr:uid="{00000000-0005-0000-0000-00008B710000}"/>
    <cellStyle name="Normal 2 3 6 3 3 3 3" xfId="8949" xr:uid="{00000000-0005-0000-0000-0000F5220000}"/>
    <cellStyle name="Normal 2 3 6 3 3 3 3 3" xfId="24050" xr:uid="{00000000-0005-0000-0000-0000F25D0000}"/>
    <cellStyle name="Normal 2 3 6 3 3 3 5" xfId="19037" xr:uid="{00000000-0005-0000-0000-00005D4A0000}"/>
    <cellStyle name="Normal 2 3 6 3 3 4" xfId="5588" xr:uid="{00000000-0005-0000-0000-0000D4150000}"/>
    <cellStyle name="Normal 2 3 6 3 3 4 2" xfId="15640" xr:uid="{00000000-0005-0000-0000-0000183D0000}"/>
    <cellStyle name="Normal 2 3 6 3 3 4 2 3" xfId="30738" xr:uid="{00000000-0005-0000-0000-000012780000}"/>
    <cellStyle name="Normal 2 3 6 3 3 4 3" xfId="10620" xr:uid="{00000000-0005-0000-0000-00007C290000}"/>
    <cellStyle name="Normal 2 3 6 3 3 4 3 3" xfId="25721" xr:uid="{00000000-0005-0000-0000-000079640000}"/>
    <cellStyle name="Normal 2 3 6 3 3 4 5" xfId="20708" xr:uid="{00000000-0005-0000-0000-0000E4500000}"/>
    <cellStyle name="Normal 2 3 6 3 3 5" xfId="12298" xr:uid="{00000000-0005-0000-0000-00000A300000}"/>
    <cellStyle name="Normal 2 3 6 3 3 5 3" xfId="27396" xr:uid="{00000000-0005-0000-0000-0000046B0000}"/>
    <cellStyle name="Normal 2 3 6 3 3 6" xfId="7277" xr:uid="{00000000-0005-0000-0000-00006D1C0000}"/>
    <cellStyle name="Normal 2 3 6 3 3 6 3" xfId="22379" xr:uid="{00000000-0005-0000-0000-00006B570000}"/>
    <cellStyle name="Normal 2 3 6 3 3 8" xfId="17366" xr:uid="{00000000-0005-0000-0000-0000D6430000}"/>
    <cellStyle name="Normal 2 3 6 3 4" xfId="2624" xr:uid="{00000000-0005-0000-0000-0000400A0000}"/>
    <cellStyle name="Normal 2 3 6 3 4 2" xfId="4314" xr:uid="{00000000-0005-0000-0000-0000DA100000}"/>
    <cellStyle name="Normal 2 3 6 3 4 2 2" xfId="14387" xr:uid="{00000000-0005-0000-0000-000033380000}"/>
    <cellStyle name="Normal 2 3 6 3 4 2 2 3" xfId="29485" xr:uid="{00000000-0005-0000-0000-00002D730000}"/>
    <cellStyle name="Normal 2 3 6 3 4 2 3" xfId="9367" xr:uid="{00000000-0005-0000-0000-000097240000}"/>
    <cellStyle name="Normal 2 3 6 3 4 2 3 3" xfId="24468" xr:uid="{00000000-0005-0000-0000-0000945F0000}"/>
    <cellStyle name="Normal 2 3 6 3 4 2 5" xfId="19455" xr:uid="{00000000-0005-0000-0000-0000FF4B0000}"/>
    <cellStyle name="Normal 2 3 6 3 4 3" xfId="6006" xr:uid="{00000000-0005-0000-0000-000076170000}"/>
    <cellStyle name="Normal 2 3 6 3 4 3 2" xfId="16058" xr:uid="{00000000-0005-0000-0000-0000BA3E0000}"/>
    <cellStyle name="Normal 2 3 6 3 4 3 3" xfId="11038" xr:uid="{00000000-0005-0000-0000-00001E2B0000}"/>
    <cellStyle name="Normal 2 3 6 3 4 3 3 3" xfId="26139" xr:uid="{00000000-0005-0000-0000-00001B660000}"/>
    <cellStyle name="Normal 2 3 6 3 4 3 5" xfId="21126" xr:uid="{00000000-0005-0000-0000-000086520000}"/>
    <cellStyle name="Normal 2 3 6 3 4 4" xfId="12716" xr:uid="{00000000-0005-0000-0000-0000AC310000}"/>
    <cellStyle name="Normal 2 3 6 3 4 4 3" xfId="27814" xr:uid="{00000000-0005-0000-0000-0000A66C0000}"/>
    <cellStyle name="Normal 2 3 6 3 4 5" xfId="7695" xr:uid="{00000000-0005-0000-0000-00000F1E0000}"/>
    <cellStyle name="Normal 2 3 6 3 4 5 3" xfId="22797" xr:uid="{00000000-0005-0000-0000-00000D590000}"/>
    <cellStyle name="Normal 2 3 6 3 4 7" xfId="17784" xr:uid="{00000000-0005-0000-0000-000078450000}"/>
    <cellStyle name="Normal 2 3 6 3 5" xfId="3477" xr:uid="{00000000-0005-0000-0000-0000950D0000}"/>
    <cellStyle name="Normal 2 3 6 3 5 2" xfId="13551" xr:uid="{00000000-0005-0000-0000-0000EF340000}"/>
    <cellStyle name="Normal 2 3 6 3 5 2 3" xfId="28649" xr:uid="{00000000-0005-0000-0000-0000E96F0000}"/>
    <cellStyle name="Normal 2 3 6 3 5 3" xfId="8531" xr:uid="{00000000-0005-0000-0000-000053210000}"/>
    <cellStyle name="Normal 2 3 6 3 5 3 3" xfId="23632" xr:uid="{00000000-0005-0000-0000-0000505C0000}"/>
    <cellStyle name="Normal 2 3 6 3 5 5" xfId="18619" xr:uid="{00000000-0005-0000-0000-0000BB480000}"/>
    <cellStyle name="Normal 2 3 6 3 6" xfId="5170" xr:uid="{00000000-0005-0000-0000-000032140000}"/>
    <cellStyle name="Normal 2 3 6 3 6 2" xfId="15222" xr:uid="{00000000-0005-0000-0000-0000763B0000}"/>
    <cellStyle name="Normal 2 3 6 3 6 2 3" xfId="30320" xr:uid="{00000000-0005-0000-0000-000070760000}"/>
    <cellStyle name="Normal 2 3 6 3 6 3" xfId="10202" xr:uid="{00000000-0005-0000-0000-0000DA270000}"/>
    <cellStyle name="Normal 2 3 6 3 6 3 3" xfId="25303" xr:uid="{00000000-0005-0000-0000-0000D7620000}"/>
    <cellStyle name="Normal 2 3 6 3 6 5" xfId="20290" xr:uid="{00000000-0005-0000-0000-0000424F0000}"/>
    <cellStyle name="Normal 2 3 6 3 7" xfId="11880" xr:uid="{00000000-0005-0000-0000-0000682E0000}"/>
    <cellStyle name="Normal 2 3 6 3 7 3" xfId="26978" xr:uid="{00000000-0005-0000-0000-000062690000}"/>
    <cellStyle name="Normal 2 3 6 3 8" xfId="6859" xr:uid="{00000000-0005-0000-0000-0000CB1A0000}"/>
    <cellStyle name="Normal 2 3 6 3 8 3" xfId="21961" xr:uid="{00000000-0005-0000-0000-0000C9550000}"/>
    <cellStyle name="Normal 2 3 6 4" xfId="1884" xr:uid="{00000000-0005-0000-0000-00005C070000}"/>
    <cellStyle name="Normal 2 3 6 4 2" xfId="2307" xr:uid="{00000000-0005-0000-0000-000003090000}"/>
    <cellStyle name="Normal 2 3 6 4 2 2" xfId="3146" xr:uid="{00000000-0005-0000-0000-00004A0C0000}"/>
    <cellStyle name="Normal 2 3 6 4 2 2 2" xfId="4836" xr:uid="{00000000-0005-0000-0000-0000E4120000}"/>
    <cellStyle name="Normal 2 3 6 4 2 2 2 2" xfId="14909" xr:uid="{00000000-0005-0000-0000-00003D3A0000}"/>
    <cellStyle name="Normal 2 3 6 4 2 2 2 2 3" xfId="30007" xr:uid="{00000000-0005-0000-0000-000037750000}"/>
    <cellStyle name="Normal 2 3 6 4 2 2 2 3" xfId="9889" xr:uid="{00000000-0005-0000-0000-0000A1260000}"/>
    <cellStyle name="Normal 2 3 6 4 2 2 2 3 3" xfId="24990" xr:uid="{00000000-0005-0000-0000-00009E610000}"/>
    <cellStyle name="Normal 2 3 6 4 2 2 2 5" xfId="19977" xr:uid="{00000000-0005-0000-0000-0000094E0000}"/>
    <cellStyle name="Normal 2 3 6 4 2 2 3" xfId="6528" xr:uid="{00000000-0005-0000-0000-000080190000}"/>
    <cellStyle name="Normal 2 3 6 4 2 2 3 2" xfId="16580" xr:uid="{00000000-0005-0000-0000-0000C4400000}"/>
    <cellStyle name="Normal 2 3 6 4 2 2 3 3" xfId="11560" xr:uid="{00000000-0005-0000-0000-0000282D0000}"/>
    <cellStyle name="Normal 2 3 6 4 2 2 3 3 3" xfId="26661" xr:uid="{00000000-0005-0000-0000-000025680000}"/>
    <cellStyle name="Normal 2 3 6 4 2 2 3 5" xfId="21648" xr:uid="{00000000-0005-0000-0000-000090540000}"/>
    <cellStyle name="Normal 2 3 6 4 2 2 4" xfId="13238" xr:uid="{00000000-0005-0000-0000-0000B6330000}"/>
    <cellStyle name="Normal 2 3 6 4 2 2 4 3" xfId="28336" xr:uid="{00000000-0005-0000-0000-0000B06E0000}"/>
    <cellStyle name="Normal 2 3 6 4 2 2 5" xfId="8217" xr:uid="{00000000-0005-0000-0000-000019200000}"/>
    <cellStyle name="Normal 2 3 6 4 2 2 5 3" xfId="23319" xr:uid="{00000000-0005-0000-0000-0000175B0000}"/>
    <cellStyle name="Normal 2 3 6 4 2 2 7" xfId="18306" xr:uid="{00000000-0005-0000-0000-000082470000}"/>
    <cellStyle name="Normal 2 3 6 4 2 3" xfId="3999" xr:uid="{00000000-0005-0000-0000-00009F0F0000}"/>
    <cellStyle name="Normal 2 3 6 4 2 3 2" xfId="14073" xr:uid="{00000000-0005-0000-0000-0000F9360000}"/>
    <cellStyle name="Normal 2 3 6 4 2 3 2 3" xfId="29171" xr:uid="{00000000-0005-0000-0000-0000F3710000}"/>
    <cellStyle name="Normal 2 3 6 4 2 3 3" xfId="9053" xr:uid="{00000000-0005-0000-0000-00005D230000}"/>
    <cellStyle name="Normal 2 3 6 4 2 3 3 3" xfId="24154" xr:uid="{00000000-0005-0000-0000-00005A5E0000}"/>
    <cellStyle name="Normal 2 3 6 4 2 3 5" xfId="19141" xr:uid="{00000000-0005-0000-0000-0000C54A0000}"/>
    <cellStyle name="Normal 2 3 6 4 2 4" xfId="5692" xr:uid="{00000000-0005-0000-0000-00003C160000}"/>
    <cellStyle name="Normal 2 3 6 4 2 4 2" xfId="15744" xr:uid="{00000000-0005-0000-0000-0000803D0000}"/>
    <cellStyle name="Normal 2 3 6 4 2 4 2 3" xfId="30842" xr:uid="{00000000-0005-0000-0000-00007A780000}"/>
    <cellStyle name="Normal 2 3 6 4 2 4 3" xfId="10724" xr:uid="{00000000-0005-0000-0000-0000E4290000}"/>
    <cellStyle name="Normal 2 3 6 4 2 4 3 3" xfId="25825" xr:uid="{00000000-0005-0000-0000-0000E1640000}"/>
    <cellStyle name="Normal 2 3 6 4 2 4 5" xfId="20812" xr:uid="{00000000-0005-0000-0000-00004C510000}"/>
    <cellStyle name="Normal 2 3 6 4 2 5" xfId="12402" xr:uid="{00000000-0005-0000-0000-000072300000}"/>
    <cellStyle name="Normal 2 3 6 4 2 5 3" xfId="27500" xr:uid="{00000000-0005-0000-0000-00006C6B0000}"/>
    <cellStyle name="Normal 2 3 6 4 2 6" xfId="7381" xr:uid="{00000000-0005-0000-0000-0000D51C0000}"/>
    <cellStyle name="Normal 2 3 6 4 2 6 3" xfId="22483" xr:uid="{00000000-0005-0000-0000-0000D3570000}"/>
    <cellStyle name="Normal 2 3 6 4 2 8" xfId="17470" xr:uid="{00000000-0005-0000-0000-00003E440000}"/>
    <cellStyle name="Normal 2 3 6 4 3" xfId="2728" xr:uid="{00000000-0005-0000-0000-0000A80A0000}"/>
    <cellStyle name="Normal 2 3 6 4 3 2" xfId="4418" xr:uid="{00000000-0005-0000-0000-000042110000}"/>
    <cellStyle name="Normal 2 3 6 4 3 2 2" xfId="14491" xr:uid="{00000000-0005-0000-0000-00009B380000}"/>
    <cellStyle name="Normal 2 3 6 4 3 2 2 3" xfId="29589" xr:uid="{00000000-0005-0000-0000-000095730000}"/>
    <cellStyle name="Normal 2 3 6 4 3 2 3" xfId="9471" xr:uid="{00000000-0005-0000-0000-0000FF240000}"/>
    <cellStyle name="Normal 2 3 6 4 3 2 3 3" xfId="24572" xr:uid="{00000000-0005-0000-0000-0000FC5F0000}"/>
    <cellStyle name="Normal 2 3 6 4 3 2 5" xfId="19559" xr:uid="{00000000-0005-0000-0000-0000674C0000}"/>
    <cellStyle name="Normal 2 3 6 4 3 3" xfId="6110" xr:uid="{00000000-0005-0000-0000-0000DE170000}"/>
    <cellStyle name="Normal 2 3 6 4 3 3 2" xfId="16162" xr:uid="{00000000-0005-0000-0000-0000223F0000}"/>
    <cellStyle name="Normal 2 3 6 4 3 3 3" xfId="11142" xr:uid="{00000000-0005-0000-0000-0000862B0000}"/>
    <cellStyle name="Normal 2 3 6 4 3 3 3 3" xfId="26243" xr:uid="{00000000-0005-0000-0000-000083660000}"/>
    <cellStyle name="Normal 2 3 6 4 3 3 5" xfId="21230" xr:uid="{00000000-0005-0000-0000-0000EE520000}"/>
    <cellStyle name="Normal 2 3 6 4 3 4" xfId="12820" xr:uid="{00000000-0005-0000-0000-000014320000}"/>
    <cellStyle name="Normal 2 3 6 4 3 4 3" xfId="27918" xr:uid="{00000000-0005-0000-0000-00000E6D0000}"/>
    <cellStyle name="Normal 2 3 6 4 3 5" xfId="7799" xr:uid="{00000000-0005-0000-0000-0000771E0000}"/>
    <cellStyle name="Normal 2 3 6 4 3 5 3" xfId="22901" xr:uid="{00000000-0005-0000-0000-000075590000}"/>
    <cellStyle name="Normal 2 3 6 4 3 7" xfId="17888" xr:uid="{00000000-0005-0000-0000-0000E0450000}"/>
    <cellStyle name="Normal 2 3 6 4 4" xfId="3581" xr:uid="{00000000-0005-0000-0000-0000FD0D0000}"/>
    <cellStyle name="Normal 2 3 6 4 4 2" xfId="13655" xr:uid="{00000000-0005-0000-0000-000057350000}"/>
    <cellStyle name="Normal 2 3 6 4 4 2 3" xfId="28753" xr:uid="{00000000-0005-0000-0000-000051700000}"/>
    <cellStyle name="Normal 2 3 6 4 4 3" xfId="8635" xr:uid="{00000000-0005-0000-0000-0000BB210000}"/>
    <cellStyle name="Normal 2 3 6 4 4 3 3" xfId="23736" xr:uid="{00000000-0005-0000-0000-0000B85C0000}"/>
    <cellStyle name="Normal 2 3 6 4 4 5" xfId="18723" xr:uid="{00000000-0005-0000-0000-000023490000}"/>
    <cellStyle name="Normal 2 3 6 4 5" xfId="5274" xr:uid="{00000000-0005-0000-0000-00009A140000}"/>
    <cellStyle name="Normal 2 3 6 4 5 2" xfId="15326" xr:uid="{00000000-0005-0000-0000-0000DE3B0000}"/>
    <cellStyle name="Normal 2 3 6 4 5 2 3" xfId="30424" xr:uid="{00000000-0005-0000-0000-0000D8760000}"/>
    <cellStyle name="Normal 2 3 6 4 5 3" xfId="10306" xr:uid="{00000000-0005-0000-0000-000042280000}"/>
    <cellStyle name="Normal 2 3 6 4 5 3 3" xfId="25407" xr:uid="{00000000-0005-0000-0000-00003F630000}"/>
    <cellStyle name="Normal 2 3 6 4 5 5" xfId="20394" xr:uid="{00000000-0005-0000-0000-0000AA4F0000}"/>
    <cellStyle name="Normal 2 3 6 4 6" xfId="11984" xr:uid="{00000000-0005-0000-0000-0000D02E0000}"/>
    <cellStyle name="Normal 2 3 6 4 6 3" xfId="27082" xr:uid="{00000000-0005-0000-0000-0000CA690000}"/>
    <cellStyle name="Normal 2 3 6 4 7" xfId="6963" xr:uid="{00000000-0005-0000-0000-0000331B0000}"/>
    <cellStyle name="Normal 2 3 6 4 7 3" xfId="22065" xr:uid="{00000000-0005-0000-0000-000031560000}"/>
    <cellStyle name="Normal 2 3 6 4 9" xfId="17052" xr:uid="{00000000-0005-0000-0000-00009C420000}"/>
    <cellStyle name="Normal 2 3 6 5" xfId="2097" xr:uid="{00000000-0005-0000-0000-000031080000}"/>
    <cellStyle name="Normal 2 3 6 5 2" xfId="2938" xr:uid="{00000000-0005-0000-0000-00007A0B0000}"/>
    <cellStyle name="Normal 2 3 6 5 2 2" xfId="4628" xr:uid="{00000000-0005-0000-0000-000014120000}"/>
    <cellStyle name="Normal 2 3 6 5 2 2 2" xfId="14701" xr:uid="{00000000-0005-0000-0000-00006D390000}"/>
    <cellStyle name="Normal 2 3 6 5 2 2 2 3" xfId="29799" xr:uid="{00000000-0005-0000-0000-000067740000}"/>
    <cellStyle name="Normal 2 3 6 5 2 2 3" xfId="9681" xr:uid="{00000000-0005-0000-0000-0000D1250000}"/>
    <cellStyle name="Normal 2 3 6 5 2 2 3 3" xfId="24782" xr:uid="{00000000-0005-0000-0000-0000CE600000}"/>
    <cellStyle name="Normal 2 3 6 5 2 2 5" xfId="19769" xr:uid="{00000000-0005-0000-0000-0000394D0000}"/>
    <cellStyle name="Normal 2 3 6 5 2 3" xfId="6320" xr:uid="{00000000-0005-0000-0000-0000B0180000}"/>
    <cellStyle name="Normal 2 3 6 5 2 3 2" xfId="16372" xr:uid="{00000000-0005-0000-0000-0000F43F0000}"/>
    <cellStyle name="Normal 2 3 6 5 2 3 3" xfId="11352" xr:uid="{00000000-0005-0000-0000-0000582C0000}"/>
    <cellStyle name="Normal 2 3 6 5 2 3 3 3" xfId="26453" xr:uid="{00000000-0005-0000-0000-000055670000}"/>
    <cellStyle name="Normal 2 3 6 5 2 3 5" xfId="21440" xr:uid="{00000000-0005-0000-0000-0000C0530000}"/>
    <cellStyle name="Normal 2 3 6 5 2 4" xfId="13030" xr:uid="{00000000-0005-0000-0000-0000E6320000}"/>
    <cellStyle name="Normal 2 3 6 5 2 4 3" xfId="28128" xr:uid="{00000000-0005-0000-0000-0000E06D0000}"/>
    <cellStyle name="Normal 2 3 6 5 2 5" xfId="8009" xr:uid="{00000000-0005-0000-0000-0000491F0000}"/>
    <cellStyle name="Normal 2 3 6 5 2 5 3" xfId="23111" xr:uid="{00000000-0005-0000-0000-0000475A0000}"/>
    <cellStyle name="Normal 2 3 6 5 2 7" xfId="18098" xr:uid="{00000000-0005-0000-0000-0000B2460000}"/>
    <cellStyle name="Normal 2 3 6 5 3" xfId="3791" xr:uid="{00000000-0005-0000-0000-0000CF0E0000}"/>
    <cellStyle name="Normal 2 3 6 5 3 2" xfId="13865" xr:uid="{00000000-0005-0000-0000-000029360000}"/>
    <cellStyle name="Normal 2 3 6 5 3 2 3" xfId="28963" xr:uid="{00000000-0005-0000-0000-000023710000}"/>
    <cellStyle name="Normal 2 3 6 5 3 3" xfId="8845" xr:uid="{00000000-0005-0000-0000-00008D220000}"/>
    <cellStyle name="Normal 2 3 6 5 3 3 3" xfId="23946" xr:uid="{00000000-0005-0000-0000-00008A5D0000}"/>
    <cellStyle name="Normal 2 3 6 5 3 5" xfId="18933" xr:uid="{00000000-0005-0000-0000-0000F5490000}"/>
    <cellStyle name="Normal 2 3 6 5 4" xfId="5484" xr:uid="{00000000-0005-0000-0000-00006C150000}"/>
    <cellStyle name="Normal 2 3 6 5 4 2" xfId="15536" xr:uid="{00000000-0005-0000-0000-0000B03C0000}"/>
    <cellStyle name="Normal 2 3 6 5 4 2 3" xfId="30634" xr:uid="{00000000-0005-0000-0000-0000AA770000}"/>
    <cellStyle name="Normal 2 3 6 5 4 3" xfId="10516" xr:uid="{00000000-0005-0000-0000-000014290000}"/>
    <cellStyle name="Normal 2 3 6 5 4 3 3" xfId="25617" xr:uid="{00000000-0005-0000-0000-000011640000}"/>
    <cellStyle name="Normal 2 3 6 5 4 5" xfId="20604" xr:uid="{00000000-0005-0000-0000-00007C500000}"/>
    <cellStyle name="Normal 2 3 6 5 5" xfId="12194" xr:uid="{00000000-0005-0000-0000-0000A22F0000}"/>
    <cellStyle name="Normal 2 3 6 5 5 3" xfId="27292" xr:uid="{00000000-0005-0000-0000-00009C6A0000}"/>
    <cellStyle name="Normal 2 3 6 5 6" xfId="7173" xr:uid="{00000000-0005-0000-0000-0000051C0000}"/>
    <cellStyle name="Normal 2 3 6 5 6 3" xfId="22275" xr:uid="{00000000-0005-0000-0000-000003570000}"/>
    <cellStyle name="Normal 2 3 6 5 8" xfId="17262" xr:uid="{00000000-0005-0000-0000-00006E430000}"/>
    <cellStyle name="Normal 2 3 6 6" xfId="2518" xr:uid="{00000000-0005-0000-0000-0000D6090000}"/>
    <cellStyle name="Normal 2 3 6 6 2" xfId="4210" xr:uid="{00000000-0005-0000-0000-000072100000}"/>
    <cellStyle name="Normal 2 3 6 6 2 2" xfId="14283" xr:uid="{00000000-0005-0000-0000-0000CB370000}"/>
    <cellStyle name="Normal 2 3 6 6 2 2 3" xfId="29381" xr:uid="{00000000-0005-0000-0000-0000C5720000}"/>
    <cellStyle name="Normal 2 3 6 6 2 3" xfId="9263" xr:uid="{00000000-0005-0000-0000-00002F240000}"/>
    <cellStyle name="Normal 2 3 6 6 2 3 3" xfId="24364" xr:uid="{00000000-0005-0000-0000-00002C5F0000}"/>
    <cellStyle name="Normal 2 3 6 6 2 5" xfId="19351" xr:uid="{00000000-0005-0000-0000-0000974B0000}"/>
    <cellStyle name="Normal 2 3 6 6 3" xfId="5902" xr:uid="{00000000-0005-0000-0000-00000E170000}"/>
    <cellStyle name="Normal 2 3 6 6 3 2" xfId="15954" xr:uid="{00000000-0005-0000-0000-0000523E0000}"/>
    <cellStyle name="Normal 2 3 6 6 3 3" xfId="10934" xr:uid="{00000000-0005-0000-0000-0000B62A0000}"/>
    <cellStyle name="Normal 2 3 6 6 3 3 3" xfId="26035" xr:uid="{00000000-0005-0000-0000-0000B3650000}"/>
    <cellStyle name="Normal 2 3 6 6 3 5" xfId="21022" xr:uid="{00000000-0005-0000-0000-00001E520000}"/>
    <cellStyle name="Normal 2 3 6 6 4" xfId="12612" xr:uid="{00000000-0005-0000-0000-000044310000}"/>
    <cellStyle name="Normal 2 3 6 6 4 3" xfId="27710" xr:uid="{00000000-0005-0000-0000-00003E6C0000}"/>
    <cellStyle name="Normal 2 3 6 6 5" xfId="7591" xr:uid="{00000000-0005-0000-0000-0000A71D0000}"/>
    <cellStyle name="Normal 2 3 6 6 5 3" xfId="22693" xr:uid="{00000000-0005-0000-0000-0000A5580000}"/>
    <cellStyle name="Normal 2 3 6 6 7" xfId="17680" xr:uid="{00000000-0005-0000-0000-000010450000}"/>
    <cellStyle name="Normal 2 3 6 7" xfId="3369" xr:uid="{00000000-0005-0000-0000-0000290D0000}"/>
    <cellStyle name="Normal 2 3 6 7 2" xfId="13447" xr:uid="{00000000-0005-0000-0000-000087340000}"/>
    <cellStyle name="Normal 2 3 6 7 2 3" xfId="28545" xr:uid="{00000000-0005-0000-0000-0000816F0000}"/>
    <cellStyle name="Normal 2 3 6 7 3" xfId="8427" xr:uid="{00000000-0005-0000-0000-0000EB200000}"/>
    <cellStyle name="Normal 2 3 6 7 3 3" xfId="23528" xr:uid="{00000000-0005-0000-0000-0000E85B0000}"/>
    <cellStyle name="Normal 2 3 6 7 5" xfId="18515" xr:uid="{00000000-0005-0000-0000-000053480000}"/>
    <cellStyle name="Normal 2 3 6 8" xfId="5063" xr:uid="{00000000-0005-0000-0000-0000C7130000}"/>
    <cellStyle name="Normal 2 3 6 8 2" xfId="15118" xr:uid="{00000000-0005-0000-0000-00000E3B0000}"/>
    <cellStyle name="Normal 2 3 6 8 2 3" xfId="30216" xr:uid="{00000000-0005-0000-0000-000008760000}"/>
    <cellStyle name="Normal 2 3 6 8 3" xfId="10098" xr:uid="{00000000-0005-0000-0000-000072270000}"/>
    <cellStyle name="Normal 2 3 6 8 3 3" xfId="25199" xr:uid="{00000000-0005-0000-0000-00006F620000}"/>
    <cellStyle name="Normal 2 3 6 8 5" xfId="20186" xr:uid="{00000000-0005-0000-0000-0000DA4E0000}"/>
    <cellStyle name="Normal 2 3 6 9" xfId="11774" xr:uid="{00000000-0005-0000-0000-0000FE2D0000}"/>
    <cellStyle name="Normal 2 3 6 9 3" xfId="26874" xr:uid="{00000000-0005-0000-0000-0000FA680000}"/>
    <cellStyle name="Normal 2 3 7" xfId="1157" xr:uid="{00000000-0005-0000-0000-000085040000}"/>
    <cellStyle name="Normal 2 3 9" xfId="936" xr:uid="{00000000-0005-0000-0000-0000A8030000}"/>
    <cellStyle name="Normal 2 4" xfId="777" xr:uid="{00000000-0005-0000-0000-000009030000}"/>
    <cellStyle name="Normal 2 4 2" xfId="1428" xr:uid="{00000000-0005-0000-0000-000094050000}"/>
    <cellStyle name="Normal 2 4 2 10" xfId="6757" xr:uid="{00000000-0005-0000-0000-0000651A0000}"/>
    <cellStyle name="Normal 2 4 2 10 3" xfId="21861" xr:uid="{00000000-0005-0000-0000-000065550000}"/>
    <cellStyle name="Normal 2 4 2 12" xfId="16846" xr:uid="{00000000-0005-0000-0000-0000CE410000}"/>
    <cellStyle name="Normal 2 4 2 2" xfId="1721" xr:uid="{00000000-0005-0000-0000-0000B9060000}"/>
    <cellStyle name="Normal 2 4 2 2 11" xfId="16900" xr:uid="{00000000-0005-0000-0000-000004420000}"/>
    <cellStyle name="Normal 2 4 2 2 2" xfId="1829" xr:uid="{00000000-0005-0000-0000-000025070000}"/>
    <cellStyle name="Normal 2 4 2 2 2 10" xfId="17004" xr:uid="{00000000-0005-0000-0000-00006C420000}"/>
    <cellStyle name="Normal 2 4 2 2 2 2" xfId="2046" xr:uid="{00000000-0005-0000-0000-0000FE070000}"/>
    <cellStyle name="Normal 2 4 2 2 2 2 2" xfId="2467" xr:uid="{00000000-0005-0000-0000-0000A3090000}"/>
    <cellStyle name="Normal 2 4 2 2 2 2 2 2" xfId="3306" xr:uid="{00000000-0005-0000-0000-0000EA0C0000}"/>
    <cellStyle name="Normal 2 4 2 2 2 2 2 2 2" xfId="4996" xr:uid="{00000000-0005-0000-0000-000084130000}"/>
    <cellStyle name="Normal 2 4 2 2 2 2 2 2 2 2" xfId="15069" xr:uid="{00000000-0005-0000-0000-0000DD3A0000}"/>
    <cellStyle name="Normal 2 4 2 2 2 2 2 2 2 2 3" xfId="30167" xr:uid="{00000000-0005-0000-0000-0000D7750000}"/>
    <cellStyle name="Normal 2 4 2 2 2 2 2 2 2 3" xfId="10049" xr:uid="{00000000-0005-0000-0000-000041270000}"/>
    <cellStyle name="Normal 2 4 2 2 2 2 2 2 2 3 3" xfId="25150" xr:uid="{00000000-0005-0000-0000-00003E620000}"/>
    <cellStyle name="Normal 2 4 2 2 2 2 2 2 2 5" xfId="20137" xr:uid="{00000000-0005-0000-0000-0000A94E0000}"/>
    <cellStyle name="Normal 2 4 2 2 2 2 2 2 3" xfId="6688" xr:uid="{00000000-0005-0000-0000-0000201A0000}"/>
    <cellStyle name="Normal 2 4 2 2 2 2 2 2 3 2" xfId="16740" xr:uid="{00000000-0005-0000-0000-000064410000}"/>
    <cellStyle name="Normal 2 4 2 2 2 2 2 2 3 3" xfId="11720" xr:uid="{00000000-0005-0000-0000-0000C82D0000}"/>
    <cellStyle name="Normal 2 4 2 2 2 2 2 2 3 3 3" xfId="26821" xr:uid="{00000000-0005-0000-0000-0000C5680000}"/>
    <cellStyle name="Normal 2 4 2 2 2 2 2 2 3 5" xfId="21808" xr:uid="{00000000-0005-0000-0000-000030550000}"/>
    <cellStyle name="Normal 2 4 2 2 2 2 2 2 4" xfId="13398" xr:uid="{00000000-0005-0000-0000-000056340000}"/>
    <cellStyle name="Normal 2 4 2 2 2 2 2 2 4 3" xfId="28496" xr:uid="{00000000-0005-0000-0000-0000506F0000}"/>
    <cellStyle name="Normal 2 4 2 2 2 2 2 2 5" xfId="8377" xr:uid="{00000000-0005-0000-0000-0000B9200000}"/>
    <cellStyle name="Normal 2 4 2 2 2 2 2 2 5 3" xfId="23479" xr:uid="{00000000-0005-0000-0000-0000B75B0000}"/>
    <cellStyle name="Normal 2 4 2 2 2 2 2 2 7" xfId="18466" xr:uid="{00000000-0005-0000-0000-000022480000}"/>
    <cellStyle name="Normal 2 4 2 2 2 2 2 3" xfId="4159" xr:uid="{00000000-0005-0000-0000-00003F100000}"/>
    <cellStyle name="Normal 2 4 2 2 2 2 2 3 2" xfId="14233" xr:uid="{00000000-0005-0000-0000-000099370000}"/>
    <cellStyle name="Normal 2 4 2 2 2 2 2 3 2 3" xfId="29331" xr:uid="{00000000-0005-0000-0000-000093720000}"/>
    <cellStyle name="Normal 2 4 2 2 2 2 2 3 3" xfId="9213" xr:uid="{00000000-0005-0000-0000-0000FD230000}"/>
    <cellStyle name="Normal 2 4 2 2 2 2 2 3 3 3" xfId="24314" xr:uid="{00000000-0005-0000-0000-0000FA5E0000}"/>
    <cellStyle name="Normal 2 4 2 2 2 2 2 3 5" xfId="19301" xr:uid="{00000000-0005-0000-0000-0000654B0000}"/>
    <cellStyle name="Normal 2 4 2 2 2 2 2 4" xfId="5852" xr:uid="{00000000-0005-0000-0000-0000DC160000}"/>
    <cellStyle name="Normal 2 4 2 2 2 2 2 4 2" xfId="15904" xr:uid="{00000000-0005-0000-0000-0000203E0000}"/>
    <cellStyle name="Normal 2 4 2 2 2 2 2 4 3" xfId="10884" xr:uid="{00000000-0005-0000-0000-0000842A0000}"/>
    <cellStyle name="Normal 2 4 2 2 2 2 2 4 3 3" xfId="25985" xr:uid="{00000000-0005-0000-0000-000081650000}"/>
    <cellStyle name="Normal 2 4 2 2 2 2 2 4 5" xfId="20972" xr:uid="{00000000-0005-0000-0000-0000EC510000}"/>
    <cellStyle name="Normal 2 4 2 2 2 2 2 5" xfId="12562" xr:uid="{00000000-0005-0000-0000-000012310000}"/>
    <cellStyle name="Normal 2 4 2 2 2 2 2 5 3" xfId="27660" xr:uid="{00000000-0005-0000-0000-00000C6C0000}"/>
    <cellStyle name="Normal 2 4 2 2 2 2 2 6" xfId="7541" xr:uid="{00000000-0005-0000-0000-0000751D0000}"/>
    <cellStyle name="Normal 2 4 2 2 2 2 2 6 3" xfId="22643" xr:uid="{00000000-0005-0000-0000-000073580000}"/>
    <cellStyle name="Normal 2 4 2 2 2 2 2 8" xfId="17630" xr:uid="{00000000-0005-0000-0000-0000DE440000}"/>
    <cellStyle name="Normal 2 4 2 2 2 2 3" xfId="2888" xr:uid="{00000000-0005-0000-0000-0000480B0000}"/>
    <cellStyle name="Normal 2 4 2 2 2 2 3 2" xfId="4578" xr:uid="{00000000-0005-0000-0000-0000E2110000}"/>
    <cellStyle name="Normal 2 4 2 2 2 2 3 2 2" xfId="14651" xr:uid="{00000000-0005-0000-0000-00003B390000}"/>
    <cellStyle name="Normal 2 4 2 2 2 2 3 2 2 3" xfId="29749" xr:uid="{00000000-0005-0000-0000-000035740000}"/>
    <cellStyle name="Normal 2 4 2 2 2 2 3 2 3" xfId="9631" xr:uid="{00000000-0005-0000-0000-00009F250000}"/>
    <cellStyle name="Normal 2 4 2 2 2 2 3 2 3 3" xfId="24732" xr:uid="{00000000-0005-0000-0000-00009C600000}"/>
    <cellStyle name="Normal 2 4 2 2 2 2 3 2 5" xfId="19719" xr:uid="{00000000-0005-0000-0000-0000074D0000}"/>
    <cellStyle name="Normal 2 4 2 2 2 2 3 3" xfId="6270" xr:uid="{00000000-0005-0000-0000-00007E180000}"/>
    <cellStyle name="Normal 2 4 2 2 2 2 3 3 2" xfId="16322" xr:uid="{00000000-0005-0000-0000-0000C23F0000}"/>
    <cellStyle name="Normal 2 4 2 2 2 2 3 3 3" xfId="11302" xr:uid="{00000000-0005-0000-0000-0000262C0000}"/>
    <cellStyle name="Normal 2 4 2 2 2 2 3 3 3 3" xfId="26403" xr:uid="{00000000-0005-0000-0000-000023670000}"/>
    <cellStyle name="Normal 2 4 2 2 2 2 3 3 5" xfId="21390" xr:uid="{00000000-0005-0000-0000-00008E530000}"/>
    <cellStyle name="Normal 2 4 2 2 2 2 3 4" xfId="12980" xr:uid="{00000000-0005-0000-0000-0000B4320000}"/>
    <cellStyle name="Normal 2 4 2 2 2 2 3 4 3" xfId="28078" xr:uid="{00000000-0005-0000-0000-0000AE6D0000}"/>
    <cellStyle name="Normal 2 4 2 2 2 2 3 5" xfId="7959" xr:uid="{00000000-0005-0000-0000-0000171F0000}"/>
    <cellStyle name="Normal 2 4 2 2 2 2 3 5 3" xfId="23061" xr:uid="{00000000-0005-0000-0000-0000155A0000}"/>
    <cellStyle name="Normal 2 4 2 2 2 2 3 7" xfId="18048" xr:uid="{00000000-0005-0000-0000-000080460000}"/>
    <cellStyle name="Normal 2 4 2 2 2 2 4" xfId="3741" xr:uid="{00000000-0005-0000-0000-00009D0E0000}"/>
    <cellStyle name="Normal 2 4 2 2 2 2 4 2" xfId="13815" xr:uid="{00000000-0005-0000-0000-0000F7350000}"/>
    <cellStyle name="Normal 2 4 2 2 2 2 4 2 3" xfId="28913" xr:uid="{00000000-0005-0000-0000-0000F1700000}"/>
    <cellStyle name="Normal 2 4 2 2 2 2 4 3" xfId="8795" xr:uid="{00000000-0005-0000-0000-00005B220000}"/>
    <cellStyle name="Normal 2 4 2 2 2 2 4 3 3" xfId="23896" xr:uid="{00000000-0005-0000-0000-0000585D0000}"/>
    <cellStyle name="Normal 2 4 2 2 2 2 4 5" xfId="18883" xr:uid="{00000000-0005-0000-0000-0000C3490000}"/>
    <cellStyle name="Normal 2 4 2 2 2 2 5" xfId="5434" xr:uid="{00000000-0005-0000-0000-00003A150000}"/>
    <cellStyle name="Normal 2 4 2 2 2 2 5 2" xfId="15486" xr:uid="{00000000-0005-0000-0000-00007E3C0000}"/>
    <cellStyle name="Normal 2 4 2 2 2 2 5 2 3" xfId="30584" xr:uid="{00000000-0005-0000-0000-000078770000}"/>
    <cellStyle name="Normal 2 4 2 2 2 2 5 3" xfId="10466" xr:uid="{00000000-0005-0000-0000-0000E2280000}"/>
    <cellStyle name="Normal 2 4 2 2 2 2 5 3 3" xfId="25567" xr:uid="{00000000-0005-0000-0000-0000DF630000}"/>
    <cellStyle name="Normal 2 4 2 2 2 2 5 5" xfId="20554" xr:uid="{00000000-0005-0000-0000-00004A500000}"/>
    <cellStyle name="Normal 2 4 2 2 2 2 6" xfId="12144" xr:uid="{00000000-0005-0000-0000-0000702F0000}"/>
    <cellStyle name="Normal 2 4 2 2 2 2 6 3" xfId="27242" xr:uid="{00000000-0005-0000-0000-00006A6A0000}"/>
    <cellStyle name="Normal 2 4 2 2 2 2 7" xfId="7123" xr:uid="{00000000-0005-0000-0000-0000D31B0000}"/>
    <cellStyle name="Normal 2 4 2 2 2 2 7 3" xfId="22225" xr:uid="{00000000-0005-0000-0000-0000D1560000}"/>
    <cellStyle name="Normal 2 4 2 2 2 2 9" xfId="17212" xr:uid="{00000000-0005-0000-0000-00003C430000}"/>
    <cellStyle name="Normal 2 4 2 2 2 3" xfId="2259" xr:uid="{00000000-0005-0000-0000-0000D3080000}"/>
    <cellStyle name="Normal 2 4 2 2 2 3 2" xfId="3098" xr:uid="{00000000-0005-0000-0000-00001A0C0000}"/>
    <cellStyle name="Normal 2 4 2 2 2 3 2 2" xfId="4788" xr:uid="{00000000-0005-0000-0000-0000B4120000}"/>
    <cellStyle name="Normal 2 4 2 2 2 3 2 2 2" xfId="14861" xr:uid="{00000000-0005-0000-0000-00000D3A0000}"/>
    <cellStyle name="Normal 2 4 2 2 2 3 2 2 2 3" xfId="29959" xr:uid="{00000000-0005-0000-0000-000007750000}"/>
    <cellStyle name="Normal 2 4 2 2 2 3 2 2 3" xfId="9841" xr:uid="{00000000-0005-0000-0000-000071260000}"/>
    <cellStyle name="Normal 2 4 2 2 2 3 2 2 3 3" xfId="24942" xr:uid="{00000000-0005-0000-0000-00006E610000}"/>
    <cellStyle name="Normal 2 4 2 2 2 3 2 2 5" xfId="19929" xr:uid="{00000000-0005-0000-0000-0000D94D0000}"/>
    <cellStyle name="Normal 2 4 2 2 2 3 2 3" xfId="6480" xr:uid="{00000000-0005-0000-0000-000050190000}"/>
    <cellStyle name="Normal 2 4 2 2 2 3 2 3 2" xfId="16532" xr:uid="{00000000-0005-0000-0000-000094400000}"/>
    <cellStyle name="Normal 2 4 2 2 2 3 2 3 3" xfId="11512" xr:uid="{00000000-0005-0000-0000-0000F82C0000}"/>
    <cellStyle name="Normal 2 4 2 2 2 3 2 3 3 3" xfId="26613" xr:uid="{00000000-0005-0000-0000-0000F5670000}"/>
    <cellStyle name="Normal 2 4 2 2 2 3 2 3 5" xfId="21600" xr:uid="{00000000-0005-0000-0000-000060540000}"/>
    <cellStyle name="Normal 2 4 2 2 2 3 2 4" xfId="13190" xr:uid="{00000000-0005-0000-0000-000086330000}"/>
    <cellStyle name="Normal 2 4 2 2 2 3 2 4 3" xfId="28288" xr:uid="{00000000-0005-0000-0000-0000806E0000}"/>
    <cellStyle name="Normal 2 4 2 2 2 3 2 5" xfId="8169" xr:uid="{00000000-0005-0000-0000-0000E91F0000}"/>
    <cellStyle name="Normal 2 4 2 2 2 3 2 5 3" xfId="23271" xr:uid="{00000000-0005-0000-0000-0000E75A0000}"/>
    <cellStyle name="Normal 2 4 2 2 2 3 2 7" xfId="18258" xr:uid="{00000000-0005-0000-0000-000052470000}"/>
    <cellStyle name="Normal 2 4 2 2 2 3 3" xfId="3951" xr:uid="{00000000-0005-0000-0000-00006F0F0000}"/>
    <cellStyle name="Normal 2 4 2 2 2 3 3 2" xfId="14025" xr:uid="{00000000-0005-0000-0000-0000C9360000}"/>
    <cellStyle name="Normal 2 4 2 2 2 3 3 2 3" xfId="29123" xr:uid="{00000000-0005-0000-0000-0000C3710000}"/>
    <cellStyle name="Normal 2 4 2 2 2 3 3 3" xfId="9005" xr:uid="{00000000-0005-0000-0000-00002D230000}"/>
    <cellStyle name="Normal 2 4 2 2 2 3 3 3 3" xfId="24106" xr:uid="{00000000-0005-0000-0000-00002A5E0000}"/>
    <cellStyle name="Normal 2 4 2 2 2 3 3 5" xfId="19093" xr:uid="{00000000-0005-0000-0000-0000954A0000}"/>
    <cellStyle name="Normal 2 4 2 2 2 3 4" xfId="5644" xr:uid="{00000000-0005-0000-0000-00000C160000}"/>
    <cellStyle name="Normal 2 4 2 2 2 3 4 2" xfId="15696" xr:uid="{00000000-0005-0000-0000-0000503D0000}"/>
    <cellStyle name="Normal 2 4 2 2 2 3 4 2 3" xfId="30794" xr:uid="{00000000-0005-0000-0000-00004A780000}"/>
    <cellStyle name="Normal 2 4 2 2 2 3 4 3" xfId="10676" xr:uid="{00000000-0005-0000-0000-0000B4290000}"/>
    <cellStyle name="Normal 2 4 2 2 2 3 4 3 3" xfId="25777" xr:uid="{00000000-0005-0000-0000-0000B1640000}"/>
    <cellStyle name="Normal 2 4 2 2 2 3 4 5" xfId="20764" xr:uid="{00000000-0005-0000-0000-00001C510000}"/>
    <cellStyle name="Normal 2 4 2 2 2 3 5" xfId="12354" xr:uid="{00000000-0005-0000-0000-000042300000}"/>
    <cellStyle name="Normal 2 4 2 2 2 3 5 3" xfId="27452" xr:uid="{00000000-0005-0000-0000-00003C6B0000}"/>
    <cellStyle name="Normal 2 4 2 2 2 3 6" xfId="7333" xr:uid="{00000000-0005-0000-0000-0000A51C0000}"/>
    <cellStyle name="Normal 2 4 2 2 2 3 6 3" xfId="22435" xr:uid="{00000000-0005-0000-0000-0000A3570000}"/>
    <cellStyle name="Normal 2 4 2 2 2 3 8" xfId="17422" xr:uid="{00000000-0005-0000-0000-00000E440000}"/>
    <cellStyle name="Normal 2 4 2 2 2 4" xfId="2680" xr:uid="{00000000-0005-0000-0000-0000780A0000}"/>
    <cellStyle name="Normal 2 4 2 2 2 4 2" xfId="4370" xr:uid="{00000000-0005-0000-0000-000012110000}"/>
    <cellStyle name="Normal 2 4 2 2 2 4 2 2" xfId="14443" xr:uid="{00000000-0005-0000-0000-00006B380000}"/>
    <cellStyle name="Normal 2 4 2 2 2 4 2 2 3" xfId="29541" xr:uid="{00000000-0005-0000-0000-000065730000}"/>
    <cellStyle name="Normal 2 4 2 2 2 4 2 3" xfId="9423" xr:uid="{00000000-0005-0000-0000-0000CF240000}"/>
    <cellStyle name="Normal 2 4 2 2 2 4 2 3 3" xfId="24524" xr:uid="{00000000-0005-0000-0000-0000CC5F0000}"/>
    <cellStyle name="Normal 2 4 2 2 2 4 2 5" xfId="19511" xr:uid="{00000000-0005-0000-0000-0000374C0000}"/>
    <cellStyle name="Normal 2 4 2 2 2 4 3" xfId="6062" xr:uid="{00000000-0005-0000-0000-0000AE170000}"/>
    <cellStyle name="Normal 2 4 2 2 2 4 3 2" xfId="16114" xr:uid="{00000000-0005-0000-0000-0000F23E0000}"/>
    <cellStyle name="Normal 2 4 2 2 2 4 3 3" xfId="11094" xr:uid="{00000000-0005-0000-0000-0000562B0000}"/>
    <cellStyle name="Normal 2 4 2 2 2 4 3 3 3" xfId="26195" xr:uid="{00000000-0005-0000-0000-000053660000}"/>
    <cellStyle name="Normal 2 4 2 2 2 4 3 5" xfId="21182" xr:uid="{00000000-0005-0000-0000-0000BE520000}"/>
    <cellStyle name="Normal 2 4 2 2 2 4 4" xfId="12772" xr:uid="{00000000-0005-0000-0000-0000E4310000}"/>
    <cellStyle name="Normal 2 4 2 2 2 4 4 3" xfId="27870" xr:uid="{00000000-0005-0000-0000-0000DE6C0000}"/>
    <cellStyle name="Normal 2 4 2 2 2 4 5" xfId="7751" xr:uid="{00000000-0005-0000-0000-0000471E0000}"/>
    <cellStyle name="Normal 2 4 2 2 2 4 5 3" xfId="22853" xr:uid="{00000000-0005-0000-0000-000045590000}"/>
    <cellStyle name="Normal 2 4 2 2 2 4 7" xfId="17840" xr:uid="{00000000-0005-0000-0000-0000B0450000}"/>
    <cellStyle name="Normal 2 4 2 2 2 5" xfId="3533" xr:uid="{00000000-0005-0000-0000-0000CD0D0000}"/>
    <cellStyle name="Normal 2 4 2 2 2 5 2" xfId="13607" xr:uid="{00000000-0005-0000-0000-000027350000}"/>
    <cellStyle name="Normal 2 4 2 2 2 5 2 3" xfId="28705" xr:uid="{00000000-0005-0000-0000-000021700000}"/>
    <cellStyle name="Normal 2 4 2 2 2 5 3" xfId="8587" xr:uid="{00000000-0005-0000-0000-00008B210000}"/>
    <cellStyle name="Normal 2 4 2 2 2 5 3 3" xfId="23688" xr:uid="{00000000-0005-0000-0000-0000885C0000}"/>
    <cellStyle name="Normal 2 4 2 2 2 5 5" xfId="18675" xr:uid="{00000000-0005-0000-0000-0000F3480000}"/>
    <cellStyle name="Normal 2 4 2 2 2 6" xfId="5226" xr:uid="{00000000-0005-0000-0000-00006A140000}"/>
    <cellStyle name="Normal 2 4 2 2 2 6 2" xfId="15278" xr:uid="{00000000-0005-0000-0000-0000AE3B0000}"/>
    <cellStyle name="Normal 2 4 2 2 2 6 2 3" xfId="30376" xr:uid="{00000000-0005-0000-0000-0000A8760000}"/>
    <cellStyle name="Normal 2 4 2 2 2 6 3" xfId="10258" xr:uid="{00000000-0005-0000-0000-000012280000}"/>
    <cellStyle name="Normal 2 4 2 2 2 6 3 3" xfId="25359" xr:uid="{00000000-0005-0000-0000-00000F630000}"/>
    <cellStyle name="Normal 2 4 2 2 2 6 5" xfId="20346" xr:uid="{00000000-0005-0000-0000-00007A4F0000}"/>
    <cellStyle name="Normal 2 4 2 2 2 7" xfId="11936" xr:uid="{00000000-0005-0000-0000-0000A02E0000}"/>
    <cellStyle name="Normal 2 4 2 2 2 7 3" xfId="27034" xr:uid="{00000000-0005-0000-0000-00009A690000}"/>
    <cellStyle name="Normal 2 4 2 2 2 8" xfId="6915" xr:uid="{00000000-0005-0000-0000-0000031B0000}"/>
    <cellStyle name="Normal 2 4 2 2 2 8 3" xfId="22017" xr:uid="{00000000-0005-0000-0000-000001560000}"/>
    <cellStyle name="Normal 2 4 2 2 3" xfId="1942" xr:uid="{00000000-0005-0000-0000-000096070000}"/>
    <cellStyle name="Normal 2 4 2 2 3 2" xfId="2363" xr:uid="{00000000-0005-0000-0000-00003B090000}"/>
    <cellStyle name="Normal 2 4 2 2 3 2 2" xfId="3202" xr:uid="{00000000-0005-0000-0000-0000820C0000}"/>
    <cellStyle name="Normal 2 4 2 2 3 2 2 2" xfId="4892" xr:uid="{00000000-0005-0000-0000-00001C130000}"/>
    <cellStyle name="Normal 2 4 2 2 3 2 2 2 2" xfId="14965" xr:uid="{00000000-0005-0000-0000-0000753A0000}"/>
    <cellStyle name="Normal 2 4 2 2 3 2 2 2 2 3" xfId="30063" xr:uid="{00000000-0005-0000-0000-00006F750000}"/>
    <cellStyle name="Normal 2 4 2 2 3 2 2 2 3" xfId="9945" xr:uid="{00000000-0005-0000-0000-0000D9260000}"/>
    <cellStyle name="Normal 2 4 2 2 3 2 2 2 3 3" xfId="25046" xr:uid="{00000000-0005-0000-0000-0000D6610000}"/>
    <cellStyle name="Normal 2 4 2 2 3 2 2 2 5" xfId="20033" xr:uid="{00000000-0005-0000-0000-0000414E0000}"/>
    <cellStyle name="Normal 2 4 2 2 3 2 2 3" xfId="6584" xr:uid="{00000000-0005-0000-0000-0000B8190000}"/>
    <cellStyle name="Normal 2 4 2 2 3 2 2 3 2" xfId="16636" xr:uid="{00000000-0005-0000-0000-0000FC400000}"/>
    <cellStyle name="Normal 2 4 2 2 3 2 2 3 3" xfId="11616" xr:uid="{00000000-0005-0000-0000-0000602D0000}"/>
    <cellStyle name="Normal 2 4 2 2 3 2 2 3 3 3" xfId="26717" xr:uid="{00000000-0005-0000-0000-00005D680000}"/>
    <cellStyle name="Normal 2 4 2 2 3 2 2 3 5" xfId="21704" xr:uid="{00000000-0005-0000-0000-0000C8540000}"/>
    <cellStyle name="Normal 2 4 2 2 3 2 2 4" xfId="13294" xr:uid="{00000000-0005-0000-0000-0000EE330000}"/>
    <cellStyle name="Normal 2 4 2 2 3 2 2 4 3" xfId="28392" xr:uid="{00000000-0005-0000-0000-0000E86E0000}"/>
    <cellStyle name="Normal 2 4 2 2 3 2 2 5" xfId="8273" xr:uid="{00000000-0005-0000-0000-000051200000}"/>
    <cellStyle name="Normal 2 4 2 2 3 2 2 5 3" xfId="23375" xr:uid="{00000000-0005-0000-0000-00004F5B0000}"/>
    <cellStyle name="Normal 2 4 2 2 3 2 2 7" xfId="18362" xr:uid="{00000000-0005-0000-0000-0000BA470000}"/>
    <cellStyle name="Normal 2 4 2 2 3 2 3" xfId="4055" xr:uid="{00000000-0005-0000-0000-0000D70F0000}"/>
    <cellStyle name="Normal 2 4 2 2 3 2 3 2" xfId="14129" xr:uid="{00000000-0005-0000-0000-000031370000}"/>
    <cellStyle name="Normal 2 4 2 2 3 2 3 2 3" xfId="29227" xr:uid="{00000000-0005-0000-0000-00002B720000}"/>
    <cellStyle name="Normal 2 4 2 2 3 2 3 3" xfId="9109" xr:uid="{00000000-0005-0000-0000-000095230000}"/>
    <cellStyle name="Normal 2 4 2 2 3 2 3 3 3" xfId="24210" xr:uid="{00000000-0005-0000-0000-0000925E0000}"/>
    <cellStyle name="Normal 2 4 2 2 3 2 3 5" xfId="19197" xr:uid="{00000000-0005-0000-0000-0000FD4A0000}"/>
    <cellStyle name="Normal 2 4 2 2 3 2 4" xfId="5748" xr:uid="{00000000-0005-0000-0000-000074160000}"/>
    <cellStyle name="Normal 2 4 2 2 3 2 4 2" xfId="15800" xr:uid="{00000000-0005-0000-0000-0000B83D0000}"/>
    <cellStyle name="Normal 2 4 2 2 3 2 4 2 3" xfId="30898" xr:uid="{00000000-0005-0000-0000-0000B2780000}"/>
    <cellStyle name="Normal 2 4 2 2 3 2 4 3" xfId="10780" xr:uid="{00000000-0005-0000-0000-00001C2A0000}"/>
    <cellStyle name="Normal 2 4 2 2 3 2 4 3 3" xfId="25881" xr:uid="{00000000-0005-0000-0000-000019650000}"/>
    <cellStyle name="Normal 2 4 2 2 3 2 4 5" xfId="20868" xr:uid="{00000000-0005-0000-0000-000084510000}"/>
    <cellStyle name="Normal 2 4 2 2 3 2 5" xfId="12458" xr:uid="{00000000-0005-0000-0000-0000AA300000}"/>
    <cellStyle name="Normal 2 4 2 2 3 2 5 3" xfId="27556" xr:uid="{00000000-0005-0000-0000-0000A46B0000}"/>
    <cellStyle name="Normal 2 4 2 2 3 2 6" xfId="7437" xr:uid="{00000000-0005-0000-0000-00000D1D0000}"/>
    <cellStyle name="Normal 2 4 2 2 3 2 6 3" xfId="22539" xr:uid="{00000000-0005-0000-0000-00000B580000}"/>
    <cellStyle name="Normal 2 4 2 2 3 2 8" xfId="17526" xr:uid="{00000000-0005-0000-0000-000076440000}"/>
    <cellStyle name="Normal 2 4 2 2 3 3" xfId="2784" xr:uid="{00000000-0005-0000-0000-0000E00A0000}"/>
    <cellStyle name="Normal 2 4 2 2 3 3 2" xfId="4474" xr:uid="{00000000-0005-0000-0000-00007A110000}"/>
    <cellStyle name="Normal 2 4 2 2 3 3 2 2" xfId="14547" xr:uid="{00000000-0005-0000-0000-0000D3380000}"/>
    <cellStyle name="Normal 2 4 2 2 3 3 2 2 3" xfId="29645" xr:uid="{00000000-0005-0000-0000-0000CD730000}"/>
    <cellStyle name="Normal 2 4 2 2 3 3 2 3" xfId="9527" xr:uid="{00000000-0005-0000-0000-000037250000}"/>
    <cellStyle name="Normal 2 4 2 2 3 3 2 3 3" xfId="24628" xr:uid="{00000000-0005-0000-0000-000034600000}"/>
    <cellStyle name="Normal 2 4 2 2 3 3 2 5" xfId="19615" xr:uid="{00000000-0005-0000-0000-00009F4C0000}"/>
    <cellStyle name="Normal 2 4 2 2 3 3 3" xfId="6166" xr:uid="{00000000-0005-0000-0000-000016180000}"/>
    <cellStyle name="Normal 2 4 2 2 3 3 3 2" xfId="16218" xr:uid="{00000000-0005-0000-0000-00005A3F0000}"/>
    <cellStyle name="Normal 2 4 2 2 3 3 3 3" xfId="11198" xr:uid="{00000000-0005-0000-0000-0000BE2B0000}"/>
    <cellStyle name="Normal 2 4 2 2 3 3 3 3 3" xfId="26299" xr:uid="{00000000-0005-0000-0000-0000BB660000}"/>
    <cellStyle name="Normal 2 4 2 2 3 3 3 5" xfId="21286" xr:uid="{00000000-0005-0000-0000-000026530000}"/>
    <cellStyle name="Normal 2 4 2 2 3 3 4" xfId="12876" xr:uid="{00000000-0005-0000-0000-00004C320000}"/>
    <cellStyle name="Normal 2 4 2 2 3 3 4 3" xfId="27974" xr:uid="{00000000-0005-0000-0000-0000466D0000}"/>
    <cellStyle name="Normal 2 4 2 2 3 3 5" xfId="7855" xr:uid="{00000000-0005-0000-0000-0000AF1E0000}"/>
    <cellStyle name="Normal 2 4 2 2 3 3 5 3" xfId="22957" xr:uid="{00000000-0005-0000-0000-0000AD590000}"/>
    <cellStyle name="Normal 2 4 2 2 3 3 7" xfId="17944" xr:uid="{00000000-0005-0000-0000-000018460000}"/>
    <cellStyle name="Normal 2 4 2 2 3 4" xfId="3637" xr:uid="{00000000-0005-0000-0000-0000350E0000}"/>
    <cellStyle name="Normal 2 4 2 2 3 4 2" xfId="13711" xr:uid="{00000000-0005-0000-0000-00008F350000}"/>
    <cellStyle name="Normal 2 4 2 2 3 4 2 3" xfId="28809" xr:uid="{00000000-0005-0000-0000-000089700000}"/>
    <cellStyle name="Normal 2 4 2 2 3 4 3" xfId="8691" xr:uid="{00000000-0005-0000-0000-0000F3210000}"/>
    <cellStyle name="Normal 2 4 2 2 3 4 3 3" xfId="23792" xr:uid="{00000000-0005-0000-0000-0000F05C0000}"/>
    <cellStyle name="Normal 2 4 2 2 3 4 5" xfId="18779" xr:uid="{00000000-0005-0000-0000-00005B490000}"/>
    <cellStyle name="Normal 2 4 2 2 3 5" xfId="5330" xr:uid="{00000000-0005-0000-0000-0000D2140000}"/>
    <cellStyle name="Normal 2 4 2 2 3 5 2" xfId="15382" xr:uid="{00000000-0005-0000-0000-0000163C0000}"/>
    <cellStyle name="Normal 2 4 2 2 3 5 2 3" xfId="30480" xr:uid="{00000000-0005-0000-0000-000010770000}"/>
    <cellStyle name="Normal 2 4 2 2 3 5 3" xfId="10362" xr:uid="{00000000-0005-0000-0000-00007A280000}"/>
    <cellStyle name="Normal 2 4 2 2 3 5 3 3" xfId="25463" xr:uid="{00000000-0005-0000-0000-000077630000}"/>
    <cellStyle name="Normal 2 4 2 2 3 5 5" xfId="20450" xr:uid="{00000000-0005-0000-0000-0000E24F0000}"/>
    <cellStyle name="Normal 2 4 2 2 3 6" xfId="12040" xr:uid="{00000000-0005-0000-0000-0000082F0000}"/>
    <cellStyle name="Normal 2 4 2 2 3 6 3" xfId="27138" xr:uid="{00000000-0005-0000-0000-0000026A0000}"/>
    <cellStyle name="Normal 2 4 2 2 3 7" xfId="7019" xr:uid="{00000000-0005-0000-0000-00006B1B0000}"/>
    <cellStyle name="Normal 2 4 2 2 3 7 3" xfId="22121" xr:uid="{00000000-0005-0000-0000-000069560000}"/>
    <cellStyle name="Normal 2 4 2 2 3 9" xfId="17108" xr:uid="{00000000-0005-0000-0000-0000D4420000}"/>
    <cellStyle name="Normal 2 4 2 2 4" xfId="2155" xr:uid="{00000000-0005-0000-0000-00006B080000}"/>
    <cellStyle name="Normal 2 4 2 2 4 2" xfId="2994" xr:uid="{00000000-0005-0000-0000-0000B20B0000}"/>
    <cellStyle name="Normal 2 4 2 2 4 2 2" xfId="4684" xr:uid="{00000000-0005-0000-0000-00004C120000}"/>
    <cellStyle name="Normal 2 4 2 2 4 2 2 2" xfId="14757" xr:uid="{00000000-0005-0000-0000-0000A5390000}"/>
    <cellStyle name="Normal 2 4 2 2 4 2 2 2 3" xfId="29855" xr:uid="{00000000-0005-0000-0000-00009F740000}"/>
    <cellStyle name="Normal 2 4 2 2 4 2 2 3" xfId="9737" xr:uid="{00000000-0005-0000-0000-000009260000}"/>
    <cellStyle name="Normal 2 4 2 2 4 2 2 3 3" xfId="24838" xr:uid="{00000000-0005-0000-0000-000006610000}"/>
    <cellStyle name="Normal 2 4 2 2 4 2 2 5" xfId="19825" xr:uid="{00000000-0005-0000-0000-0000714D0000}"/>
    <cellStyle name="Normal 2 4 2 2 4 2 3" xfId="6376" xr:uid="{00000000-0005-0000-0000-0000E8180000}"/>
    <cellStyle name="Normal 2 4 2 2 4 2 3 2" xfId="16428" xr:uid="{00000000-0005-0000-0000-00002C400000}"/>
    <cellStyle name="Normal 2 4 2 2 4 2 3 3" xfId="11408" xr:uid="{00000000-0005-0000-0000-0000902C0000}"/>
    <cellStyle name="Normal 2 4 2 2 4 2 3 3 3" xfId="26509" xr:uid="{00000000-0005-0000-0000-00008D670000}"/>
    <cellStyle name="Normal 2 4 2 2 4 2 3 5" xfId="21496" xr:uid="{00000000-0005-0000-0000-0000F8530000}"/>
    <cellStyle name="Normal 2 4 2 2 4 2 4" xfId="13086" xr:uid="{00000000-0005-0000-0000-00001E330000}"/>
    <cellStyle name="Normal 2 4 2 2 4 2 4 3" xfId="28184" xr:uid="{00000000-0005-0000-0000-0000186E0000}"/>
    <cellStyle name="Normal 2 4 2 2 4 2 5" xfId="8065" xr:uid="{00000000-0005-0000-0000-0000811F0000}"/>
    <cellStyle name="Normal 2 4 2 2 4 2 5 3" xfId="23167" xr:uid="{00000000-0005-0000-0000-00007F5A0000}"/>
    <cellStyle name="Normal 2 4 2 2 4 2 7" xfId="18154" xr:uid="{00000000-0005-0000-0000-0000EA460000}"/>
    <cellStyle name="Normal 2 4 2 2 4 3" xfId="3847" xr:uid="{00000000-0005-0000-0000-0000070F0000}"/>
    <cellStyle name="Normal 2 4 2 2 4 3 2" xfId="13921" xr:uid="{00000000-0005-0000-0000-000061360000}"/>
    <cellStyle name="Normal 2 4 2 2 4 3 2 3" xfId="29019" xr:uid="{00000000-0005-0000-0000-00005B710000}"/>
    <cellStyle name="Normal 2 4 2 2 4 3 3" xfId="8901" xr:uid="{00000000-0005-0000-0000-0000C5220000}"/>
    <cellStyle name="Normal 2 4 2 2 4 3 3 3" xfId="24002" xr:uid="{00000000-0005-0000-0000-0000C25D0000}"/>
    <cellStyle name="Normal 2 4 2 2 4 3 5" xfId="18989" xr:uid="{00000000-0005-0000-0000-00002D4A0000}"/>
    <cellStyle name="Normal 2 4 2 2 4 4" xfId="5540" xr:uid="{00000000-0005-0000-0000-0000A4150000}"/>
    <cellStyle name="Normal 2 4 2 2 4 4 2" xfId="15592" xr:uid="{00000000-0005-0000-0000-0000E83C0000}"/>
    <cellStyle name="Normal 2 4 2 2 4 4 2 3" xfId="30690" xr:uid="{00000000-0005-0000-0000-0000E2770000}"/>
    <cellStyle name="Normal 2 4 2 2 4 4 3" xfId="10572" xr:uid="{00000000-0005-0000-0000-00004C290000}"/>
    <cellStyle name="Normal 2 4 2 2 4 4 3 3" xfId="25673" xr:uid="{00000000-0005-0000-0000-000049640000}"/>
    <cellStyle name="Normal 2 4 2 2 4 4 5" xfId="20660" xr:uid="{00000000-0005-0000-0000-0000B4500000}"/>
    <cellStyle name="Normal 2 4 2 2 4 5" xfId="12250" xr:uid="{00000000-0005-0000-0000-0000DA2F0000}"/>
    <cellStyle name="Normal 2 4 2 2 4 5 3" xfId="27348" xr:uid="{00000000-0005-0000-0000-0000D46A0000}"/>
    <cellStyle name="Normal 2 4 2 2 4 6" xfId="7229" xr:uid="{00000000-0005-0000-0000-00003D1C0000}"/>
    <cellStyle name="Normal 2 4 2 2 4 6 3" xfId="22331" xr:uid="{00000000-0005-0000-0000-00003B570000}"/>
    <cellStyle name="Normal 2 4 2 2 4 8" xfId="17318" xr:uid="{00000000-0005-0000-0000-0000A6430000}"/>
    <cellStyle name="Normal 2 4 2 2 5" xfId="2576" xr:uid="{00000000-0005-0000-0000-0000100A0000}"/>
    <cellStyle name="Normal 2 4 2 2 5 2" xfId="4266" xr:uid="{00000000-0005-0000-0000-0000AA100000}"/>
    <cellStyle name="Normal 2 4 2 2 5 2 2" xfId="14339" xr:uid="{00000000-0005-0000-0000-000003380000}"/>
    <cellStyle name="Normal 2 4 2 2 5 2 2 3" xfId="29437" xr:uid="{00000000-0005-0000-0000-0000FD720000}"/>
    <cellStyle name="Normal 2 4 2 2 5 2 3" xfId="9319" xr:uid="{00000000-0005-0000-0000-000067240000}"/>
    <cellStyle name="Normal 2 4 2 2 5 2 3 3" xfId="24420" xr:uid="{00000000-0005-0000-0000-0000645F0000}"/>
    <cellStyle name="Normal 2 4 2 2 5 2 5" xfId="19407" xr:uid="{00000000-0005-0000-0000-0000CF4B0000}"/>
    <cellStyle name="Normal 2 4 2 2 5 3" xfId="5958" xr:uid="{00000000-0005-0000-0000-000046170000}"/>
    <cellStyle name="Normal 2 4 2 2 5 3 2" xfId="16010" xr:uid="{00000000-0005-0000-0000-00008A3E0000}"/>
    <cellStyle name="Normal 2 4 2 2 5 3 3" xfId="10990" xr:uid="{00000000-0005-0000-0000-0000EE2A0000}"/>
    <cellStyle name="Normal 2 4 2 2 5 3 3 3" xfId="26091" xr:uid="{00000000-0005-0000-0000-0000EB650000}"/>
    <cellStyle name="Normal 2 4 2 2 5 3 5" xfId="21078" xr:uid="{00000000-0005-0000-0000-000056520000}"/>
    <cellStyle name="Normal 2 4 2 2 5 4" xfId="12668" xr:uid="{00000000-0005-0000-0000-00007C310000}"/>
    <cellStyle name="Normal 2 4 2 2 5 4 3" xfId="27766" xr:uid="{00000000-0005-0000-0000-0000766C0000}"/>
    <cellStyle name="Normal 2 4 2 2 5 5" xfId="7647" xr:uid="{00000000-0005-0000-0000-0000DF1D0000}"/>
    <cellStyle name="Normal 2 4 2 2 5 5 3" xfId="22749" xr:uid="{00000000-0005-0000-0000-0000DD580000}"/>
    <cellStyle name="Normal 2 4 2 2 5 7" xfId="17736" xr:uid="{00000000-0005-0000-0000-000048450000}"/>
    <cellStyle name="Normal 2 4 2 2 6" xfId="3429" xr:uid="{00000000-0005-0000-0000-0000650D0000}"/>
    <cellStyle name="Normal 2 4 2 2 6 2" xfId="13503" xr:uid="{00000000-0005-0000-0000-0000BF340000}"/>
    <cellStyle name="Normal 2 4 2 2 6 2 3" xfId="28601" xr:uid="{00000000-0005-0000-0000-0000B96F0000}"/>
    <cellStyle name="Normal 2 4 2 2 6 3" xfId="8483" xr:uid="{00000000-0005-0000-0000-000023210000}"/>
    <cellStyle name="Normal 2 4 2 2 6 3 3" xfId="23584" xr:uid="{00000000-0005-0000-0000-0000205C0000}"/>
    <cellStyle name="Normal 2 4 2 2 6 5" xfId="18571" xr:uid="{00000000-0005-0000-0000-00008B480000}"/>
    <cellStyle name="Normal 2 4 2 2 7" xfId="5122" xr:uid="{00000000-0005-0000-0000-000002140000}"/>
    <cellStyle name="Normal 2 4 2 2 7 2" xfId="15174" xr:uid="{00000000-0005-0000-0000-0000463B0000}"/>
    <cellStyle name="Normal 2 4 2 2 7 2 3" xfId="30272" xr:uid="{00000000-0005-0000-0000-000040760000}"/>
    <cellStyle name="Normal 2 4 2 2 7 3" xfId="10154" xr:uid="{00000000-0005-0000-0000-0000AA270000}"/>
    <cellStyle name="Normal 2 4 2 2 7 3 3" xfId="25255" xr:uid="{00000000-0005-0000-0000-0000A7620000}"/>
    <cellStyle name="Normal 2 4 2 2 7 5" xfId="20242" xr:uid="{00000000-0005-0000-0000-0000124F0000}"/>
    <cellStyle name="Normal 2 4 2 2 8" xfId="11832" xr:uid="{00000000-0005-0000-0000-0000382E0000}"/>
    <cellStyle name="Normal 2 4 2 2 8 3" xfId="26930" xr:uid="{00000000-0005-0000-0000-000032690000}"/>
    <cellStyle name="Normal 2 4 2 2 9" xfId="6811" xr:uid="{00000000-0005-0000-0000-00009B1A0000}"/>
    <cellStyle name="Normal 2 4 2 2 9 3" xfId="21913" xr:uid="{00000000-0005-0000-0000-000099550000}"/>
    <cellStyle name="Normal 2 4 2 3" xfId="1775" xr:uid="{00000000-0005-0000-0000-0000EF060000}"/>
    <cellStyle name="Normal 2 4 2 3 10" xfId="16952" xr:uid="{00000000-0005-0000-0000-000038420000}"/>
    <cellStyle name="Normal 2 4 2 3 2" xfId="1994" xr:uid="{00000000-0005-0000-0000-0000CA070000}"/>
    <cellStyle name="Normal 2 4 2 3 2 2" xfId="2415" xr:uid="{00000000-0005-0000-0000-00006F090000}"/>
    <cellStyle name="Normal 2 4 2 3 2 2 2" xfId="3254" xr:uid="{00000000-0005-0000-0000-0000B60C0000}"/>
    <cellStyle name="Normal 2 4 2 3 2 2 2 2" xfId="4944" xr:uid="{00000000-0005-0000-0000-000050130000}"/>
    <cellStyle name="Normal 2 4 2 3 2 2 2 2 2" xfId="15017" xr:uid="{00000000-0005-0000-0000-0000A93A0000}"/>
    <cellStyle name="Normal 2 4 2 3 2 2 2 2 2 3" xfId="30115" xr:uid="{00000000-0005-0000-0000-0000A3750000}"/>
    <cellStyle name="Normal 2 4 2 3 2 2 2 2 3" xfId="9997" xr:uid="{00000000-0005-0000-0000-00000D270000}"/>
    <cellStyle name="Normal 2 4 2 3 2 2 2 2 3 3" xfId="25098" xr:uid="{00000000-0005-0000-0000-00000A620000}"/>
    <cellStyle name="Normal 2 4 2 3 2 2 2 2 5" xfId="20085" xr:uid="{00000000-0005-0000-0000-0000754E0000}"/>
    <cellStyle name="Normal 2 4 2 3 2 2 2 3" xfId="6636" xr:uid="{00000000-0005-0000-0000-0000EC190000}"/>
    <cellStyle name="Normal 2 4 2 3 2 2 2 3 2" xfId="16688" xr:uid="{00000000-0005-0000-0000-000030410000}"/>
    <cellStyle name="Normal 2 4 2 3 2 2 2 3 3" xfId="11668" xr:uid="{00000000-0005-0000-0000-0000942D0000}"/>
    <cellStyle name="Normal 2 4 2 3 2 2 2 3 3 3" xfId="26769" xr:uid="{00000000-0005-0000-0000-000091680000}"/>
    <cellStyle name="Normal 2 4 2 3 2 2 2 3 5" xfId="21756" xr:uid="{00000000-0005-0000-0000-0000FC540000}"/>
    <cellStyle name="Normal 2 4 2 3 2 2 2 4" xfId="13346" xr:uid="{00000000-0005-0000-0000-000022340000}"/>
    <cellStyle name="Normal 2 4 2 3 2 2 2 4 3" xfId="28444" xr:uid="{00000000-0005-0000-0000-00001C6F0000}"/>
    <cellStyle name="Normal 2 4 2 3 2 2 2 5" xfId="8325" xr:uid="{00000000-0005-0000-0000-000085200000}"/>
    <cellStyle name="Normal 2 4 2 3 2 2 2 5 3" xfId="23427" xr:uid="{00000000-0005-0000-0000-0000835B0000}"/>
    <cellStyle name="Normal 2 4 2 3 2 2 2 7" xfId="18414" xr:uid="{00000000-0005-0000-0000-0000EE470000}"/>
    <cellStyle name="Normal 2 4 2 3 2 2 3" xfId="4107" xr:uid="{00000000-0005-0000-0000-00000B100000}"/>
    <cellStyle name="Normal 2 4 2 3 2 2 3 2" xfId="14181" xr:uid="{00000000-0005-0000-0000-000065370000}"/>
    <cellStyle name="Normal 2 4 2 3 2 2 3 2 3" xfId="29279" xr:uid="{00000000-0005-0000-0000-00005F720000}"/>
    <cellStyle name="Normal 2 4 2 3 2 2 3 3" xfId="9161" xr:uid="{00000000-0005-0000-0000-0000C9230000}"/>
    <cellStyle name="Normal 2 4 2 3 2 2 3 3 3" xfId="24262" xr:uid="{00000000-0005-0000-0000-0000C65E0000}"/>
    <cellStyle name="Normal 2 4 2 3 2 2 3 5" xfId="19249" xr:uid="{00000000-0005-0000-0000-0000314B0000}"/>
    <cellStyle name="Normal 2 4 2 3 2 2 4" xfId="5800" xr:uid="{00000000-0005-0000-0000-0000A8160000}"/>
    <cellStyle name="Normal 2 4 2 3 2 2 4 2" xfId="15852" xr:uid="{00000000-0005-0000-0000-0000EC3D0000}"/>
    <cellStyle name="Normal 2 4 2 3 2 2 4 3" xfId="10832" xr:uid="{00000000-0005-0000-0000-0000502A0000}"/>
    <cellStyle name="Normal 2 4 2 3 2 2 4 3 3" xfId="25933" xr:uid="{00000000-0005-0000-0000-00004D650000}"/>
    <cellStyle name="Normal 2 4 2 3 2 2 4 5" xfId="20920" xr:uid="{00000000-0005-0000-0000-0000B8510000}"/>
    <cellStyle name="Normal 2 4 2 3 2 2 5" xfId="12510" xr:uid="{00000000-0005-0000-0000-0000DE300000}"/>
    <cellStyle name="Normal 2 4 2 3 2 2 5 3" xfId="27608" xr:uid="{00000000-0005-0000-0000-0000D86B0000}"/>
    <cellStyle name="Normal 2 4 2 3 2 2 6" xfId="7489" xr:uid="{00000000-0005-0000-0000-0000411D0000}"/>
    <cellStyle name="Normal 2 4 2 3 2 2 6 3" xfId="22591" xr:uid="{00000000-0005-0000-0000-00003F580000}"/>
    <cellStyle name="Normal 2 4 2 3 2 2 8" xfId="17578" xr:uid="{00000000-0005-0000-0000-0000AA440000}"/>
    <cellStyle name="Normal 2 4 2 3 2 3" xfId="2836" xr:uid="{00000000-0005-0000-0000-0000140B0000}"/>
    <cellStyle name="Normal 2 4 2 3 2 3 2" xfId="4526" xr:uid="{00000000-0005-0000-0000-0000AE110000}"/>
    <cellStyle name="Normal 2 4 2 3 2 3 2 2" xfId="14599" xr:uid="{00000000-0005-0000-0000-000007390000}"/>
    <cellStyle name="Normal 2 4 2 3 2 3 2 2 3" xfId="29697" xr:uid="{00000000-0005-0000-0000-000001740000}"/>
    <cellStyle name="Normal 2 4 2 3 2 3 2 3" xfId="9579" xr:uid="{00000000-0005-0000-0000-00006B250000}"/>
    <cellStyle name="Normal 2 4 2 3 2 3 2 3 3" xfId="24680" xr:uid="{00000000-0005-0000-0000-000068600000}"/>
    <cellStyle name="Normal 2 4 2 3 2 3 2 5" xfId="19667" xr:uid="{00000000-0005-0000-0000-0000D34C0000}"/>
    <cellStyle name="Normal 2 4 2 3 2 3 3" xfId="6218" xr:uid="{00000000-0005-0000-0000-00004A180000}"/>
    <cellStyle name="Normal 2 4 2 3 2 3 3 2" xfId="16270" xr:uid="{00000000-0005-0000-0000-00008E3F0000}"/>
    <cellStyle name="Normal 2 4 2 3 2 3 3 3" xfId="11250" xr:uid="{00000000-0005-0000-0000-0000F22B0000}"/>
    <cellStyle name="Normal 2 4 2 3 2 3 3 3 3" xfId="26351" xr:uid="{00000000-0005-0000-0000-0000EF660000}"/>
    <cellStyle name="Normal 2 4 2 3 2 3 3 5" xfId="21338" xr:uid="{00000000-0005-0000-0000-00005A530000}"/>
    <cellStyle name="Normal 2 4 2 3 2 3 4" xfId="12928" xr:uid="{00000000-0005-0000-0000-000080320000}"/>
    <cellStyle name="Normal 2 4 2 3 2 3 4 3" xfId="28026" xr:uid="{00000000-0005-0000-0000-00007A6D0000}"/>
    <cellStyle name="Normal 2 4 2 3 2 3 5" xfId="7907" xr:uid="{00000000-0005-0000-0000-0000E31E0000}"/>
    <cellStyle name="Normal 2 4 2 3 2 3 5 3" xfId="23009" xr:uid="{00000000-0005-0000-0000-0000E1590000}"/>
    <cellStyle name="Normal 2 4 2 3 2 3 7" xfId="17996" xr:uid="{00000000-0005-0000-0000-00004C460000}"/>
    <cellStyle name="Normal 2 4 2 3 2 4" xfId="3689" xr:uid="{00000000-0005-0000-0000-0000690E0000}"/>
    <cellStyle name="Normal 2 4 2 3 2 4 2" xfId="13763" xr:uid="{00000000-0005-0000-0000-0000C3350000}"/>
    <cellStyle name="Normal 2 4 2 3 2 4 2 3" xfId="28861" xr:uid="{00000000-0005-0000-0000-0000BD700000}"/>
    <cellStyle name="Normal 2 4 2 3 2 4 3" xfId="8743" xr:uid="{00000000-0005-0000-0000-000027220000}"/>
    <cellStyle name="Normal 2 4 2 3 2 4 3 3" xfId="23844" xr:uid="{00000000-0005-0000-0000-0000245D0000}"/>
    <cellStyle name="Normal 2 4 2 3 2 4 5" xfId="18831" xr:uid="{00000000-0005-0000-0000-00008F490000}"/>
    <cellStyle name="Normal 2 4 2 3 2 5" xfId="5382" xr:uid="{00000000-0005-0000-0000-000006150000}"/>
    <cellStyle name="Normal 2 4 2 3 2 5 2" xfId="15434" xr:uid="{00000000-0005-0000-0000-00004A3C0000}"/>
    <cellStyle name="Normal 2 4 2 3 2 5 2 3" xfId="30532" xr:uid="{00000000-0005-0000-0000-000044770000}"/>
    <cellStyle name="Normal 2 4 2 3 2 5 3" xfId="10414" xr:uid="{00000000-0005-0000-0000-0000AE280000}"/>
    <cellStyle name="Normal 2 4 2 3 2 5 3 3" xfId="25515" xr:uid="{00000000-0005-0000-0000-0000AB630000}"/>
    <cellStyle name="Normal 2 4 2 3 2 5 5" xfId="20502" xr:uid="{00000000-0005-0000-0000-000016500000}"/>
    <cellStyle name="Normal 2 4 2 3 2 6" xfId="12092" xr:uid="{00000000-0005-0000-0000-00003C2F0000}"/>
    <cellStyle name="Normal 2 4 2 3 2 6 3" xfId="27190" xr:uid="{00000000-0005-0000-0000-0000366A0000}"/>
    <cellStyle name="Normal 2 4 2 3 2 7" xfId="7071" xr:uid="{00000000-0005-0000-0000-00009F1B0000}"/>
    <cellStyle name="Normal 2 4 2 3 2 7 3" xfId="22173" xr:uid="{00000000-0005-0000-0000-00009D560000}"/>
    <cellStyle name="Normal 2 4 2 3 2 9" xfId="17160" xr:uid="{00000000-0005-0000-0000-000008430000}"/>
    <cellStyle name="Normal 2 4 2 3 3" xfId="2207" xr:uid="{00000000-0005-0000-0000-00009F080000}"/>
    <cellStyle name="Normal 2 4 2 3 3 2" xfId="3046" xr:uid="{00000000-0005-0000-0000-0000E60B0000}"/>
    <cellStyle name="Normal 2 4 2 3 3 2 2" xfId="4736" xr:uid="{00000000-0005-0000-0000-000080120000}"/>
    <cellStyle name="Normal 2 4 2 3 3 2 2 2" xfId="14809" xr:uid="{00000000-0005-0000-0000-0000D9390000}"/>
    <cellStyle name="Normal 2 4 2 3 3 2 2 2 3" xfId="29907" xr:uid="{00000000-0005-0000-0000-0000D3740000}"/>
    <cellStyle name="Normal 2 4 2 3 3 2 2 3" xfId="9789" xr:uid="{00000000-0005-0000-0000-00003D260000}"/>
    <cellStyle name="Normal 2 4 2 3 3 2 2 3 3" xfId="24890" xr:uid="{00000000-0005-0000-0000-00003A610000}"/>
    <cellStyle name="Normal 2 4 2 3 3 2 2 5" xfId="19877" xr:uid="{00000000-0005-0000-0000-0000A54D0000}"/>
    <cellStyle name="Normal 2 4 2 3 3 2 3" xfId="6428" xr:uid="{00000000-0005-0000-0000-00001C190000}"/>
    <cellStyle name="Normal 2 4 2 3 3 2 3 2" xfId="16480" xr:uid="{00000000-0005-0000-0000-000060400000}"/>
    <cellStyle name="Normal 2 4 2 3 3 2 3 3" xfId="11460" xr:uid="{00000000-0005-0000-0000-0000C42C0000}"/>
    <cellStyle name="Normal 2 4 2 3 3 2 3 3 3" xfId="26561" xr:uid="{00000000-0005-0000-0000-0000C1670000}"/>
    <cellStyle name="Normal 2 4 2 3 3 2 3 5" xfId="21548" xr:uid="{00000000-0005-0000-0000-00002C540000}"/>
    <cellStyle name="Normal 2 4 2 3 3 2 4" xfId="13138" xr:uid="{00000000-0005-0000-0000-000052330000}"/>
    <cellStyle name="Normal 2 4 2 3 3 2 4 3" xfId="28236" xr:uid="{00000000-0005-0000-0000-00004C6E0000}"/>
    <cellStyle name="Normal 2 4 2 3 3 2 5" xfId="8117" xr:uid="{00000000-0005-0000-0000-0000B51F0000}"/>
    <cellStyle name="Normal 2 4 2 3 3 2 5 3" xfId="23219" xr:uid="{00000000-0005-0000-0000-0000B35A0000}"/>
    <cellStyle name="Normal 2 4 2 3 3 2 7" xfId="18206" xr:uid="{00000000-0005-0000-0000-00001E470000}"/>
    <cellStyle name="Normal 2 4 2 3 3 3" xfId="3899" xr:uid="{00000000-0005-0000-0000-00003B0F0000}"/>
    <cellStyle name="Normal 2 4 2 3 3 3 2" xfId="13973" xr:uid="{00000000-0005-0000-0000-000095360000}"/>
    <cellStyle name="Normal 2 4 2 3 3 3 2 3" xfId="29071" xr:uid="{00000000-0005-0000-0000-00008F710000}"/>
    <cellStyle name="Normal 2 4 2 3 3 3 3" xfId="8953" xr:uid="{00000000-0005-0000-0000-0000F9220000}"/>
    <cellStyle name="Normal 2 4 2 3 3 3 3 3" xfId="24054" xr:uid="{00000000-0005-0000-0000-0000F65D0000}"/>
    <cellStyle name="Normal 2 4 2 3 3 3 5" xfId="19041" xr:uid="{00000000-0005-0000-0000-0000614A0000}"/>
    <cellStyle name="Normal 2 4 2 3 3 4" xfId="5592" xr:uid="{00000000-0005-0000-0000-0000D8150000}"/>
    <cellStyle name="Normal 2 4 2 3 3 4 2" xfId="15644" xr:uid="{00000000-0005-0000-0000-00001C3D0000}"/>
    <cellStyle name="Normal 2 4 2 3 3 4 2 3" xfId="30742" xr:uid="{00000000-0005-0000-0000-000016780000}"/>
    <cellStyle name="Normal 2 4 2 3 3 4 3" xfId="10624" xr:uid="{00000000-0005-0000-0000-000080290000}"/>
    <cellStyle name="Normal 2 4 2 3 3 4 3 3" xfId="25725" xr:uid="{00000000-0005-0000-0000-00007D640000}"/>
    <cellStyle name="Normal 2 4 2 3 3 4 5" xfId="20712" xr:uid="{00000000-0005-0000-0000-0000E8500000}"/>
    <cellStyle name="Normal 2 4 2 3 3 5" xfId="12302" xr:uid="{00000000-0005-0000-0000-00000E300000}"/>
    <cellStyle name="Normal 2 4 2 3 3 5 3" xfId="27400" xr:uid="{00000000-0005-0000-0000-0000086B0000}"/>
    <cellStyle name="Normal 2 4 2 3 3 6" xfId="7281" xr:uid="{00000000-0005-0000-0000-0000711C0000}"/>
    <cellStyle name="Normal 2 4 2 3 3 6 3" xfId="22383" xr:uid="{00000000-0005-0000-0000-00006F570000}"/>
    <cellStyle name="Normal 2 4 2 3 3 8" xfId="17370" xr:uid="{00000000-0005-0000-0000-0000DA430000}"/>
    <cellStyle name="Normal 2 4 2 3 4" xfId="2628" xr:uid="{00000000-0005-0000-0000-0000440A0000}"/>
    <cellStyle name="Normal 2 4 2 3 4 2" xfId="4318" xr:uid="{00000000-0005-0000-0000-0000DE100000}"/>
    <cellStyle name="Normal 2 4 2 3 4 2 2" xfId="14391" xr:uid="{00000000-0005-0000-0000-000037380000}"/>
    <cellStyle name="Normal 2 4 2 3 4 2 2 3" xfId="29489" xr:uid="{00000000-0005-0000-0000-000031730000}"/>
    <cellStyle name="Normal 2 4 2 3 4 2 3" xfId="9371" xr:uid="{00000000-0005-0000-0000-00009B240000}"/>
    <cellStyle name="Normal 2 4 2 3 4 2 3 3" xfId="24472" xr:uid="{00000000-0005-0000-0000-0000985F0000}"/>
    <cellStyle name="Normal 2 4 2 3 4 2 5" xfId="19459" xr:uid="{00000000-0005-0000-0000-0000034C0000}"/>
    <cellStyle name="Normal 2 4 2 3 4 3" xfId="6010" xr:uid="{00000000-0005-0000-0000-00007A170000}"/>
    <cellStyle name="Normal 2 4 2 3 4 3 2" xfId="16062" xr:uid="{00000000-0005-0000-0000-0000BE3E0000}"/>
    <cellStyle name="Normal 2 4 2 3 4 3 3" xfId="11042" xr:uid="{00000000-0005-0000-0000-0000222B0000}"/>
    <cellStyle name="Normal 2 4 2 3 4 3 3 3" xfId="26143" xr:uid="{00000000-0005-0000-0000-00001F660000}"/>
    <cellStyle name="Normal 2 4 2 3 4 3 5" xfId="21130" xr:uid="{00000000-0005-0000-0000-00008A520000}"/>
    <cellStyle name="Normal 2 4 2 3 4 4" xfId="12720" xr:uid="{00000000-0005-0000-0000-0000B0310000}"/>
    <cellStyle name="Normal 2 4 2 3 4 4 3" xfId="27818" xr:uid="{00000000-0005-0000-0000-0000AA6C0000}"/>
    <cellStyle name="Normal 2 4 2 3 4 5" xfId="7699" xr:uid="{00000000-0005-0000-0000-0000131E0000}"/>
    <cellStyle name="Normal 2 4 2 3 4 5 3" xfId="22801" xr:uid="{00000000-0005-0000-0000-000011590000}"/>
    <cellStyle name="Normal 2 4 2 3 4 7" xfId="17788" xr:uid="{00000000-0005-0000-0000-00007C450000}"/>
    <cellStyle name="Normal 2 4 2 3 5" xfId="3481" xr:uid="{00000000-0005-0000-0000-0000990D0000}"/>
    <cellStyle name="Normal 2 4 2 3 5 2" xfId="13555" xr:uid="{00000000-0005-0000-0000-0000F3340000}"/>
    <cellStyle name="Normal 2 4 2 3 5 2 3" xfId="28653" xr:uid="{00000000-0005-0000-0000-0000ED6F0000}"/>
    <cellStyle name="Normal 2 4 2 3 5 3" xfId="8535" xr:uid="{00000000-0005-0000-0000-000057210000}"/>
    <cellStyle name="Normal 2 4 2 3 5 3 3" xfId="23636" xr:uid="{00000000-0005-0000-0000-0000545C0000}"/>
    <cellStyle name="Normal 2 4 2 3 5 5" xfId="18623" xr:uid="{00000000-0005-0000-0000-0000BF480000}"/>
    <cellStyle name="Normal 2 4 2 3 6" xfId="5174" xr:uid="{00000000-0005-0000-0000-000036140000}"/>
    <cellStyle name="Normal 2 4 2 3 6 2" xfId="15226" xr:uid="{00000000-0005-0000-0000-00007A3B0000}"/>
    <cellStyle name="Normal 2 4 2 3 6 2 3" xfId="30324" xr:uid="{00000000-0005-0000-0000-000074760000}"/>
    <cellStyle name="Normal 2 4 2 3 6 3" xfId="10206" xr:uid="{00000000-0005-0000-0000-0000DE270000}"/>
    <cellStyle name="Normal 2 4 2 3 6 3 3" xfId="25307" xr:uid="{00000000-0005-0000-0000-0000DB620000}"/>
    <cellStyle name="Normal 2 4 2 3 6 5" xfId="20294" xr:uid="{00000000-0005-0000-0000-0000464F0000}"/>
    <cellStyle name="Normal 2 4 2 3 7" xfId="11884" xr:uid="{00000000-0005-0000-0000-00006C2E0000}"/>
    <cellStyle name="Normal 2 4 2 3 7 3" xfId="26982" xr:uid="{00000000-0005-0000-0000-000066690000}"/>
    <cellStyle name="Normal 2 4 2 3 8" xfId="6863" xr:uid="{00000000-0005-0000-0000-0000CF1A0000}"/>
    <cellStyle name="Normal 2 4 2 3 8 3" xfId="21965" xr:uid="{00000000-0005-0000-0000-0000CD550000}"/>
    <cellStyle name="Normal 2 4 2 4" xfId="1888" xr:uid="{00000000-0005-0000-0000-000060070000}"/>
    <cellStyle name="Normal 2 4 2 4 2" xfId="2311" xr:uid="{00000000-0005-0000-0000-000007090000}"/>
    <cellStyle name="Normal 2 4 2 4 2 2" xfId="3150" xr:uid="{00000000-0005-0000-0000-00004E0C0000}"/>
    <cellStyle name="Normal 2 4 2 4 2 2 2" xfId="4840" xr:uid="{00000000-0005-0000-0000-0000E8120000}"/>
    <cellStyle name="Normal 2 4 2 4 2 2 2 2" xfId="14913" xr:uid="{00000000-0005-0000-0000-0000413A0000}"/>
    <cellStyle name="Normal 2 4 2 4 2 2 2 2 3" xfId="30011" xr:uid="{00000000-0005-0000-0000-00003B750000}"/>
    <cellStyle name="Normal 2 4 2 4 2 2 2 3" xfId="9893" xr:uid="{00000000-0005-0000-0000-0000A5260000}"/>
    <cellStyle name="Normal 2 4 2 4 2 2 2 3 3" xfId="24994" xr:uid="{00000000-0005-0000-0000-0000A2610000}"/>
    <cellStyle name="Normal 2 4 2 4 2 2 2 5" xfId="19981" xr:uid="{00000000-0005-0000-0000-00000D4E0000}"/>
    <cellStyle name="Normal 2 4 2 4 2 2 3" xfId="6532" xr:uid="{00000000-0005-0000-0000-000084190000}"/>
    <cellStyle name="Normal 2 4 2 4 2 2 3 2" xfId="16584" xr:uid="{00000000-0005-0000-0000-0000C8400000}"/>
    <cellStyle name="Normal 2 4 2 4 2 2 3 3" xfId="11564" xr:uid="{00000000-0005-0000-0000-00002C2D0000}"/>
    <cellStyle name="Normal 2 4 2 4 2 2 3 3 3" xfId="26665" xr:uid="{00000000-0005-0000-0000-000029680000}"/>
    <cellStyle name="Normal 2 4 2 4 2 2 3 5" xfId="21652" xr:uid="{00000000-0005-0000-0000-000094540000}"/>
    <cellStyle name="Normal 2 4 2 4 2 2 4" xfId="13242" xr:uid="{00000000-0005-0000-0000-0000BA330000}"/>
    <cellStyle name="Normal 2 4 2 4 2 2 4 3" xfId="28340" xr:uid="{00000000-0005-0000-0000-0000B46E0000}"/>
    <cellStyle name="Normal 2 4 2 4 2 2 5" xfId="8221" xr:uid="{00000000-0005-0000-0000-00001D200000}"/>
    <cellStyle name="Normal 2 4 2 4 2 2 5 3" xfId="23323" xr:uid="{00000000-0005-0000-0000-00001B5B0000}"/>
    <cellStyle name="Normal 2 4 2 4 2 2 7" xfId="18310" xr:uid="{00000000-0005-0000-0000-000086470000}"/>
    <cellStyle name="Normal 2 4 2 4 2 3" xfId="4003" xr:uid="{00000000-0005-0000-0000-0000A30F0000}"/>
    <cellStyle name="Normal 2 4 2 4 2 3 2" xfId="14077" xr:uid="{00000000-0005-0000-0000-0000FD360000}"/>
    <cellStyle name="Normal 2 4 2 4 2 3 2 3" xfId="29175" xr:uid="{00000000-0005-0000-0000-0000F7710000}"/>
    <cellStyle name="Normal 2 4 2 4 2 3 3" xfId="9057" xr:uid="{00000000-0005-0000-0000-000061230000}"/>
    <cellStyle name="Normal 2 4 2 4 2 3 3 3" xfId="24158" xr:uid="{00000000-0005-0000-0000-00005E5E0000}"/>
    <cellStyle name="Normal 2 4 2 4 2 3 5" xfId="19145" xr:uid="{00000000-0005-0000-0000-0000C94A0000}"/>
    <cellStyle name="Normal 2 4 2 4 2 4" xfId="5696" xr:uid="{00000000-0005-0000-0000-000040160000}"/>
    <cellStyle name="Normal 2 4 2 4 2 4 2" xfId="15748" xr:uid="{00000000-0005-0000-0000-0000843D0000}"/>
    <cellStyle name="Normal 2 4 2 4 2 4 2 3" xfId="30846" xr:uid="{00000000-0005-0000-0000-00007E780000}"/>
    <cellStyle name="Normal 2 4 2 4 2 4 3" xfId="10728" xr:uid="{00000000-0005-0000-0000-0000E8290000}"/>
    <cellStyle name="Normal 2 4 2 4 2 4 3 3" xfId="25829" xr:uid="{00000000-0005-0000-0000-0000E5640000}"/>
    <cellStyle name="Normal 2 4 2 4 2 4 5" xfId="20816" xr:uid="{00000000-0005-0000-0000-000050510000}"/>
    <cellStyle name="Normal 2 4 2 4 2 5" xfId="12406" xr:uid="{00000000-0005-0000-0000-000076300000}"/>
    <cellStyle name="Normal 2 4 2 4 2 5 3" xfId="27504" xr:uid="{00000000-0005-0000-0000-0000706B0000}"/>
    <cellStyle name="Normal 2 4 2 4 2 6" xfId="7385" xr:uid="{00000000-0005-0000-0000-0000D91C0000}"/>
    <cellStyle name="Normal 2 4 2 4 2 6 3" xfId="22487" xr:uid="{00000000-0005-0000-0000-0000D7570000}"/>
    <cellStyle name="Normal 2 4 2 4 2 8" xfId="17474" xr:uid="{00000000-0005-0000-0000-000042440000}"/>
    <cellStyle name="Normal 2 4 2 4 3" xfId="2732" xr:uid="{00000000-0005-0000-0000-0000AC0A0000}"/>
    <cellStyle name="Normal 2 4 2 4 3 2" xfId="4422" xr:uid="{00000000-0005-0000-0000-000046110000}"/>
    <cellStyle name="Normal 2 4 2 4 3 2 2" xfId="14495" xr:uid="{00000000-0005-0000-0000-00009F380000}"/>
    <cellStyle name="Normal 2 4 2 4 3 2 2 3" xfId="29593" xr:uid="{00000000-0005-0000-0000-000099730000}"/>
    <cellStyle name="Normal 2 4 2 4 3 2 3" xfId="9475" xr:uid="{00000000-0005-0000-0000-000003250000}"/>
    <cellStyle name="Normal 2 4 2 4 3 2 3 3" xfId="24576" xr:uid="{00000000-0005-0000-0000-000000600000}"/>
    <cellStyle name="Normal 2 4 2 4 3 2 5" xfId="19563" xr:uid="{00000000-0005-0000-0000-00006B4C0000}"/>
    <cellStyle name="Normal 2 4 2 4 3 3" xfId="6114" xr:uid="{00000000-0005-0000-0000-0000E2170000}"/>
    <cellStyle name="Normal 2 4 2 4 3 3 2" xfId="16166" xr:uid="{00000000-0005-0000-0000-0000263F0000}"/>
    <cellStyle name="Normal 2 4 2 4 3 3 3" xfId="11146" xr:uid="{00000000-0005-0000-0000-00008A2B0000}"/>
    <cellStyle name="Normal 2 4 2 4 3 3 3 3" xfId="26247" xr:uid="{00000000-0005-0000-0000-000087660000}"/>
    <cellStyle name="Normal 2 4 2 4 3 3 5" xfId="21234" xr:uid="{00000000-0005-0000-0000-0000F2520000}"/>
    <cellStyle name="Normal 2 4 2 4 3 4" xfId="12824" xr:uid="{00000000-0005-0000-0000-000018320000}"/>
    <cellStyle name="Normal 2 4 2 4 3 4 3" xfId="27922" xr:uid="{00000000-0005-0000-0000-0000126D0000}"/>
    <cellStyle name="Normal 2 4 2 4 3 5" xfId="7803" xr:uid="{00000000-0005-0000-0000-00007B1E0000}"/>
    <cellStyle name="Normal 2 4 2 4 3 5 3" xfId="22905" xr:uid="{00000000-0005-0000-0000-000079590000}"/>
    <cellStyle name="Normal 2 4 2 4 3 7" xfId="17892" xr:uid="{00000000-0005-0000-0000-0000E4450000}"/>
    <cellStyle name="Normal 2 4 2 4 4" xfId="3585" xr:uid="{00000000-0005-0000-0000-0000010E0000}"/>
    <cellStyle name="Normal 2 4 2 4 4 2" xfId="13659" xr:uid="{00000000-0005-0000-0000-00005B350000}"/>
    <cellStyle name="Normal 2 4 2 4 4 2 3" xfId="28757" xr:uid="{00000000-0005-0000-0000-000055700000}"/>
    <cellStyle name="Normal 2 4 2 4 4 3" xfId="8639" xr:uid="{00000000-0005-0000-0000-0000BF210000}"/>
    <cellStyle name="Normal 2 4 2 4 4 3 3" xfId="23740" xr:uid="{00000000-0005-0000-0000-0000BC5C0000}"/>
    <cellStyle name="Normal 2 4 2 4 4 5" xfId="18727" xr:uid="{00000000-0005-0000-0000-000027490000}"/>
    <cellStyle name="Normal 2 4 2 4 5" xfId="5278" xr:uid="{00000000-0005-0000-0000-00009E140000}"/>
    <cellStyle name="Normal 2 4 2 4 5 2" xfId="15330" xr:uid="{00000000-0005-0000-0000-0000E23B0000}"/>
    <cellStyle name="Normal 2 4 2 4 5 2 3" xfId="30428" xr:uid="{00000000-0005-0000-0000-0000DC760000}"/>
    <cellStyle name="Normal 2 4 2 4 5 3" xfId="10310" xr:uid="{00000000-0005-0000-0000-000046280000}"/>
    <cellStyle name="Normal 2 4 2 4 5 3 3" xfId="25411" xr:uid="{00000000-0005-0000-0000-000043630000}"/>
    <cellStyle name="Normal 2 4 2 4 5 5" xfId="20398" xr:uid="{00000000-0005-0000-0000-0000AE4F0000}"/>
    <cellStyle name="Normal 2 4 2 4 6" xfId="11988" xr:uid="{00000000-0005-0000-0000-0000D42E0000}"/>
    <cellStyle name="Normal 2 4 2 4 6 3" xfId="27086" xr:uid="{00000000-0005-0000-0000-0000CE690000}"/>
    <cellStyle name="Normal 2 4 2 4 7" xfId="6967" xr:uid="{00000000-0005-0000-0000-0000371B0000}"/>
    <cellStyle name="Normal 2 4 2 4 7 3" xfId="22069" xr:uid="{00000000-0005-0000-0000-000035560000}"/>
    <cellStyle name="Normal 2 4 2 4 9" xfId="17056" xr:uid="{00000000-0005-0000-0000-0000A0420000}"/>
    <cellStyle name="Normal 2 4 2 5" xfId="2101" xr:uid="{00000000-0005-0000-0000-000035080000}"/>
    <cellStyle name="Normal 2 4 2 5 2" xfId="2942" xr:uid="{00000000-0005-0000-0000-00007E0B0000}"/>
    <cellStyle name="Normal 2 4 2 5 2 2" xfId="4632" xr:uid="{00000000-0005-0000-0000-000018120000}"/>
    <cellStyle name="Normal 2 4 2 5 2 2 2" xfId="14705" xr:uid="{00000000-0005-0000-0000-000071390000}"/>
    <cellStyle name="Normal 2 4 2 5 2 2 2 3" xfId="29803" xr:uid="{00000000-0005-0000-0000-00006B740000}"/>
    <cellStyle name="Normal 2 4 2 5 2 2 3" xfId="9685" xr:uid="{00000000-0005-0000-0000-0000D5250000}"/>
    <cellStyle name="Normal 2 4 2 5 2 2 3 3" xfId="24786" xr:uid="{00000000-0005-0000-0000-0000D2600000}"/>
    <cellStyle name="Normal 2 4 2 5 2 2 5" xfId="19773" xr:uid="{00000000-0005-0000-0000-00003D4D0000}"/>
    <cellStyle name="Normal 2 4 2 5 2 3" xfId="6324" xr:uid="{00000000-0005-0000-0000-0000B4180000}"/>
    <cellStyle name="Normal 2 4 2 5 2 3 2" xfId="16376" xr:uid="{00000000-0005-0000-0000-0000F83F0000}"/>
    <cellStyle name="Normal 2 4 2 5 2 3 3" xfId="11356" xr:uid="{00000000-0005-0000-0000-00005C2C0000}"/>
    <cellStyle name="Normal 2 4 2 5 2 3 3 3" xfId="26457" xr:uid="{00000000-0005-0000-0000-000059670000}"/>
    <cellStyle name="Normal 2 4 2 5 2 3 5" xfId="21444" xr:uid="{00000000-0005-0000-0000-0000C4530000}"/>
    <cellStyle name="Normal 2 4 2 5 2 4" xfId="13034" xr:uid="{00000000-0005-0000-0000-0000EA320000}"/>
    <cellStyle name="Normal 2 4 2 5 2 4 3" xfId="28132" xr:uid="{00000000-0005-0000-0000-0000E46D0000}"/>
    <cellStyle name="Normal 2 4 2 5 2 5" xfId="8013" xr:uid="{00000000-0005-0000-0000-00004D1F0000}"/>
    <cellStyle name="Normal 2 4 2 5 2 5 3" xfId="23115" xr:uid="{00000000-0005-0000-0000-00004B5A0000}"/>
    <cellStyle name="Normal 2 4 2 5 2 7" xfId="18102" xr:uid="{00000000-0005-0000-0000-0000B6460000}"/>
    <cellStyle name="Normal 2 4 2 5 3" xfId="3795" xr:uid="{00000000-0005-0000-0000-0000D30E0000}"/>
    <cellStyle name="Normal 2 4 2 5 3 2" xfId="13869" xr:uid="{00000000-0005-0000-0000-00002D360000}"/>
    <cellStyle name="Normal 2 4 2 5 3 2 3" xfId="28967" xr:uid="{00000000-0005-0000-0000-000027710000}"/>
    <cellStyle name="Normal 2 4 2 5 3 3" xfId="8849" xr:uid="{00000000-0005-0000-0000-000091220000}"/>
    <cellStyle name="Normal 2 4 2 5 3 3 3" xfId="23950" xr:uid="{00000000-0005-0000-0000-00008E5D0000}"/>
    <cellStyle name="Normal 2 4 2 5 3 5" xfId="18937" xr:uid="{00000000-0005-0000-0000-0000F9490000}"/>
    <cellStyle name="Normal 2 4 2 5 4" xfId="5488" xr:uid="{00000000-0005-0000-0000-000070150000}"/>
    <cellStyle name="Normal 2 4 2 5 4 2" xfId="15540" xr:uid="{00000000-0005-0000-0000-0000B43C0000}"/>
    <cellStyle name="Normal 2 4 2 5 4 2 3" xfId="30638" xr:uid="{00000000-0005-0000-0000-0000AE770000}"/>
    <cellStyle name="Normal 2 4 2 5 4 3" xfId="10520" xr:uid="{00000000-0005-0000-0000-000018290000}"/>
    <cellStyle name="Normal 2 4 2 5 4 3 3" xfId="25621" xr:uid="{00000000-0005-0000-0000-000015640000}"/>
    <cellStyle name="Normal 2 4 2 5 4 5" xfId="20608" xr:uid="{00000000-0005-0000-0000-000080500000}"/>
    <cellStyle name="Normal 2 4 2 5 5" xfId="12198" xr:uid="{00000000-0005-0000-0000-0000A62F0000}"/>
    <cellStyle name="Normal 2 4 2 5 5 3" xfId="27296" xr:uid="{00000000-0005-0000-0000-0000A06A0000}"/>
    <cellStyle name="Normal 2 4 2 5 6" xfId="7177" xr:uid="{00000000-0005-0000-0000-0000091C0000}"/>
    <cellStyle name="Normal 2 4 2 5 6 3" xfId="22279" xr:uid="{00000000-0005-0000-0000-000007570000}"/>
    <cellStyle name="Normal 2 4 2 5 8" xfId="17266" xr:uid="{00000000-0005-0000-0000-000072430000}"/>
    <cellStyle name="Normal 2 4 2 6" xfId="2522" xr:uid="{00000000-0005-0000-0000-0000DA090000}"/>
    <cellStyle name="Normal 2 4 2 6 2" xfId="4214" xr:uid="{00000000-0005-0000-0000-000076100000}"/>
    <cellStyle name="Normal 2 4 2 6 2 2" xfId="14287" xr:uid="{00000000-0005-0000-0000-0000CF370000}"/>
    <cellStyle name="Normal 2 4 2 6 2 2 3" xfId="29385" xr:uid="{00000000-0005-0000-0000-0000C9720000}"/>
    <cellStyle name="Normal 2 4 2 6 2 3" xfId="9267" xr:uid="{00000000-0005-0000-0000-000033240000}"/>
    <cellStyle name="Normal 2 4 2 6 2 3 3" xfId="24368" xr:uid="{00000000-0005-0000-0000-0000305F0000}"/>
    <cellStyle name="Normal 2 4 2 6 2 5" xfId="19355" xr:uid="{00000000-0005-0000-0000-00009B4B0000}"/>
    <cellStyle name="Normal 2 4 2 6 3" xfId="5906" xr:uid="{00000000-0005-0000-0000-000012170000}"/>
    <cellStyle name="Normal 2 4 2 6 3 2" xfId="15958" xr:uid="{00000000-0005-0000-0000-0000563E0000}"/>
    <cellStyle name="Normal 2 4 2 6 3 3" xfId="10938" xr:uid="{00000000-0005-0000-0000-0000BA2A0000}"/>
    <cellStyle name="Normal 2 4 2 6 3 3 3" xfId="26039" xr:uid="{00000000-0005-0000-0000-0000B7650000}"/>
    <cellStyle name="Normal 2 4 2 6 3 5" xfId="21026" xr:uid="{00000000-0005-0000-0000-000022520000}"/>
    <cellStyle name="Normal 2 4 2 6 4" xfId="12616" xr:uid="{00000000-0005-0000-0000-000048310000}"/>
    <cellStyle name="Normal 2 4 2 6 4 3" xfId="27714" xr:uid="{00000000-0005-0000-0000-0000426C0000}"/>
    <cellStyle name="Normal 2 4 2 6 5" xfId="7595" xr:uid="{00000000-0005-0000-0000-0000AB1D0000}"/>
    <cellStyle name="Normal 2 4 2 6 5 3" xfId="22697" xr:uid="{00000000-0005-0000-0000-0000A9580000}"/>
    <cellStyle name="Normal 2 4 2 6 7" xfId="17684" xr:uid="{00000000-0005-0000-0000-000014450000}"/>
    <cellStyle name="Normal 2 4 2 7" xfId="3373" xr:uid="{00000000-0005-0000-0000-00002D0D0000}"/>
    <cellStyle name="Normal 2 4 2 7 2" xfId="13451" xr:uid="{00000000-0005-0000-0000-00008B340000}"/>
    <cellStyle name="Normal 2 4 2 7 2 3" xfId="28549" xr:uid="{00000000-0005-0000-0000-0000856F0000}"/>
    <cellStyle name="Normal 2 4 2 7 3" xfId="8431" xr:uid="{00000000-0005-0000-0000-0000EF200000}"/>
    <cellStyle name="Normal 2 4 2 7 3 3" xfId="23532" xr:uid="{00000000-0005-0000-0000-0000EC5B0000}"/>
    <cellStyle name="Normal 2 4 2 7 5" xfId="18519" xr:uid="{00000000-0005-0000-0000-000057480000}"/>
    <cellStyle name="Normal 2 4 2 8" xfId="5067" xr:uid="{00000000-0005-0000-0000-0000CB130000}"/>
    <cellStyle name="Normal 2 4 2 8 2" xfId="15122" xr:uid="{00000000-0005-0000-0000-0000123B0000}"/>
    <cellStyle name="Normal 2 4 2 8 2 3" xfId="30220" xr:uid="{00000000-0005-0000-0000-00000C760000}"/>
    <cellStyle name="Normal 2 4 2 8 3" xfId="10102" xr:uid="{00000000-0005-0000-0000-000076270000}"/>
    <cellStyle name="Normal 2 4 2 8 3 3" xfId="25203" xr:uid="{00000000-0005-0000-0000-000073620000}"/>
    <cellStyle name="Normal 2 4 2 8 5" xfId="20190" xr:uid="{00000000-0005-0000-0000-0000DE4E0000}"/>
    <cellStyle name="Normal 2 4 2 9" xfId="11778" xr:uid="{00000000-0005-0000-0000-0000022E0000}"/>
    <cellStyle name="Normal 2 4 2 9 3" xfId="26878" xr:uid="{00000000-0005-0000-0000-0000FE680000}"/>
    <cellStyle name="Normal 2 4 3" xfId="937" xr:uid="{00000000-0005-0000-0000-0000A9030000}"/>
    <cellStyle name="Normal 2 5" xfId="1429" xr:uid="{00000000-0005-0000-0000-000095050000}"/>
    <cellStyle name="Normal 2 5 10" xfId="6758" xr:uid="{00000000-0005-0000-0000-0000661A0000}"/>
    <cellStyle name="Normal 2 5 10 3" xfId="21862" xr:uid="{00000000-0005-0000-0000-000066550000}"/>
    <cellStyle name="Normal 2 5 12" xfId="16847" xr:uid="{00000000-0005-0000-0000-0000CF410000}"/>
    <cellStyle name="Normal 2 5 2" xfId="1722" xr:uid="{00000000-0005-0000-0000-0000BA060000}"/>
    <cellStyle name="Normal 2 5 2 11" xfId="16901" xr:uid="{00000000-0005-0000-0000-000005420000}"/>
    <cellStyle name="Normal 2 5 2 2" xfId="1830" xr:uid="{00000000-0005-0000-0000-000026070000}"/>
    <cellStyle name="Normal 2 5 2 2 10" xfId="17005" xr:uid="{00000000-0005-0000-0000-00006D420000}"/>
    <cellStyle name="Normal 2 5 2 2 2" xfId="2047" xr:uid="{00000000-0005-0000-0000-0000FF070000}"/>
    <cellStyle name="Normal 2 5 2 2 2 2" xfId="2468" xr:uid="{00000000-0005-0000-0000-0000A4090000}"/>
    <cellStyle name="Normal 2 5 2 2 2 2 2" xfId="3307" xr:uid="{00000000-0005-0000-0000-0000EB0C0000}"/>
    <cellStyle name="Normal 2 5 2 2 2 2 2 2" xfId="4997" xr:uid="{00000000-0005-0000-0000-000085130000}"/>
    <cellStyle name="Normal 2 5 2 2 2 2 2 2 2" xfId="15070" xr:uid="{00000000-0005-0000-0000-0000DE3A0000}"/>
    <cellStyle name="Normal 2 5 2 2 2 2 2 2 2 3" xfId="30168" xr:uid="{00000000-0005-0000-0000-0000D8750000}"/>
    <cellStyle name="Normal 2 5 2 2 2 2 2 2 3" xfId="10050" xr:uid="{00000000-0005-0000-0000-000042270000}"/>
    <cellStyle name="Normal 2 5 2 2 2 2 2 2 3 3" xfId="25151" xr:uid="{00000000-0005-0000-0000-00003F620000}"/>
    <cellStyle name="Normal 2 5 2 2 2 2 2 2 5" xfId="20138" xr:uid="{00000000-0005-0000-0000-0000AA4E0000}"/>
    <cellStyle name="Normal 2 5 2 2 2 2 2 3" xfId="6689" xr:uid="{00000000-0005-0000-0000-0000211A0000}"/>
    <cellStyle name="Normal 2 5 2 2 2 2 2 3 2" xfId="16741" xr:uid="{00000000-0005-0000-0000-000065410000}"/>
    <cellStyle name="Normal 2 5 2 2 2 2 2 3 3" xfId="11721" xr:uid="{00000000-0005-0000-0000-0000C92D0000}"/>
    <cellStyle name="Normal 2 5 2 2 2 2 2 3 3 3" xfId="26822" xr:uid="{00000000-0005-0000-0000-0000C6680000}"/>
    <cellStyle name="Normal 2 5 2 2 2 2 2 3 5" xfId="21809" xr:uid="{00000000-0005-0000-0000-000031550000}"/>
    <cellStyle name="Normal 2 5 2 2 2 2 2 4" xfId="13399" xr:uid="{00000000-0005-0000-0000-000057340000}"/>
    <cellStyle name="Normal 2 5 2 2 2 2 2 4 3" xfId="28497" xr:uid="{00000000-0005-0000-0000-0000516F0000}"/>
    <cellStyle name="Normal 2 5 2 2 2 2 2 5" xfId="8378" xr:uid="{00000000-0005-0000-0000-0000BA200000}"/>
    <cellStyle name="Normal 2 5 2 2 2 2 2 5 3" xfId="23480" xr:uid="{00000000-0005-0000-0000-0000B85B0000}"/>
    <cellStyle name="Normal 2 5 2 2 2 2 2 7" xfId="18467" xr:uid="{00000000-0005-0000-0000-000023480000}"/>
    <cellStyle name="Normal 2 5 2 2 2 2 3" xfId="4160" xr:uid="{00000000-0005-0000-0000-000040100000}"/>
    <cellStyle name="Normal 2 5 2 2 2 2 3 2" xfId="14234" xr:uid="{00000000-0005-0000-0000-00009A370000}"/>
    <cellStyle name="Normal 2 5 2 2 2 2 3 2 3" xfId="29332" xr:uid="{00000000-0005-0000-0000-000094720000}"/>
    <cellStyle name="Normal 2 5 2 2 2 2 3 3" xfId="9214" xr:uid="{00000000-0005-0000-0000-0000FE230000}"/>
    <cellStyle name="Normal 2 5 2 2 2 2 3 3 3" xfId="24315" xr:uid="{00000000-0005-0000-0000-0000FB5E0000}"/>
    <cellStyle name="Normal 2 5 2 2 2 2 3 5" xfId="19302" xr:uid="{00000000-0005-0000-0000-0000664B0000}"/>
    <cellStyle name="Normal 2 5 2 2 2 2 4" xfId="5853" xr:uid="{00000000-0005-0000-0000-0000DD160000}"/>
    <cellStyle name="Normal 2 5 2 2 2 2 4 2" xfId="15905" xr:uid="{00000000-0005-0000-0000-0000213E0000}"/>
    <cellStyle name="Normal 2 5 2 2 2 2 4 3" xfId="10885" xr:uid="{00000000-0005-0000-0000-0000852A0000}"/>
    <cellStyle name="Normal 2 5 2 2 2 2 4 3 3" xfId="25986" xr:uid="{00000000-0005-0000-0000-000082650000}"/>
    <cellStyle name="Normal 2 5 2 2 2 2 4 5" xfId="20973" xr:uid="{00000000-0005-0000-0000-0000ED510000}"/>
    <cellStyle name="Normal 2 5 2 2 2 2 5" xfId="12563" xr:uid="{00000000-0005-0000-0000-000013310000}"/>
    <cellStyle name="Normal 2 5 2 2 2 2 5 3" xfId="27661" xr:uid="{00000000-0005-0000-0000-00000D6C0000}"/>
    <cellStyle name="Normal 2 5 2 2 2 2 6" xfId="7542" xr:uid="{00000000-0005-0000-0000-0000761D0000}"/>
    <cellStyle name="Normal 2 5 2 2 2 2 6 3" xfId="22644" xr:uid="{00000000-0005-0000-0000-000074580000}"/>
    <cellStyle name="Normal 2 5 2 2 2 2 8" xfId="17631" xr:uid="{00000000-0005-0000-0000-0000DF440000}"/>
    <cellStyle name="Normal 2 5 2 2 2 3" xfId="2889" xr:uid="{00000000-0005-0000-0000-0000490B0000}"/>
    <cellStyle name="Normal 2 5 2 2 2 3 2" xfId="4579" xr:uid="{00000000-0005-0000-0000-0000E3110000}"/>
    <cellStyle name="Normal 2 5 2 2 2 3 2 2" xfId="14652" xr:uid="{00000000-0005-0000-0000-00003C390000}"/>
    <cellStyle name="Normal 2 5 2 2 2 3 2 2 3" xfId="29750" xr:uid="{00000000-0005-0000-0000-000036740000}"/>
    <cellStyle name="Normal 2 5 2 2 2 3 2 3" xfId="9632" xr:uid="{00000000-0005-0000-0000-0000A0250000}"/>
    <cellStyle name="Normal 2 5 2 2 2 3 2 3 3" xfId="24733" xr:uid="{00000000-0005-0000-0000-00009D600000}"/>
    <cellStyle name="Normal 2 5 2 2 2 3 2 5" xfId="19720" xr:uid="{00000000-0005-0000-0000-0000084D0000}"/>
    <cellStyle name="Normal 2 5 2 2 2 3 3" xfId="6271" xr:uid="{00000000-0005-0000-0000-00007F180000}"/>
    <cellStyle name="Normal 2 5 2 2 2 3 3 2" xfId="16323" xr:uid="{00000000-0005-0000-0000-0000C33F0000}"/>
    <cellStyle name="Normal 2 5 2 2 2 3 3 3" xfId="11303" xr:uid="{00000000-0005-0000-0000-0000272C0000}"/>
    <cellStyle name="Normal 2 5 2 2 2 3 3 3 3" xfId="26404" xr:uid="{00000000-0005-0000-0000-000024670000}"/>
    <cellStyle name="Normal 2 5 2 2 2 3 3 5" xfId="21391" xr:uid="{00000000-0005-0000-0000-00008F530000}"/>
    <cellStyle name="Normal 2 5 2 2 2 3 4" xfId="12981" xr:uid="{00000000-0005-0000-0000-0000B5320000}"/>
    <cellStyle name="Normal 2 5 2 2 2 3 4 3" xfId="28079" xr:uid="{00000000-0005-0000-0000-0000AF6D0000}"/>
    <cellStyle name="Normal 2 5 2 2 2 3 5" xfId="7960" xr:uid="{00000000-0005-0000-0000-0000181F0000}"/>
    <cellStyle name="Normal 2 5 2 2 2 3 5 3" xfId="23062" xr:uid="{00000000-0005-0000-0000-0000165A0000}"/>
    <cellStyle name="Normal 2 5 2 2 2 3 7" xfId="18049" xr:uid="{00000000-0005-0000-0000-000081460000}"/>
    <cellStyle name="Normal 2 5 2 2 2 4" xfId="3742" xr:uid="{00000000-0005-0000-0000-00009E0E0000}"/>
    <cellStyle name="Normal 2 5 2 2 2 4 2" xfId="13816" xr:uid="{00000000-0005-0000-0000-0000F8350000}"/>
    <cellStyle name="Normal 2 5 2 2 2 4 2 3" xfId="28914" xr:uid="{00000000-0005-0000-0000-0000F2700000}"/>
    <cellStyle name="Normal 2 5 2 2 2 4 3" xfId="8796" xr:uid="{00000000-0005-0000-0000-00005C220000}"/>
    <cellStyle name="Normal 2 5 2 2 2 4 3 3" xfId="23897" xr:uid="{00000000-0005-0000-0000-0000595D0000}"/>
    <cellStyle name="Normal 2 5 2 2 2 4 5" xfId="18884" xr:uid="{00000000-0005-0000-0000-0000C4490000}"/>
    <cellStyle name="Normal 2 5 2 2 2 5" xfId="5435" xr:uid="{00000000-0005-0000-0000-00003B150000}"/>
    <cellStyle name="Normal 2 5 2 2 2 5 2" xfId="15487" xr:uid="{00000000-0005-0000-0000-00007F3C0000}"/>
    <cellStyle name="Normal 2 5 2 2 2 5 2 3" xfId="30585" xr:uid="{00000000-0005-0000-0000-000079770000}"/>
    <cellStyle name="Normal 2 5 2 2 2 5 3" xfId="10467" xr:uid="{00000000-0005-0000-0000-0000E3280000}"/>
    <cellStyle name="Normal 2 5 2 2 2 5 3 3" xfId="25568" xr:uid="{00000000-0005-0000-0000-0000E0630000}"/>
    <cellStyle name="Normal 2 5 2 2 2 5 5" xfId="20555" xr:uid="{00000000-0005-0000-0000-00004B500000}"/>
    <cellStyle name="Normal 2 5 2 2 2 6" xfId="12145" xr:uid="{00000000-0005-0000-0000-0000712F0000}"/>
    <cellStyle name="Normal 2 5 2 2 2 6 3" xfId="27243" xr:uid="{00000000-0005-0000-0000-00006B6A0000}"/>
    <cellStyle name="Normal 2 5 2 2 2 7" xfId="7124" xr:uid="{00000000-0005-0000-0000-0000D41B0000}"/>
    <cellStyle name="Normal 2 5 2 2 2 7 3" xfId="22226" xr:uid="{00000000-0005-0000-0000-0000D2560000}"/>
    <cellStyle name="Normal 2 5 2 2 2 9" xfId="17213" xr:uid="{00000000-0005-0000-0000-00003D430000}"/>
    <cellStyle name="Normal 2 5 2 2 3" xfId="2260" xr:uid="{00000000-0005-0000-0000-0000D4080000}"/>
    <cellStyle name="Normal 2 5 2 2 3 2" xfId="3099" xr:uid="{00000000-0005-0000-0000-00001B0C0000}"/>
    <cellStyle name="Normal 2 5 2 2 3 2 2" xfId="4789" xr:uid="{00000000-0005-0000-0000-0000B5120000}"/>
    <cellStyle name="Normal 2 5 2 2 3 2 2 2" xfId="14862" xr:uid="{00000000-0005-0000-0000-00000E3A0000}"/>
    <cellStyle name="Normal 2 5 2 2 3 2 2 2 3" xfId="29960" xr:uid="{00000000-0005-0000-0000-000008750000}"/>
    <cellStyle name="Normal 2 5 2 2 3 2 2 3" xfId="9842" xr:uid="{00000000-0005-0000-0000-000072260000}"/>
    <cellStyle name="Normal 2 5 2 2 3 2 2 3 3" xfId="24943" xr:uid="{00000000-0005-0000-0000-00006F610000}"/>
    <cellStyle name="Normal 2 5 2 2 3 2 2 5" xfId="19930" xr:uid="{00000000-0005-0000-0000-0000DA4D0000}"/>
    <cellStyle name="Normal 2 5 2 2 3 2 3" xfId="6481" xr:uid="{00000000-0005-0000-0000-000051190000}"/>
    <cellStyle name="Normal 2 5 2 2 3 2 3 2" xfId="16533" xr:uid="{00000000-0005-0000-0000-000095400000}"/>
    <cellStyle name="Normal 2 5 2 2 3 2 3 3" xfId="11513" xr:uid="{00000000-0005-0000-0000-0000F92C0000}"/>
    <cellStyle name="Normal 2 5 2 2 3 2 3 3 3" xfId="26614" xr:uid="{00000000-0005-0000-0000-0000F6670000}"/>
    <cellStyle name="Normal 2 5 2 2 3 2 3 5" xfId="21601" xr:uid="{00000000-0005-0000-0000-000061540000}"/>
    <cellStyle name="Normal 2 5 2 2 3 2 4" xfId="13191" xr:uid="{00000000-0005-0000-0000-000087330000}"/>
    <cellStyle name="Normal 2 5 2 2 3 2 4 3" xfId="28289" xr:uid="{00000000-0005-0000-0000-0000816E0000}"/>
    <cellStyle name="Normal 2 5 2 2 3 2 5" xfId="8170" xr:uid="{00000000-0005-0000-0000-0000EA1F0000}"/>
    <cellStyle name="Normal 2 5 2 2 3 2 5 3" xfId="23272" xr:uid="{00000000-0005-0000-0000-0000E85A0000}"/>
    <cellStyle name="Normal 2 5 2 2 3 2 7" xfId="18259" xr:uid="{00000000-0005-0000-0000-000053470000}"/>
    <cellStyle name="Normal 2 5 2 2 3 3" xfId="3952" xr:uid="{00000000-0005-0000-0000-0000700F0000}"/>
    <cellStyle name="Normal 2 5 2 2 3 3 2" xfId="14026" xr:uid="{00000000-0005-0000-0000-0000CA360000}"/>
    <cellStyle name="Normal 2 5 2 2 3 3 2 3" xfId="29124" xr:uid="{00000000-0005-0000-0000-0000C4710000}"/>
    <cellStyle name="Normal 2 5 2 2 3 3 3" xfId="9006" xr:uid="{00000000-0005-0000-0000-00002E230000}"/>
    <cellStyle name="Normal 2 5 2 2 3 3 3 3" xfId="24107" xr:uid="{00000000-0005-0000-0000-00002B5E0000}"/>
    <cellStyle name="Normal 2 5 2 2 3 3 5" xfId="19094" xr:uid="{00000000-0005-0000-0000-0000964A0000}"/>
    <cellStyle name="Normal 2 5 2 2 3 4" xfId="5645" xr:uid="{00000000-0005-0000-0000-00000D160000}"/>
    <cellStyle name="Normal 2 5 2 2 3 4 2" xfId="15697" xr:uid="{00000000-0005-0000-0000-0000513D0000}"/>
    <cellStyle name="Normal 2 5 2 2 3 4 2 3" xfId="30795" xr:uid="{00000000-0005-0000-0000-00004B780000}"/>
    <cellStyle name="Normal 2 5 2 2 3 4 3" xfId="10677" xr:uid="{00000000-0005-0000-0000-0000B5290000}"/>
    <cellStyle name="Normal 2 5 2 2 3 4 3 3" xfId="25778" xr:uid="{00000000-0005-0000-0000-0000B2640000}"/>
    <cellStyle name="Normal 2 5 2 2 3 4 5" xfId="20765" xr:uid="{00000000-0005-0000-0000-00001D510000}"/>
    <cellStyle name="Normal 2 5 2 2 3 5" xfId="12355" xr:uid="{00000000-0005-0000-0000-000043300000}"/>
    <cellStyle name="Normal 2 5 2 2 3 5 3" xfId="27453" xr:uid="{00000000-0005-0000-0000-00003D6B0000}"/>
    <cellStyle name="Normal 2 5 2 2 3 6" xfId="7334" xr:uid="{00000000-0005-0000-0000-0000A61C0000}"/>
    <cellStyle name="Normal 2 5 2 2 3 6 3" xfId="22436" xr:uid="{00000000-0005-0000-0000-0000A4570000}"/>
    <cellStyle name="Normal 2 5 2 2 3 8" xfId="17423" xr:uid="{00000000-0005-0000-0000-00000F440000}"/>
    <cellStyle name="Normal 2 5 2 2 4" xfId="2681" xr:uid="{00000000-0005-0000-0000-0000790A0000}"/>
    <cellStyle name="Normal 2 5 2 2 4 2" xfId="4371" xr:uid="{00000000-0005-0000-0000-000013110000}"/>
    <cellStyle name="Normal 2 5 2 2 4 2 2" xfId="14444" xr:uid="{00000000-0005-0000-0000-00006C380000}"/>
    <cellStyle name="Normal 2 5 2 2 4 2 2 3" xfId="29542" xr:uid="{00000000-0005-0000-0000-000066730000}"/>
    <cellStyle name="Normal 2 5 2 2 4 2 3" xfId="9424" xr:uid="{00000000-0005-0000-0000-0000D0240000}"/>
    <cellStyle name="Normal 2 5 2 2 4 2 3 3" xfId="24525" xr:uid="{00000000-0005-0000-0000-0000CD5F0000}"/>
    <cellStyle name="Normal 2 5 2 2 4 2 5" xfId="19512" xr:uid="{00000000-0005-0000-0000-0000384C0000}"/>
    <cellStyle name="Normal 2 5 2 2 4 3" xfId="6063" xr:uid="{00000000-0005-0000-0000-0000AF170000}"/>
    <cellStyle name="Normal 2 5 2 2 4 3 2" xfId="16115" xr:uid="{00000000-0005-0000-0000-0000F33E0000}"/>
    <cellStyle name="Normal 2 5 2 2 4 3 3" xfId="11095" xr:uid="{00000000-0005-0000-0000-0000572B0000}"/>
    <cellStyle name="Normal 2 5 2 2 4 3 3 3" xfId="26196" xr:uid="{00000000-0005-0000-0000-000054660000}"/>
    <cellStyle name="Normal 2 5 2 2 4 3 5" xfId="21183" xr:uid="{00000000-0005-0000-0000-0000BF520000}"/>
    <cellStyle name="Normal 2 5 2 2 4 4" xfId="12773" xr:uid="{00000000-0005-0000-0000-0000E5310000}"/>
    <cellStyle name="Normal 2 5 2 2 4 4 3" xfId="27871" xr:uid="{00000000-0005-0000-0000-0000DF6C0000}"/>
    <cellStyle name="Normal 2 5 2 2 4 5" xfId="7752" xr:uid="{00000000-0005-0000-0000-0000481E0000}"/>
    <cellStyle name="Normal 2 5 2 2 4 5 3" xfId="22854" xr:uid="{00000000-0005-0000-0000-000046590000}"/>
    <cellStyle name="Normal 2 5 2 2 4 7" xfId="17841" xr:uid="{00000000-0005-0000-0000-0000B1450000}"/>
    <cellStyle name="Normal 2 5 2 2 5" xfId="3534" xr:uid="{00000000-0005-0000-0000-0000CE0D0000}"/>
    <cellStyle name="Normal 2 5 2 2 5 2" xfId="13608" xr:uid="{00000000-0005-0000-0000-000028350000}"/>
    <cellStyle name="Normal 2 5 2 2 5 2 3" xfId="28706" xr:uid="{00000000-0005-0000-0000-000022700000}"/>
    <cellStyle name="Normal 2 5 2 2 5 3" xfId="8588" xr:uid="{00000000-0005-0000-0000-00008C210000}"/>
    <cellStyle name="Normal 2 5 2 2 5 3 3" xfId="23689" xr:uid="{00000000-0005-0000-0000-0000895C0000}"/>
    <cellStyle name="Normal 2 5 2 2 5 5" xfId="18676" xr:uid="{00000000-0005-0000-0000-0000F4480000}"/>
    <cellStyle name="Normal 2 5 2 2 6" xfId="5227" xr:uid="{00000000-0005-0000-0000-00006B140000}"/>
    <cellStyle name="Normal 2 5 2 2 6 2" xfId="15279" xr:uid="{00000000-0005-0000-0000-0000AF3B0000}"/>
    <cellStyle name="Normal 2 5 2 2 6 2 3" xfId="30377" xr:uid="{00000000-0005-0000-0000-0000A9760000}"/>
    <cellStyle name="Normal 2 5 2 2 6 3" xfId="10259" xr:uid="{00000000-0005-0000-0000-000013280000}"/>
    <cellStyle name="Normal 2 5 2 2 6 3 3" xfId="25360" xr:uid="{00000000-0005-0000-0000-000010630000}"/>
    <cellStyle name="Normal 2 5 2 2 6 5" xfId="20347" xr:uid="{00000000-0005-0000-0000-00007B4F0000}"/>
    <cellStyle name="Normal 2 5 2 2 7" xfId="11937" xr:uid="{00000000-0005-0000-0000-0000A12E0000}"/>
    <cellStyle name="Normal 2 5 2 2 7 3" xfId="27035" xr:uid="{00000000-0005-0000-0000-00009B690000}"/>
    <cellStyle name="Normal 2 5 2 2 8" xfId="6916" xr:uid="{00000000-0005-0000-0000-0000041B0000}"/>
    <cellStyle name="Normal 2 5 2 2 8 3" xfId="22018" xr:uid="{00000000-0005-0000-0000-000002560000}"/>
    <cellStyle name="Normal 2 5 2 3" xfId="1943" xr:uid="{00000000-0005-0000-0000-000097070000}"/>
    <cellStyle name="Normal 2 5 2 3 2" xfId="2364" xr:uid="{00000000-0005-0000-0000-00003C090000}"/>
    <cellStyle name="Normal 2 5 2 3 2 2" xfId="3203" xr:uid="{00000000-0005-0000-0000-0000830C0000}"/>
    <cellStyle name="Normal 2 5 2 3 2 2 2" xfId="4893" xr:uid="{00000000-0005-0000-0000-00001D130000}"/>
    <cellStyle name="Normal 2 5 2 3 2 2 2 2" xfId="14966" xr:uid="{00000000-0005-0000-0000-0000763A0000}"/>
    <cellStyle name="Normal 2 5 2 3 2 2 2 2 3" xfId="30064" xr:uid="{00000000-0005-0000-0000-000070750000}"/>
    <cellStyle name="Normal 2 5 2 3 2 2 2 3" xfId="9946" xr:uid="{00000000-0005-0000-0000-0000DA260000}"/>
    <cellStyle name="Normal 2 5 2 3 2 2 2 3 3" xfId="25047" xr:uid="{00000000-0005-0000-0000-0000D7610000}"/>
    <cellStyle name="Normal 2 5 2 3 2 2 2 5" xfId="20034" xr:uid="{00000000-0005-0000-0000-0000424E0000}"/>
    <cellStyle name="Normal 2 5 2 3 2 2 3" xfId="6585" xr:uid="{00000000-0005-0000-0000-0000B9190000}"/>
    <cellStyle name="Normal 2 5 2 3 2 2 3 2" xfId="16637" xr:uid="{00000000-0005-0000-0000-0000FD400000}"/>
    <cellStyle name="Normal 2 5 2 3 2 2 3 3" xfId="11617" xr:uid="{00000000-0005-0000-0000-0000612D0000}"/>
    <cellStyle name="Normal 2 5 2 3 2 2 3 3 3" xfId="26718" xr:uid="{00000000-0005-0000-0000-00005E680000}"/>
    <cellStyle name="Normal 2 5 2 3 2 2 3 5" xfId="21705" xr:uid="{00000000-0005-0000-0000-0000C9540000}"/>
    <cellStyle name="Normal 2 5 2 3 2 2 4" xfId="13295" xr:uid="{00000000-0005-0000-0000-0000EF330000}"/>
    <cellStyle name="Normal 2 5 2 3 2 2 4 3" xfId="28393" xr:uid="{00000000-0005-0000-0000-0000E96E0000}"/>
    <cellStyle name="Normal 2 5 2 3 2 2 5" xfId="8274" xr:uid="{00000000-0005-0000-0000-000052200000}"/>
    <cellStyle name="Normal 2 5 2 3 2 2 5 3" xfId="23376" xr:uid="{00000000-0005-0000-0000-0000505B0000}"/>
    <cellStyle name="Normal 2 5 2 3 2 2 7" xfId="18363" xr:uid="{00000000-0005-0000-0000-0000BB470000}"/>
    <cellStyle name="Normal 2 5 2 3 2 3" xfId="4056" xr:uid="{00000000-0005-0000-0000-0000D80F0000}"/>
    <cellStyle name="Normal 2 5 2 3 2 3 2" xfId="14130" xr:uid="{00000000-0005-0000-0000-000032370000}"/>
    <cellStyle name="Normal 2 5 2 3 2 3 2 3" xfId="29228" xr:uid="{00000000-0005-0000-0000-00002C720000}"/>
    <cellStyle name="Normal 2 5 2 3 2 3 3" xfId="9110" xr:uid="{00000000-0005-0000-0000-000096230000}"/>
    <cellStyle name="Normal 2 5 2 3 2 3 3 3" xfId="24211" xr:uid="{00000000-0005-0000-0000-0000935E0000}"/>
    <cellStyle name="Normal 2 5 2 3 2 3 5" xfId="19198" xr:uid="{00000000-0005-0000-0000-0000FE4A0000}"/>
    <cellStyle name="Normal 2 5 2 3 2 4" xfId="5749" xr:uid="{00000000-0005-0000-0000-000075160000}"/>
    <cellStyle name="Normal 2 5 2 3 2 4 2" xfId="15801" xr:uid="{00000000-0005-0000-0000-0000B93D0000}"/>
    <cellStyle name="Normal 2 5 2 3 2 4 2 3" xfId="30899" xr:uid="{00000000-0005-0000-0000-0000B3780000}"/>
    <cellStyle name="Normal 2 5 2 3 2 4 3" xfId="10781" xr:uid="{00000000-0005-0000-0000-00001D2A0000}"/>
    <cellStyle name="Normal 2 5 2 3 2 4 3 3" xfId="25882" xr:uid="{00000000-0005-0000-0000-00001A650000}"/>
    <cellStyle name="Normal 2 5 2 3 2 4 5" xfId="20869" xr:uid="{00000000-0005-0000-0000-000085510000}"/>
    <cellStyle name="Normal 2 5 2 3 2 5" xfId="12459" xr:uid="{00000000-0005-0000-0000-0000AB300000}"/>
    <cellStyle name="Normal 2 5 2 3 2 5 3" xfId="27557" xr:uid="{00000000-0005-0000-0000-0000A56B0000}"/>
    <cellStyle name="Normal 2 5 2 3 2 6" xfId="7438" xr:uid="{00000000-0005-0000-0000-00000E1D0000}"/>
    <cellStyle name="Normal 2 5 2 3 2 6 3" xfId="22540" xr:uid="{00000000-0005-0000-0000-00000C580000}"/>
    <cellStyle name="Normal 2 5 2 3 2 8" xfId="17527" xr:uid="{00000000-0005-0000-0000-000077440000}"/>
    <cellStyle name="Normal 2 5 2 3 3" xfId="2785" xr:uid="{00000000-0005-0000-0000-0000E10A0000}"/>
    <cellStyle name="Normal 2 5 2 3 3 2" xfId="4475" xr:uid="{00000000-0005-0000-0000-00007B110000}"/>
    <cellStyle name="Normal 2 5 2 3 3 2 2" xfId="14548" xr:uid="{00000000-0005-0000-0000-0000D4380000}"/>
    <cellStyle name="Normal 2 5 2 3 3 2 2 3" xfId="29646" xr:uid="{00000000-0005-0000-0000-0000CE730000}"/>
    <cellStyle name="Normal 2 5 2 3 3 2 3" xfId="9528" xr:uid="{00000000-0005-0000-0000-000038250000}"/>
    <cellStyle name="Normal 2 5 2 3 3 2 3 3" xfId="24629" xr:uid="{00000000-0005-0000-0000-000035600000}"/>
    <cellStyle name="Normal 2 5 2 3 3 2 5" xfId="19616" xr:uid="{00000000-0005-0000-0000-0000A04C0000}"/>
    <cellStyle name="Normal 2 5 2 3 3 3" xfId="6167" xr:uid="{00000000-0005-0000-0000-000017180000}"/>
    <cellStyle name="Normal 2 5 2 3 3 3 2" xfId="16219" xr:uid="{00000000-0005-0000-0000-00005B3F0000}"/>
    <cellStyle name="Normal 2 5 2 3 3 3 3" xfId="11199" xr:uid="{00000000-0005-0000-0000-0000BF2B0000}"/>
    <cellStyle name="Normal 2 5 2 3 3 3 3 3" xfId="26300" xr:uid="{00000000-0005-0000-0000-0000BC660000}"/>
    <cellStyle name="Normal 2 5 2 3 3 3 5" xfId="21287" xr:uid="{00000000-0005-0000-0000-000027530000}"/>
    <cellStyle name="Normal 2 5 2 3 3 4" xfId="12877" xr:uid="{00000000-0005-0000-0000-00004D320000}"/>
    <cellStyle name="Normal 2 5 2 3 3 4 3" xfId="27975" xr:uid="{00000000-0005-0000-0000-0000476D0000}"/>
    <cellStyle name="Normal 2 5 2 3 3 5" xfId="7856" xr:uid="{00000000-0005-0000-0000-0000B01E0000}"/>
    <cellStyle name="Normal 2 5 2 3 3 5 3" xfId="22958" xr:uid="{00000000-0005-0000-0000-0000AE590000}"/>
    <cellStyle name="Normal 2 5 2 3 3 7" xfId="17945" xr:uid="{00000000-0005-0000-0000-000019460000}"/>
    <cellStyle name="Normal 2 5 2 3 4" xfId="3638" xr:uid="{00000000-0005-0000-0000-0000360E0000}"/>
    <cellStyle name="Normal 2 5 2 3 4 2" xfId="13712" xr:uid="{00000000-0005-0000-0000-000090350000}"/>
    <cellStyle name="Normal 2 5 2 3 4 2 3" xfId="28810" xr:uid="{00000000-0005-0000-0000-00008A700000}"/>
    <cellStyle name="Normal 2 5 2 3 4 3" xfId="8692" xr:uid="{00000000-0005-0000-0000-0000F4210000}"/>
    <cellStyle name="Normal 2 5 2 3 4 3 3" xfId="23793" xr:uid="{00000000-0005-0000-0000-0000F15C0000}"/>
    <cellStyle name="Normal 2 5 2 3 4 5" xfId="18780" xr:uid="{00000000-0005-0000-0000-00005C490000}"/>
    <cellStyle name="Normal 2 5 2 3 5" xfId="5331" xr:uid="{00000000-0005-0000-0000-0000D3140000}"/>
    <cellStyle name="Normal 2 5 2 3 5 2" xfId="15383" xr:uid="{00000000-0005-0000-0000-0000173C0000}"/>
    <cellStyle name="Normal 2 5 2 3 5 2 3" xfId="30481" xr:uid="{00000000-0005-0000-0000-000011770000}"/>
    <cellStyle name="Normal 2 5 2 3 5 3" xfId="10363" xr:uid="{00000000-0005-0000-0000-00007B280000}"/>
    <cellStyle name="Normal 2 5 2 3 5 3 3" xfId="25464" xr:uid="{00000000-0005-0000-0000-000078630000}"/>
    <cellStyle name="Normal 2 5 2 3 5 5" xfId="20451" xr:uid="{00000000-0005-0000-0000-0000E34F0000}"/>
    <cellStyle name="Normal 2 5 2 3 6" xfId="12041" xr:uid="{00000000-0005-0000-0000-0000092F0000}"/>
    <cellStyle name="Normal 2 5 2 3 6 3" xfId="27139" xr:uid="{00000000-0005-0000-0000-0000036A0000}"/>
    <cellStyle name="Normal 2 5 2 3 7" xfId="7020" xr:uid="{00000000-0005-0000-0000-00006C1B0000}"/>
    <cellStyle name="Normal 2 5 2 3 7 3" xfId="22122" xr:uid="{00000000-0005-0000-0000-00006A560000}"/>
    <cellStyle name="Normal 2 5 2 3 9" xfId="17109" xr:uid="{00000000-0005-0000-0000-0000D5420000}"/>
    <cellStyle name="Normal 2 5 2 4" xfId="2156" xr:uid="{00000000-0005-0000-0000-00006C080000}"/>
    <cellStyle name="Normal 2 5 2 4 2" xfId="2995" xr:uid="{00000000-0005-0000-0000-0000B30B0000}"/>
    <cellStyle name="Normal 2 5 2 4 2 2" xfId="4685" xr:uid="{00000000-0005-0000-0000-00004D120000}"/>
    <cellStyle name="Normal 2 5 2 4 2 2 2" xfId="14758" xr:uid="{00000000-0005-0000-0000-0000A6390000}"/>
    <cellStyle name="Normal 2 5 2 4 2 2 2 3" xfId="29856" xr:uid="{00000000-0005-0000-0000-0000A0740000}"/>
    <cellStyle name="Normal 2 5 2 4 2 2 3" xfId="9738" xr:uid="{00000000-0005-0000-0000-00000A260000}"/>
    <cellStyle name="Normal 2 5 2 4 2 2 3 3" xfId="24839" xr:uid="{00000000-0005-0000-0000-000007610000}"/>
    <cellStyle name="Normal 2 5 2 4 2 2 5" xfId="19826" xr:uid="{00000000-0005-0000-0000-0000724D0000}"/>
    <cellStyle name="Normal 2 5 2 4 2 3" xfId="6377" xr:uid="{00000000-0005-0000-0000-0000E9180000}"/>
    <cellStyle name="Normal 2 5 2 4 2 3 2" xfId="16429" xr:uid="{00000000-0005-0000-0000-00002D400000}"/>
    <cellStyle name="Normal 2 5 2 4 2 3 3" xfId="11409" xr:uid="{00000000-0005-0000-0000-0000912C0000}"/>
    <cellStyle name="Normal 2 5 2 4 2 3 3 3" xfId="26510" xr:uid="{00000000-0005-0000-0000-00008E670000}"/>
    <cellStyle name="Normal 2 5 2 4 2 3 5" xfId="21497" xr:uid="{00000000-0005-0000-0000-0000F9530000}"/>
    <cellStyle name="Normal 2 5 2 4 2 4" xfId="13087" xr:uid="{00000000-0005-0000-0000-00001F330000}"/>
    <cellStyle name="Normal 2 5 2 4 2 4 3" xfId="28185" xr:uid="{00000000-0005-0000-0000-0000196E0000}"/>
    <cellStyle name="Normal 2 5 2 4 2 5" xfId="8066" xr:uid="{00000000-0005-0000-0000-0000821F0000}"/>
    <cellStyle name="Normal 2 5 2 4 2 5 3" xfId="23168" xr:uid="{00000000-0005-0000-0000-0000805A0000}"/>
    <cellStyle name="Normal 2 5 2 4 2 7" xfId="18155" xr:uid="{00000000-0005-0000-0000-0000EB460000}"/>
    <cellStyle name="Normal 2 5 2 4 3" xfId="3848" xr:uid="{00000000-0005-0000-0000-0000080F0000}"/>
    <cellStyle name="Normal 2 5 2 4 3 2" xfId="13922" xr:uid="{00000000-0005-0000-0000-000062360000}"/>
    <cellStyle name="Normal 2 5 2 4 3 2 3" xfId="29020" xr:uid="{00000000-0005-0000-0000-00005C710000}"/>
    <cellStyle name="Normal 2 5 2 4 3 3" xfId="8902" xr:uid="{00000000-0005-0000-0000-0000C6220000}"/>
    <cellStyle name="Normal 2 5 2 4 3 3 3" xfId="24003" xr:uid="{00000000-0005-0000-0000-0000C35D0000}"/>
    <cellStyle name="Normal 2 5 2 4 3 5" xfId="18990" xr:uid="{00000000-0005-0000-0000-00002E4A0000}"/>
    <cellStyle name="Normal 2 5 2 4 4" xfId="5541" xr:uid="{00000000-0005-0000-0000-0000A5150000}"/>
    <cellStyle name="Normal 2 5 2 4 4 2" xfId="15593" xr:uid="{00000000-0005-0000-0000-0000E93C0000}"/>
    <cellStyle name="Normal 2 5 2 4 4 2 3" xfId="30691" xr:uid="{00000000-0005-0000-0000-0000E3770000}"/>
    <cellStyle name="Normal 2 5 2 4 4 3" xfId="10573" xr:uid="{00000000-0005-0000-0000-00004D290000}"/>
    <cellStyle name="Normal 2 5 2 4 4 3 3" xfId="25674" xr:uid="{00000000-0005-0000-0000-00004A640000}"/>
    <cellStyle name="Normal 2 5 2 4 4 5" xfId="20661" xr:uid="{00000000-0005-0000-0000-0000B5500000}"/>
    <cellStyle name="Normal 2 5 2 4 5" xfId="12251" xr:uid="{00000000-0005-0000-0000-0000DB2F0000}"/>
    <cellStyle name="Normal 2 5 2 4 5 3" xfId="27349" xr:uid="{00000000-0005-0000-0000-0000D56A0000}"/>
    <cellStyle name="Normal 2 5 2 4 6" xfId="7230" xr:uid="{00000000-0005-0000-0000-00003E1C0000}"/>
    <cellStyle name="Normal 2 5 2 4 6 3" xfId="22332" xr:uid="{00000000-0005-0000-0000-00003C570000}"/>
    <cellStyle name="Normal 2 5 2 4 8" xfId="17319" xr:uid="{00000000-0005-0000-0000-0000A7430000}"/>
    <cellStyle name="Normal 2 5 2 5" xfId="2577" xr:uid="{00000000-0005-0000-0000-0000110A0000}"/>
    <cellStyle name="Normal 2 5 2 5 2" xfId="4267" xr:uid="{00000000-0005-0000-0000-0000AB100000}"/>
    <cellStyle name="Normal 2 5 2 5 2 2" xfId="14340" xr:uid="{00000000-0005-0000-0000-000004380000}"/>
    <cellStyle name="Normal 2 5 2 5 2 2 3" xfId="29438" xr:uid="{00000000-0005-0000-0000-0000FE720000}"/>
    <cellStyle name="Normal 2 5 2 5 2 3" xfId="9320" xr:uid="{00000000-0005-0000-0000-000068240000}"/>
    <cellStyle name="Normal 2 5 2 5 2 3 3" xfId="24421" xr:uid="{00000000-0005-0000-0000-0000655F0000}"/>
    <cellStyle name="Normal 2 5 2 5 2 5" xfId="19408" xr:uid="{00000000-0005-0000-0000-0000D04B0000}"/>
    <cellStyle name="Normal 2 5 2 5 3" xfId="5959" xr:uid="{00000000-0005-0000-0000-000047170000}"/>
    <cellStyle name="Normal 2 5 2 5 3 2" xfId="16011" xr:uid="{00000000-0005-0000-0000-00008B3E0000}"/>
    <cellStyle name="Normal 2 5 2 5 3 3" xfId="10991" xr:uid="{00000000-0005-0000-0000-0000EF2A0000}"/>
    <cellStyle name="Normal 2 5 2 5 3 3 3" xfId="26092" xr:uid="{00000000-0005-0000-0000-0000EC650000}"/>
    <cellStyle name="Normal 2 5 2 5 3 5" xfId="21079" xr:uid="{00000000-0005-0000-0000-000057520000}"/>
    <cellStyle name="Normal 2 5 2 5 4" xfId="12669" xr:uid="{00000000-0005-0000-0000-00007D310000}"/>
    <cellStyle name="Normal 2 5 2 5 4 3" xfId="27767" xr:uid="{00000000-0005-0000-0000-0000776C0000}"/>
    <cellStyle name="Normal 2 5 2 5 5" xfId="7648" xr:uid="{00000000-0005-0000-0000-0000E01D0000}"/>
    <cellStyle name="Normal 2 5 2 5 5 3" xfId="22750" xr:uid="{00000000-0005-0000-0000-0000DE580000}"/>
    <cellStyle name="Normal 2 5 2 5 7" xfId="17737" xr:uid="{00000000-0005-0000-0000-000049450000}"/>
    <cellStyle name="Normal 2 5 2 6" xfId="3430" xr:uid="{00000000-0005-0000-0000-0000660D0000}"/>
    <cellStyle name="Normal 2 5 2 6 2" xfId="13504" xr:uid="{00000000-0005-0000-0000-0000C0340000}"/>
    <cellStyle name="Normal 2 5 2 6 2 3" xfId="28602" xr:uid="{00000000-0005-0000-0000-0000BA6F0000}"/>
    <cellStyle name="Normal 2 5 2 6 3" xfId="8484" xr:uid="{00000000-0005-0000-0000-000024210000}"/>
    <cellStyle name="Normal 2 5 2 6 3 3" xfId="23585" xr:uid="{00000000-0005-0000-0000-0000215C0000}"/>
    <cellStyle name="Normal 2 5 2 6 5" xfId="18572" xr:uid="{00000000-0005-0000-0000-00008C480000}"/>
    <cellStyle name="Normal 2 5 2 7" xfId="5123" xr:uid="{00000000-0005-0000-0000-000003140000}"/>
    <cellStyle name="Normal 2 5 2 7 2" xfId="15175" xr:uid="{00000000-0005-0000-0000-0000473B0000}"/>
    <cellStyle name="Normal 2 5 2 7 2 3" xfId="30273" xr:uid="{00000000-0005-0000-0000-000041760000}"/>
    <cellStyle name="Normal 2 5 2 7 3" xfId="10155" xr:uid="{00000000-0005-0000-0000-0000AB270000}"/>
    <cellStyle name="Normal 2 5 2 7 3 3" xfId="25256" xr:uid="{00000000-0005-0000-0000-0000A8620000}"/>
    <cellStyle name="Normal 2 5 2 7 5" xfId="20243" xr:uid="{00000000-0005-0000-0000-0000134F0000}"/>
    <cellStyle name="Normal 2 5 2 8" xfId="11833" xr:uid="{00000000-0005-0000-0000-0000392E0000}"/>
    <cellStyle name="Normal 2 5 2 8 3" xfId="26931" xr:uid="{00000000-0005-0000-0000-000033690000}"/>
    <cellStyle name="Normal 2 5 2 9" xfId="6812" xr:uid="{00000000-0005-0000-0000-00009C1A0000}"/>
    <cellStyle name="Normal 2 5 2 9 3" xfId="21914" xr:uid="{00000000-0005-0000-0000-00009A550000}"/>
    <cellStyle name="Normal 2 5 3" xfId="1776" xr:uid="{00000000-0005-0000-0000-0000F0060000}"/>
    <cellStyle name="Normal 2 5 3 10" xfId="16953" xr:uid="{00000000-0005-0000-0000-000039420000}"/>
    <cellStyle name="Normal 2 5 3 2" xfId="1995" xr:uid="{00000000-0005-0000-0000-0000CB070000}"/>
    <cellStyle name="Normal 2 5 3 2 2" xfId="2416" xr:uid="{00000000-0005-0000-0000-000070090000}"/>
    <cellStyle name="Normal 2 5 3 2 2 2" xfId="3255" xr:uid="{00000000-0005-0000-0000-0000B70C0000}"/>
    <cellStyle name="Normal 2 5 3 2 2 2 2" xfId="4945" xr:uid="{00000000-0005-0000-0000-000051130000}"/>
    <cellStyle name="Normal 2 5 3 2 2 2 2 2" xfId="15018" xr:uid="{00000000-0005-0000-0000-0000AA3A0000}"/>
    <cellStyle name="Normal 2 5 3 2 2 2 2 2 3" xfId="30116" xr:uid="{00000000-0005-0000-0000-0000A4750000}"/>
    <cellStyle name="Normal 2 5 3 2 2 2 2 3" xfId="9998" xr:uid="{00000000-0005-0000-0000-00000E270000}"/>
    <cellStyle name="Normal 2 5 3 2 2 2 2 3 3" xfId="25099" xr:uid="{00000000-0005-0000-0000-00000B620000}"/>
    <cellStyle name="Normal 2 5 3 2 2 2 2 5" xfId="20086" xr:uid="{00000000-0005-0000-0000-0000764E0000}"/>
    <cellStyle name="Normal 2 5 3 2 2 2 3" xfId="6637" xr:uid="{00000000-0005-0000-0000-0000ED190000}"/>
    <cellStyle name="Normal 2 5 3 2 2 2 3 2" xfId="16689" xr:uid="{00000000-0005-0000-0000-000031410000}"/>
    <cellStyle name="Normal 2 5 3 2 2 2 3 3" xfId="11669" xr:uid="{00000000-0005-0000-0000-0000952D0000}"/>
    <cellStyle name="Normal 2 5 3 2 2 2 3 3 3" xfId="26770" xr:uid="{00000000-0005-0000-0000-000092680000}"/>
    <cellStyle name="Normal 2 5 3 2 2 2 3 5" xfId="21757" xr:uid="{00000000-0005-0000-0000-0000FD540000}"/>
    <cellStyle name="Normal 2 5 3 2 2 2 4" xfId="13347" xr:uid="{00000000-0005-0000-0000-000023340000}"/>
    <cellStyle name="Normal 2 5 3 2 2 2 4 3" xfId="28445" xr:uid="{00000000-0005-0000-0000-00001D6F0000}"/>
    <cellStyle name="Normal 2 5 3 2 2 2 5" xfId="8326" xr:uid="{00000000-0005-0000-0000-000086200000}"/>
    <cellStyle name="Normal 2 5 3 2 2 2 5 3" xfId="23428" xr:uid="{00000000-0005-0000-0000-0000845B0000}"/>
    <cellStyle name="Normal 2 5 3 2 2 2 7" xfId="18415" xr:uid="{00000000-0005-0000-0000-0000EF470000}"/>
    <cellStyle name="Normal 2 5 3 2 2 3" xfId="4108" xr:uid="{00000000-0005-0000-0000-00000C100000}"/>
    <cellStyle name="Normal 2 5 3 2 2 3 2" xfId="14182" xr:uid="{00000000-0005-0000-0000-000066370000}"/>
    <cellStyle name="Normal 2 5 3 2 2 3 2 3" xfId="29280" xr:uid="{00000000-0005-0000-0000-000060720000}"/>
    <cellStyle name="Normal 2 5 3 2 2 3 3" xfId="9162" xr:uid="{00000000-0005-0000-0000-0000CA230000}"/>
    <cellStyle name="Normal 2 5 3 2 2 3 3 3" xfId="24263" xr:uid="{00000000-0005-0000-0000-0000C75E0000}"/>
    <cellStyle name="Normal 2 5 3 2 2 3 5" xfId="19250" xr:uid="{00000000-0005-0000-0000-0000324B0000}"/>
    <cellStyle name="Normal 2 5 3 2 2 4" xfId="5801" xr:uid="{00000000-0005-0000-0000-0000A9160000}"/>
    <cellStyle name="Normal 2 5 3 2 2 4 2" xfId="15853" xr:uid="{00000000-0005-0000-0000-0000ED3D0000}"/>
    <cellStyle name="Normal 2 5 3 2 2 4 3" xfId="10833" xr:uid="{00000000-0005-0000-0000-0000512A0000}"/>
    <cellStyle name="Normal 2 5 3 2 2 4 3 3" xfId="25934" xr:uid="{00000000-0005-0000-0000-00004E650000}"/>
    <cellStyle name="Normal 2 5 3 2 2 4 5" xfId="20921" xr:uid="{00000000-0005-0000-0000-0000B9510000}"/>
    <cellStyle name="Normal 2 5 3 2 2 5" xfId="12511" xr:uid="{00000000-0005-0000-0000-0000DF300000}"/>
    <cellStyle name="Normal 2 5 3 2 2 5 3" xfId="27609" xr:uid="{00000000-0005-0000-0000-0000D96B0000}"/>
    <cellStyle name="Normal 2 5 3 2 2 6" xfId="7490" xr:uid="{00000000-0005-0000-0000-0000421D0000}"/>
    <cellStyle name="Normal 2 5 3 2 2 6 3" xfId="22592" xr:uid="{00000000-0005-0000-0000-000040580000}"/>
    <cellStyle name="Normal 2 5 3 2 2 8" xfId="17579" xr:uid="{00000000-0005-0000-0000-0000AB440000}"/>
    <cellStyle name="Normal 2 5 3 2 3" xfId="2837" xr:uid="{00000000-0005-0000-0000-0000150B0000}"/>
    <cellStyle name="Normal 2 5 3 2 3 2" xfId="4527" xr:uid="{00000000-0005-0000-0000-0000AF110000}"/>
    <cellStyle name="Normal 2 5 3 2 3 2 2" xfId="14600" xr:uid="{00000000-0005-0000-0000-000008390000}"/>
    <cellStyle name="Normal 2 5 3 2 3 2 2 3" xfId="29698" xr:uid="{00000000-0005-0000-0000-000002740000}"/>
    <cellStyle name="Normal 2 5 3 2 3 2 3" xfId="9580" xr:uid="{00000000-0005-0000-0000-00006C250000}"/>
    <cellStyle name="Normal 2 5 3 2 3 2 3 3" xfId="24681" xr:uid="{00000000-0005-0000-0000-000069600000}"/>
    <cellStyle name="Normal 2 5 3 2 3 2 5" xfId="19668" xr:uid="{00000000-0005-0000-0000-0000D44C0000}"/>
    <cellStyle name="Normal 2 5 3 2 3 3" xfId="6219" xr:uid="{00000000-0005-0000-0000-00004B180000}"/>
    <cellStyle name="Normal 2 5 3 2 3 3 2" xfId="16271" xr:uid="{00000000-0005-0000-0000-00008F3F0000}"/>
    <cellStyle name="Normal 2 5 3 2 3 3 3" xfId="11251" xr:uid="{00000000-0005-0000-0000-0000F32B0000}"/>
    <cellStyle name="Normal 2 5 3 2 3 3 3 3" xfId="26352" xr:uid="{00000000-0005-0000-0000-0000F0660000}"/>
    <cellStyle name="Normal 2 5 3 2 3 3 5" xfId="21339" xr:uid="{00000000-0005-0000-0000-00005B530000}"/>
    <cellStyle name="Normal 2 5 3 2 3 4" xfId="12929" xr:uid="{00000000-0005-0000-0000-000081320000}"/>
    <cellStyle name="Normal 2 5 3 2 3 4 3" xfId="28027" xr:uid="{00000000-0005-0000-0000-00007B6D0000}"/>
    <cellStyle name="Normal 2 5 3 2 3 5" xfId="7908" xr:uid="{00000000-0005-0000-0000-0000E41E0000}"/>
    <cellStyle name="Normal 2 5 3 2 3 5 3" xfId="23010" xr:uid="{00000000-0005-0000-0000-0000E2590000}"/>
    <cellStyle name="Normal 2 5 3 2 3 7" xfId="17997" xr:uid="{00000000-0005-0000-0000-00004D460000}"/>
    <cellStyle name="Normal 2 5 3 2 4" xfId="3690" xr:uid="{00000000-0005-0000-0000-00006A0E0000}"/>
    <cellStyle name="Normal 2 5 3 2 4 2" xfId="13764" xr:uid="{00000000-0005-0000-0000-0000C4350000}"/>
    <cellStyle name="Normal 2 5 3 2 4 2 3" xfId="28862" xr:uid="{00000000-0005-0000-0000-0000BE700000}"/>
    <cellStyle name="Normal 2 5 3 2 4 3" xfId="8744" xr:uid="{00000000-0005-0000-0000-000028220000}"/>
    <cellStyle name="Normal 2 5 3 2 4 3 3" xfId="23845" xr:uid="{00000000-0005-0000-0000-0000255D0000}"/>
    <cellStyle name="Normal 2 5 3 2 4 5" xfId="18832" xr:uid="{00000000-0005-0000-0000-000090490000}"/>
    <cellStyle name="Normal 2 5 3 2 5" xfId="5383" xr:uid="{00000000-0005-0000-0000-000007150000}"/>
    <cellStyle name="Normal 2 5 3 2 5 2" xfId="15435" xr:uid="{00000000-0005-0000-0000-00004B3C0000}"/>
    <cellStyle name="Normal 2 5 3 2 5 2 3" xfId="30533" xr:uid="{00000000-0005-0000-0000-000045770000}"/>
    <cellStyle name="Normal 2 5 3 2 5 3" xfId="10415" xr:uid="{00000000-0005-0000-0000-0000AF280000}"/>
    <cellStyle name="Normal 2 5 3 2 5 3 3" xfId="25516" xr:uid="{00000000-0005-0000-0000-0000AC630000}"/>
    <cellStyle name="Normal 2 5 3 2 5 5" xfId="20503" xr:uid="{00000000-0005-0000-0000-000017500000}"/>
    <cellStyle name="Normal 2 5 3 2 6" xfId="12093" xr:uid="{00000000-0005-0000-0000-00003D2F0000}"/>
    <cellStyle name="Normal 2 5 3 2 6 3" xfId="27191" xr:uid="{00000000-0005-0000-0000-0000376A0000}"/>
    <cellStyle name="Normal 2 5 3 2 7" xfId="7072" xr:uid="{00000000-0005-0000-0000-0000A01B0000}"/>
    <cellStyle name="Normal 2 5 3 2 7 3" xfId="22174" xr:uid="{00000000-0005-0000-0000-00009E560000}"/>
    <cellStyle name="Normal 2 5 3 2 9" xfId="17161" xr:uid="{00000000-0005-0000-0000-000009430000}"/>
    <cellStyle name="Normal 2 5 3 3" xfId="2208" xr:uid="{00000000-0005-0000-0000-0000A0080000}"/>
    <cellStyle name="Normal 2 5 3 3 2" xfId="3047" xr:uid="{00000000-0005-0000-0000-0000E70B0000}"/>
    <cellStyle name="Normal 2 5 3 3 2 2" xfId="4737" xr:uid="{00000000-0005-0000-0000-000081120000}"/>
    <cellStyle name="Normal 2 5 3 3 2 2 2" xfId="14810" xr:uid="{00000000-0005-0000-0000-0000DA390000}"/>
    <cellStyle name="Normal 2 5 3 3 2 2 2 3" xfId="29908" xr:uid="{00000000-0005-0000-0000-0000D4740000}"/>
    <cellStyle name="Normal 2 5 3 3 2 2 3" xfId="9790" xr:uid="{00000000-0005-0000-0000-00003E260000}"/>
    <cellStyle name="Normal 2 5 3 3 2 2 3 3" xfId="24891" xr:uid="{00000000-0005-0000-0000-00003B610000}"/>
    <cellStyle name="Normal 2 5 3 3 2 2 5" xfId="19878" xr:uid="{00000000-0005-0000-0000-0000A64D0000}"/>
    <cellStyle name="Normal 2 5 3 3 2 3" xfId="6429" xr:uid="{00000000-0005-0000-0000-00001D190000}"/>
    <cellStyle name="Normal 2 5 3 3 2 3 2" xfId="16481" xr:uid="{00000000-0005-0000-0000-000061400000}"/>
    <cellStyle name="Normal 2 5 3 3 2 3 3" xfId="11461" xr:uid="{00000000-0005-0000-0000-0000C52C0000}"/>
    <cellStyle name="Normal 2 5 3 3 2 3 3 3" xfId="26562" xr:uid="{00000000-0005-0000-0000-0000C2670000}"/>
    <cellStyle name="Normal 2 5 3 3 2 3 5" xfId="21549" xr:uid="{00000000-0005-0000-0000-00002D540000}"/>
    <cellStyle name="Normal 2 5 3 3 2 4" xfId="13139" xr:uid="{00000000-0005-0000-0000-000053330000}"/>
    <cellStyle name="Normal 2 5 3 3 2 4 3" xfId="28237" xr:uid="{00000000-0005-0000-0000-00004D6E0000}"/>
    <cellStyle name="Normal 2 5 3 3 2 5" xfId="8118" xr:uid="{00000000-0005-0000-0000-0000B61F0000}"/>
    <cellStyle name="Normal 2 5 3 3 2 5 3" xfId="23220" xr:uid="{00000000-0005-0000-0000-0000B45A0000}"/>
    <cellStyle name="Normal 2 5 3 3 2 7" xfId="18207" xr:uid="{00000000-0005-0000-0000-00001F470000}"/>
    <cellStyle name="Normal 2 5 3 3 3" xfId="3900" xr:uid="{00000000-0005-0000-0000-00003C0F0000}"/>
    <cellStyle name="Normal 2 5 3 3 3 2" xfId="13974" xr:uid="{00000000-0005-0000-0000-000096360000}"/>
    <cellStyle name="Normal 2 5 3 3 3 2 3" xfId="29072" xr:uid="{00000000-0005-0000-0000-000090710000}"/>
    <cellStyle name="Normal 2 5 3 3 3 3" xfId="8954" xr:uid="{00000000-0005-0000-0000-0000FA220000}"/>
    <cellStyle name="Normal 2 5 3 3 3 3 3" xfId="24055" xr:uid="{00000000-0005-0000-0000-0000F75D0000}"/>
    <cellStyle name="Normal 2 5 3 3 3 5" xfId="19042" xr:uid="{00000000-0005-0000-0000-0000624A0000}"/>
    <cellStyle name="Normal 2 5 3 3 4" xfId="5593" xr:uid="{00000000-0005-0000-0000-0000D9150000}"/>
    <cellStyle name="Normal 2 5 3 3 4 2" xfId="15645" xr:uid="{00000000-0005-0000-0000-00001D3D0000}"/>
    <cellStyle name="Normal 2 5 3 3 4 2 3" xfId="30743" xr:uid="{00000000-0005-0000-0000-000017780000}"/>
    <cellStyle name="Normal 2 5 3 3 4 3" xfId="10625" xr:uid="{00000000-0005-0000-0000-000081290000}"/>
    <cellStyle name="Normal 2 5 3 3 4 3 3" xfId="25726" xr:uid="{00000000-0005-0000-0000-00007E640000}"/>
    <cellStyle name="Normal 2 5 3 3 4 5" xfId="20713" xr:uid="{00000000-0005-0000-0000-0000E9500000}"/>
    <cellStyle name="Normal 2 5 3 3 5" xfId="12303" xr:uid="{00000000-0005-0000-0000-00000F300000}"/>
    <cellStyle name="Normal 2 5 3 3 5 3" xfId="27401" xr:uid="{00000000-0005-0000-0000-0000096B0000}"/>
    <cellStyle name="Normal 2 5 3 3 6" xfId="7282" xr:uid="{00000000-0005-0000-0000-0000721C0000}"/>
    <cellStyle name="Normal 2 5 3 3 6 3" xfId="22384" xr:uid="{00000000-0005-0000-0000-000070570000}"/>
    <cellStyle name="Normal 2 5 3 3 8" xfId="17371" xr:uid="{00000000-0005-0000-0000-0000DB430000}"/>
    <cellStyle name="Normal 2 5 3 4" xfId="2629" xr:uid="{00000000-0005-0000-0000-0000450A0000}"/>
    <cellStyle name="Normal 2 5 3 4 2" xfId="4319" xr:uid="{00000000-0005-0000-0000-0000DF100000}"/>
    <cellStyle name="Normal 2 5 3 4 2 2" xfId="14392" xr:uid="{00000000-0005-0000-0000-000038380000}"/>
    <cellStyle name="Normal 2 5 3 4 2 2 3" xfId="29490" xr:uid="{00000000-0005-0000-0000-000032730000}"/>
    <cellStyle name="Normal 2 5 3 4 2 3" xfId="9372" xr:uid="{00000000-0005-0000-0000-00009C240000}"/>
    <cellStyle name="Normal 2 5 3 4 2 3 3" xfId="24473" xr:uid="{00000000-0005-0000-0000-0000995F0000}"/>
    <cellStyle name="Normal 2 5 3 4 2 5" xfId="19460" xr:uid="{00000000-0005-0000-0000-0000044C0000}"/>
    <cellStyle name="Normal 2 5 3 4 3" xfId="6011" xr:uid="{00000000-0005-0000-0000-00007B170000}"/>
    <cellStyle name="Normal 2 5 3 4 3 2" xfId="16063" xr:uid="{00000000-0005-0000-0000-0000BF3E0000}"/>
    <cellStyle name="Normal 2 5 3 4 3 3" xfId="11043" xr:uid="{00000000-0005-0000-0000-0000232B0000}"/>
    <cellStyle name="Normal 2 5 3 4 3 3 3" xfId="26144" xr:uid="{00000000-0005-0000-0000-000020660000}"/>
    <cellStyle name="Normal 2 5 3 4 3 5" xfId="21131" xr:uid="{00000000-0005-0000-0000-00008B520000}"/>
    <cellStyle name="Normal 2 5 3 4 4" xfId="12721" xr:uid="{00000000-0005-0000-0000-0000B1310000}"/>
    <cellStyle name="Normal 2 5 3 4 4 3" xfId="27819" xr:uid="{00000000-0005-0000-0000-0000AB6C0000}"/>
    <cellStyle name="Normal 2 5 3 4 5" xfId="7700" xr:uid="{00000000-0005-0000-0000-0000141E0000}"/>
    <cellStyle name="Normal 2 5 3 4 5 3" xfId="22802" xr:uid="{00000000-0005-0000-0000-000012590000}"/>
    <cellStyle name="Normal 2 5 3 4 7" xfId="17789" xr:uid="{00000000-0005-0000-0000-00007D450000}"/>
    <cellStyle name="Normal 2 5 3 5" xfId="3482" xr:uid="{00000000-0005-0000-0000-00009A0D0000}"/>
    <cellStyle name="Normal 2 5 3 5 2" xfId="13556" xr:uid="{00000000-0005-0000-0000-0000F4340000}"/>
    <cellStyle name="Normal 2 5 3 5 2 3" xfId="28654" xr:uid="{00000000-0005-0000-0000-0000EE6F0000}"/>
    <cellStyle name="Normal 2 5 3 5 3" xfId="8536" xr:uid="{00000000-0005-0000-0000-000058210000}"/>
    <cellStyle name="Normal 2 5 3 5 3 3" xfId="23637" xr:uid="{00000000-0005-0000-0000-0000555C0000}"/>
    <cellStyle name="Normal 2 5 3 5 5" xfId="18624" xr:uid="{00000000-0005-0000-0000-0000C0480000}"/>
    <cellStyle name="Normal 2 5 3 6" xfId="5175" xr:uid="{00000000-0005-0000-0000-000037140000}"/>
    <cellStyle name="Normal 2 5 3 6 2" xfId="15227" xr:uid="{00000000-0005-0000-0000-00007B3B0000}"/>
    <cellStyle name="Normal 2 5 3 6 2 3" xfId="30325" xr:uid="{00000000-0005-0000-0000-000075760000}"/>
    <cellStyle name="Normal 2 5 3 6 3" xfId="10207" xr:uid="{00000000-0005-0000-0000-0000DF270000}"/>
    <cellStyle name="Normal 2 5 3 6 3 3" xfId="25308" xr:uid="{00000000-0005-0000-0000-0000DC620000}"/>
    <cellStyle name="Normal 2 5 3 6 5" xfId="20295" xr:uid="{00000000-0005-0000-0000-0000474F0000}"/>
    <cellStyle name="Normal 2 5 3 7" xfId="11885" xr:uid="{00000000-0005-0000-0000-00006D2E0000}"/>
    <cellStyle name="Normal 2 5 3 7 3" xfId="26983" xr:uid="{00000000-0005-0000-0000-000067690000}"/>
    <cellStyle name="Normal 2 5 3 8" xfId="6864" xr:uid="{00000000-0005-0000-0000-0000D01A0000}"/>
    <cellStyle name="Normal 2 5 3 8 3" xfId="21966" xr:uid="{00000000-0005-0000-0000-0000CE550000}"/>
    <cellStyle name="Normal 2 5 4" xfId="1889" xr:uid="{00000000-0005-0000-0000-000061070000}"/>
    <cellStyle name="Normal 2 5 4 2" xfId="2312" xr:uid="{00000000-0005-0000-0000-000008090000}"/>
    <cellStyle name="Normal 2 5 4 2 2" xfId="3151" xr:uid="{00000000-0005-0000-0000-00004F0C0000}"/>
    <cellStyle name="Normal 2 5 4 2 2 2" xfId="4841" xr:uid="{00000000-0005-0000-0000-0000E9120000}"/>
    <cellStyle name="Normal 2 5 4 2 2 2 2" xfId="14914" xr:uid="{00000000-0005-0000-0000-0000423A0000}"/>
    <cellStyle name="Normal 2 5 4 2 2 2 2 3" xfId="30012" xr:uid="{00000000-0005-0000-0000-00003C750000}"/>
    <cellStyle name="Normal 2 5 4 2 2 2 3" xfId="9894" xr:uid="{00000000-0005-0000-0000-0000A6260000}"/>
    <cellStyle name="Normal 2 5 4 2 2 2 3 3" xfId="24995" xr:uid="{00000000-0005-0000-0000-0000A3610000}"/>
    <cellStyle name="Normal 2 5 4 2 2 2 5" xfId="19982" xr:uid="{00000000-0005-0000-0000-00000E4E0000}"/>
    <cellStyle name="Normal 2 5 4 2 2 3" xfId="6533" xr:uid="{00000000-0005-0000-0000-000085190000}"/>
    <cellStyle name="Normal 2 5 4 2 2 3 2" xfId="16585" xr:uid="{00000000-0005-0000-0000-0000C9400000}"/>
    <cellStyle name="Normal 2 5 4 2 2 3 3" xfId="11565" xr:uid="{00000000-0005-0000-0000-00002D2D0000}"/>
    <cellStyle name="Normal 2 5 4 2 2 3 3 3" xfId="26666" xr:uid="{00000000-0005-0000-0000-00002A680000}"/>
    <cellStyle name="Normal 2 5 4 2 2 3 5" xfId="21653" xr:uid="{00000000-0005-0000-0000-000095540000}"/>
    <cellStyle name="Normal 2 5 4 2 2 4" xfId="13243" xr:uid="{00000000-0005-0000-0000-0000BB330000}"/>
    <cellStyle name="Normal 2 5 4 2 2 4 3" xfId="28341" xr:uid="{00000000-0005-0000-0000-0000B56E0000}"/>
    <cellStyle name="Normal 2 5 4 2 2 5" xfId="8222" xr:uid="{00000000-0005-0000-0000-00001E200000}"/>
    <cellStyle name="Normal 2 5 4 2 2 5 3" xfId="23324" xr:uid="{00000000-0005-0000-0000-00001C5B0000}"/>
    <cellStyle name="Normal 2 5 4 2 2 7" xfId="18311" xr:uid="{00000000-0005-0000-0000-000087470000}"/>
    <cellStyle name="Normal 2 5 4 2 3" xfId="4004" xr:uid="{00000000-0005-0000-0000-0000A40F0000}"/>
    <cellStyle name="Normal 2 5 4 2 3 2" xfId="14078" xr:uid="{00000000-0005-0000-0000-0000FE360000}"/>
    <cellStyle name="Normal 2 5 4 2 3 2 3" xfId="29176" xr:uid="{00000000-0005-0000-0000-0000F8710000}"/>
    <cellStyle name="Normal 2 5 4 2 3 3" xfId="9058" xr:uid="{00000000-0005-0000-0000-000062230000}"/>
    <cellStyle name="Normal 2 5 4 2 3 3 3" xfId="24159" xr:uid="{00000000-0005-0000-0000-00005F5E0000}"/>
    <cellStyle name="Normal 2 5 4 2 3 5" xfId="19146" xr:uid="{00000000-0005-0000-0000-0000CA4A0000}"/>
    <cellStyle name="Normal 2 5 4 2 4" xfId="5697" xr:uid="{00000000-0005-0000-0000-000041160000}"/>
    <cellStyle name="Normal 2 5 4 2 4 2" xfId="15749" xr:uid="{00000000-0005-0000-0000-0000853D0000}"/>
    <cellStyle name="Normal 2 5 4 2 4 2 3" xfId="30847" xr:uid="{00000000-0005-0000-0000-00007F780000}"/>
    <cellStyle name="Normal 2 5 4 2 4 3" xfId="10729" xr:uid="{00000000-0005-0000-0000-0000E9290000}"/>
    <cellStyle name="Normal 2 5 4 2 4 3 3" xfId="25830" xr:uid="{00000000-0005-0000-0000-0000E6640000}"/>
    <cellStyle name="Normal 2 5 4 2 4 5" xfId="20817" xr:uid="{00000000-0005-0000-0000-000051510000}"/>
    <cellStyle name="Normal 2 5 4 2 5" xfId="12407" xr:uid="{00000000-0005-0000-0000-000077300000}"/>
    <cellStyle name="Normal 2 5 4 2 5 3" xfId="27505" xr:uid="{00000000-0005-0000-0000-0000716B0000}"/>
    <cellStyle name="Normal 2 5 4 2 6" xfId="7386" xr:uid="{00000000-0005-0000-0000-0000DA1C0000}"/>
    <cellStyle name="Normal 2 5 4 2 6 3" xfId="22488" xr:uid="{00000000-0005-0000-0000-0000D8570000}"/>
    <cellStyle name="Normal 2 5 4 2 8" xfId="17475" xr:uid="{00000000-0005-0000-0000-000043440000}"/>
    <cellStyle name="Normal 2 5 4 3" xfId="2733" xr:uid="{00000000-0005-0000-0000-0000AD0A0000}"/>
    <cellStyle name="Normal 2 5 4 3 2" xfId="4423" xr:uid="{00000000-0005-0000-0000-000047110000}"/>
    <cellStyle name="Normal 2 5 4 3 2 2" xfId="14496" xr:uid="{00000000-0005-0000-0000-0000A0380000}"/>
    <cellStyle name="Normal 2 5 4 3 2 2 3" xfId="29594" xr:uid="{00000000-0005-0000-0000-00009A730000}"/>
    <cellStyle name="Normal 2 5 4 3 2 3" xfId="9476" xr:uid="{00000000-0005-0000-0000-000004250000}"/>
    <cellStyle name="Normal 2 5 4 3 2 3 3" xfId="24577" xr:uid="{00000000-0005-0000-0000-000001600000}"/>
    <cellStyle name="Normal 2 5 4 3 2 5" xfId="19564" xr:uid="{00000000-0005-0000-0000-00006C4C0000}"/>
    <cellStyle name="Normal 2 5 4 3 3" xfId="6115" xr:uid="{00000000-0005-0000-0000-0000E3170000}"/>
    <cellStyle name="Normal 2 5 4 3 3 2" xfId="16167" xr:uid="{00000000-0005-0000-0000-0000273F0000}"/>
    <cellStyle name="Normal 2 5 4 3 3 3" xfId="11147" xr:uid="{00000000-0005-0000-0000-00008B2B0000}"/>
    <cellStyle name="Normal 2 5 4 3 3 3 3" xfId="26248" xr:uid="{00000000-0005-0000-0000-000088660000}"/>
    <cellStyle name="Normal 2 5 4 3 3 5" xfId="21235" xr:uid="{00000000-0005-0000-0000-0000F3520000}"/>
    <cellStyle name="Normal 2 5 4 3 4" xfId="12825" xr:uid="{00000000-0005-0000-0000-000019320000}"/>
    <cellStyle name="Normal 2 5 4 3 4 3" xfId="27923" xr:uid="{00000000-0005-0000-0000-0000136D0000}"/>
    <cellStyle name="Normal 2 5 4 3 5" xfId="7804" xr:uid="{00000000-0005-0000-0000-00007C1E0000}"/>
    <cellStyle name="Normal 2 5 4 3 5 3" xfId="22906" xr:uid="{00000000-0005-0000-0000-00007A590000}"/>
    <cellStyle name="Normal 2 5 4 3 7" xfId="17893" xr:uid="{00000000-0005-0000-0000-0000E5450000}"/>
    <cellStyle name="Normal 2 5 4 4" xfId="3586" xr:uid="{00000000-0005-0000-0000-0000020E0000}"/>
    <cellStyle name="Normal 2 5 4 4 2" xfId="13660" xr:uid="{00000000-0005-0000-0000-00005C350000}"/>
    <cellStyle name="Normal 2 5 4 4 2 3" xfId="28758" xr:uid="{00000000-0005-0000-0000-000056700000}"/>
    <cellStyle name="Normal 2 5 4 4 3" xfId="8640" xr:uid="{00000000-0005-0000-0000-0000C0210000}"/>
    <cellStyle name="Normal 2 5 4 4 3 3" xfId="23741" xr:uid="{00000000-0005-0000-0000-0000BD5C0000}"/>
    <cellStyle name="Normal 2 5 4 4 5" xfId="18728" xr:uid="{00000000-0005-0000-0000-000028490000}"/>
    <cellStyle name="Normal 2 5 4 5" xfId="5279" xr:uid="{00000000-0005-0000-0000-00009F140000}"/>
    <cellStyle name="Normal 2 5 4 5 2" xfId="15331" xr:uid="{00000000-0005-0000-0000-0000E33B0000}"/>
    <cellStyle name="Normal 2 5 4 5 2 3" xfId="30429" xr:uid="{00000000-0005-0000-0000-0000DD760000}"/>
    <cellStyle name="Normal 2 5 4 5 3" xfId="10311" xr:uid="{00000000-0005-0000-0000-000047280000}"/>
    <cellStyle name="Normal 2 5 4 5 3 3" xfId="25412" xr:uid="{00000000-0005-0000-0000-000044630000}"/>
    <cellStyle name="Normal 2 5 4 5 5" xfId="20399" xr:uid="{00000000-0005-0000-0000-0000AF4F0000}"/>
    <cellStyle name="Normal 2 5 4 6" xfId="11989" xr:uid="{00000000-0005-0000-0000-0000D52E0000}"/>
    <cellStyle name="Normal 2 5 4 6 3" xfId="27087" xr:uid="{00000000-0005-0000-0000-0000CF690000}"/>
    <cellStyle name="Normal 2 5 4 7" xfId="6968" xr:uid="{00000000-0005-0000-0000-0000381B0000}"/>
    <cellStyle name="Normal 2 5 4 7 3" xfId="22070" xr:uid="{00000000-0005-0000-0000-000036560000}"/>
    <cellStyle name="Normal 2 5 4 9" xfId="17057" xr:uid="{00000000-0005-0000-0000-0000A1420000}"/>
    <cellStyle name="Normal 2 5 5" xfId="2102" xr:uid="{00000000-0005-0000-0000-000036080000}"/>
    <cellStyle name="Normal 2 5 5 2" xfId="2943" xr:uid="{00000000-0005-0000-0000-00007F0B0000}"/>
    <cellStyle name="Normal 2 5 5 2 2" xfId="4633" xr:uid="{00000000-0005-0000-0000-000019120000}"/>
    <cellStyle name="Normal 2 5 5 2 2 2" xfId="14706" xr:uid="{00000000-0005-0000-0000-000072390000}"/>
    <cellStyle name="Normal 2 5 5 2 2 2 3" xfId="29804" xr:uid="{00000000-0005-0000-0000-00006C740000}"/>
    <cellStyle name="Normal 2 5 5 2 2 3" xfId="9686" xr:uid="{00000000-0005-0000-0000-0000D6250000}"/>
    <cellStyle name="Normal 2 5 5 2 2 3 3" xfId="24787" xr:uid="{00000000-0005-0000-0000-0000D3600000}"/>
    <cellStyle name="Normal 2 5 5 2 2 5" xfId="19774" xr:uid="{00000000-0005-0000-0000-00003E4D0000}"/>
    <cellStyle name="Normal 2 5 5 2 3" xfId="6325" xr:uid="{00000000-0005-0000-0000-0000B5180000}"/>
    <cellStyle name="Normal 2 5 5 2 3 2" xfId="16377" xr:uid="{00000000-0005-0000-0000-0000F93F0000}"/>
    <cellStyle name="Normal 2 5 5 2 3 3" xfId="11357" xr:uid="{00000000-0005-0000-0000-00005D2C0000}"/>
    <cellStyle name="Normal 2 5 5 2 3 3 3" xfId="26458" xr:uid="{00000000-0005-0000-0000-00005A670000}"/>
    <cellStyle name="Normal 2 5 5 2 3 5" xfId="21445" xr:uid="{00000000-0005-0000-0000-0000C5530000}"/>
    <cellStyle name="Normal 2 5 5 2 4" xfId="13035" xr:uid="{00000000-0005-0000-0000-0000EB320000}"/>
    <cellStyle name="Normal 2 5 5 2 4 3" xfId="28133" xr:uid="{00000000-0005-0000-0000-0000E56D0000}"/>
    <cellStyle name="Normal 2 5 5 2 5" xfId="8014" xr:uid="{00000000-0005-0000-0000-00004E1F0000}"/>
    <cellStyle name="Normal 2 5 5 2 5 3" xfId="23116" xr:uid="{00000000-0005-0000-0000-00004C5A0000}"/>
    <cellStyle name="Normal 2 5 5 2 7" xfId="18103" xr:uid="{00000000-0005-0000-0000-0000B7460000}"/>
    <cellStyle name="Normal 2 5 5 3" xfId="3796" xr:uid="{00000000-0005-0000-0000-0000D40E0000}"/>
    <cellStyle name="Normal 2 5 5 3 2" xfId="13870" xr:uid="{00000000-0005-0000-0000-00002E360000}"/>
    <cellStyle name="Normal 2 5 5 3 2 3" xfId="28968" xr:uid="{00000000-0005-0000-0000-000028710000}"/>
    <cellStyle name="Normal 2 5 5 3 3" xfId="8850" xr:uid="{00000000-0005-0000-0000-000092220000}"/>
    <cellStyle name="Normal 2 5 5 3 3 3" xfId="23951" xr:uid="{00000000-0005-0000-0000-00008F5D0000}"/>
    <cellStyle name="Normal 2 5 5 3 5" xfId="18938" xr:uid="{00000000-0005-0000-0000-0000FA490000}"/>
    <cellStyle name="Normal 2 5 5 4" xfId="5489" xr:uid="{00000000-0005-0000-0000-000071150000}"/>
    <cellStyle name="Normal 2 5 5 4 2" xfId="15541" xr:uid="{00000000-0005-0000-0000-0000B53C0000}"/>
    <cellStyle name="Normal 2 5 5 4 2 3" xfId="30639" xr:uid="{00000000-0005-0000-0000-0000AF770000}"/>
    <cellStyle name="Normal 2 5 5 4 3" xfId="10521" xr:uid="{00000000-0005-0000-0000-000019290000}"/>
    <cellStyle name="Normal 2 5 5 4 3 3" xfId="25622" xr:uid="{00000000-0005-0000-0000-000016640000}"/>
    <cellStyle name="Normal 2 5 5 4 5" xfId="20609" xr:uid="{00000000-0005-0000-0000-000081500000}"/>
    <cellStyle name="Normal 2 5 5 5" xfId="12199" xr:uid="{00000000-0005-0000-0000-0000A72F0000}"/>
    <cellStyle name="Normal 2 5 5 5 3" xfId="27297" xr:uid="{00000000-0005-0000-0000-0000A16A0000}"/>
    <cellStyle name="Normal 2 5 5 6" xfId="7178" xr:uid="{00000000-0005-0000-0000-00000A1C0000}"/>
    <cellStyle name="Normal 2 5 5 6 3" xfId="22280" xr:uid="{00000000-0005-0000-0000-000008570000}"/>
    <cellStyle name="Normal 2 5 5 8" xfId="17267" xr:uid="{00000000-0005-0000-0000-000073430000}"/>
    <cellStyle name="Normal 2 5 6" xfId="2523" xr:uid="{00000000-0005-0000-0000-0000DB090000}"/>
    <cellStyle name="Normal 2 5 6 2" xfId="4215" xr:uid="{00000000-0005-0000-0000-000077100000}"/>
    <cellStyle name="Normal 2 5 6 2 2" xfId="14288" xr:uid="{00000000-0005-0000-0000-0000D0370000}"/>
    <cellStyle name="Normal 2 5 6 2 2 3" xfId="29386" xr:uid="{00000000-0005-0000-0000-0000CA720000}"/>
    <cellStyle name="Normal 2 5 6 2 3" xfId="9268" xr:uid="{00000000-0005-0000-0000-000034240000}"/>
    <cellStyle name="Normal 2 5 6 2 3 3" xfId="24369" xr:uid="{00000000-0005-0000-0000-0000315F0000}"/>
    <cellStyle name="Normal 2 5 6 2 5" xfId="19356" xr:uid="{00000000-0005-0000-0000-00009C4B0000}"/>
    <cellStyle name="Normal 2 5 6 3" xfId="5907" xr:uid="{00000000-0005-0000-0000-000013170000}"/>
    <cellStyle name="Normal 2 5 6 3 2" xfId="15959" xr:uid="{00000000-0005-0000-0000-0000573E0000}"/>
    <cellStyle name="Normal 2 5 6 3 3" xfId="10939" xr:uid="{00000000-0005-0000-0000-0000BB2A0000}"/>
    <cellStyle name="Normal 2 5 6 3 3 3" xfId="26040" xr:uid="{00000000-0005-0000-0000-0000B8650000}"/>
    <cellStyle name="Normal 2 5 6 3 5" xfId="21027" xr:uid="{00000000-0005-0000-0000-000023520000}"/>
    <cellStyle name="Normal 2 5 6 4" xfId="12617" xr:uid="{00000000-0005-0000-0000-000049310000}"/>
    <cellStyle name="Normal 2 5 6 4 3" xfId="27715" xr:uid="{00000000-0005-0000-0000-0000436C0000}"/>
    <cellStyle name="Normal 2 5 6 5" xfId="7596" xr:uid="{00000000-0005-0000-0000-0000AC1D0000}"/>
    <cellStyle name="Normal 2 5 6 5 3" xfId="22698" xr:uid="{00000000-0005-0000-0000-0000AA580000}"/>
    <cellStyle name="Normal 2 5 6 7" xfId="17685" xr:uid="{00000000-0005-0000-0000-000015450000}"/>
    <cellStyle name="Normal 2 5 7" xfId="3374" xr:uid="{00000000-0005-0000-0000-00002E0D0000}"/>
    <cellStyle name="Normal 2 5 7 2" xfId="13452" xr:uid="{00000000-0005-0000-0000-00008C340000}"/>
    <cellStyle name="Normal 2 5 7 2 3" xfId="28550" xr:uid="{00000000-0005-0000-0000-0000866F0000}"/>
    <cellStyle name="Normal 2 5 7 3" xfId="8432" xr:uid="{00000000-0005-0000-0000-0000F0200000}"/>
    <cellStyle name="Normal 2 5 7 3 3" xfId="23533" xr:uid="{00000000-0005-0000-0000-0000ED5B0000}"/>
    <cellStyle name="Normal 2 5 7 5" xfId="18520" xr:uid="{00000000-0005-0000-0000-000058480000}"/>
    <cellStyle name="Normal 2 5 8" xfId="5068" xr:uid="{00000000-0005-0000-0000-0000CC130000}"/>
    <cellStyle name="Normal 2 5 8 2" xfId="15123" xr:uid="{00000000-0005-0000-0000-0000133B0000}"/>
    <cellStyle name="Normal 2 5 8 2 3" xfId="30221" xr:uid="{00000000-0005-0000-0000-00000D760000}"/>
    <cellStyle name="Normal 2 5 8 3" xfId="10103" xr:uid="{00000000-0005-0000-0000-000077270000}"/>
    <cellStyle name="Normal 2 5 8 3 3" xfId="25204" xr:uid="{00000000-0005-0000-0000-000074620000}"/>
    <cellStyle name="Normal 2 5 8 5" xfId="20191" xr:uid="{00000000-0005-0000-0000-0000DF4E0000}"/>
    <cellStyle name="Normal 2 5 9" xfId="11779" xr:uid="{00000000-0005-0000-0000-0000032E0000}"/>
    <cellStyle name="Normal 2 5 9 3" xfId="26879" xr:uid="{00000000-0005-0000-0000-0000FF680000}"/>
    <cellStyle name="Normal 2 7" xfId="934" xr:uid="{00000000-0005-0000-0000-0000A6030000}"/>
    <cellStyle name="Normal 2 8" xfId="409" xr:uid="{00000000-0005-0000-0000-000099010000}"/>
    <cellStyle name="Normal 20" xfId="938" xr:uid="{00000000-0005-0000-0000-0000AA030000}"/>
    <cellStyle name="Normal 21" xfId="939" xr:uid="{00000000-0005-0000-0000-0000AB030000}"/>
    <cellStyle name="Normal 22" xfId="940" xr:uid="{00000000-0005-0000-0000-0000AC030000}"/>
    <cellStyle name="Normal 23" xfId="941" xr:uid="{00000000-0005-0000-0000-0000AD030000}"/>
    <cellStyle name="Normal 24" xfId="942" xr:uid="{00000000-0005-0000-0000-0000AE030000}"/>
    <cellStyle name="Normal 25" xfId="943" xr:uid="{00000000-0005-0000-0000-0000AF030000}"/>
    <cellStyle name="Normal 26" xfId="944" xr:uid="{00000000-0005-0000-0000-0000B0030000}"/>
    <cellStyle name="Normal 26 2" xfId="945" xr:uid="{00000000-0005-0000-0000-0000B1030000}"/>
    <cellStyle name="Normal 26_Sheet2" xfId="1050" xr:uid="{00000000-0005-0000-0000-00001A040000}"/>
    <cellStyle name="Normal 27" xfId="946" xr:uid="{00000000-0005-0000-0000-0000B2030000}"/>
    <cellStyle name="Normal 27 2" xfId="947" xr:uid="{00000000-0005-0000-0000-0000B3030000}"/>
    <cellStyle name="Normal 27_Sheet2" xfId="1049" xr:uid="{00000000-0005-0000-0000-000019040000}"/>
    <cellStyle name="Normal 28" xfId="948" xr:uid="{00000000-0005-0000-0000-0000B4030000}"/>
    <cellStyle name="Normal 28 2" xfId="949" xr:uid="{00000000-0005-0000-0000-0000B5030000}"/>
    <cellStyle name="Normal 28 3" xfId="1430" xr:uid="{00000000-0005-0000-0000-000096050000}"/>
    <cellStyle name="Normal 28 3 10" xfId="6759" xr:uid="{00000000-0005-0000-0000-0000671A0000}"/>
    <cellStyle name="Normal 28 3 10 3" xfId="21863" xr:uid="{00000000-0005-0000-0000-000067550000}"/>
    <cellStyle name="Normal 28 3 12" xfId="16848" xr:uid="{00000000-0005-0000-0000-0000D0410000}"/>
    <cellStyle name="Normal 28 3 2" xfId="1723" xr:uid="{00000000-0005-0000-0000-0000BB060000}"/>
    <cellStyle name="Normal 28 3 2 11" xfId="16902" xr:uid="{00000000-0005-0000-0000-000006420000}"/>
    <cellStyle name="Normal 28 3 2 2" xfId="1831" xr:uid="{00000000-0005-0000-0000-000027070000}"/>
    <cellStyle name="Normal 28 3 2 2 10" xfId="17006" xr:uid="{00000000-0005-0000-0000-00006E420000}"/>
    <cellStyle name="Normal 28 3 2 2 2" xfId="2048" xr:uid="{00000000-0005-0000-0000-000000080000}"/>
    <cellStyle name="Normal 28 3 2 2 2 2" xfId="2469" xr:uid="{00000000-0005-0000-0000-0000A5090000}"/>
    <cellStyle name="Normal 28 3 2 2 2 2 2" xfId="3308" xr:uid="{00000000-0005-0000-0000-0000EC0C0000}"/>
    <cellStyle name="Normal 28 3 2 2 2 2 2 2" xfId="4998" xr:uid="{00000000-0005-0000-0000-000086130000}"/>
    <cellStyle name="Normal 28 3 2 2 2 2 2 2 2" xfId="15071" xr:uid="{00000000-0005-0000-0000-0000DF3A0000}"/>
    <cellStyle name="Normal 28 3 2 2 2 2 2 2 2 3" xfId="30169" xr:uid="{00000000-0005-0000-0000-0000D9750000}"/>
    <cellStyle name="Normal 28 3 2 2 2 2 2 2 3" xfId="10051" xr:uid="{00000000-0005-0000-0000-000043270000}"/>
    <cellStyle name="Normal 28 3 2 2 2 2 2 2 3 3" xfId="25152" xr:uid="{00000000-0005-0000-0000-000040620000}"/>
    <cellStyle name="Normal 28 3 2 2 2 2 2 2 5" xfId="20139" xr:uid="{00000000-0005-0000-0000-0000AB4E0000}"/>
    <cellStyle name="Normal 28 3 2 2 2 2 2 3" xfId="6690" xr:uid="{00000000-0005-0000-0000-0000221A0000}"/>
    <cellStyle name="Normal 28 3 2 2 2 2 2 3 2" xfId="16742" xr:uid="{00000000-0005-0000-0000-000066410000}"/>
    <cellStyle name="Normal 28 3 2 2 2 2 2 3 3" xfId="11722" xr:uid="{00000000-0005-0000-0000-0000CA2D0000}"/>
    <cellStyle name="Normal 28 3 2 2 2 2 2 3 3 3" xfId="26823" xr:uid="{00000000-0005-0000-0000-0000C7680000}"/>
    <cellStyle name="Normal 28 3 2 2 2 2 2 3 5" xfId="21810" xr:uid="{00000000-0005-0000-0000-000032550000}"/>
    <cellStyle name="Normal 28 3 2 2 2 2 2 4" xfId="13400" xr:uid="{00000000-0005-0000-0000-000058340000}"/>
    <cellStyle name="Normal 28 3 2 2 2 2 2 4 3" xfId="28498" xr:uid="{00000000-0005-0000-0000-0000526F0000}"/>
    <cellStyle name="Normal 28 3 2 2 2 2 2 5" xfId="8379" xr:uid="{00000000-0005-0000-0000-0000BB200000}"/>
    <cellStyle name="Normal 28 3 2 2 2 2 2 5 3" xfId="23481" xr:uid="{00000000-0005-0000-0000-0000B95B0000}"/>
    <cellStyle name="Normal 28 3 2 2 2 2 2 7" xfId="18468" xr:uid="{00000000-0005-0000-0000-000024480000}"/>
    <cellStyle name="Normal 28 3 2 2 2 2 3" xfId="4161" xr:uid="{00000000-0005-0000-0000-000041100000}"/>
    <cellStyle name="Normal 28 3 2 2 2 2 3 2" xfId="14235" xr:uid="{00000000-0005-0000-0000-00009B370000}"/>
    <cellStyle name="Normal 28 3 2 2 2 2 3 2 3" xfId="29333" xr:uid="{00000000-0005-0000-0000-000095720000}"/>
    <cellStyle name="Normal 28 3 2 2 2 2 3 3" xfId="9215" xr:uid="{00000000-0005-0000-0000-0000FF230000}"/>
    <cellStyle name="Normal 28 3 2 2 2 2 3 3 3" xfId="24316" xr:uid="{00000000-0005-0000-0000-0000FC5E0000}"/>
    <cellStyle name="Normal 28 3 2 2 2 2 3 5" xfId="19303" xr:uid="{00000000-0005-0000-0000-0000674B0000}"/>
    <cellStyle name="Normal 28 3 2 2 2 2 4" xfId="5854" xr:uid="{00000000-0005-0000-0000-0000DE160000}"/>
    <cellStyle name="Normal 28 3 2 2 2 2 4 2" xfId="15906" xr:uid="{00000000-0005-0000-0000-0000223E0000}"/>
    <cellStyle name="Normal 28 3 2 2 2 2 4 3" xfId="10886" xr:uid="{00000000-0005-0000-0000-0000862A0000}"/>
    <cellStyle name="Normal 28 3 2 2 2 2 4 3 3" xfId="25987" xr:uid="{00000000-0005-0000-0000-000083650000}"/>
    <cellStyle name="Normal 28 3 2 2 2 2 4 5" xfId="20974" xr:uid="{00000000-0005-0000-0000-0000EE510000}"/>
    <cellStyle name="Normal 28 3 2 2 2 2 5" xfId="12564" xr:uid="{00000000-0005-0000-0000-000014310000}"/>
    <cellStyle name="Normal 28 3 2 2 2 2 5 3" xfId="27662" xr:uid="{00000000-0005-0000-0000-00000E6C0000}"/>
    <cellStyle name="Normal 28 3 2 2 2 2 6" xfId="7543" xr:uid="{00000000-0005-0000-0000-0000771D0000}"/>
    <cellStyle name="Normal 28 3 2 2 2 2 6 3" xfId="22645" xr:uid="{00000000-0005-0000-0000-000075580000}"/>
    <cellStyle name="Normal 28 3 2 2 2 2 8" xfId="17632" xr:uid="{00000000-0005-0000-0000-0000E0440000}"/>
    <cellStyle name="Normal 28 3 2 2 2 3" xfId="2890" xr:uid="{00000000-0005-0000-0000-00004A0B0000}"/>
    <cellStyle name="Normal 28 3 2 2 2 3 2" xfId="4580" xr:uid="{00000000-0005-0000-0000-0000E4110000}"/>
    <cellStyle name="Normal 28 3 2 2 2 3 2 2" xfId="14653" xr:uid="{00000000-0005-0000-0000-00003D390000}"/>
    <cellStyle name="Normal 28 3 2 2 2 3 2 2 3" xfId="29751" xr:uid="{00000000-0005-0000-0000-000037740000}"/>
    <cellStyle name="Normal 28 3 2 2 2 3 2 3" xfId="9633" xr:uid="{00000000-0005-0000-0000-0000A1250000}"/>
    <cellStyle name="Normal 28 3 2 2 2 3 2 3 3" xfId="24734" xr:uid="{00000000-0005-0000-0000-00009E600000}"/>
    <cellStyle name="Normal 28 3 2 2 2 3 2 5" xfId="19721" xr:uid="{00000000-0005-0000-0000-0000094D0000}"/>
    <cellStyle name="Normal 28 3 2 2 2 3 3" xfId="6272" xr:uid="{00000000-0005-0000-0000-000080180000}"/>
    <cellStyle name="Normal 28 3 2 2 2 3 3 2" xfId="16324" xr:uid="{00000000-0005-0000-0000-0000C43F0000}"/>
    <cellStyle name="Normal 28 3 2 2 2 3 3 3" xfId="11304" xr:uid="{00000000-0005-0000-0000-0000282C0000}"/>
    <cellStyle name="Normal 28 3 2 2 2 3 3 3 3" xfId="26405" xr:uid="{00000000-0005-0000-0000-000025670000}"/>
    <cellStyle name="Normal 28 3 2 2 2 3 3 5" xfId="21392" xr:uid="{00000000-0005-0000-0000-000090530000}"/>
    <cellStyle name="Normal 28 3 2 2 2 3 4" xfId="12982" xr:uid="{00000000-0005-0000-0000-0000B6320000}"/>
    <cellStyle name="Normal 28 3 2 2 2 3 4 3" xfId="28080" xr:uid="{00000000-0005-0000-0000-0000B06D0000}"/>
    <cellStyle name="Normal 28 3 2 2 2 3 5" xfId="7961" xr:uid="{00000000-0005-0000-0000-0000191F0000}"/>
    <cellStyle name="Normal 28 3 2 2 2 3 5 3" xfId="23063" xr:uid="{00000000-0005-0000-0000-0000175A0000}"/>
    <cellStyle name="Normal 28 3 2 2 2 3 7" xfId="18050" xr:uid="{00000000-0005-0000-0000-000082460000}"/>
    <cellStyle name="Normal 28 3 2 2 2 4" xfId="3743" xr:uid="{00000000-0005-0000-0000-00009F0E0000}"/>
    <cellStyle name="Normal 28 3 2 2 2 4 2" xfId="13817" xr:uid="{00000000-0005-0000-0000-0000F9350000}"/>
    <cellStyle name="Normal 28 3 2 2 2 4 2 3" xfId="28915" xr:uid="{00000000-0005-0000-0000-0000F3700000}"/>
    <cellStyle name="Normal 28 3 2 2 2 4 3" xfId="8797" xr:uid="{00000000-0005-0000-0000-00005D220000}"/>
    <cellStyle name="Normal 28 3 2 2 2 4 3 3" xfId="23898" xr:uid="{00000000-0005-0000-0000-00005A5D0000}"/>
    <cellStyle name="Normal 28 3 2 2 2 4 5" xfId="18885" xr:uid="{00000000-0005-0000-0000-0000C5490000}"/>
    <cellStyle name="Normal 28 3 2 2 2 5" xfId="5436" xr:uid="{00000000-0005-0000-0000-00003C150000}"/>
    <cellStyle name="Normal 28 3 2 2 2 5 2" xfId="15488" xr:uid="{00000000-0005-0000-0000-0000803C0000}"/>
    <cellStyle name="Normal 28 3 2 2 2 5 2 3" xfId="30586" xr:uid="{00000000-0005-0000-0000-00007A770000}"/>
    <cellStyle name="Normal 28 3 2 2 2 5 3" xfId="10468" xr:uid="{00000000-0005-0000-0000-0000E4280000}"/>
    <cellStyle name="Normal 28 3 2 2 2 5 3 3" xfId="25569" xr:uid="{00000000-0005-0000-0000-0000E1630000}"/>
    <cellStyle name="Normal 28 3 2 2 2 5 5" xfId="20556" xr:uid="{00000000-0005-0000-0000-00004C500000}"/>
    <cellStyle name="Normal 28 3 2 2 2 6" xfId="12146" xr:uid="{00000000-0005-0000-0000-0000722F0000}"/>
    <cellStyle name="Normal 28 3 2 2 2 6 3" xfId="27244" xr:uid="{00000000-0005-0000-0000-00006C6A0000}"/>
    <cellStyle name="Normal 28 3 2 2 2 7" xfId="7125" xr:uid="{00000000-0005-0000-0000-0000D51B0000}"/>
    <cellStyle name="Normal 28 3 2 2 2 7 3" xfId="22227" xr:uid="{00000000-0005-0000-0000-0000D3560000}"/>
    <cellStyle name="Normal 28 3 2 2 2 9" xfId="17214" xr:uid="{00000000-0005-0000-0000-00003E430000}"/>
    <cellStyle name="Normal 28 3 2 2 3" xfId="2261" xr:uid="{00000000-0005-0000-0000-0000D5080000}"/>
    <cellStyle name="Normal 28 3 2 2 3 2" xfId="3100" xr:uid="{00000000-0005-0000-0000-00001C0C0000}"/>
    <cellStyle name="Normal 28 3 2 2 3 2 2" xfId="4790" xr:uid="{00000000-0005-0000-0000-0000B6120000}"/>
    <cellStyle name="Normal 28 3 2 2 3 2 2 2" xfId="14863" xr:uid="{00000000-0005-0000-0000-00000F3A0000}"/>
    <cellStyle name="Normal 28 3 2 2 3 2 2 2 3" xfId="29961" xr:uid="{00000000-0005-0000-0000-000009750000}"/>
    <cellStyle name="Normal 28 3 2 2 3 2 2 3" xfId="9843" xr:uid="{00000000-0005-0000-0000-000073260000}"/>
    <cellStyle name="Normal 28 3 2 2 3 2 2 3 3" xfId="24944" xr:uid="{00000000-0005-0000-0000-000070610000}"/>
    <cellStyle name="Normal 28 3 2 2 3 2 2 5" xfId="19931" xr:uid="{00000000-0005-0000-0000-0000DB4D0000}"/>
    <cellStyle name="Normal 28 3 2 2 3 2 3" xfId="6482" xr:uid="{00000000-0005-0000-0000-000052190000}"/>
    <cellStyle name="Normal 28 3 2 2 3 2 3 2" xfId="16534" xr:uid="{00000000-0005-0000-0000-000096400000}"/>
    <cellStyle name="Normal 28 3 2 2 3 2 3 3" xfId="11514" xr:uid="{00000000-0005-0000-0000-0000FA2C0000}"/>
    <cellStyle name="Normal 28 3 2 2 3 2 3 3 3" xfId="26615" xr:uid="{00000000-0005-0000-0000-0000F7670000}"/>
    <cellStyle name="Normal 28 3 2 2 3 2 3 5" xfId="21602" xr:uid="{00000000-0005-0000-0000-000062540000}"/>
    <cellStyle name="Normal 28 3 2 2 3 2 4" xfId="13192" xr:uid="{00000000-0005-0000-0000-000088330000}"/>
    <cellStyle name="Normal 28 3 2 2 3 2 4 3" xfId="28290" xr:uid="{00000000-0005-0000-0000-0000826E0000}"/>
    <cellStyle name="Normal 28 3 2 2 3 2 5" xfId="8171" xr:uid="{00000000-0005-0000-0000-0000EB1F0000}"/>
    <cellStyle name="Normal 28 3 2 2 3 2 5 3" xfId="23273" xr:uid="{00000000-0005-0000-0000-0000E95A0000}"/>
    <cellStyle name="Normal 28 3 2 2 3 2 7" xfId="18260" xr:uid="{00000000-0005-0000-0000-000054470000}"/>
    <cellStyle name="Normal 28 3 2 2 3 3" xfId="3953" xr:uid="{00000000-0005-0000-0000-0000710F0000}"/>
    <cellStyle name="Normal 28 3 2 2 3 3 2" xfId="14027" xr:uid="{00000000-0005-0000-0000-0000CB360000}"/>
    <cellStyle name="Normal 28 3 2 2 3 3 2 3" xfId="29125" xr:uid="{00000000-0005-0000-0000-0000C5710000}"/>
    <cellStyle name="Normal 28 3 2 2 3 3 3" xfId="9007" xr:uid="{00000000-0005-0000-0000-00002F230000}"/>
    <cellStyle name="Normal 28 3 2 2 3 3 3 3" xfId="24108" xr:uid="{00000000-0005-0000-0000-00002C5E0000}"/>
    <cellStyle name="Normal 28 3 2 2 3 3 5" xfId="19095" xr:uid="{00000000-0005-0000-0000-0000974A0000}"/>
    <cellStyle name="Normal 28 3 2 2 3 4" xfId="5646" xr:uid="{00000000-0005-0000-0000-00000E160000}"/>
    <cellStyle name="Normal 28 3 2 2 3 4 2" xfId="15698" xr:uid="{00000000-0005-0000-0000-0000523D0000}"/>
    <cellStyle name="Normal 28 3 2 2 3 4 2 3" xfId="30796" xr:uid="{00000000-0005-0000-0000-00004C780000}"/>
    <cellStyle name="Normal 28 3 2 2 3 4 3" xfId="10678" xr:uid="{00000000-0005-0000-0000-0000B6290000}"/>
    <cellStyle name="Normal 28 3 2 2 3 4 3 3" xfId="25779" xr:uid="{00000000-0005-0000-0000-0000B3640000}"/>
    <cellStyle name="Normal 28 3 2 2 3 4 5" xfId="20766" xr:uid="{00000000-0005-0000-0000-00001E510000}"/>
    <cellStyle name="Normal 28 3 2 2 3 5" xfId="12356" xr:uid="{00000000-0005-0000-0000-000044300000}"/>
    <cellStyle name="Normal 28 3 2 2 3 5 3" xfId="27454" xr:uid="{00000000-0005-0000-0000-00003E6B0000}"/>
    <cellStyle name="Normal 28 3 2 2 3 6" xfId="7335" xr:uid="{00000000-0005-0000-0000-0000A71C0000}"/>
    <cellStyle name="Normal 28 3 2 2 3 6 3" xfId="22437" xr:uid="{00000000-0005-0000-0000-0000A5570000}"/>
    <cellStyle name="Normal 28 3 2 2 3 8" xfId="17424" xr:uid="{00000000-0005-0000-0000-000010440000}"/>
    <cellStyle name="Normal 28 3 2 2 4" xfId="2682" xr:uid="{00000000-0005-0000-0000-00007A0A0000}"/>
    <cellStyle name="Normal 28 3 2 2 4 2" xfId="4372" xr:uid="{00000000-0005-0000-0000-000014110000}"/>
    <cellStyle name="Normal 28 3 2 2 4 2 2" xfId="14445" xr:uid="{00000000-0005-0000-0000-00006D380000}"/>
    <cellStyle name="Normal 28 3 2 2 4 2 2 3" xfId="29543" xr:uid="{00000000-0005-0000-0000-000067730000}"/>
    <cellStyle name="Normal 28 3 2 2 4 2 3" xfId="9425" xr:uid="{00000000-0005-0000-0000-0000D1240000}"/>
    <cellStyle name="Normal 28 3 2 2 4 2 3 3" xfId="24526" xr:uid="{00000000-0005-0000-0000-0000CE5F0000}"/>
    <cellStyle name="Normal 28 3 2 2 4 2 5" xfId="19513" xr:uid="{00000000-0005-0000-0000-0000394C0000}"/>
    <cellStyle name="Normal 28 3 2 2 4 3" xfId="6064" xr:uid="{00000000-0005-0000-0000-0000B0170000}"/>
    <cellStyle name="Normal 28 3 2 2 4 3 2" xfId="16116" xr:uid="{00000000-0005-0000-0000-0000F43E0000}"/>
    <cellStyle name="Normal 28 3 2 2 4 3 3" xfId="11096" xr:uid="{00000000-0005-0000-0000-0000582B0000}"/>
    <cellStyle name="Normal 28 3 2 2 4 3 3 3" xfId="26197" xr:uid="{00000000-0005-0000-0000-000055660000}"/>
    <cellStyle name="Normal 28 3 2 2 4 3 5" xfId="21184" xr:uid="{00000000-0005-0000-0000-0000C0520000}"/>
    <cellStyle name="Normal 28 3 2 2 4 4" xfId="12774" xr:uid="{00000000-0005-0000-0000-0000E6310000}"/>
    <cellStyle name="Normal 28 3 2 2 4 4 3" xfId="27872" xr:uid="{00000000-0005-0000-0000-0000E06C0000}"/>
    <cellStyle name="Normal 28 3 2 2 4 5" xfId="7753" xr:uid="{00000000-0005-0000-0000-0000491E0000}"/>
    <cellStyle name="Normal 28 3 2 2 4 5 3" xfId="22855" xr:uid="{00000000-0005-0000-0000-000047590000}"/>
    <cellStyle name="Normal 28 3 2 2 4 7" xfId="17842" xr:uid="{00000000-0005-0000-0000-0000B2450000}"/>
    <cellStyle name="Normal 28 3 2 2 5" xfId="3535" xr:uid="{00000000-0005-0000-0000-0000CF0D0000}"/>
    <cellStyle name="Normal 28 3 2 2 5 2" xfId="13609" xr:uid="{00000000-0005-0000-0000-000029350000}"/>
    <cellStyle name="Normal 28 3 2 2 5 2 3" xfId="28707" xr:uid="{00000000-0005-0000-0000-000023700000}"/>
    <cellStyle name="Normal 28 3 2 2 5 3" xfId="8589" xr:uid="{00000000-0005-0000-0000-00008D210000}"/>
    <cellStyle name="Normal 28 3 2 2 5 3 3" xfId="23690" xr:uid="{00000000-0005-0000-0000-00008A5C0000}"/>
    <cellStyle name="Normal 28 3 2 2 5 5" xfId="18677" xr:uid="{00000000-0005-0000-0000-0000F5480000}"/>
    <cellStyle name="Normal 28 3 2 2 6" xfId="5228" xr:uid="{00000000-0005-0000-0000-00006C140000}"/>
    <cellStyle name="Normal 28 3 2 2 6 2" xfId="15280" xr:uid="{00000000-0005-0000-0000-0000B03B0000}"/>
    <cellStyle name="Normal 28 3 2 2 6 2 3" xfId="30378" xr:uid="{00000000-0005-0000-0000-0000AA760000}"/>
    <cellStyle name="Normal 28 3 2 2 6 3" xfId="10260" xr:uid="{00000000-0005-0000-0000-000014280000}"/>
    <cellStyle name="Normal 28 3 2 2 6 3 3" xfId="25361" xr:uid="{00000000-0005-0000-0000-000011630000}"/>
    <cellStyle name="Normal 28 3 2 2 6 5" xfId="20348" xr:uid="{00000000-0005-0000-0000-00007C4F0000}"/>
    <cellStyle name="Normal 28 3 2 2 7" xfId="11938" xr:uid="{00000000-0005-0000-0000-0000A22E0000}"/>
    <cellStyle name="Normal 28 3 2 2 7 3" xfId="27036" xr:uid="{00000000-0005-0000-0000-00009C690000}"/>
    <cellStyle name="Normal 28 3 2 2 8" xfId="6917" xr:uid="{00000000-0005-0000-0000-0000051B0000}"/>
    <cellStyle name="Normal 28 3 2 2 8 3" xfId="22019" xr:uid="{00000000-0005-0000-0000-000003560000}"/>
    <cellStyle name="Normal 28 3 2 3" xfId="1944" xr:uid="{00000000-0005-0000-0000-000098070000}"/>
    <cellStyle name="Normal 28 3 2 3 2" xfId="2365" xr:uid="{00000000-0005-0000-0000-00003D090000}"/>
    <cellStyle name="Normal 28 3 2 3 2 2" xfId="3204" xr:uid="{00000000-0005-0000-0000-0000840C0000}"/>
    <cellStyle name="Normal 28 3 2 3 2 2 2" xfId="4894" xr:uid="{00000000-0005-0000-0000-00001E130000}"/>
    <cellStyle name="Normal 28 3 2 3 2 2 2 2" xfId="14967" xr:uid="{00000000-0005-0000-0000-0000773A0000}"/>
    <cellStyle name="Normal 28 3 2 3 2 2 2 2 3" xfId="30065" xr:uid="{00000000-0005-0000-0000-000071750000}"/>
    <cellStyle name="Normal 28 3 2 3 2 2 2 3" xfId="9947" xr:uid="{00000000-0005-0000-0000-0000DB260000}"/>
    <cellStyle name="Normal 28 3 2 3 2 2 2 3 3" xfId="25048" xr:uid="{00000000-0005-0000-0000-0000D8610000}"/>
    <cellStyle name="Normal 28 3 2 3 2 2 2 5" xfId="20035" xr:uid="{00000000-0005-0000-0000-0000434E0000}"/>
    <cellStyle name="Normal 28 3 2 3 2 2 3" xfId="6586" xr:uid="{00000000-0005-0000-0000-0000BA190000}"/>
    <cellStyle name="Normal 28 3 2 3 2 2 3 2" xfId="16638" xr:uid="{00000000-0005-0000-0000-0000FE400000}"/>
    <cellStyle name="Normal 28 3 2 3 2 2 3 3" xfId="11618" xr:uid="{00000000-0005-0000-0000-0000622D0000}"/>
    <cellStyle name="Normal 28 3 2 3 2 2 3 3 3" xfId="26719" xr:uid="{00000000-0005-0000-0000-00005F680000}"/>
    <cellStyle name="Normal 28 3 2 3 2 2 3 5" xfId="21706" xr:uid="{00000000-0005-0000-0000-0000CA540000}"/>
    <cellStyle name="Normal 28 3 2 3 2 2 4" xfId="13296" xr:uid="{00000000-0005-0000-0000-0000F0330000}"/>
    <cellStyle name="Normal 28 3 2 3 2 2 4 3" xfId="28394" xr:uid="{00000000-0005-0000-0000-0000EA6E0000}"/>
    <cellStyle name="Normal 28 3 2 3 2 2 5" xfId="8275" xr:uid="{00000000-0005-0000-0000-000053200000}"/>
    <cellStyle name="Normal 28 3 2 3 2 2 5 3" xfId="23377" xr:uid="{00000000-0005-0000-0000-0000515B0000}"/>
    <cellStyle name="Normal 28 3 2 3 2 2 7" xfId="18364" xr:uid="{00000000-0005-0000-0000-0000BC470000}"/>
    <cellStyle name="Normal 28 3 2 3 2 3" xfId="4057" xr:uid="{00000000-0005-0000-0000-0000D90F0000}"/>
    <cellStyle name="Normal 28 3 2 3 2 3 2" xfId="14131" xr:uid="{00000000-0005-0000-0000-000033370000}"/>
    <cellStyle name="Normal 28 3 2 3 2 3 2 3" xfId="29229" xr:uid="{00000000-0005-0000-0000-00002D720000}"/>
    <cellStyle name="Normal 28 3 2 3 2 3 3" xfId="9111" xr:uid="{00000000-0005-0000-0000-000097230000}"/>
    <cellStyle name="Normal 28 3 2 3 2 3 3 3" xfId="24212" xr:uid="{00000000-0005-0000-0000-0000945E0000}"/>
    <cellStyle name="Normal 28 3 2 3 2 3 5" xfId="19199" xr:uid="{00000000-0005-0000-0000-0000FF4A0000}"/>
    <cellStyle name="Normal 28 3 2 3 2 4" xfId="5750" xr:uid="{00000000-0005-0000-0000-000076160000}"/>
    <cellStyle name="Normal 28 3 2 3 2 4 2" xfId="15802" xr:uid="{00000000-0005-0000-0000-0000BA3D0000}"/>
    <cellStyle name="Normal 28 3 2 3 2 4 2 3" xfId="30900" xr:uid="{00000000-0005-0000-0000-0000B4780000}"/>
    <cellStyle name="Normal 28 3 2 3 2 4 3" xfId="10782" xr:uid="{00000000-0005-0000-0000-00001E2A0000}"/>
    <cellStyle name="Normal 28 3 2 3 2 4 3 3" xfId="25883" xr:uid="{00000000-0005-0000-0000-00001B650000}"/>
    <cellStyle name="Normal 28 3 2 3 2 4 5" xfId="20870" xr:uid="{00000000-0005-0000-0000-000086510000}"/>
    <cellStyle name="Normal 28 3 2 3 2 5" xfId="12460" xr:uid="{00000000-0005-0000-0000-0000AC300000}"/>
    <cellStyle name="Normal 28 3 2 3 2 5 3" xfId="27558" xr:uid="{00000000-0005-0000-0000-0000A66B0000}"/>
    <cellStyle name="Normal 28 3 2 3 2 6" xfId="7439" xr:uid="{00000000-0005-0000-0000-00000F1D0000}"/>
    <cellStyle name="Normal 28 3 2 3 2 6 3" xfId="22541" xr:uid="{00000000-0005-0000-0000-00000D580000}"/>
    <cellStyle name="Normal 28 3 2 3 2 8" xfId="17528" xr:uid="{00000000-0005-0000-0000-000078440000}"/>
    <cellStyle name="Normal 28 3 2 3 3" xfId="2786" xr:uid="{00000000-0005-0000-0000-0000E20A0000}"/>
    <cellStyle name="Normal 28 3 2 3 3 2" xfId="4476" xr:uid="{00000000-0005-0000-0000-00007C110000}"/>
    <cellStyle name="Normal 28 3 2 3 3 2 2" xfId="14549" xr:uid="{00000000-0005-0000-0000-0000D5380000}"/>
    <cellStyle name="Normal 28 3 2 3 3 2 2 3" xfId="29647" xr:uid="{00000000-0005-0000-0000-0000CF730000}"/>
    <cellStyle name="Normal 28 3 2 3 3 2 3" xfId="9529" xr:uid="{00000000-0005-0000-0000-000039250000}"/>
    <cellStyle name="Normal 28 3 2 3 3 2 3 3" xfId="24630" xr:uid="{00000000-0005-0000-0000-000036600000}"/>
    <cellStyle name="Normal 28 3 2 3 3 2 5" xfId="19617" xr:uid="{00000000-0005-0000-0000-0000A14C0000}"/>
    <cellStyle name="Normal 28 3 2 3 3 3" xfId="6168" xr:uid="{00000000-0005-0000-0000-000018180000}"/>
    <cellStyle name="Normal 28 3 2 3 3 3 2" xfId="16220" xr:uid="{00000000-0005-0000-0000-00005C3F0000}"/>
    <cellStyle name="Normal 28 3 2 3 3 3 3" xfId="11200" xr:uid="{00000000-0005-0000-0000-0000C02B0000}"/>
    <cellStyle name="Normal 28 3 2 3 3 3 3 3" xfId="26301" xr:uid="{00000000-0005-0000-0000-0000BD660000}"/>
    <cellStyle name="Normal 28 3 2 3 3 3 5" xfId="21288" xr:uid="{00000000-0005-0000-0000-000028530000}"/>
    <cellStyle name="Normal 28 3 2 3 3 4" xfId="12878" xr:uid="{00000000-0005-0000-0000-00004E320000}"/>
    <cellStyle name="Normal 28 3 2 3 3 4 3" xfId="27976" xr:uid="{00000000-0005-0000-0000-0000486D0000}"/>
    <cellStyle name="Normal 28 3 2 3 3 5" xfId="7857" xr:uid="{00000000-0005-0000-0000-0000B11E0000}"/>
    <cellStyle name="Normal 28 3 2 3 3 5 3" xfId="22959" xr:uid="{00000000-0005-0000-0000-0000AF590000}"/>
    <cellStyle name="Normal 28 3 2 3 3 7" xfId="17946" xr:uid="{00000000-0005-0000-0000-00001A460000}"/>
    <cellStyle name="Normal 28 3 2 3 4" xfId="3639" xr:uid="{00000000-0005-0000-0000-0000370E0000}"/>
    <cellStyle name="Normal 28 3 2 3 4 2" xfId="13713" xr:uid="{00000000-0005-0000-0000-000091350000}"/>
    <cellStyle name="Normal 28 3 2 3 4 2 3" xfId="28811" xr:uid="{00000000-0005-0000-0000-00008B700000}"/>
    <cellStyle name="Normal 28 3 2 3 4 3" xfId="8693" xr:uid="{00000000-0005-0000-0000-0000F5210000}"/>
    <cellStyle name="Normal 28 3 2 3 4 3 3" xfId="23794" xr:uid="{00000000-0005-0000-0000-0000F25C0000}"/>
    <cellStyle name="Normal 28 3 2 3 4 5" xfId="18781" xr:uid="{00000000-0005-0000-0000-00005D490000}"/>
    <cellStyle name="Normal 28 3 2 3 5" xfId="5332" xr:uid="{00000000-0005-0000-0000-0000D4140000}"/>
    <cellStyle name="Normal 28 3 2 3 5 2" xfId="15384" xr:uid="{00000000-0005-0000-0000-0000183C0000}"/>
    <cellStyle name="Normal 28 3 2 3 5 2 3" xfId="30482" xr:uid="{00000000-0005-0000-0000-000012770000}"/>
    <cellStyle name="Normal 28 3 2 3 5 3" xfId="10364" xr:uid="{00000000-0005-0000-0000-00007C280000}"/>
    <cellStyle name="Normal 28 3 2 3 5 3 3" xfId="25465" xr:uid="{00000000-0005-0000-0000-000079630000}"/>
    <cellStyle name="Normal 28 3 2 3 5 5" xfId="20452" xr:uid="{00000000-0005-0000-0000-0000E44F0000}"/>
    <cellStyle name="Normal 28 3 2 3 6" xfId="12042" xr:uid="{00000000-0005-0000-0000-00000A2F0000}"/>
    <cellStyle name="Normal 28 3 2 3 6 3" xfId="27140" xr:uid="{00000000-0005-0000-0000-0000046A0000}"/>
    <cellStyle name="Normal 28 3 2 3 7" xfId="7021" xr:uid="{00000000-0005-0000-0000-00006D1B0000}"/>
    <cellStyle name="Normal 28 3 2 3 7 3" xfId="22123" xr:uid="{00000000-0005-0000-0000-00006B560000}"/>
    <cellStyle name="Normal 28 3 2 3 9" xfId="17110" xr:uid="{00000000-0005-0000-0000-0000D6420000}"/>
    <cellStyle name="Normal 28 3 2 4" xfId="2157" xr:uid="{00000000-0005-0000-0000-00006D080000}"/>
    <cellStyle name="Normal 28 3 2 4 2" xfId="2996" xr:uid="{00000000-0005-0000-0000-0000B40B0000}"/>
    <cellStyle name="Normal 28 3 2 4 2 2" xfId="4686" xr:uid="{00000000-0005-0000-0000-00004E120000}"/>
    <cellStyle name="Normal 28 3 2 4 2 2 2" xfId="14759" xr:uid="{00000000-0005-0000-0000-0000A7390000}"/>
    <cellStyle name="Normal 28 3 2 4 2 2 2 3" xfId="29857" xr:uid="{00000000-0005-0000-0000-0000A1740000}"/>
    <cellStyle name="Normal 28 3 2 4 2 2 3" xfId="9739" xr:uid="{00000000-0005-0000-0000-00000B260000}"/>
    <cellStyle name="Normal 28 3 2 4 2 2 3 3" xfId="24840" xr:uid="{00000000-0005-0000-0000-000008610000}"/>
    <cellStyle name="Normal 28 3 2 4 2 2 5" xfId="19827" xr:uid="{00000000-0005-0000-0000-0000734D0000}"/>
    <cellStyle name="Normal 28 3 2 4 2 3" xfId="6378" xr:uid="{00000000-0005-0000-0000-0000EA180000}"/>
    <cellStyle name="Normal 28 3 2 4 2 3 2" xfId="16430" xr:uid="{00000000-0005-0000-0000-00002E400000}"/>
    <cellStyle name="Normal 28 3 2 4 2 3 3" xfId="11410" xr:uid="{00000000-0005-0000-0000-0000922C0000}"/>
    <cellStyle name="Normal 28 3 2 4 2 3 3 3" xfId="26511" xr:uid="{00000000-0005-0000-0000-00008F670000}"/>
    <cellStyle name="Normal 28 3 2 4 2 3 5" xfId="21498" xr:uid="{00000000-0005-0000-0000-0000FA530000}"/>
    <cellStyle name="Normal 28 3 2 4 2 4" xfId="13088" xr:uid="{00000000-0005-0000-0000-000020330000}"/>
    <cellStyle name="Normal 28 3 2 4 2 4 3" xfId="28186" xr:uid="{00000000-0005-0000-0000-00001A6E0000}"/>
    <cellStyle name="Normal 28 3 2 4 2 5" xfId="8067" xr:uid="{00000000-0005-0000-0000-0000831F0000}"/>
    <cellStyle name="Normal 28 3 2 4 2 5 3" xfId="23169" xr:uid="{00000000-0005-0000-0000-0000815A0000}"/>
    <cellStyle name="Normal 28 3 2 4 2 7" xfId="18156" xr:uid="{00000000-0005-0000-0000-0000EC460000}"/>
    <cellStyle name="Normal 28 3 2 4 3" xfId="3849" xr:uid="{00000000-0005-0000-0000-0000090F0000}"/>
    <cellStyle name="Normal 28 3 2 4 3 2" xfId="13923" xr:uid="{00000000-0005-0000-0000-000063360000}"/>
    <cellStyle name="Normal 28 3 2 4 3 2 3" xfId="29021" xr:uid="{00000000-0005-0000-0000-00005D710000}"/>
    <cellStyle name="Normal 28 3 2 4 3 3" xfId="8903" xr:uid="{00000000-0005-0000-0000-0000C7220000}"/>
    <cellStyle name="Normal 28 3 2 4 3 3 3" xfId="24004" xr:uid="{00000000-0005-0000-0000-0000C45D0000}"/>
    <cellStyle name="Normal 28 3 2 4 3 5" xfId="18991" xr:uid="{00000000-0005-0000-0000-00002F4A0000}"/>
    <cellStyle name="Normal 28 3 2 4 4" xfId="5542" xr:uid="{00000000-0005-0000-0000-0000A6150000}"/>
    <cellStyle name="Normal 28 3 2 4 4 2" xfId="15594" xr:uid="{00000000-0005-0000-0000-0000EA3C0000}"/>
    <cellStyle name="Normal 28 3 2 4 4 2 3" xfId="30692" xr:uid="{00000000-0005-0000-0000-0000E4770000}"/>
    <cellStyle name="Normal 28 3 2 4 4 3" xfId="10574" xr:uid="{00000000-0005-0000-0000-00004E290000}"/>
    <cellStyle name="Normal 28 3 2 4 4 3 3" xfId="25675" xr:uid="{00000000-0005-0000-0000-00004B640000}"/>
    <cellStyle name="Normal 28 3 2 4 4 5" xfId="20662" xr:uid="{00000000-0005-0000-0000-0000B6500000}"/>
    <cellStyle name="Normal 28 3 2 4 5" xfId="12252" xr:uid="{00000000-0005-0000-0000-0000DC2F0000}"/>
    <cellStyle name="Normal 28 3 2 4 5 3" xfId="27350" xr:uid="{00000000-0005-0000-0000-0000D66A0000}"/>
    <cellStyle name="Normal 28 3 2 4 6" xfId="7231" xr:uid="{00000000-0005-0000-0000-00003F1C0000}"/>
    <cellStyle name="Normal 28 3 2 4 6 3" xfId="22333" xr:uid="{00000000-0005-0000-0000-00003D570000}"/>
    <cellStyle name="Normal 28 3 2 4 8" xfId="17320" xr:uid="{00000000-0005-0000-0000-0000A8430000}"/>
    <cellStyle name="Normal 28 3 2 5" xfId="2578" xr:uid="{00000000-0005-0000-0000-0000120A0000}"/>
    <cellStyle name="Normal 28 3 2 5 2" xfId="4268" xr:uid="{00000000-0005-0000-0000-0000AC100000}"/>
    <cellStyle name="Normal 28 3 2 5 2 2" xfId="14341" xr:uid="{00000000-0005-0000-0000-000005380000}"/>
    <cellStyle name="Normal 28 3 2 5 2 2 3" xfId="29439" xr:uid="{00000000-0005-0000-0000-0000FF720000}"/>
    <cellStyle name="Normal 28 3 2 5 2 3" xfId="9321" xr:uid="{00000000-0005-0000-0000-000069240000}"/>
    <cellStyle name="Normal 28 3 2 5 2 3 3" xfId="24422" xr:uid="{00000000-0005-0000-0000-0000665F0000}"/>
    <cellStyle name="Normal 28 3 2 5 2 5" xfId="19409" xr:uid="{00000000-0005-0000-0000-0000D14B0000}"/>
    <cellStyle name="Normal 28 3 2 5 3" xfId="5960" xr:uid="{00000000-0005-0000-0000-000048170000}"/>
    <cellStyle name="Normal 28 3 2 5 3 2" xfId="16012" xr:uid="{00000000-0005-0000-0000-00008C3E0000}"/>
    <cellStyle name="Normal 28 3 2 5 3 3" xfId="10992" xr:uid="{00000000-0005-0000-0000-0000F02A0000}"/>
    <cellStyle name="Normal 28 3 2 5 3 3 3" xfId="26093" xr:uid="{00000000-0005-0000-0000-0000ED650000}"/>
    <cellStyle name="Normal 28 3 2 5 3 5" xfId="21080" xr:uid="{00000000-0005-0000-0000-000058520000}"/>
    <cellStyle name="Normal 28 3 2 5 4" xfId="12670" xr:uid="{00000000-0005-0000-0000-00007E310000}"/>
    <cellStyle name="Normal 28 3 2 5 4 3" xfId="27768" xr:uid="{00000000-0005-0000-0000-0000786C0000}"/>
    <cellStyle name="Normal 28 3 2 5 5" xfId="7649" xr:uid="{00000000-0005-0000-0000-0000E11D0000}"/>
    <cellStyle name="Normal 28 3 2 5 5 3" xfId="22751" xr:uid="{00000000-0005-0000-0000-0000DF580000}"/>
    <cellStyle name="Normal 28 3 2 5 7" xfId="17738" xr:uid="{00000000-0005-0000-0000-00004A450000}"/>
    <cellStyle name="Normal 28 3 2 6" xfId="3431" xr:uid="{00000000-0005-0000-0000-0000670D0000}"/>
    <cellStyle name="Normal 28 3 2 6 2" xfId="13505" xr:uid="{00000000-0005-0000-0000-0000C1340000}"/>
    <cellStyle name="Normal 28 3 2 6 2 3" xfId="28603" xr:uid="{00000000-0005-0000-0000-0000BB6F0000}"/>
    <cellStyle name="Normal 28 3 2 6 3" xfId="8485" xr:uid="{00000000-0005-0000-0000-000025210000}"/>
    <cellStyle name="Normal 28 3 2 6 3 3" xfId="23586" xr:uid="{00000000-0005-0000-0000-0000225C0000}"/>
    <cellStyle name="Normal 28 3 2 6 5" xfId="18573" xr:uid="{00000000-0005-0000-0000-00008D480000}"/>
    <cellStyle name="Normal 28 3 2 7" xfId="5124" xr:uid="{00000000-0005-0000-0000-000004140000}"/>
    <cellStyle name="Normal 28 3 2 7 2" xfId="15176" xr:uid="{00000000-0005-0000-0000-0000483B0000}"/>
    <cellStyle name="Normal 28 3 2 7 2 3" xfId="30274" xr:uid="{00000000-0005-0000-0000-000042760000}"/>
    <cellStyle name="Normal 28 3 2 7 3" xfId="10156" xr:uid="{00000000-0005-0000-0000-0000AC270000}"/>
    <cellStyle name="Normal 28 3 2 7 3 3" xfId="25257" xr:uid="{00000000-0005-0000-0000-0000A9620000}"/>
    <cellStyle name="Normal 28 3 2 7 5" xfId="20244" xr:uid="{00000000-0005-0000-0000-0000144F0000}"/>
    <cellStyle name="Normal 28 3 2 8" xfId="11834" xr:uid="{00000000-0005-0000-0000-00003A2E0000}"/>
    <cellStyle name="Normal 28 3 2 8 3" xfId="26932" xr:uid="{00000000-0005-0000-0000-000034690000}"/>
    <cellStyle name="Normal 28 3 2 9" xfId="6813" xr:uid="{00000000-0005-0000-0000-00009D1A0000}"/>
    <cellStyle name="Normal 28 3 2 9 3" xfId="21915" xr:uid="{00000000-0005-0000-0000-00009B550000}"/>
    <cellStyle name="Normal 28 3 3" xfId="1777" xr:uid="{00000000-0005-0000-0000-0000F1060000}"/>
    <cellStyle name="Normal 28 3 3 10" xfId="16954" xr:uid="{00000000-0005-0000-0000-00003A420000}"/>
    <cellStyle name="Normal 28 3 3 2" xfId="1996" xr:uid="{00000000-0005-0000-0000-0000CC070000}"/>
    <cellStyle name="Normal 28 3 3 2 2" xfId="2417" xr:uid="{00000000-0005-0000-0000-000071090000}"/>
    <cellStyle name="Normal 28 3 3 2 2 2" xfId="3256" xr:uid="{00000000-0005-0000-0000-0000B80C0000}"/>
    <cellStyle name="Normal 28 3 3 2 2 2 2" xfId="4946" xr:uid="{00000000-0005-0000-0000-000052130000}"/>
    <cellStyle name="Normal 28 3 3 2 2 2 2 2" xfId="15019" xr:uid="{00000000-0005-0000-0000-0000AB3A0000}"/>
    <cellStyle name="Normal 28 3 3 2 2 2 2 2 3" xfId="30117" xr:uid="{00000000-0005-0000-0000-0000A5750000}"/>
    <cellStyle name="Normal 28 3 3 2 2 2 2 3" xfId="9999" xr:uid="{00000000-0005-0000-0000-00000F270000}"/>
    <cellStyle name="Normal 28 3 3 2 2 2 2 3 3" xfId="25100" xr:uid="{00000000-0005-0000-0000-00000C620000}"/>
    <cellStyle name="Normal 28 3 3 2 2 2 2 5" xfId="20087" xr:uid="{00000000-0005-0000-0000-0000774E0000}"/>
    <cellStyle name="Normal 28 3 3 2 2 2 3" xfId="6638" xr:uid="{00000000-0005-0000-0000-0000EE190000}"/>
    <cellStyle name="Normal 28 3 3 2 2 2 3 2" xfId="16690" xr:uid="{00000000-0005-0000-0000-000032410000}"/>
    <cellStyle name="Normal 28 3 3 2 2 2 3 3" xfId="11670" xr:uid="{00000000-0005-0000-0000-0000962D0000}"/>
    <cellStyle name="Normal 28 3 3 2 2 2 3 3 3" xfId="26771" xr:uid="{00000000-0005-0000-0000-000093680000}"/>
    <cellStyle name="Normal 28 3 3 2 2 2 3 5" xfId="21758" xr:uid="{00000000-0005-0000-0000-0000FE540000}"/>
    <cellStyle name="Normal 28 3 3 2 2 2 4" xfId="13348" xr:uid="{00000000-0005-0000-0000-000024340000}"/>
    <cellStyle name="Normal 28 3 3 2 2 2 4 3" xfId="28446" xr:uid="{00000000-0005-0000-0000-00001E6F0000}"/>
    <cellStyle name="Normal 28 3 3 2 2 2 5" xfId="8327" xr:uid="{00000000-0005-0000-0000-000087200000}"/>
    <cellStyle name="Normal 28 3 3 2 2 2 5 3" xfId="23429" xr:uid="{00000000-0005-0000-0000-0000855B0000}"/>
    <cellStyle name="Normal 28 3 3 2 2 2 7" xfId="18416" xr:uid="{00000000-0005-0000-0000-0000F0470000}"/>
    <cellStyle name="Normal 28 3 3 2 2 3" xfId="4109" xr:uid="{00000000-0005-0000-0000-00000D100000}"/>
    <cellStyle name="Normal 28 3 3 2 2 3 2" xfId="14183" xr:uid="{00000000-0005-0000-0000-000067370000}"/>
    <cellStyle name="Normal 28 3 3 2 2 3 2 3" xfId="29281" xr:uid="{00000000-0005-0000-0000-000061720000}"/>
    <cellStyle name="Normal 28 3 3 2 2 3 3" xfId="9163" xr:uid="{00000000-0005-0000-0000-0000CB230000}"/>
    <cellStyle name="Normal 28 3 3 2 2 3 3 3" xfId="24264" xr:uid="{00000000-0005-0000-0000-0000C85E0000}"/>
    <cellStyle name="Normal 28 3 3 2 2 3 5" xfId="19251" xr:uid="{00000000-0005-0000-0000-0000334B0000}"/>
    <cellStyle name="Normal 28 3 3 2 2 4" xfId="5802" xr:uid="{00000000-0005-0000-0000-0000AA160000}"/>
    <cellStyle name="Normal 28 3 3 2 2 4 2" xfId="15854" xr:uid="{00000000-0005-0000-0000-0000EE3D0000}"/>
    <cellStyle name="Normal 28 3 3 2 2 4 3" xfId="10834" xr:uid="{00000000-0005-0000-0000-0000522A0000}"/>
    <cellStyle name="Normal 28 3 3 2 2 4 3 3" xfId="25935" xr:uid="{00000000-0005-0000-0000-00004F650000}"/>
    <cellStyle name="Normal 28 3 3 2 2 4 5" xfId="20922" xr:uid="{00000000-0005-0000-0000-0000BA510000}"/>
    <cellStyle name="Normal 28 3 3 2 2 5" xfId="12512" xr:uid="{00000000-0005-0000-0000-0000E0300000}"/>
    <cellStyle name="Normal 28 3 3 2 2 5 3" xfId="27610" xr:uid="{00000000-0005-0000-0000-0000DA6B0000}"/>
    <cellStyle name="Normal 28 3 3 2 2 6" xfId="7491" xr:uid="{00000000-0005-0000-0000-0000431D0000}"/>
    <cellStyle name="Normal 28 3 3 2 2 6 3" xfId="22593" xr:uid="{00000000-0005-0000-0000-000041580000}"/>
    <cellStyle name="Normal 28 3 3 2 2 8" xfId="17580" xr:uid="{00000000-0005-0000-0000-0000AC440000}"/>
    <cellStyle name="Normal 28 3 3 2 3" xfId="2838" xr:uid="{00000000-0005-0000-0000-0000160B0000}"/>
    <cellStyle name="Normal 28 3 3 2 3 2" xfId="4528" xr:uid="{00000000-0005-0000-0000-0000B0110000}"/>
    <cellStyle name="Normal 28 3 3 2 3 2 2" xfId="14601" xr:uid="{00000000-0005-0000-0000-000009390000}"/>
    <cellStyle name="Normal 28 3 3 2 3 2 2 3" xfId="29699" xr:uid="{00000000-0005-0000-0000-000003740000}"/>
    <cellStyle name="Normal 28 3 3 2 3 2 3" xfId="9581" xr:uid="{00000000-0005-0000-0000-00006D250000}"/>
    <cellStyle name="Normal 28 3 3 2 3 2 3 3" xfId="24682" xr:uid="{00000000-0005-0000-0000-00006A600000}"/>
    <cellStyle name="Normal 28 3 3 2 3 2 5" xfId="19669" xr:uid="{00000000-0005-0000-0000-0000D54C0000}"/>
    <cellStyle name="Normal 28 3 3 2 3 3" xfId="6220" xr:uid="{00000000-0005-0000-0000-00004C180000}"/>
    <cellStyle name="Normal 28 3 3 2 3 3 2" xfId="16272" xr:uid="{00000000-0005-0000-0000-0000903F0000}"/>
    <cellStyle name="Normal 28 3 3 2 3 3 3" xfId="11252" xr:uid="{00000000-0005-0000-0000-0000F42B0000}"/>
    <cellStyle name="Normal 28 3 3 2 3 3 3 3" xfId="26353" xr:uid="{00000000-0005-0000-0000-0000F1660000}"/>
    <cellStyle name="Normal 28 3 3 2 3 3 5" xfId="21340" xr:uid="{00000000-0005-0000-0000-00005C530000}"/>
    <cellStyle name="Normal 28 3 3 2 3 4" xfId="12930" xr:uid="{00000000-0005-0000-0000-000082320000}"/>
    <cellStyle name="Normal 28 3 3 2 3 4 3" xfId="28028" xr:uid="{00000000-0005-0000-0000-00007C6D0000}"/>
    <cellStyle name="Normal 28 3 3 2 3 5" xfId="7909" xr:uid="{00000000-0005-0000-0000-0000E51E0000}"/>
    <cellStyle name="Normal 28 3 3 2 3 5 3" xfId="23011" xr:uid="{00000000-0005-0000-0000-0000E3590000}"/>
    <cellStyle name="Normal 28 3 3 2 3 7" xfId="17998" xr:uid="{00000000-0005-0000-0000-00004E460000}"/>
    <cellStyle name="Normal 28 3 3 2 4" xfId="3691" xr:uid="{00000000-0005-0000-0000-00006B0E0000}"/>
    <cellStyle name="Normal 28 3 3 2 4 2" xfId="13765" xr:uid="{00000000-0005-0000-0000-0000C5350000}"/>
    <cellStyle name="Normal 28 3 3 2 4 2 3" xfId="28863" xr:uid="{00000000-0005-0000-0000-0000BF700000}"/>
    <cellStyle name="Normal 28 3 3 2 4 3" xfId="8745" xr:uid="{00000000-0005-0000-0000-000029220000}"/>
    <cellStyle name="Normal 28 3 3 2 4 3 3" xfId="23846" xr:uid="{00000000-0005-0000-0000-0000265D0000}"/>
    <cellStyle name="Normal 28 3 3 2 4 5" xfId="18833" xr:uid="{00000000-0005-0000-0000-000091490000}"/>
    <cellStyle name="Normal 28 3 3 2 5" xfId="5384" xr:uid="{00000000-0005-0000-0000-000008150000}"/>
    <cellStyle name="Normal 28 3 3 2 5 2" xfId="15436" xr:uid="{00000000-0005-0000-0000-00004C3C0000}"/>
    <cellStyle name="Normal 28 3 3 2 5 2 3" xfId="30534" xr:uid="{00000000-0005-0000-0000-000046770000}"/>
    <cellStyle name="Normal 28 3 3 2 5 3" xfId="10416" xr:uid="{00000000-0005-0000-0000-0000B0280000}"/>
    <cellStyle name="Normal 28 3 3 2 5 3 3" xfId="25517" xr:uid="{00000000-0005-0000-0000-0000AD630000}"/>
    <cellStyle name="Normal 28 3 3 2 5 5" xfId="20504" xr:uid="{00000000-0005-0000-0000-000018500000}"/>
    <cellStyle name="Normal 28 3 3 2 6" xfId="12094" xr:uid="{00000000-0005-0000-0000-00003E2F0000}"/>
    <cellStyle name="Normal 28 3 3 2 6 3" xfId="27192" xr:uid="{00000000-0005-0000-0000-0000386A0000}"/>
    <cellStyle name="Normal 28 3 3 2 7" xfId="7073" xr:uid="{00000000-0005-0000-0000-0000A11B0000}"/>
    <cellStyle name="Normal 28 3 3 2 7 3" xfId="22175" xr:uid="{00000000-0005-0000-0000-00009F560000}"/>
    <cellStyle name="Normal 28 3 3 2 9" xfId="17162" xr:uid="{00000000-0005-0000-0000-00000A430000}"/>
    <cellStyle name="Normal 28 3 3 3" xfId="2209" xr:uid="{00000000-0005-0000-0000-0000A1080000}"/>
    <cellStyle name="Normal 28 3 3 3 2" xfId="3048" xr:uid="{00000000-0005-0000-0000-0000E80B0000}"/>
    <cellStyle name="Normal 28 3 3 3 2 2" xfId="4738" xr:uid="{00000000-0005-0000-0000-000082120000}"/>
    <cellStyle name="Normal 28 3 3 3 2 2 2" xfId="14811" xr:uid="{00000000-0005-0000-0000-0000DB390000}"/>
    <cellStyle name="Normal 28 3 3 3 2 2 2 3" xfId="29909" xr:uid="{00000000-0005-0000-0000-0000D5740000}"/>
    <cellStyle name="Normal 28 3 3 3 2 2 3" xfId="9791" xr:uid="{00000000-0005-0000-0000-00003F260000}"/>
    <cellStyle name="Normal 28 3 3 3 2 2 3 3" xfId="24892" xr:uid="{00000000-0005-0000-0000-00003C610000}"/>
    <cellStyle name="Normal 28 3 3 3 2 2 5" xfId="19879" xr:uid="{00000000-0005-0000-0000-0000A74D0000}"/>
    <cellStyle name="Normal 28 3 3 3 2 3" xfId="6430" xr:uid="{00000000-0005-0000-0000-00001E190000}"/>
    <cellStyle name="Normal 28 3 3 3 2 3 2" xfId="16482" xr:uid="{00000000-0005-0000-0000-000062400000}"/>
    <cellStyle name="Normal 28 3 3 3 2 3 3" xfId="11462" xr:uid="{00000000-0005-0000-0000-0000C62C0000}"/>
    <cellStyle name="Normal 28 3 3 3 2 3 3 3" xfId="26563" xr:uid="{00000000-0005-0000-0000-0000C3670000}"/>
    <cellStyle name="Normal 28 3 3 3 2 3 5" xfId="21550" xr:uid="{00000000-0005-0000-0000-00002E540000}"/>
    <cellStyle name="Normal 28 3 3 3 2 4" xfId="13140" xr:uid="{00000000-0005-0000-0000-000054330000}"/>
    <cellStyle name="Normal 28 3 3 3 2 4 3" xfId="28238" xr:uid="{00000000-0005-0000-0000-00004E6E0000}"/>
    <cellStyle name="Normal 28 3 3 3 2 5" xfId="8119" xr:uid="{00000000-0005-0000-0000-0000B71F0000}"/>
    <cellStyle name="Normal 28 3 3 3 2 5 3" xfId="23221" xr:uid="{00000000-0005-0000-0000-0000B55A0000}"/>
    <cellStyle name="Normal 28 3 3 3 2 7" xfId="18208" xr:uid="{00000000-0005-0000-0000-000020470000}"/>
    <cellStyle name="Normal 28 3 3 3 3" xfId="3901" xr:uid="{00000000-0005-0000-0000-00003D0F0000}"/>
    <cellStyle name="Normal 28 3 3 3 3 2" xfId="13975" xr:uid="{00000000-0005-0000-0000-000097360000}"/>
    <cellStyle name="Normal 28 3 3 3 3 2 3" xfId="29073" xr:uid="{00000000-0005-0000-0000-000091710000}"/>
    <cellStyle name="Normal 28 3 3 3 3 3" xfId="8955" xr:uid="{00000000-0005-0000-0000-0000FB220000}"/>
    <cellStyle name="Normal 28 3 3 3 3 3 3" xfId="24056" xr:uid="{00000000-0005-0000-0000-0000F85D0000}"/>
    <cellStyle name="Normal 28 3 3 3 3 5" xfId="19043" xr:uid="{00000000-0005-0000-0000-0000634A0000}"/>
    <cellStyle name="Normal 28 3 3 3 4" xfId="5594" xr:uid="{00000000-0005-0000-0000-0000DA150000}"/>
    <cellStyle name="Normal 28 3 3 3 4 2" xfId="15646" xr:uid="{00000000-0005-0000-0000-00001E3D0000}"/>
    <cellStyle name="Normal 28 3 3 3 4 2 3" xfId="30744" xr:uid="{00000000-0005-0000-0000-000018780000}"/>
    <cellStyle name="Normal 28 3 3 3 4 3" xfId="10626" xr:uid="{00000000-0005-0000-0000-000082290000}"/>
    <cellStyle name="Normal 28 3 3 3 4 3 3" xfId="25727" xr:uid="{00000000-0005-0000-0000-00007F640000}"/>
    <cellStyle name="Normal 28 3 3 3 4 5" xfId="20714" xr:uid="{00000000-0005-0000-0000-0000EA500000}"/>
    <cellStyle name="Normal 28 3 3 3 5" xfId="12304" xr:uid="{00000000-0005-0000-0000-000010300000}"/>
    <cellStyle name="Normal 28 3 3 3 5 3" xfId="27402" xr:uid="{00000000-0005-0000-0000-00000A6B0000}"/>
    <cellStyle name="Normal 28 3 3 3 6" xfId="7283" xr:uid="{00000000-0005-0000-0000-0000731C0000}"/>
    <cellStyle name="Normal 28 3 3 3 6 3" xfId="22385" xr:uid="{00000000-0005-0000-0000-000071570000}"/>
    <cellStyle name="Normal 28 3 3 3 8" xfId="17372" xr:uid="{00000000-0005-0000-0000-0000DC430000}"/>
    <cellStyle name="Normal 28 3 3 4" xfId="2630" xr:uid="{00000000-0005-0000-0000-0000460A0000}"/>
    <cellStyle name="Normal 28 3 3 4 2" xfId="4320" xr:uid="{00000000-0005-0000-0000-0000E0100000}"/>
    <cellStyle name="Normal 28 3 3 4 2 2" xfId="14393" xr:uid="{00000000-0005-0000-0000-000039380000}"/>
    <cellStyle name="Normal 28 3 3 4 2 2 3" xfId="29491" xr:uid="{00000000-0005-0000-0000-000033730000}"/>
    <cellStyle name="Normal 28 3 3 4 2 3" xfId="9373" xr:uid="{00000000-0005-0000-0000-00009D240000}"/>
    <cellStyle name="Normal 28 3 3 4 2 3 3" xfId="24474" xr:uid="{00000000-0005-0000-0000-00009A5F0000}"/>
    <cellStyle name="Normal 28 3 3 4 2 5" xfId="19461" xr:uid="{00000000-0005-0000-0000-0000054C0000}"/>
    <cellStyle name="Normal 28 3 3 4 3" xfId="6012" xr:uid="{00000000-0005-0000-0000-00007C170000}"/>
    <cellStyle name="Normal 28 3 3 4 3 2" xfId="16064" xr:uid="{00000000-0005-0000-0000-0000C03E0000}"/>
    <cellStyle name="Normal 28 3 3 4 3 3" xfId="11044" xr:uid="{00000000-0005-0000-0000-0000242B0000}"/>
    <cellStyle name="Normal 28 3 3 4 3 3 3" xfId="26145" xr:uid="{00000000-0005-0000-0000-000021660000}"/>
    <cellStyle name="Normal 28 3 3 4 3 5" xfId="21132" xr:uid="{00000000-0005-0000-0000-00008C520000}"/>
    <cellStyle name="Normal 28 3 3 4 4" xfId="12722" xr:uid="{00000000-0005-0000-0000-0000B2310000}"/>
    <cellStyle name="Normal 28 3 3 4 4 3" xfId="27820" xr:uid="{00000000-0005-0000-0000-0000AC6C0000}"/>
    <cellStyle name="Normal 28 3 3 4 5" xfId="7701" xr:uid="{00000000-0005-0000-0000-0000151E0000}"/>
    <cellStyle name="Normal 28 3 3 4 5 3" xfId="22803" xr:uid="{00000000-0005-0000-0000-000013590000}"/>
    <cellStyle name="Normal 28 3 3 4 7" xfId="17790" xr:uid="{00000000-0005-0000-0000-00007E450000}"/>
    <cellStyle name="Normal 28 3 3 5" xfId="3483" xr:uid="{00000000-0005-0000-0000-00009B0D0000}"/>
    <cellStyle name="Normal 28 3 3 5 2" xfId="13557" xr:uid="{00000000-0005-0000-0000-0000F5340000}"/>
    <cellStyle name="Normal 28 3 3 5 2 3" xfId="28655" xr:uid="{00000000-0005-0000-0000-0000EF6F0000}"/>
    <cellStyle name="Normal 28 3 3 5 3" xfId="8537" xr:uid="{00000000-0005-0000-0000-000059210000}"/>
    <cellStyle name="Normal 28 3 3 5 3 3" xfId="23638" xr:uid="{00000000-0005-0000-0000-0000565C0000}"/>
    <cellStyle name="Normal 28 3 3 5 5" xfId="18625" xr:uid="{00000000-0005-0000-0000-0000C1480000}"/>
    <cellStyle name="Normal 28 3 3 6" xfId="5176" xr:uid="{00000000-0005-0000-0000-000038140000}"/>
    <cellStyle name="Normal 28 3 3 6 2" xfId="15228" xr:uid="{00000000-0005-0000-0000-00007C3B0000}"/>
    <cellStyle name="Normal 28 3 3 6 2 3" xfId="30326" xr:uid="{00000000-0005-0000-0000-000076760000}"/>
    <cellStyle name="Normal 28 3 3 6 3" xfId="10208" xr:uid="{00000000-0005-0000-0000-0000E0270000}"/>
    <cellStyle name="Normal 28 3 3 6 3 3" xfId="25309" xr:uid="{00000000-0005-0000-0000-0000DD620000}"/>
    <cellStyle name="Normal 28 3 3 6 5" xfId="20296" xr:uid="{00000000-0005-0000-0000-0000484F0000}"/>
    <cellStyle name="Normal 28 3 3 7" xfId="11886" xr:uid="{00000000-0005-0000-0000-00006E2E0000}"/>
    <cellStyle name="Normal 28 3 3 7 3" xfId="26984" xr:uid="{00000000-0005-0000-0000-000068690000}"/>
    <cellStyle name="Normal 28 3 3 8" xfId="6865" xr:uid="{00000000-0005-0000-0000-0000D11A0000}"/>
    <cellStyle name="Normal 28 3 3 8 3" xfId="21967" xr:uid="{00000000-0005-0000-0000-0000CF550000}"/>
    <cellStyle name="Normal 28 3 4" xfId="1890" xr:uid="{00000000-0005-0000-0000-000062070000}"/>
    <cellStyle name="Normal 28 3 4 2" xfId="2313" xr:uid="{00000000-0005-0000-0000-000009090000}"/>
    <cellStyle name="Normal 28 3 4 2 2" xfId="3152" xr:uid="{00000000-0005-0000-0000-0000500C0000}"/>
    <cellStyle name="Normal 28 3 4 2 2 2" xfId="4842" xr:uid="{00000000-0005-0000-0000-0000EA120000}"/>
    <cellStyle name="Normal 28 3 4 2 2 2 2" xfId="14915" xr:uid="{00000000-0005-0000-0000-0000433A0000}"/>
    <cellStyle name="Normal 28 3 4 2 2 2 2 3" xfId="30013" xr:uid="{00000000-0005-0000-0000-00003D750000}"/>
    <cellStyle name="Normal 28 3 4 2 2 2 3" xfId="9895" xr:uid="{00000000-0005-0000-0000-0000A7260000}"/>
    <cellStyle name="Normal 28 3 4 2 2 2 3 3" xfId="24996" xr:uid="{00000000-0005-0000-0000-0000A4610000}"/>
    <cellStyle name="Normal 28 3 4 2 2 2 5" xfId="19983" xr:uid="{00000000-0005-0000-0000-00000F4E0000}"/>
    <cellStyle name="Normal 28 3 4 2 2 3" xfId="6534" xr:uid="{00000000-0005-0000-0000-000086190000}"/>
    <cellStyle name="Normal 28 3 4 2 2 3 2" xfId="16586" xr:uid="{00000000-0005-0000-0000-0000CA400000}"/>
    <cellStyle name="Normal 28 3 4 2 2 3 3" xfId="11566" xr:uid="{00000000-0005-0000-0000-00002E2D0000}"/>
    <cellStyle name="Normal 28 3 4 2 2 3 3 3" xfId="26667" xr:uid="{00000000-0005-0000-0000-00002B680000}"/>
    <cellStyle name="Normal 28 3 4 2 2 3 5" xfId="21654" xr:uid="{00000000-0005-0000-0000-000096540000}"/>
    <cellStyle name="Normal 28 3 4 2 2 4" xfId="13244" xr:uid="{00000000-0005-0000-0000-0000BC330000}"/>
    <cellStyle name="Normal 28 3 4 2 2 4 3" xfId="28342" xr:uid="{00000000-0005-0000-0000-0000B66E0000}"/>
    <cellStyle name="Normal 28 3 4 2 2 5" xfId="8223" xr:uid="{00000000-0005-0000-0000-00001F200000}"/>
    <cellStyle name="Normal 28 3 4 2 2 5 3" xfId="23325" xr:uid="{00000000-0005-0000-0000-00001D5B0000}"/>
    <cellStyle name="Normal 28 3 4 2 2 7" xfId="18312" xr:uid="{00000000-0005-0000-0000-000088470000}"/>
    <cellStyle name="Normal 28 3 4 2 3" xfId="4005" xr:uid="{00000000-0005-0000-0000-0000A50F0000}"/>
    <cellStyle name="Normal 28 3 4 2 3 2" xfId="14079" xr:uid="{00000000-0005-0000-0000-0000FF360000}"/>
    <cellStyle name="Normal 28 3 4 2 3 2 3" xfId="29177" xr:uid="{00000000-0005-0000-0000-0000F9710000}"/>
    <cellStyle name="Normal 28 3 4 2 3 3" xfId="9059" xr:uid="{00000000-0005-0000-0000-000063230000}"/>
    <cellStyle name="Normal 28 3 4 2 3 3 3" xfId="24160" xr:uid="{00000000-0005-0000-0000-0000605E0000}"/>
    <cellStyle name="Normal 28 3 4 2 3 5" xfId="19147" xr:uid="{00000000-0005-0000-0000-0000CB4A0000}"/>
    <cellStyle name="Normal 28 3 4 2 4" xfId="5698" xr:uid="{00000000-0005-0000-0000-000042160000}"/>
    <cellStyle name="Normal 28 3 4 2 4 2" xfId="15750" xr:uid="{00000000-0005-0000-0000-0000863D0000}"/>
    <cellStyle name="Normal 28 3 4 2 4 2 3" xfId="30848" xr:uid="{00000000-0005-0000-0000-000080780000}"/>
    <cellStyle name="Normal 28 3 4 2 4 3" xfId="10730" xr:uid="{00000000-0005-0000-0000-0000EA290000}"/>
    <cellStyle name="Normal 28 3 4 2 4 3 3" xfId="25831" xr:uid="{00000000-0005-0000-0000-0000E7640000}"/>
    <cellStyle name="Normal 28 3 4 2 4 5" xfId="20818" xr:uid="{00000000-0005-0000-0000-000052510000}"/>
    <cellStyle name="Normal 28 3 4 2 5" xfId="12408" xr:uid="{00000000-0005-0000-0000-000078300000}"/>
    <cellStyle name="Normal 28 3 4 2 5 3" xfId="27506" xr:uid="{00000000-0005-0000-0000-0000726B0000}"/>
    <cellStyle name="Normal 28 3 4 2 6" xfId="7387" xr:uid="{00000000-0005-0000-0000-0000DB1C0000}"/>
    <cellStyle name="Normal 28 3 4 2 6 3" xfId="22489" xr:uid="{00000000-0005-0000-0000-0000D9570000}"/>
    <cellStyle name="Normal 28 3 4 2 8" xfId="17476" xr:uid="{00000000-0005-0000-0000-000044440000}"/>
    <cellStyle name="Normal 28 3 4 3" xfId="2734" xr:uid="{00000000-0005-0000-0000-0000AE0A0000}"/>
    <cellStyle name="Normal 28 3 4 3 2" xfId="4424" xr:uid="{00000000-0005-0000-0000-000048110000}"/>
    <cellStyle name="Normal 28 3 4 3 2 2" xfId="14497" xr:uid="{00000000-0005-0000-0000-0000A1380000}"/>
    <cellStyle name="Normal 28 3 4 3 2 2 3" xfId="29595" xr:uid="{00000000-0005-0000-0000-00009B730000}"/>
    <cellStyle name="Normal 28 3 4 3 2 3" xfId="9477" xr:uid="{00000000-0005-0000-0000-000005250000}"/>
    <cellStyle name="Normal 28 3 4 3 2 3 3" xfId="24578" xr:uid="{00000000-0005-0000-0000-000002600000}"/>
    <cellStyle name="Normal 28 3 4 3 2 5" xfId="19565" xr:uid="{00000000-0005-0000-0000-00006D4C0000}"/>
    <cellStyle name="Normal 28 3 4 3 3" xfId="6116" xr:uid="{00000000-0005-0000-0000-0000E4170000}"/>
    <cellStyle name="Normal 28 3 4 3 3 2" xfId="16168" xr:uid="{00000000-0005-0000-0000-0000283F0000}"/>
    <cellStyle name="Normal 28 3 4 3 3 3" xfId="11148" xr:uid="{00000000-0005-0000-0000-00008C2B0000}"/>
    <cellStyle name="Normal 28 3 4 3 3 3 3" xfId="26249" xr:uid="{00000000-0005-0000-0000-000089660000}"/>
    <cellStyle name="Normal 28 3 4 3 3 5" xfId="21236" xr:uid="{00000000-0005-0000-0000-0000F4520000}"/>
    <cellStyle name="Normal 28 3 4 3 4" xfId="12826" xr:uid="{00000000-0005-0000-0000-00001A320000}"/>
    <cellStyle name="Normal 28 3 4 3 4 3" xfId="27924" xr:uid="{00000000-0005-0000-0000-0000146D0000}"/>
    <cellStyle name="Normal 28 3 4 3 5" xfId="7805" xr:uid="{00000000-0005-0000-0000-00007D1E0000}"/>
    <cellStyle name="Normal 28 3 4 3 5 3" xfId="22907" xr:uid="{00000000-0005-0000-0000-00007B590000}"/>
    <cellStyle name="Normal 28 3 4 3 7" xfId="17894" xr:uid="{00000000-0005-0000-0000-0000E6450000}"/>
    <cellStyle name="Normal 28 3 4 4" xfId="3587" xr:uid="{00000000-0005-0000-0000-0000030E0000}"/>
    <cellStyle name="Normal 28 3 4 4 2" xfId="13661" xr:uid="{00000000-0005-0000-0000-00005D350000}"/>
    <cellStyle name="Normal 28 3 4 4 2 3" xfId="28759" xr:uid="{00000000-0005-0000-0000-000057700000}"/>
    <cellStyle name="Normal 28 3 4 4 3" xfId="8641" xr:uid="{00000000-0005-0000-0000-0000C1210000}"/>
    <cellStyle name="Normal 28 3 4 4 3 3" xfId="23742" xr:uid="{00000000-0005-0000-0000-0000BE5C0000}"/>
    <cellStyle name="Normal 28 3 4 4 5" xfId="18729" xr:uid="{00000000-0005-0000-0000-000029490000}"/>
    <cellStyle name="Normal 28 3 4 5" xfId="5280" xr:uid="{00000000-0005-0000-0000-0000A0140000}"/>
    <cellStyle name="Normal 28 3 4 5 2" xfId="15332" xr:uid="{00000000-0005-0000-0000-0000E43B0000}"/>
    <cellStyle name="Normal 28 3 4 5 2 3" xfId="30430" xr:uid="{00000000-0005-0000-0000-0000DE760000}"/>
    <cellStyle name="Normal 28 3 4 5 3" xfId="10312" xr:uid="{00000000-0005-0000-0000-000048280000}"/>
    <cellStyle name="Normal 28 3 4 5 3 3" xfId="25413" xr:uid="{00000000-0005-0000-0000-000045630000}"/>
    <cellStyle name="Normal 28 3 4 5 5" xfId="20400" xr:uid="{00000000-0005-0000-0000-0000B04F0000}"/>
    <cellStyle name="Normal 28 3 4 6" xfId="11990" xr:uid="{00000000-0005-0000-0000-0000D62E0000}"/>
    <cellStyle name="Normal 28 3 4 6 3" xfId="27088" xr:uid="{00000000-0005-0000-0000-0000D0690000}"/>
    <cellStyle name="Normal 28 3 4 7" xfId="6969" xr:uid="{00000000-0005-0000-0000-0000391B0000}"/>
    <cellStyle name="Normal 28 3 4 7 3" xfId="22071" xr:uid="{00000000-0005-0000-0000-000037560000}"/>
    <cellStyle name="Normal 28 3 4 9" xfId="17058" xr:uid="{00000000-0005-0000-0000-0000A2420000}"/>
    <cellStyle name="Normal 28 3 5" xfId="2103" xr:uid="{00000000-0005-0000-0000-000037080000}"/>
    <cellStyle name="Normal 28 3 5 2" xfId="2944" xr:uid="{00000000-0005-0000-0000-0000800B0000}"/>
    <cellStyle name="Normal 28 3 5 2 2" xfId="4634" xr:uid="{00000000-0005-0000-0000-00001A120000}"/>
    <cellStyle name="Normal 28 3 5 2 2 2" xfId="14707" xr:uid="{00000000-0005-0000-0000-000073390000}"/>
    <cellStyle name="Normal 28 3 5 2 2 2 3" xfId="29805" xr:uid="{00000000-0005-0000-0000-00006D740000}"/>
    <cellStyle name="Normal 28 3 5 2 2 3" xfId="9687" xr:uid="{00000000-0005-0000-0000-0000D7250000}"/>
    <cellStyle name="Normal 28 3 5 2 2 3 3" xfId="24788" xr:uid="{00000000-0005-0000-0000-0000D4600000}"/>
    <cellStyle name="Normal 28 3 5 2 2 5" xfId="19775" xr:uid="{00000000-0005-0000-0000-00003F4D0000}"/>
    <cellStyle name="Normal 28 3 5 2 3" xfId="6326" xr:uid="{00000000-0005-0000-0000-0000B6180000}"/>
    <cellStyle name="Normal 28 3 5 2 3 2" xfId="16378" xr:uid="{00000000-0005-0000-0000-0000FA3F0000}"/>
    <cellStyle name="Normal 28 3 5 2 3 3" xfId="11358" xr:uid="{00000000-0005-0000-0000-00005E2C0000}"/>
    <cellStyle name="Normal 28 3 5 2 3 3 3" xfId="26459" xr:uid="{00000000-0005-0000-0000-00005B670000}"/>
    <cellStyle name="Normal 28 3 5 2 3 5" xfId="21446" xr:uid="{00000000-0005-0000-0000-0000C6530000}"/>
    <cellStyle name="Normal 28 3 5 2 4" xfId="13036" xr:uid="{00000000-0005-0000-0000-0000EC320000}"/>
    <cellStyle name="Normal 28 3 5 2 4 3" xfId="28134" xr:uid="{00000000-0005-0000-0000-0000E66D0000}"/>
    <cellStyle name="Normal 28 3 5 2 5" xfId="8015" xr:uid="{00000000-0005-0000-0000-00004F1F0000}"/>
    <cellStyle name="Normal 28 3 5 2 5 3" xfId="23117" xr:uid="{00000000-0005-0000-0000-00004D5A0000}"/>
    <cellStyle name="Normal 28 3 5 2 7" xfId="18104" xr:uid="{00000000-0005-0000-0000-0000B8460000}"/>
    <cellStyle name="Normal 28 3 5 3" xfId="3797" xr:uid="{00000000-0005-0000-0000-0000D50E0000}"/>
    <cellStyle name="Normal 28 3 5 3 2" xfId="13871" xr:uid="{00000000-0005-0000-0000-00002F360000}"/>
    <cellStyle name="Normal 28 3 5 3 2 3" xfId="28969" xr:uid="{00000000-0005-0000-0000-000029710000}"/>
    <cellStyle name="Normal 28 3 5 3 3" xfId="8851" xr:uid="{00000000-0005-0000-0000-000093220000}"/>
    <cellStyle name="Normal 28 3 5 3 3 3" xfId="23952" xr:uid="{00000000-0005-0000-0000-0000905D0000}"/>
    <cellStyle name="Normal 28 3 5 3 5" xfId="18939" xr:uid="{00000000-0005-0000-0000-0000FB490000}"/>
    <cellStyle name="Normal 28 3 5 4" xfId="5490" xr:uid="{00000000-0005-0000-0000-000072150000}"/>
    <cellStyle name="Normal 28 3 5 4 2" xfId="15542" xr:uid="{00000000-0005-0000-0000-0000B63C0000}"/>
    <cellStyle name="Normal 28 3 5 4 2 3" xfId="30640" xr:uid="{00000000-0005-0000-0000-0000B0770000}"/>
    <cellStyle name="Normal 28 3 5 4 3" xfId="10522" xr:uid="{00000000-0005-0000-0000-00001A290000}"/>
    <cellStyle name="Normal 28 3 5 4 3 3" xfId="25623" xr:uid="{00000000-0005-0000-0000-000017640000}"/>
    <cellStyle name="Normal 28 3 5 4 5" xfId="20610" xr:uid="{00000000-0005-0000-0000-000082500000}"/>
    <cellStyle name="Normal 28 3 5 5" xfId="12200" xr:uid="{00000000-0005-0000-0000-0000A82F0000}"/>
    <cellStyle name="Normal 28 3 5 5 3" xfId="27298" xr:uid="{00000000-0005-0000-0000-0000A26A0000}"/>
    <cellStyle name="Normal 28 3 5 6" xfId="7179" xr:uid="{00000000-0005-0000-0000-00000B1C0000}"/>
    <cellStyle name="Normal 28 3 5 6 3" xfId="22281" xr:uid="{00000000-0005-0000-0000-000009570000}"/>
    <cellStyle name="Normal 28 3 5 8" xfId="17268" xr:uid="{00000000-0005-0000-0000-000074430000}"/>
    <cellStyle name="Normal 28 3 6" xfId="2524" xr:uid="{00000000-0005-0000-0000-0000DC090000}"/>
    <cellStyle name="Normal 28 3 6 2" xfId="4216" xr:uid="{00000000-0005-0000-0000-000078100000}"/>
    <cellStyle name="Normal 28 3 6 2 2" xfId="14289" xr:uid="{00000000-0005-0000-0000-0000D1370000}"/>
    <cellStyle name="Normal 28 3 6 2 2 3" xfId="29387" xr:uid="{00000000-0005-0000-0000-0000CB720000}"/>
    <cellStyle name="Normal 28 3 6 2 3" xfId="9269" xr:uid="{00000000-0005-0000-0000-000035240000}"/>
    <cellStyle name="Normal 28 3 6 2 3 3" xfId="24370" xr:uid="{00000000-0005-0000-0000-0000325F0000}"/>
    <cellStyle name="Normal 28 3 6 2 5" xfId="19357" xr:uid="{00000000-0005-0000-0000-00009D4B0000}"/>
    <cellStyle name="Normal 28 3 6 3" xfId="5908" xr:uid="{00000000-0005-0000-0000-000014170000}"/>
    <cellStyle name="Normal 28 3 6 3 2" xfId="15960" xr:uid="{00000000-0005-0000-0000-0000583E0000}"/>
    <cellStyle name="Normal 28 3 6 3 3" xfId="10940" xr:uid="{00000000-0005-0000-0000-0000BC2A0000}"/>
    <cellStyle name="Normal 28 3 6 3 3 3" xfId="26041" xr:uid="{00000000-0005-0000-0000-0000B9650000}"/>
    <cellStyle name="Normal 28 3 6 3 5" xfId="21028" xr:uid="{00000000-0005-0000-0000-000024520000}"/>
    <cellStyle name="Normal 28 3 6 4" xfId="12618" xr:uid="{00000000-0005-0000-0000-00004A310000}"/>
    <cellStyle name="Normal 28 3 6 4 3" xfId="27716" xr:uid="{00000000-0005-0000-0000-0000446C0000}"/>
    <cellStyle name="Normal 28 3 6 5" xfId="7597" xr:uid="{00000000-0005-0000-0000-0000AD1D0000}"/>
    <cellStyle name="Normal 28 3 6 5 3" xfId="22699" xr:uid="{00000000-0005-0000-0000-0000AB580000}"/>
    <cellStyle name="Normal 28 3 6 7" xfId="17686" xr:uid="{00000000-0005-0000-0000-000016450000}"/>
    <cellStyle name="Normal 28 3 7" xfId="3375" xr:uid="{00000000-0005-0000-0000-00002F0D0000}"/>
    <cellStyle name="Normal 28 3 7 2" xfId="13453" xr:uid="{00000000-0005-0000-0000-00008D340000}"/>
    <cellStyle name="Normal 28 3 7 2 3" xfId="28551" xr:uid="{00000000-0005-0000-0000-0000876F0000}"/>
    <cellStyle name="Normal 28 3 7 3" xfId="8433" xr:uid="{00000000-0005-0000-0000-0000F1200000}"/>
    <cellStyle name="Normal 28 3 7 3 3" xfId="23534" xr:uid="{00000000-0005-0000-0000-0000EE5B0000}"/>
    <cellStyle name="Normal 28 3 7 5" xfId="18521" xr:uid="{00000000-0005-0000-0000-000059480000}"/>
    <cellStyle name="Normal 28 3 8" xfId="5069" xr:uid="{00000000-0005-0000-0000-0000CD130000}"/>
    <cellStyle name="Normal 28 3 8 2" xfId="15124" xr:uid="{00000000-0005-0000-0000-0000143B0000}"/>
    <cellStyle name="Normal 28 3 8 2 3" xfId="30222" xr:uid="{00000000-0005-0000-0000-00000E760000}"/>
    <cellStyle name="Normal 28 3 8 3" xfId="10104" xr:uid="{00000000-0005-0000-0000-000078270000}"/>
    <cellStyle name="Normal 28 3 8 3 3" xfId="25205" xr:uid="{00000000-0005-0000-0000-000075620000}"/>
    <cellStyle name="Normal 28 3 8 5" xfId="20192" xr:uid="{00000000-0005-0000-0000-0000E04E0000}"/>
    <cellStyle name="Normal 28 3 9" xfId="11780" xr:uid="{00000000-0005-0000-0000-0000042E0000}"/>
    <cellStyle name="Normal 28 3 9 3" xfId="26880" xr:uid="{00000000-0005-0000-0000-000000690000}"/>
    <cellStyle name="Normal 28_Sheet2" xfId="1048" xr:uid="{00000000-0005-0000-0000-000018040000}"/>
    <cellStyle name="Normal 29" xfId="950" xr:uid="{00000000-0005-0000-0000-0000B6030000}"/>
    <cellStyle name="Normal 29 2" xfId="951" xr:uid="{00000000-0005-0000-0000-0000B7030000}"/>
    <cellStyle name="Normal 29 2 3" xfId="328" xr:uid="{00000000-0005-0000-0000-000048010000}"/>
    <cellStyle name="Normal 29 2 3 2" xfId="330" xr:uid="{00000000-0005-0000-0000-00004A010000}"/>
    <cellStyle name="Normal 29_Sheet2" xfId="1047" xr:uid="{00000000-0005-0000-0000-000017040000}"/>
    <cellStyle name="Normal 3" xfId="128" xr:uid="{00000000-0005-0000-0000-000080000000}"/>
    <cellStyle name="Normal 3 2" xfId="129" xr:uid="{00000000-0005-0000-0000-000081000000}"/>
    <cellStyle name="Normal 3 2 2" xfId="779" xr:uid="{00000000-0005-0000-0000-00000B030000}"/>
    <cellStyle name="Normal 3 2 2 10" xfId="6760" xr:uid="{00000000-0005-0000-0000-0000681A0000}"/>
    <cellStyle name="Normal 3 2 2 10 3" xfId="21864" xr:uid="{00000000-0005-0000-0000-000068550000}"/>
    <cellStyle name="Normal 3 2 2 12" xfId="16849" xr:uid="{00000000-0005-0000-0000-0000D1410000}"/>
    <cellStyle name="Normal 3 2 2 13" xfId="1431" xr:uid="{00000000-0005-0000-0000-000097050000}"/>
    <cellStyle name="Normal 3 2 2 2" xfId="1724" xr:uid="{00000000-0005-0000-0000-0000BC060000}"/>
    <cellStyle name="Normal 3 2 2 2 11" xfId="16903" xr:uid="{00000000-0005-0000-0000-000007420000}"/>
    <cellStyle name="Normal 3 2 2 2 2" xfId="1832" xr:uid="{00000000-0005-0000-0000-000028070000}"/>
    <cellStyle name="Normal 3 2 2 2 2 10" xfId="17007" xr:uid="{00000000-0005-0000-0000-00006F420000}"/>
    <cellStyle name="Normal 3 2 2 2 2 2" xfId="2049" xr:uid="{00000000-0005-0000-0000-000001080000}"/>
    <cellStyle name="Normal 3 2 2 2 2 2 2" xfId="2470" xr:uid="{00000000-0005-0000-0000-0000A6090000}"/>
    <cellStyle name="Normal 3 2 2 2 2 2 2 2" xfId="3309" xr:uid="{00000000-0005-0000-0000-0000ED0C0000}"/>
    <cellStyle name="Normal 3 2 2 2 2 2 2 2 2" xfId="4999" xr:uid="{00000000-0005-0000-0000-000087130000}"/>
    <cellStyle name="Normal 3 2 2 2 2 2 2 2 2 2" xfId="15072" xr:uid="{00000000-0005-0000-0000-0000E03A0000}"/>
    <cellStyle name="Normal 3 2 2 2 2 2 2 2 2 2 3" xfId="30170" xr:uid="{00000000-0005-0000-0000-0000DA750000}"/>
    <cellStyle name="Normal 3 2 2 2 2 2 2 2 2 3" xfId="10052" xr:uid="{00000000-0005-0000-0000-000044270000}"/>
    <cellStyle name="Normal 3 2 2 2 2 2 2 2 2 3 3" xfId="25153" xr:uid="{00000000-0005-0000-0000-000041620000}"/>
    <cellStyle name="Normal 3 2 2 2 2 2 2 2 2 5" xfId="20140" xr:uid="{00000000-0005-0000-0000-0000AC4E0000}"/>
    <cellStyle name="Normal 3 2 2 2 2 2 2 2 3" xfId="6691" xr:uid="{00000000-0005-0000-0000-0000231A0000}"/>
    <cellStyle name="Normal 3 2 2 2 2 2 2 2 3 2" xfId="16743" xr:uid="{00000000-0005-0000-0000-000067410000}"/>
    <cellStyle name="Normal 3 2 2 2 2 2 2 2 3 3" xfId="11723" xr:uid="{00000000-0005-0000-0000-0000CB2D0000}"/>
    <cellStyle name="Normal 3 2 2 2 2 2 2 2 3 3 3" xfId="26824" xr:uid="{00000000-0005-0000-0000-0000C8680000}"/>
    <cellStyle name="Normal 3 2 2 2 2 2 2 2 3 5" xfId="21811" xr:uid="{00000000-0005-0000-0000-000033550000}"/>
    <cellStyle name="Normal 3 2 2 2 2 2 2 2 4" xfId="13401" xr:uid="{00000000-0005-0000-0000-000059340000}"/>
    <cellStyle name="Normal 3 2 2 2 2 2 2 2 4 3" xfId="28499" xr:uid="{00000000-0005-0000-0000-0000536F0000}"/>
    <cellStyle name="Normal 3 2 2 2 2 2 2 2 5" xfId="8380" xr:uid="{00000000-0005-0000-0000-0000BC200000}"/>
    <cellStyle name="Normal 3 2 2 2 2 2 2 2 5 3" xfId="23482" xr:uid="{00000000-0005-0000-0000-0000BA5B0000}"/>
    <cellStyle name="Normal 3 2 2 2 2 2 2 2 7" xfId="18469" xr:uid="{00000000-0005-0000-0000-000025480000}"/>
    <cellStyle name="Normal 3 2 2 2 2 2 2 3" xfId="4162" xr:uid="{00000000-0005-0000-0000-000042100000}"/>
    <cellStyle name="Normal 3 2 2 2 2 2 2 3 2" xfId="14236" xr:uid="{00000000-0005-0000-0000-00009C370000}"/>
    <cellStyle name="Normal 3 2 2 2 2 2 2 3 2 3" xfId="29334" xr:uid="{00000000-0005-0000-0000-000096720000}"/>
    <cellStyle name="Normal 3 2 2 2 2 2 2 3 3" xfId="9216" xr:uid="{00000000-0005-0000-0000-000000240000}"/>
    <cellStyle name="Normal 3 2 2 2 2 2 2 3 3 3" xfId="24317" xr:uid="{00000000-0005-0000-0000-0000FD5E0000}"/>
    <cellStyle name="Normal 3 2 2 2 2 2 2 3 5" xfId="19304" xr:uid="{00000000-0005-0000-0000-0000684B0000}"/>
    <cellStyle name="Normal 3 2 2 2 2 2 2 4" xfId="5855" xr:uid="{00000000-0005-0000-0000-0000DF160000}"/>
    <cellStyle name="Normal 3 2 2 2 2 2 2 4 2" xfId="15907" xr:uid="{00000000-0005-0000-0000-0000233E0000}"/>
    <cellStyle name="Normal 3 2 2 2 2 2 2 4 3" xfId="10887" xr:uid="{00000000-0005-0000-0000-0000872A0000}"/>
    <cellStyle name="Normal 3 2 2 2 2 2 2 4 3 3" xfId="25988" xr:uid="{00000000-0005-0000-0000-000084650000}"/>
    <cellStyle name="Normal 3 2 2 2 2 2 2 4 5" xfId="20975" xr:uid="{00000000-0005-0000-0000-0000EF510000}"/>
    <cellStyle name="Normal 3 2 2 2 2 2 2 5" xfId="12565" xr:uid="{00000000-0005-0000-0000-000015310000}"/>
    <cellStyle name="Normal 3 2 2 2 2 2 2 5 3" xfId="27663" xr:uid="{00000000-0005-0000-0000-00000F6C0000}"/>
    <cellStyle name="Normal 3 2 2 2 2 2 2 6" xfId="7544" xr:uid="{00000000-0005-0000-0000-0000781D0000}"/>
    <cellStyle name="Normal 3 2 2 2 2 2 2 6 3" xfId="22646" xr:uid="{00000000-0005-0000-0000-000076580000}"/>
    <cellStyle name="Normal 3 2 2 2 2 2 2 8" xfId="17633" xr:uid="{00000000-0005-0000-0000-0000E1440000}"/>
    <cellStyle name="Normal 3 2 2 2 2 2 3" xfId="2891" xr:uid="{00000000-0005-0000-0000-00004B0B0000}"/>
    <cellStyle name="Normal 3 2 2 2 2 2 3 2" xfId="4581" xr:uid="{00000000-0005-0000-0000-0000E5110000}"/>
    <cellStyle name="Normal 3 2 2 2 2 2 3 2 2" xfId="14654" xr:uid="{00000000-0005-0000-0000-00003E390000}"/>
    <cellStyle name="Normal 3 2 2 2 2 2 3 2 2 3" xfId="29752" xr:uid="{00000000-0005-0000-0000-000038740000}"/>
    <cellStyle name="Normal 3 2 2 2 2 2 3 2 3" xfId="9634" xr:uid="{00000000-0005-0000-0000-0000A2250000}"/>
    <cellStyle name="Normal 3 2 2 2 2 2 3 2 3 3" xfId="24735" xr:uid="{00000000-0005-0000-0000-00009F600000}"/>
    <cellStyle name="Normal 3 2 2 2 2 2 3 2 5" xfId="19722" xr:uid="{00000000-0005-0000-0000-00000A4D0000}"/>
    <cellStyle name="Normal 3 2 2 2 2 2 3 3" xfId="6273" xr:uid="{00000000-0005-0000-0000-000081180000}"/>
    <cellStyle name="Normal 3 2 2 2 2 2 3 3 2" xfId="16325" xr:uid="{00000000-0005-0000-0000-0000C53F0000}"/>
    <cellStyle name="Normal 3 2 2 2 2 2 3 3 3" xfId="11305" xr:uid="{00000000-0005-0000-0000-0000292C0000}"/>
    <cellStyle name="Normal 3 2 2 2 2 2 3 3 3 3" xfId="26406" xr:uid="{00000000-0005-0000-0000-000026670000}"/>
    <cellStyle name="Normal 3 2 2 2 2 2 3 3 5" xfId="21393" xr:uid="{00000000-0005-0000-0000-000091530000}"/>
    <cellStyle name="Normal 3 2 2 2 2 2 3 4" xfId="12983" xr:uid="{00000000-0005-0000-0000-0000B7320000}"/>
    <cellStyle name="Normal 3 2 2 2 2 2 3 4 3" xfId="28081" xr:uid="{00000000-0005-0000-0000-0000B16D0000}"/>
    <cellStyle name="Normal 3 2 2 2 2 2 3 5" xfId="7962" xr:uid="{00000000-0005-0000-0000-00001A1F0000}"/>
    <cellStyle name="Normal 3 2 2 2 2 2 3 5 3" xfId="23064" xr:uid="{00000000-0005-0000-0000-0000185A0000}"/>
    <cellStyle name="Normal 3 2 2 2 2 2 3 7" xfId="18051" xr:uid="{00000000-0005-0000-0000-000083460000}"/>
    <cellStyle name="Normal 3 2 2 2 2 2 4" xfId="3744" xr:uid="{00000000-0005-0000-0000-0000A00E0000}"/>
    <cellStyle name="Normal 3 2 2 2 2 2 4 2" xfId="13818" xr:uid="{00000000-0005-0000-0000-0000FA350000}"/>
    <cellStyle name="Normal 3 2 2 2 2 2 4 2 3" xfId="28916" xr:uid="{00000000-0005-0000-0000-0000F4700000}"/>
    <cellStyle name="Normal 3 2 2 2 2 2 4 3" xfId="8798" xr:uid="{00000000-0005-0000-0000-00005E220000}"/>
    <cellStyle name="Normal 3 2 2 2 2 2 4 3 3" xfId="23899" xr:uid="{00000000-0005-0000-0000-00005B5D0000}"/>
    <cellStyle name="Normal 3 2 2 2 2 2 4 5" xfId="18886" xr:uid="{00000000-0005-0000-0000-0000C6490000}"/>
    <cellStyle name="Normal 3 2 2 2 2 2 5" xfId="5437" xr:uid="{00000000-0005-0000-0000-00003D150000}"/>
    <cellStyle name="Normal 3 2 2 2 2 2 5 2" xfId="15489" xr:uid="{00000000-0005-0000-0000-0000813C0000}"/>
    <cellStyle name="Normal 3 2 2 2 2 2 5 2 3" xfId="30587" xr:uid="{00000000-0005-0000-0000-00007B770000}"/>
    <cellStyle name="Normal 3 2 2 2 2 2 5 3" xfId="10469" xr:uid="{00000000-0005-0000-0000-0000E5280000}"/>
    <cellStyle name="Normal 3 2 2 2 2 2 5 3 3" xfId="25570" xr:uid="{00000000-0005-0000-0000-0000E2630000}"/>
    <cellStyle name="Normal 3 2 2 2 2 2 5 5" xfId="20557" xr:uid="{00000000-0005-0000-0000-00004D500000}"/>
    <cellStyle name="Normal 3 2 2 2 2 2 6" xfId="12147" xr:uid="{00000000-0005-0000-0000-0000732F0000}"/>
    <cellStyle name="Normal 3 2 2 2 2 2 6 3" xfId="27245" xr:uid="{00000000-0005-0000-0000-00006D6A0000}"/>
    <cellStyle name="Normal 3 2 2 2 2 2 7" xfId="7126" xr:uid="{00000000-0005-0000-0000-0000D61B0000}"/>
    <cellStyle name="Normal 3 2 2 2 2 2 7 3" xfId="22228" xr:uid="{00000000-0005-0000-0000-0000D4560000}"/>
    <cellStyle name="Normal 3 2 2 2 2 2 9" xfId="17215" xr:uid="{00000000-0005-0000-0000-00003F430000}"/>
    <cellStyle name="Normal 3 2 2 2 2 3" xfId="2262" xr:uid="{00000000-0005-0000-0000-0000D6080000}"/>
    <cellStyle name="Normal 3 2 2 2 2 3 2" xfId="3101" xr:uid="{00000000-0005-0000-0000-00001D0C0000}"/>
    <cellStyle name="Normal 3 2 2 2 2 3 2 2" xfId="4791" xr:uid="{00000000-0005-0000-0000-0000B7120000}"/>
    <cellStyle name="Normal 3 2 2 2 2 3 2 2 2" xfId="14864" xr:uid="{00000000-0005-0000-0000-0000103A0000}"/>
    <cellStyle name="Normal 3 2 2 2 2 3 2 2 2 3" xfId="29962" xr:uid="{00000000-0005-0000-0000-00000A750000}"/>
    <cellStyle name="Normal 3 2 2 2 2 3 2 2 3" xfId="9844" xr:uid="{00000000-0005-0000-0000-000074260000}"/>
    <cellStyle name="Normal 3 2 2 2 2 3 2 2 3 3" xfId="24945" xr:uid="{00000000-0005-0000-0000-000071610000}"/>
    <cellStyle name="Normal 3 2 2 2 2 3 2 2 5" xfId="19932" xr:uid="{00000000-0005-0000-0000-0000DC4D0000}"/>
    <cellStyle name="Normal 3 2 2 2 2 3 2 3" xfId="6483" xr:uid="{00000000-0005-0000-0000-000053190000}"/>
    <cellStyle name="Normal 3 2 2 2 2 3 2 3 2" xfId="16535" xr:uid="{00000000-0005-0000-0000-000097400000}"/>
    <cellStyle name="Normal 3 2 2 2 2 3 2 3 3" xfId="11515" xr:uid="{00000000-0005-0000-0000-0000FB2C0000}"/>
    <cellStyle name="Normal 3 2 2 2 2 3 2 3 3 3" xfId="26616" xr:uid="{00000000-0005-0000-0000-0000F8670000}"/>
    <cellStyle name="Normal 3 2 2 2 2 3 2 3 5" xfId="21603" xr:uid="{00000000-0005-0000-0000-000063540000}"/>
    <cellStyle name="Normal 3 2 2 2 2 3 2 4" xfId="13193" xr:uid="{00000000-0005-0000-0000-000089330000}"/>
    <cellStyle name="Normal 3 2 2 2 2 3 2 4 3" xfId="28291" xr:uid="{00000000-0005-0000-0000-0000836E0000}"/>
    <cellStyle name="Normal 3 2 2 2 2 3 2 5" xfId="8172" xr:uid="{00000000-0005-0000-0000-0000EC1F0000}"/>
    <cellStyle name="Normal 3 2 2 2 2 3 2 5 3" xfId="23274" xr:uid="{00000000-0005-0000-0000-0000EA5A0000}"/>
    <cellStyle name="Normal 3 2 2 2 2 3 2 7" xfId="18261" xr:uid="{00000000-0005-0000-0000-000055470000}"/>
    <cellStyle name="Normal 3 2 2 2 2 3 3" xfId="3954" xr:uid="{00000000-0005-0000-0000-0000720F0000}"/>
    <cellStyle name="Normal 3 2 2 2 2 3 3 2" xfId="14028" xr:uid="{00000000-0005-0000-0000-0000CC360000}"/>
    <cellStyle name="Normal 3 2 2 2 2 3 3 2 3" xfId="29126" xr:uid="{00000000-0005-0000-0000-0000C6710000}"/>
    <cellStyle name="Normal 3 2 2 2 2 3 3 3" xfId="9008" xr:uid="{00000000-0005-0000-0000-000030230000}"/>
    <cellStyle name="Normal 3 2 2 2 2 3 3 3 3" xfId="24109" xr:uid="{00000000-0005-0000-0000-00002D5E0000}"/>
    <cellStyle name="Normal 3 2 2 2 2 3 3 5" xfId="19096" xr:uid="{00000000-0005-0000-0000-0000984A0000}"/>
    <cellStyle name="Normal 3 2 2 2 2 3 4" xfId="5647" xr:uid="{00000000-0005-0000-0000-00000F160000}"/>
    <cellStyle name="Normal 3 2 2 2 2 3 4 2" xfId="15699" xr:uid="{00000000-0005-0000-0000-0000533D0000}"/>
    <cellStyle name="Normal 3 2 2 2 2 3 4 2 3" xfId="30797" xr:uid="{00000000-0005-0000-0000-00004D780000}"/>
    <cellStyle name="Normal 3 2 2 2 2 3 4 3" xfId="10679" xr:uid="{00000000-0005-0000-0000-0000B7290000}"/>
    <cellStyle name="Normal 3 2 2 2 2 3 4 3 3" xfId="25780" xr:uid="{00000000-0005-0000-0000-0000B4640000}"/>
    <cellStyle name="Normal 3 2 2 2 2 3 4 5" xfId="20767" xr:uid="{00000000-0005-0000-0000-00001F510000}"/>
    <cellStyle name="Normal 3 2 2 2 2 3 5" xfId="12357" xr:uid="{00000000-0005-0000-0000-000045300000}"/>
    <cellStyle name="Normal 3 2 2 2 2 3 5 3" xfId="27455" xr:uid="{00000000-0005-0000-0000-00003F6B0000}"/>
    <cellStyle name="Normal 3 2 2 2 2 3 6" xfId="7336" xr:uid="{00000000-0005-0000-0000-0000A81C0000}"/>
    <cellStyle name="Normal 3 2 2 2 2 3 6 3" xfId="22438" xr:uid="{00000000-0005-0000-0000-0000A6570000}"/>
    <cellStyle name="Normal 3 2 2 2 2 3 8" xfId="17425" xr:uid="{00000000-0005-0000-0000-000011440000}"/>
    <cellStyle name="Normal 3 2 2 2 2 4" xfId="2683" xr:uid="{00000000-0005-0000-0000-00007B0A0000}"/>
    <cellStyle name="Normal 3 2 2 2 2 4 2" xfId="4373" xr:uid="{00000000-0005-0000-0000-000015110000}"/>
    <cellStyle name="Normal 3 2 2 2 2 4 2 2" xfId="14446" xr:uid="{00000000-0005-0000-0000-00006E380000}"/>
    <cellStyle name="Normal 3 2 2 2 2 4 2 2 3" xfId="29544" xr:uid="{00000000-0005-0000-0000-000068730000}"/>
    <cellStyle name="Normal 3 2 2 2 2 4 2 3" xfId="9426" xr:uid="{00000000-0005-0000-0000-0000D2240000}"/>
    <cellStyle name="Normal 3 2 2 2 2 4 2 3 3" xfId="24527" xr:uid="{00000000-0005-0000-0000-0000CF5F0000}"/>
    <cellStyle name="Normal 3 2 2 2 2 4 2 5" xfId="19514" xr:uid="{00000000-0005-0000-0000-00003A4C0000}"/>
    <cellStyle name="Normal 3 2 2 2 2 4 3" xfId="6065" xr:uid="{00000000-0005-0000-0000-0000B1170000}"/>
    <cellStyle name="Normal 3 2 2 2 2 4 3 2" xfId="16117" xr:uid="{00000000-0005-0000-0000-0000F53E0000}"/>
    <cellStyle name="Normal 3 2 2 2 2 4 3 3" xfId="11097" xr:uid="{00000000-0005-0000-0000-0000592B0000}"/>
    <cellStyle name="Normal 3 2 2 2 2 4 3 3 3" xfId="26198" xr:uid="{00000000-0005-0000-0000-000056660000}"/>
    <cellStyle name="Normal 3 2 2 2 2 4 3 5" xfId="21185" xr:uid="{00000000-0005-0000-0000-0000C1520000}"/>
    <cellStyle name="Normal 3 2 2 2 2 4 4" xfId="12775" xr:uid="{00000000-0005-0000-0000-0000E7310000}"/>
    <cellStyle name="Normal 3 2 2 2 2 4 4 3" xfId="27873" xr:uid="{00000000-0005-0000-0000-0000E16C0000}"/>
    <cellStyle name="Normal 3 2 2 2 2 4 5" xfId="7754" xr:uid="{00000000-0005-0000-0000-00004A1E0000}"/>
    <cellStyle name="Normal 3 2 2 2 2 4 5 3" xfId="22856" xr:uid="{00000000-0005-0000-0000-000048590000}"/>
    <cellStyle name="Normal 3 2 2 2 2 4 7" xfId="17843" xr:uid="{00000000-0005-0000-0000-0000B3450000}"/>
    <cellStyle name="Normal 3 2 2 2 2 5" xfId="3536" xr:uid="{00000000-0005-0000-0000-0000D00D0000}"/>
    <cellStyle name="Normal 3 2 2 2 2 5 2" xfId="13610" xr:uid="{00000000-0005-0000-0000-00002A350000}"/>
    <cellStyle name="Normal 3 2 2 2 2 5 2 3" xfId="28708" xr:uid="{00000000-0005-0000-0000-000024700000}"/>
    <cellStyle name="Normal 3 2 2 2 2 5 3" xfId="8590" xr:uid="{00000000-0005-0000-0000-00008E210000}"/>
    <cellStyle name="Normal 3 2 2 2 2 5 3 3" xfId="23691" xr:uid="{00000000-0005-0000-0000-00008B5C0000}"/>
    <cellStyle name="Normal 3 2 2 2 2 5 5" xfId="18678" xr:uid="{00000000-0005-0000-0000-0000F6480000}"/>
    <cellStyle name="Normal 3 2 2 2 2 6" xfId="5229" xr:uid="{00000000-0005-0000-0000-00006D140000}"/>
    <cellStyle name="Normal 3 2 2 2 2 6 2" xfId="15281" xr:uid="{00000000-0005-0000-0000-0000B13B0000}"/>
    <cellStyle name="Normal 3 2 2 2 2 6 2 3" xfId="30379" xr:uid="{00000000-0005-0000-0000-0000AB760000}"/>
    <cellStyle name="Normal 3 2 2 2 2 6 3" xfId="10261" xr:uid="{00000000-0005-0000-0000-000015280000}"/>
    <cellStyle name="Normal 3 2 2 2 2 6 3 3" xfId="25362" xr:uid="{00000000-0005-0000-0000-000012630000}"/>
    <cellStyle name="Normal 3 2 2 2 2 6 5" xfId="20349" xr:uid="{00000000-0005-0000-0000-00007D4F0000}"/>
    <cellStyle name="Normal 3 2 2 2 2 7" xfId="11939" xr:uid="{00000000-0005-0000-0000-0000A32E0000}"/>
    <cellStyle name="Normal 3 2 2 2 2 7 3" xfId="27037" xr:uid="{00000000-0005-0000-0000-00009D690000}"/>
    <cellStyle name="Normal 3 2 2 2 2 8" xfId="6918" xr:uid="{00000000-0005-0000-0000-0000061B0000}"/>
    <cellStyle name="Normal 3 2 2 2 2 8 3" xfId="22020" xr:uid="{00000000-0005-0000-0000-000004560000}"/>
    <cellStyle name="Normal 3 2 2 2 3" xfId="1945" xr:uid="{00000000-0005-0000-0000-000099070000}"/>
    <cellStyle name="Normal 3 2 2 2 3 2" xfId="2366" xr:uid="{00000000-0005-0000-0000-00003E090000}"/>
    <cellStyle name="Normal 3 2 2 2 3 2 2" xfId="3205" xr:uid="{00000000-0005-0000-0000-0000850C0000}"/>
    <cellStyle name="Normal 3 2 2 2 3 2 2 2" xfId="4895" xr:uid="{00000000-0005-0000-0000-00001F130000}"/>
    <cellStyle name="Normal 3 2 2 2 3 2 2 2 2" xfId="14968" xr:uid="{00000000-0005-0000-0000-0000783A0000}"/>
    <cellStyle name="Normal 3 2 2 2 3 2 2 2 2 3" xfId="30066" xr:uid="{00000000-0005-0000-0000-000072750000}"/>
    <cellStyle name="Normal 3 2 2 2 3 2 2 2 3" xfId="9948" xr:uid="{00000000-0005-0000-0000-0000DC260000}"/>
    <cellStyle name="Normal 3 2 2 2 3 2 2 2 3 3" xfId="25049" xr:uid="{00000000-0005-0000-0000-0000D9610000}"/>
    <cellStyle name="Normal 3 2 2 2 3 2 2 2 5" xfId="20036" xr:uid="{00000000-0005-0000-0000-0000444E0000}"/>
    <cellStyle name="Normal 3 2 2 2 3 2 2 3" xfId="6587" xr:uid="{00000000-0005-0000-0000-0000BB190000}"/>
    <cellStyle name="Normal 3 2 2 2 3 2 2 3 2" xfId="16639" xr:uid="{00000000-0005-0000-0000-0000FF400000}"/>
    <cellStyle name="Normal 3 2 2 2 3 2 2 3 3" xfId="11619" xr:uid="{00000000-0005-0000-0000-0000632D0000}"/>
    <cellStyle name="Normal 3 2 2 2 3 2 2 3 3 3" xfId="26720" xr:uid="{00000000-0005-0000-0000-000060680000}"/>
    <cellStyle name="Normal 3 2 2 2 3 2 2 3 5" xfId="21707" xr:uid="{00000000-0005-0000-0000-0000CB540000}"/>
    <cellStyle name="Normal 3 2 2 2 3 2 2 4" xfId="13297" xr:uid="{00000000-0005-0000-0000-0000F1330000}"/>
    <cellStyle name="Normal 3 2 2 2 3 2 2 4 3" xfId="28395" xr:uid="{00000000-0005-0000-0000-0000EB6E0000}"/>
    <cellStyle name="Normal 3 2 2 2 3 2 2 5" xfId="8276" xr:uid="{00000000-0005-0000-0000-000054200000}"/>
    <cellStyle name="Normal 3 2 2 2 3 2 2 5 3" xfId="23378" xr:uid="{00000000-0005-0000-0000-0000525B0000}"/>
    <cellStyle name="Normal 3 2 2 2 3 2 2 7" xfId="18365" xr:uid="{00000000-0005-0000-0000-0000BD470000}"/>
    <cellStyle name="Normal 3 2 2 2 3 2 3" xfId="4058" xr:uid="{00000000-0005-0000-0000-0000DA0F0000}"/>
    <cellStyle name="Normal 3 2 2 2 3 2 3 2" xfId="14132" xr:uid="{00000000-0005-0000-0000-000034370000}"/>
    <cellStyle name="Normal 3 2 2 2 3 2 3 2 3" xfId="29230" xr:uid="{00000000-0005-0000-0000-00002E720000}"/>
    <cellStyle name="Normal 3 2 2 2 3 2 3 3" xfId="9112" xr:uid="{00000000-0005-0000-0000-000098230000}"/>
    <cellStyle name="Normal 3 2 2 2 3 2 3 3 3" xfId="24213" xr:uid="{00000000-0005-0000-0000-0000955E0000}"/>
    <cellStyle name="Normal 3 2 2 2 3 2 3 5" xfId="19200" xr:uid="{00000000-0005-0000-0000-0000004B0000}"/>
    <cellStyle name="Normal 3 2 2 2 3 2 4" xfId="5751" xr:uid="{00000000-0005-0000-0000-000077160000}"/>
    <cellStyle name="Normal 3 2 2 2 3 2 4 2" xfId="15803" xr:uid="{00000000-0005-0000-0000-0000BB3D0000}"/>
    <cellStyle name="Normal 3 2 2 2 3 2 4 2 3" xfId="30901" xr:uid="{00000000-0005-0000-0000-0000B5780000}"/>
    <cellStyle name="Normal 3 2 2 2 3 2 4 3" xfId="10783" xr:uid="{00000000-0005-0000-0000-00001F2A0000}"/>
    <cellStyle name="Normal 3 2 2 2 3 2 4 3 3" xfId="25884" xr:uid="{00000000-0005-0000-0000-00001C650000}"/>
    <cellStyle name="Normal 3 2 2 2 3 2 4 5" xfId="20871" xr:uid="{00000000-0005-0000-0000-000087510000}"/>
    <cellStyle name="Normal 3 2 2 2 3 2 5" xfId="12461" xr:uid="{00000000-0005-0000-0000-0000AD300000}"/>
    <cellStyle name="Normal 3 2 2 2 3 2 5 3" xfId="27559" xr:uid="{00000000-0005-0000-0000-0000A76B0000}"/>
    <cellStyle name="Normal 3 2 2 2 3 2 6" xfId="7440" xr:uid="{00000000-0005-0000-0000-0000101D0000}"/>
    <cellStyle name="Normal 3 2 2 2 3 2 6 3" xfId="22542" xr:uid="{00000000-0005-0000-0000-00000E580000}"/>
    <cellStyle name="Normal 3 2 2 2 3 2 8" xfId="17529" xr:uid="{00000000-0005-0000-0000-000079440000}"/>
    <cellStyle name="Normal 3 2 2 2 3 3" xfId="2787" xr:uid="{00000000-0005-0000-0000-0000E30A0000}"/>
    <cellStyle name="Normal 3 2 2 2 3 3 2" xfId="4477" xr:uid="{00000000-0005-0000-0000-00007D110000}"/>
    <cellStyle name="Normal 3 2 2 2 3 3 2 2" xfId="14550" xr:uid="{00000000-0005-0000-0000-0000D6380000}"/>
    <cellStyle name="Normal 3 2 2 2 3 3 2 2 3" xfId="29648" xr:uid="{00000000-0005-0000-0000-0000D0730000}"/>
    <cellStyle name="Normal 3 2 2 2 3 3 2 3" xfId="9530" xr:uid="{00000000-0005-0000-0000-00003A250000}"/>
    <cellStyle name="Normal 3 2 2 2 3 3 2 3 3" xfId="24631" xr:uid="{00000000-0005-0000-0000-000037600000}"/>
    <cellStyle name="Normal 3 2 2 2 3 3 2 5" xfId="19618" xr:uid="{00000000-0005-0000-0000-0000A24C0000}"/>
    <cellStyle name="Normal 3 2 2 2 3 3 3" xfId="6169" xr:uid="{00000000-0005-0000-0000-000019180000}"/>
    <cellStyle name="Normal 3 2 2 2 3 3 3 2" xfId="16221" xr:uid="{00000000-0005-0000-0000-00005D3F0000}"/>
    <cellStyle name="Normal 3 2 2 2 3 3 3 3" xfId="11201" xr:uid="{00000000-0005-0000-0000-0000C12B0000}"/>
    <cellStyle name="Normal 3 2 2 2 3 3 3 3 3" xfId="26302" xr:uid="{00000000-0005-0000-0000-0000BE660000}"/>
    <cellStyle name="Normal 3 2 2 2 3 3 3 5" xfId="21289" xr:uid="{00000000-0005-0000-0000-000029530000}"/>
    <cellStyle name="Normal 3 2 2 2 3 3 4" xfId="12879" xr:uid="{00000000-0005-0000-0000-00004F320000}"/>
    <cellStyle name="Normal 3 2 2 2 3 3 4 3" xfId="27977" xr:uid="{00000000-0005-0000-0000-0000496D0000}"/>
    <cellStyle name="Normal 3 2 2 2 3 3 5" xfId="7858" xr:uid="{00000000-0005-0000-0000-0000B21E0000}"/>
    <cellStyle name="Normal 3 2 2 2 3 3 5 3" xfId="22960" xr:uid="{00000000-0005-0000-0000-0000B0590000}"/>
    <cellStyle name="Normal 3 2 2 2 3 3 7" xfId="17947" xr:uid="{00000000-0005-0000-0000-00001B460000}"/>
    <cellStyle name="Normal 3 2 2 2 3 4" xfId="3640" xr:uid="{00000000-0005-0000-0000-0000380E0000}"/>
    <cellStyle name="Normal 3 2 2 2 3 4 2" xfId="13714" xr:uid="{00000000-0005-0000-0000-000092350000}"/>
    <cellStyle name="Normal 3 2 2 2 3 4 2 3" xfId="28812" xr:uid="{00000000-0005-0000-0000-00008C700000}"/>
    <cellStyle name="Normal 3 2 2 2 3 4 3" xfId="8694" xr:uid="{00000000-0005-0000-0000-0000F6210000}"/>
    <cellStyle name="Normal 3 2 2 2 3 4 3 3" xfId="23795" xr:uid="{00000000-0005-0000-0000-0000F35C0000}"/>
    <cellStyle name="Normal 3 2 2 2 3 4 5" xfId="18782" xr:uid="{00000000-0005-0000-0000-00005E490000}"/>
    <cellStyle name="Normal 3 2 2 2 3 5" xfId="5333" xr:uid="{00000000-0005-0000-0000-0000D5140000}"/>
    <cellStyle name="Normal 3 2 2 2 3 5 2" xfId="15385" xr:uid="{00000000-0005-0000-0000-0000193C0000}"/>
    <cellStyle name="Normal 3 2 2 2 3 5 2 3" xfId="30483" xr:uid="{00000000-0005-0000-0000-000013770000}"/>
    <cellStyle name="Normal 3 2 2 2 3 5 3" xfId="10365" xr:uid="{00000000-0005-0000-0000-00007D280000}"/>
    <cellStyle name="Normal 3 2 2 2 3 5 3 3" xfId="25466" xr:uid="{00000000-0005-0000-0000-00007A630000}"/>
    <cellStyle name="Normal 3 2 2 2 3 5 5" xfId="20453" xr:uid="{00000000-0005-0000-0000-0000E54F0000}"/>
    <cellStyle name="Normal 3 2 2 2 3 6" xfId="12043" xr:uid="{00000000-0005-0000-0000-00000B2F0000}"/>
    <cellStyle name="Normal 3 2 2 2 3 6 3" xfId="27141" xr:uid="{00000000-0005-0000-0000-0000056A0000}"/>
    <cellStyle name="Normal 3 2 2 2 3 7" xfId="7022" xr:uid="{00000000-0005-0000-0000-00006E1B0000}"/>
    <cellStyle name="Normal 3 2 2 2 3 7 3" xfId="22124" xr:uid="{00000000-0005-0000-0000-00006C560000}"/>
    <cellStyle name="Normal 3 2 2 2 3 9" xfId="17111" xr:uid="{00000000-0005-0000-0000-0000D7420000}"/>
    <cellStyle name="Normal 3 2 2 2 4" xfId="2158" xr:uid="{00000000-0005-0000-0000-00006E080000}"/>
    <cellStyle name="Normal 3 2 2 2 4 2" xfId="2997" xr:uid="{00000000-0005-0000-0000-0000B50B0000}"/>
    <cellStyle name="Normal 3 2 2 2 4 2 2" xfId="4687" xr:uid="{00000000-0005-0000-0000-00004F120000}"/>
    <cellStyle name="Normal 3 2 2 2 4 2 2 2" xfId="14760" xr:uid="{00000000-0005-0000-0000-0000A8390000}"/>
    <cellStyle name="Normal 3 2 2 2 4 2 2 2 3" xfId="29858" xr:uid="{00000000-0005-0000-0000-0000A2740000}"/>
    <cellStyle name="Normal 3 2 2 2 4 2 2 3" xfId="9740" xr:uid="{00000000-0005-0000-0000-00000C260000}"/>
    <cellStyle name="Normal 3 2 2 2 4 2 2 3 3" xfId="24841" xr:uid="{00000000-0005-0000-0000-000009610000}"/>
    <cellStyle name="Normal 3 2 2 2 4 2 2 5" xfId="19828" xr:uid="{00000000-0005-0000-0000-0000744D0000}"/>
    <cellStyle name="Normal 3 2 2 2 4 2 3" xfId="6379" xr:uid="{00000000-0005-0000-0000-0000EB180000}"/>
    <cellStyle name="Normal 3 2 2 2 4 2 3 2" xfId="16431" xr:uid="{00000000-0005-0000-0000-00002F400000}"/>
    <cellStyle name="Normal 3 2 2 2 4 2 3 3" xfId="11411" xr:uid="{00000000-0005-0000-0000-0000932C0000}"/>
    <cellStyle name="Normal 3 2 2 2 4 2 3 3 3" xfId="26512" xr:uid="{00000000-0005-0000-0000-000090670000}"/>
    <cellStyle name="Normal 3 2 2 2 4 2 3 5" xfId="21499" xr:uid="{00000000-0005-0000-0000-0000FB530000}"/>
    <cellStyle name="Normal 3 2 2 2 4 2 4" xfId="13089" xr:uid="{00000000-0005-0000-0000-000021330000}"/>
    <cellStyle name="Normal 3 2 2 2 4 2 4 3" xfId="28187" xr:uid="{00000000-0005-0000-0000-00001B6E0000}"/>
    <cellStyle name="Normal 3 2 2 2 4 2 5" xfId="8068" xr:uid="{00000000-0005-0000-0000-0000841F0000}"/>
    <cellStyle name="Normal 3 2 2 2 4 2 5 3" xfId="23170" xr:uid="{00000000-0005-0000-0000-0000825A0000}"/>
    <cellStyle name="Normal 3 2 2 2 4 2 7" xfId="18157" xr:uid="{00000000-0005-0000-0000-0000ED460000}"/>
    <cellStyle name="Normal 3 2 2 2 4 3" xfId="3850" xr:uid="{00000000-0005-0000-0000-00000A0F0000}"/>
    <cellStyle name="Normal 3 2 2 2 4 3 2" xfId="13924" xr:uid="{00000000-0005-0000-0000-000064360000}"/>
    <cellStyle name="Normal 3 2 2 2 4 3 2 3" xfId="29022" xr:uid="{00000000-0005-0000-0000-00005E710000}"/>
    <cellStyle name="Normal 3 2 2 2 4 3 3" xfId="8904" xr:uid="{00000000-0005-0000-0000-0000C8220000}"/>
    <cellStyle name="Normal 3 2 2 2 4 3 3 3" xfId="24005" xr:uid="{00000000-0005-0000-0000-0000C55D0000}"/>
    <cellStyle name="Normal 3 2 2 2 4 3 5" xfId="18992" xr:uid="{00000000-0005-0000-0000-0000304A0000}"/>
    <cellStyle name="Normal 3 2 2 2 4 4" xfId="5543" xr:uid="{00000000-0005-0000-0000-0000A7150000}"/>
    <cellStyle name="Normal 3 2 2 2 4 4 2" xfId="15595" xr:uid="{00000000-0005-0000-0000-0000EB3C0000}"/>
    <cellStyle name="Normal 3 2 2 2 4 4 2 3" xfId="30693" xr:uid="{00000000-0005-0000-0000-0000E5770000}"/>
    <cellStyle name="Normal 3 2 2 2 4 4 3" xfId="10575" xr:uid="{00000000-0005-0000-0000-00004F290000}"/>
    <cellStyle name="Normal 3 2 2 2 4 4 3 3" xfId="25676" xr:uid="{00000000-0005-0000-0000-00004C640000}"/>
    <cellStyle name="Normal 3 2 2 2 4 4 5" xfId="20663" xr:uid="{00000000-0005-0000-0000-0000B7500000}"/>
    <cellStyle name="Normal 3 2 2 2 4 5" xfId="12253" xr:uid="{00000000-0005-0000-0000-0000DD2F0000}"/>
    <cellStyle name="Normal 3 2 2 2 4 5 3" xfId="27351" xr:uid="{00000000-0005-0000-0000-0000D76A0000}"/>
    <cellStyle name="Normal 3 2 2 2 4 6" xfId="7232" xr:uid="{00000000-0005-0000-0000-0000401C0000}"/>
    <cellStyle name="Normal 3 2 2 2 4 6 3" xfId="22334" xr:uid="{00000000-0005-0000-0000-00003E570000}"/>
    <cellStyle name="Normal 3 2 2 2 4 8" xfId="17321" xr:uid="{00000000-0005-0000-0000-0000A9430000}"/>
    <cellStyle name="Normal 3 2 2 2 5" xfId="2579" xr:uid="{00000000-0005-0000-0000-0000130A0000}"/>
    <cellStyle name="Normal 3 2 2 2 5 2" xfId="4269" xr:uid="{00000000-0005-0000-0000-0000AD100000}"/>
    <cellStyle name="Normal 3 2 2 2 5 2 2" xfId="14342" xr:uid="{00000000-0005-0000-0000-000006380000}"/>
    <cellStyle name="Normal 3 2 2 2 5 2 2 3" xfId="29440" xr:uid="{00000000-0005-0000-0000-000000730000}"/>
    <cellStyle name="Normal 3 2 2 2 5 2 3" xfId="9322" xr:uid="{00000000-0005-0000-0000-00006A240000}"/>
    <cellStyle name="Normal 3 2 2 2 5 2 3 3" xfId="24423" xr:uid="{00000000-0005-0000-0000-0000675F0000}"/>
    <cellStyle name="Normal 3 2 2 2 5 2 5" xfId="19410" xr:uid="{00000000-0005-0000-0000-0000D24B0000}"/>
    <cellStyle name="Normal 3 2 2 2 5 3" xfId="5961" xr:uid="{00000000-0005-0000-0000-000049170000}"/>
    <cellStyle name="Normal 3 2 2 2 5 3 2" xfId="16013" xr:uid="{00000000-0005-0000-0000-00008D3E0000}"/>
    <cellStyle name="Normal 3 2 2 2 5 3 3" xfId="10993" xr:uid="{00000000-0005-0000-0000-0000F12A0000}"/>
    <cellStyle name="Normal 3 2 2 2 5 3 3 3" xfId="26094" xr:uid="{00000000-0005-0000-0000-0000EE650000}"/>
    <cellStyle name="Normal 3 2 2 2 5 3 5" xfId="21081" xr:uid="{00000000-0005-0000-0000-000059520000}"/>
    <cellStyle name="Normal 3 2 2 2 5 4" xfId="12671" xr:uid="{00000000-0005-0000-0000-00007F310000}"/>
    <cellStyle name="Normal 3 2 2 2 5 4 3" xfId="27769" xr:uid="{00000000-0005-0000-0000-0000796C0000}"/>
    <cellStyle name="Normal 3 2 2 2 5 5" xfId="7650" xr:uid="{00000000-0005-0000-0000-0000E21D0000}"/>
    <cellStyle name="Normal 3 2 2 2 5 5 3" xfId="22752" xr:uid="{00000000-0005-0000-0000-0000E0580000}"/>
    <cellStyle name="Normal 3 2 2 2 5 7" xfId="17739" xr:uid="{00000000-0005-0000-0000-00004B450000}"/>
    <cellStyle name="Normal 3 2 2 2 6" xfId="3432" xr:uid="{00000000-0005-0000-0000-0000680D0000}"/>
    <cellStyle name="Normal 3 2 2 2 6 2" xfId="13506" xr:uid="{00000000-0005-0000-0000-0000C2340000}"/>
    <cellStyle name="Normal 3 2 2 2 6 2 3" xfId="28604" xr:uid="{00000000-0005-0000-0000-0000BC6F0000}"/>
    <cellStyle name="Normal 3 2 2 2 6 3" xfId="8486" xr:uid="{00000000-0005-0000-0000-000026210000}"/>
    <cellStyle name="Normal 3 2 2 2 6 3 3" xfId="23587" xr:uid="{00000000-0005-0000-0000-0000235C0000}"/>
    <cellStyle name="Normal 3 2 2 2 6 5" xfId="18574" xr:uid="{00000000-0005-0000-0000-00008E480000}"/>
    <cellStyle name="Normal 3 2 2 2 7" xfId="5125" xr:uid="{00000000-0005-0000-0000-000005140000}"/>
    <cellStyle name="Normal 3 2 2 2 7 2" xfId="15177" xr:uid="{00000000-0005-0000-0000-0000493B0000}"/>
    <cellStyle name="Normal 3 2 2 2 7 2 3" xfId="30275" xr:uid="{00000000-0005-0000-0000-000043760000}"/>
    <cellStyle name="Normal 3 2 2 2 7 3" xfId="10157" xr:uid="{00000000-0005-0000-0000-0000AD270000}"/>
    <cellStyle name="Normal 3 2 2 2 7 3 3" xfId="25258" xr:uid="{00000000-0005-0000-0000-0000AA620000}"/>
    <cellStyle name="Normal 3 2 2 2 7 5" xfId="20245" xr:uid="{00000000-0005-0000-0000-0000154F0000}"/>
    <cellStyle name="Normal 3 2 2 2 8" xfId="11835" xr:uid="{00000000-0005-0000-0000-00003B2E0000}"/>
    <cellStyle name="Normal 3 2 2 2 8 3" xfId="26933" xr:uid="{00000000-0005-0000-0000-000035690000}"/>
    <cellStyle name="Normal 3 2 2 2 9" xfId="6814" xr:uid="{00000000-0005-0000-0000-00009E1A0000}"/>
    <cellStyle name="Normal 3 2 2 2 9 3" xfId="21916" xr:uid="{00000000-0005-0000-0000-00009C550000}"/>
    <cellStyle name="Normal 3 2 2 3" xfId="1778" xr:uid="{00000000-0005-0000-0000-0000F2060000}"/>
    <cellStyle name="Normal 3 2 2 3 10" xfId="16955" xr:uid="{00000000-0005-0000-0000-00003B420000}"/>
    <cellStyle name="Normal 3 2 2 3 2" xfId="1997" xr:uid="{00000000-0005-0000-0000-0000CD070000}"/>
    <cellStyle name="Normal 3 2 2 3 2 2" xfId="2418" xr:uid="{00000000-0005-0000-0000-000072090000}"/>
    <cellStyle name="Normal 3 2 2 3 2 2 2" xfId="3257" xr:uid="{00000000-0005-0000-0000-0000B90C0000}"/>
    <cellStyle name="Normal 3 2 2 3 2 2 2 2" xfId="4947" xr:uid="{00000000-0005-0000-0000-000053130000}"/>
    <cellStyle name="Normal 3 2 2 3 2 2 2 2 2" xfId="15020" xr:uid="{00000000-0005-0000-0000-0000AC3A0000}"/>
    <cellStyle name="Normal 3 2 2 3 2 2 2 2 2 3" xfId="30118" xr:uid="{00000000-0005-0000-0000-0000A6750000}"/>
    <cellStyle name="Normal 3 2 2 3 2 2 2 2 3" xfId="10000" xr:uid="{00000000-0005-0000-0000-000010270000}"/>
    <cellStyle name="Normal 3 2 2 3 2 2 2 2 3 3" xfId="25101" xr:uid="{00000000-0005-0000-0000-00000D620000}"/>
    <cellStyle name="Normal 3 2 2 3 2 2 2 2 5" xfId="20088" xr:uid="{00000000-0005-0000-0000-0000784E0000}"/>
    <cellStyle name="Normal 3 2 2 3 2 2 2 3" xfId="6639" xr:uid="{00000000-0005-0000-0000-0000EF190000}"/>
    <cellStyle name="Normal 3 2 2 3 2 2 2 3 2" xfId="16691" xr:uid="{00000000-0005-0000-0000-000033410000}"/>
    <cellStyle name="Normal 3 2 2 3 2 2 2 3 3" xfId="11671" xr:uid="{00000000-0005-0000-0000-0000972D0000}"/>
    <cellStyle name="Normal 3 2 2 3 2 2 2 3 3 3" xfId="26772" xr:uid="{00000000-0005-0000-0000-000094680000}"/>
    <cellStyle name="Normal 3 2 2 3 2 2 2 3 5" xfId="21759" xr:uid="{00000000-0005-0000-0000-0000FF540000}"/>
    <cellStyle name="Normal 3 2 2 3 2 2 2 4" xfId="13349" xr:uid="{00000000-0005-0000-0000-000025340000}"/>
    <cellStyle name="Normal 3 2 2 3 2 2 2 4 3" xfId="28447" xr:uid="{00000000-0005-0000-0000-00001F6F0000}"/>
    <cellStyle name="Normal 3 2 2 3 2 2 2 5" xfId="8328" xr:uid="{00000000-0005-0000-0000-000088200000}"/>
    <cellStyle name="Normal 3 2 2 3 2 2 2 5 3" xfId="23430" xr:uid="{00000000-0005-0000-0000-0000865B0000}"/>
    <cellStyle name="Normal 3 2 2 3 2 2 2 7" xfId="18417" xr:uid="{00000000-0005-0000-0000-0000F1470000}"/>
    <cellStyle name="Normal 3 2 2 3 2 2 3" xfId="4110" xr:uid="{00000000-0005-0000-0000-00000E100000}"/>
    <cellStyle name="Normal 3 2 2 3 2 2 3 2" xfId="14184" xr:uid="{00000000-0005-0000-0000-000068370000}"/>
    <cellStyle name="Normal 3 2 2 3 2 2 3 2 3" xfId="29282" xr:uid="{00000000-0005-0000-0000-000062720000}"/>
    <cellStyle name="Normal 3 2 2 3 2 2 3 3" xfId="9164" xr:uid="{00000000-0005-0000-0000-0000CC230000}"/>
    <cellStyle name="Normal 3 2 2 3 2 2 3 3 3" xfId="24265" xr:uid="{00000000-0005-0000-0000-0000C95E0000}"/>
    <cellStyle name="Normal 3 2 2 3 2 2 3 5" xfId="19252" xr:uid="{00000000-0005-0000-0000-0000344B0000}"/>
    <cellStyle name="Normal 3 2 2 3 2 2 4" xfId="5803" xr:uid="{00000000-0005-0000-0000-0000AB160000}"/>
    <cellStyle name="Normal 3 2 2 3 2 2 4 2" xfId="15855" xr:uid="{00000000-0005-0000-0000-0000EF3D0000}"/>
    <cellStyle name="Normal 3 2 2 3 2 2 4 3" xfId="10835" xr:uid="{00000000-0005-0000-0000-0000532A0000}"/>
    <cellStyle name="Normal 3 2 2 3 2 2 4 3 3" xfId="25936" xr:uid="{00000000-0005-0000-0000-000050650000}"/>
    <cellStyle name="Normal 3 2 2 3 2 2 4 5" xfId="20923" xr:uid="{00000000-0005-0000-0000-0000BB510000}"/>
    <cellStyle name="Normal 3 2 2 3 2 2 5" xfId="12513" xr:uid="{00000000-0005-0000-0000-0000E1300000}"/>
    <cellStyle name="Normal 3 2 2 3 2 2 5 3" xfId="27611" xr:uid="{00000000-0005-0000-0000-0000DB6B0000}"/>
    <cellStyle name="Normal 3 2 2 3 2 2 6" xfId="7492" xr:uid="{00000000-0005-0000-0000-0000441D0000}"/>
    <cellStyle name="Normal 3 2 2 3 2 2 6 3" xfId="22594" xr:uid="{00000000-0005-0000-0000-000042580000}"/>
    <cellStyle name="Normal 3 2 2 3 2 2 8" xfId="17581" xr:uid="{00000000-0005-0000-0000-0000AD440000}"/>
    <cellStyle name="Normal 3 2 2 3 2 3" xfId="2839" xr:uid="{00000000-0005-0000-0000-0000170B0000}"/>
    <cellStyle name="Normal 3 2 2 3 2 3 2" xfId="4529" xr:uid="{00000000-0005-0000-0000-0000B1110000}"/>
    <cellStyle name="Normal 3 2 2 3 2 3 2 2" xfId="14602" xr:uid="{00000000-0005-0000-0000-00000A390000}"/>
    <cellStyle name="Normal 3 2 2 3 2 3 2 2 3" xfId="29700" xr:uid="{00000000-0005-0000-0000-000004740000}"/>
    <cellStyle name="Normal 3 2 2 3 2 3 2 3" xfId="9582" xr:uid="{00000000-0005-0000-0000-00006E250000}"/>
    <cellStyle name="Normal 3 2 2 3 2 3 2 3 3" xfId="24683" xr:uid="{00000000-0005-0000-0000-00006B600000}"/>
    <cellStyle name="Normal 3 2 2 3 2 3 2 5" xfId="19670" xr:uid="{00000000-0005-0000-0000-0000D64C0000}"/>
    <cellStyle name="Normal 3 2 2 3 2 3 3" xfId="6221" xr:uid="{00000000-0005-0000-0000-00004D180000}"/>
    <cellStyle name="Normal 3 2 2 3 2 3 3 2" xfId="16273" xr:uid="{00000000-0005-0000-0000-0000913F0000}"/>
    <cellStyle name="Normal 3 2 2 3 2 3 3 3" xfId="11253" xr:uid="{00000000-0005-0000-0000-0000F52B0000}"/>
    <cellStyle name="Normal 3 2 2 3 2 3 3 3 3" xfId="26354" xr:uid="{00000000-0005-0000-0000-0000F2660000}"/>
    <cellStyle name="Normal 3 2 2 3 2 3 3 5" xfId="21341" xr:uid="{00000000-0005-0000-0000-00005D530000}"/>
    <cellStyle name="Normal 3 2 2 3 2 3 4" xfId="12931" xr:uid="{00000000-0005-0000-0000-000083320000}"/>
    <cellStyle name="Normal 3 2 2 3 2 3 4 3" xfId="28029" xr:uid="{00000000-0005-0000-0000-00007D6D0000}"/>
    <cellStyle name="Normal 3 2 2 3 2 3 5" xfId="7910" xr:uid="{00000000-0005-0000-0000-0000E61E0000}"/>
    <cellStyle name="Normal 3 2 2 3 2 3 5 3" xfId="23012" xr:uid="{00000000-0005-0000-0000-0000E4590000}"/>
    <cellStyle name="Normal 3 2 2 3 2 3 7" xfId="17999" xr:uid="{00000000-0005-0000-0000-00004F460000}"/>
    <cellStyle name="Normal 3 2 2 3 2 4" xfId="3692" xr:uid="{00000000-0005-0000-0000-00006C0E0000}"/>
    <cellStyle name="Normal 3 2 2 3 2 4 2" xfId="13766" xr:uid="{00000000-0005-0000-0000-0000C6350000}"/>
    <cellStyle name="Normal 3 2 2 3 2 4 2 3" xfId="28864" xr:uid="{00000000-0005-0000-0000-0000C0700000}"/>
    <cellStyle name="Normal 3 2 2 3 2 4 3" xfId="8746" xr:uid="{00000000-0005-0000-0000-00002A220000}"/>
    <cellStyle name="Normal 3 2 2 3 2 4 3 3" xfId="23847" xr:uid="{00000000-0005-0000-0000-0000275D0000}"/>
    <cellStyle name="Normal 3 2 2 3 2 4 5" xfId="18834" xr:uid="{00000000-0005-0000-0000-000092490000}"/>
    <cellStyle name="Normal 3 2 2 3 2 5" xfId="5385" xr:uid="{00000000-0005-0000-0000-000009150000}"/>
    <cellStyle name="Normal 3 2 2 3 2 5 2" xfId="15437" xr:uid="{00000000-0005-0000-0000-00004D3C0000}"/>
    <cellStyle name="Normal 3 2 2 3 2 5 2 3" xfId="30535" xr:uid="{00000000-0005-0000-0000-000047770000}"/>
    <cellStyle name="Normal 3 2 2 3 2 5 3" xfId="10417" xr:uid="{00000000-0005-0000-0000-0000B1280000}"/>
    <cellStyle name="Normal 3 2 2 3 2 5 3 3" xfId="25518" xr:uid="{00000000-0005-0000-0000-0000AE630000}"/>
    <cellStyle name="Normal 3 2 2 3 2 5 5" xfId="20505" xr:uid="{00000000-0005-0000-0000-000019500000}"/>
    <cellStyle name="Normal 3 2 2 3 2 6" xfId="12095" xr:uid="{00000000-0005-0000-0000-00003F2F0000}"/>
    <cellStyle name="Normal 3 2 2 3 2 6 3" xfId="27193" xr:uid="{00000000-0005-0000-0000-0000396A0000}"/>
    <cellStyle name="Normal 3 2 2 3 2 7" xfId="7074" xr:uid="{00000000-0005-0000-0000-0000A21B0000}"/>
    <cellStyle name="Normal 3 2 2 3 2 7 3" xfId="22176" xr:uid="{00000000-0005-0000-0000-0000A0560000}"/>
    <cellStyle name="Normal 3 2 2 3 2 9" xfId="17163" xr:uid="{00000000-0005-0000-0000-00000B430000}"/>
    <cellStyle name="Normal 3 2 2 3 3" xfId="2210" xr:uid="{00000000-0005-0000-0000-0000A2080000}"/>
    <cellStyle name="Normal 3 2 2 3 3 2" xfId="3049" xr:uid="{00000000-0005-0000-0000-0000E90B0000}"/>
    <cellStyle name="Normal 3 2 2 3 3 2 2" xfId="4739" xr:uid="{00000000-0005-0000-0000-000083120000}"/>
    <cellStyle name="Normal 3 2 2 3 3 2 2 2" xfId="14812" xr:uid="{00000000-0005-0000-0000-0000DC390000}"/>
    <cellStyle name="Normal 3 2 2 3 3 2 2 2 3" xfId="29910" xr:uid="{00000000-0005-0000-0000-0000D6740000}"/>
    <cellStyle name="Normal 3 2 2 3 3 2 2 3" xfId="9792" xr:uid="{00000000-0005-0000-0000-000040260000}"/>
    <cellStyle name="Normal 3 2 2 3 3 2 2 3 3" xfId="24893" xr:uid="{00000000-0005-0000-0000-00003D610000}"/>
    <cellStyle name="Normal 3 2 2 3 3 2 2 5" xfId="19880" xr:uid="{00000000-0005-0000-0000-0000A84D0000}"/>
    <cellStyle name="Normal 3 2 2 3 3 2 3" xfId="6431" xr:uid="{00000000-0005-0000-0000-00001F190000}"/>
    <cellStyle name="Normal 3 2 2 3 3 2 3 2" xfId="16483" xr:uid="{00000000-0005-0000-0000-000063400000}"/>
    <cellStyle name="Normal 3 2 2 3 3 2 3 3" xfId="11463" xr:uid="{00000000-0005-0000-0000-0000C72C0000}"/>
    <cellStyle name="Normal 3 2 2 3 3 2 3 3 3" xfId="26564" xr:uid="{00000000-0005-0000-0000-0000C4670000}"/>
    <cellStyle name="Normal 3 2 2 3 3 2 3 5" xfId="21551" xr:uid="{00000000-0005-0000-0000-00002F540000}"/>
    <cellStyle name="Normal 3 2 2 3 3 2 4" xfId="13141" xr:uid="{00000000-0005-0000-0000-000055330000}"/>
    <cellStyle name="Normal 3 2 2 3 3 2 4 3" xfId="28239" xr:uid="{00000000-0005-0000-0000-00004F6E0000}"/>
    <cellStyle name="Normal 3 2 2 3 3 2 5" xfId="8120" xr:uid="{00000000-0005-0000-0000-0000B81F0000}"/>
    <cellStyle name="Normal 3 2 2 3 3 2 5 3" xfId="23222" xr:uid="{00000000-0005-0000-0000-0000B65A0000}"/>
    <cellStyle name="Normal 3 2 2 3 3 2 7" xfId="18209" xr:uid="{00000000-0005-0000-0000-000021470000}"/>
    <cellStyle name="Normal 3 2 2 3 3 3" xfId="3902" xr:uid="{00000000-0005-0000-0000-00003E0F0000}"/>
    <cellStyle name="Normal 3 2 2 3 3 3 2" xfId="13976" xr:uid="{00000000-0005-0000-0000-000098360000}"/>
    <cellStyle name="Normal 3 2 2 3 3 3 2 3" xfId="29074" xr:uid="{00000000-0005-0000-0000-000092710000}"/>
    <cellStyle name="Normal 3 2 2 3 3 3 3" xfId="8956" xr:uid="{00000000-0005-0000-0000-0000FC220000}"/>
    <cellStyle name="Normal 3 2 2 3 3 3 3 3" xfId="24057" xr:uid="{00000000-0005-0000-0000-0000F95D0000}"/>
    <cellStyle name="Normal 3 2 2 3 3 3 5" xfId="19044" xr:uid="{00000000-0005-0000-0000-0000644A0000}"/>
    <cellStyle name="Normal 3 2 2 3 3 4" xfId="5595" xr:uid="{00000000-0005-0000-0000-0000DB150000}"/>
    <cellStyle name="Normal 3 2 2 3 3 4 2" xfId="15647" xr:uid="{00000000-0005-0000-0000-00001F3D0000}"/>
    <cellStyle name="Normal 3 2 2 3 3 4 2 3" xfId="30745" xr:uid="{00000000-0005-0000-0000-000019780000}"/>
    <cellStyle name="Normal 3 2 2 3 3 4 3" xfId="10627" xr:uid="{00000000-0005-0000-0000-000083290000}"/>
    <cellStyle name="Normal 3 2 2 3 3 4 3 3" xfId="25728" xr:uid="{00000000-0005-0000-0000-000080640000}"/>
    <cellStyle name="Normal 3 2 2 3 3 4 5" xfId="20715" xr:uid="{00000000-0005-0000-0000-0000EB500000}"/>
    <cellStyle name="Normal 3 2 2 3 3 5" xfId="12305" xr:uid="{00000000-0005-0000-0000-000011300000}"/>
    <cellStyle name="Normal 3 2 2 3 3 5 3" xfId="27403" xr:uid="{00000000-0005-0000-0000-00000B6B0000}"/>
    <cellStyle name="Normal 3 2 2 3 3 6" xfId="7284" xr:uid="{00000000-0005-0000-0000-0000741C0000}"/>
    <cellStyle name="Normal 3 2 2 3 3 6 3" xfId="22386" xr:uid="{00000000-0005-0000-0000-000072570000}"/>
    <cellStyle name="Normal 3 2 2 3 3 8" xfId="17373" xr:uid="{00000000-0005-0000-0000-0000DD430000}"/>
    <cellStyle name="Normal 3 2 2 3 4" xfId="2631" xr:uid="{00000000-0005-0000-0000-0000470A0000}"/>
    <cellStyle name="Normal 3 2 2 3 4 2" xfId="4321" xr:uid="{00000000-0005-0000-0000-0000E1100000}"/>
    <cellStyle name="Normal 3 2 2 3 4 2 2" xfId="14394" xr:uid="{00000000-0005-0000-0000-00003A380000}"/>
    <cellStyle name="Normal 3 2 2 3 4 2 2 3" xfId="29492" xr:uid="{00000000-0005-0000-0000-000034730000}"/>
    <cellStyle name="Normal 3 2 2 3 4 2 3" xfId="9374" xr:uid="{00000000-0005-0000-0000-00009E240000}"/>
    <cellStyle name="Normal 3 2 2 3 4 2 3 3" xfId="24475" xr:uid="{00000000-0005-0000-0000-00009B5F0000}"/>
    <cellStyle name="Normal 3 2 2 3 4 2 5" xfId="19462" xr:uid="{00000000-0005-0000-0000-0000064C0000}"/>
    <cellStyle name="Normal 3 2 2 3 4 3" xfId="6013" xr:uid="{00000000-0005-0000-0000-00007D170000}"/>
    <cellStyle name="Normal 3 2 2 3 4 3 2" xfId="16065" xr:uid="{00000000-0005-0000-0000-0000C13E0000}"/>
    <cellStyle name="Normal 3 2 2 3 4 3 3" xfId="11045" xr:uid="{00000000-0005-0000-0000-0000252B0000}"/>
    <cellStyle name="Normal 3 2 2 3 4 3 3 3" xfId="26146" xr:uid="{00000000-0005-0000-0000-000022660000}"/>
    <cellStyle name="Normal 3 2 2 3 4 3 5" xfId="21133" xr:uid="{00000000-0005-0000-0000-00008D520000}"/>
    <cellStyle name="Normal 3 2 2 3 4 4" xfId="12723" xr:uid="{00000000-0005-0000-0000-0000B3310000}"/>
    <cellStyle name="Normal 3 2 2 3 4 4 3" xfId="27821" xr:uid="{00000000-0005-0000-0000-0000AD6C0000}"/>
    <cellStyle name="Normal 3 2 2 3 4 5" xfId="7702" xr:uid="{00000000-0005-0000-0000-0000161E0000}"/>
    <cellStyle name="Normal 3 2 2 3 4 5 3" xfId="22804" xr:uid="{00000000-0005-0000-0000-000014590000}"/>
    <cellStyle name="Normal 3 2 2 3 4 7" xfId="17791" xr:uid="{00000000-0005-0000-0000-00007F450000}"/>
    <cellStyle name="Normal 3 2 2 3 5" xfId="3484" xr:uid="{00000000-0005-0000-0000-00009C0D0000}"/>
    <cellStyle name="Normal 3 2 2 3 5 2" xfId="13558" xr:uid="{00000000-0005-0000-0000-0000F6340000}"/>
    <cellStyle name="Normal 3 2 2 3 5 2 3" xfId="28656" xr:uid="{00000000-0005-0000-0000-0000F06F0000}"/>
    <cellStyle name="Normal 3 2 2 3 5 3" xfId="8538" xr:uid="{00000000-0005-0000-0000-00005A210000}"/>
    <cellStyle name="Normal 3 2 2 3 5 3 3" xfId="23639" xr:uid="{00000000-0005-0000-0000-0000575C0000}"/>
    <cellStyle name="Normal 3 2 2 3 5 5" xfId="18626" xr:uid="{00000000-0005-0000-0000-0000C2480000}"/>
    <cellStyle name="Normal 3 2 2 3 6" xfId="5177" xr:uid="{00000000-0005-0000-0000-000039140000}"/>
    <cellStyle name="Normal 3 2 2 3 6 2" xfId="15229" xr:uid="{00000000-0005-0000-0000-00007D3B0000}"/>
    <cellStyle name="Normal 3 2 2 3 6 2 3" xfId="30327" xr:uid="{00000000-0005-0000-0000-000077760000}"/>
    <cellStyle name="Normal 3 2 2 3 6 3" xfId="10209" xr:uid="{00000000-0005-0000-0000-0000E1270000}"/>
    <cellStyle name="Normal 3 2 2 3 6 3 3" xfId="25310" xr:uid="{00000000-0005-0000-0000-0000DE620000}"/>
    <cellStyle name="Normal 3 2 2 3 6 5" xfId="20297" xr:uid="{00000000-0005-0000-0000-0000494F0000}"/>
    <cellStyle name="Normal 3 2 2 3 7" xfId="11887" xr:uid="{00000000-0005-0000-0000-00006F2E0000}"/>
    <cellStyle name="Normal 3 2 2 3 7 3" xfId="26985" xr:uid="{00000000-0005-0000-0000-000069690000}"/>
    <cellStyle name="Normal 3 2 2 3 8" xfId="6866" xr:uid="{00000000-0005-0000-0000-0000D21A0000}"/>
    <cellStyle name="Normal 3 2 2 3 8 3" xfId="21968" xr:uid="{00000000-0005-0000-0000-0000D0550000}"/>
    <cellStyle name="Normal 3 2 2 4" xfId="1891" xr:uid="{00000000-0005-0000-0000-000063070000}"/>
    <cellStyle name="Normal 3 2 2 4 2" xfId="2314" xr:uid="{00000000-0005-0000-0000-00000A090000}"/>
    <cellStyle name="Normal 3 2 2 4 2 2" xfId="3153" xr:uid="{00000000-0005-0000-0000-0000510C0000}"/>
    <cellStyle name="Normal 3 2 2 4 2 2 2" xfId="4843" xr:uid="{00000000-0005-0000-0000-0000EB120000}"/>
    <cellStyle name="Normal 3 2 2 4 2 2 2 2" xfId="14916" xr:uid="{00000000-0005-0000-0000-0000443A0000}"/>
    <cellStyle name="Normal 3 2 2 4 2 2 2 2 3" xfId="30014" xr:uid="{00000000-0005-0000-0000-00003E750000}"/>
    <cellStyle name="Normal 3 2 2 4 2 2 2 3" xfId="9896" xr:uid="{00000000-0005-0000-0000-0000A8260000}"/>
    <cellStyle name="Normal 3 2 2 4 2 2 2 3 3" xfId="24997" xr:uid="{00000000-0005-0000-0000-0000A5610000}"/>
    <cellStyle name="Normal 3 2 2 4 2 2 2 5" xfId="19984" xr:uid="{00000000-0005-0000-0000-0000104E0000}"/>
    <cellStyle name="Normal 3 2 2 4 2 2 3" xfId="6535" xr:uid="{00000000-0005-0000-0000-000087190000}"/>
    <cellStyle name="Normal 3 2 2 4 2 2 3 2" xfId="16587" xr:uid="{00000000-0005-0000-0000-0000CB400000}"/>
    <cellStyle name="Normal 3 2 2 4 2 2 3 3" xfId="11567" xr:uid="{00000000-0005-0000-0000-00002F2D0000}"/>
    <cellStyle name="Normal 3 2 2 4 2 2 3 3 3" xfId="26668" xr:uid="{00000000-0005-0000-0000-00002C680000}"/>
    <cellStyle name="Normal 3 2 2 4 2 2 3 5" xfId="21655" xr:uid="{00000000-0005-0000-0000-000097540000}"/>
    <cellStyle name="Normal 3 2 2 4 2 2 4" xfId="13245" xr:uid="{00000000-0005-0000-0000-0000BD330000}"/>
    <cellStyle name="Normal 3 2 2 4 2 2 4 3" xfId="28343" xr:uid="{00000000-0005-0000-0000-0000B76E0000}"/>
    <cellStyle name="Normal 3 2 2 4 2 2 5" xfId="8224" xr:uid="{00000000-0005-0000-0000-000020200000}"/>
    <cellStyle name="Normal 3 2 2 4 2 2 5 3" xfId="23326" xr:uid="{00000000-0005-0000-0000-00001E5B0000}"/>
    <cellStyle name="Normal 3 2 2 4 2 2 7" xfId="18313" xr:uid="{00000000-0005-0000-0000-000089470000}"/>
    <cellStyle name="Normal 3 2 2 4 2 3" xfId="4006" xr:uid="{00000000-0005-0000-0000-0000A60F0000}"/>
    <cellStyle name="Normal 3 2 2 4 2 3 2" xfId="14080" xr:uid="{00000000-0005-0000-0000-000000370000}"/>
    <cellStyle name="Normal 3 2 2 4 2 3 2 3" xfId="29178" xr:uid="{00000000-0005-0000-0000-0000FA710000}"/>
    <cellStyle name="Normal 3 2 2 4 2 3 3" xfId="9060" xr:uid="{00000000-0005-0000-0000-000064230000}"/>
    <cellStyle name="Normal 3 2 2 4 2 3 3 3" xfId="24161" xr:uid="{00000000-0005-0000-0000-0000615E0000}"/>
    <cellStyle name="Normal 3 2 2 4 2 3 5" xfId="19148" xr:uid="{00000000-0005-0000-0000-0000CC4A0000}"/>
    <cellStyle name="Normal 3 2 2 4 2 4" xfId="5699" xr:uid="{00000000-0005-0000-0000-000043160000}"/>
    <cellStyle name="Normal 3 2 2 4 2 4 2" xfId="15751" xr:uid="{00000000-0005-0000-0000-0000873D0000}"/>
    <cellStyle name="Normal 3 2 2 4 2 4 2 3" xfId="30849" xr:uid="{00000000-0005-0000-0000-000081780000}"/>
    <cellStyle name="Normal 3 2 2 4 2 4 3" xfId="10731" xr:uid="{00000000-0005-0000-0000-0000EB290000}"/>
    <cellStyle name="Normal 3 2 2 4 2 4 3 3" xfId="25832" xr:uid="{00000000-0005-0000-0000-0000E8640000}"/>
    <cellStyle name="Normal 3 2 2 4 2 4 5" xfId="20819" xr:uid="{00000000-0005-0000-0000-000053510000}"/>
    <cellStyle name="Normal 3 2 2 4 2 5" xfId="12409" xr:uid="{00000000-0005-0000-0000-000079300000}"/>
    <cellStyle name="Normal 3 2 2 4 2 5 3" xfId="27507" xr:uid="{00000000-0005-0000-0000-0000736B0000}"/>
    <cellStyle name="Normal 3 2 2 4 2 6" xfId="7388" xr:uid="{00000000-0005-0000-0000-0000DC1C0000}"/>
    <cellStyle name="Normal 3 2 2 4 2 6 3" xfId="22490" xr:uid="{00000000-0005-0000-0000-0000DA570000}"/>
    <cellStyle name="Normal 3 2 2 4 2 8" xfId="17477" xr:uid="{00000000-0005-0000-0000-000045440000}"/>
    <cellStyle name="Normal 3 2 2 4 3" xfId="2735" xr:uid="{00000000-0005-0000-0000-0000AF0A0000}"/>
    <cellStyle name="Normal 3 2 2 4 3 2" xfId="4425" xr:uid="{00000000-0005-0000-0000-000049110000}"/>
    <cellStyle name="Normal 3 2 2 4 3 2 2" xfId="14498" xr:uid="{00000000-0005-0000-0000-0000A2380000}"/>
    <cellStyle name="Normal 3 2 2 4 3 2 2 3" xfId="29596" xr:uid="{00000000-0005-0000-0000-00009C730000}"/>
    <cellStyle name="Normal 3 2 2 4 3 2 3" xfId="9478" xr:uid="{00000000-0005-0000-0000-000006250000}"/>
    <cellStyle name="Normal 3 2 2 4 3 2 3 3" xfId="24579" xr:uid="{00000000-0005-0000-0000-000003600000}"/>
    <cellStyle name="Normal 3 2 2 4 3 2 5" xfId="19566" xr:uid="{00000000-0005-0000-0000-00006E4C0000}"/>
    <cellStyle name="Normal 3 2 2 4 3 3" xfId="6117" xr:uid="{00000000-0005-0000-0000-0000E5170000}"/>
    <cellStyle name="Normal 3 2 2 4 3 3 2" xfId="16169" xr:uid="{00000000-0005-0000-0000-0000293F0000}"/>
    <cellStyle name="Normal 3 2 2 4 3 3 3" xfId="11149" xr:uid="{00000000-0005-0000-0000-00008D2B0000}"/>
    <cellStyle name="Normal 3 2 2 4 3 3 3 3" xfId="26250" xr:uid="{00000000-0005-0000-0000-00008A660000}"/>
    <cellStyle name="Normal 3 2 2 4 3 3 5" xfId="21237" xr:uid="{00000000-0005-0000-0000-0000F5520000}"/>
    <cellStyle name="Normal 3 2 2 4 3 4" xfId="12827" xr:uid="{00000000-0005-0000-0000-00001B320000}"/>
    <cellStyle name="Normal 3 2 2 4 3 4 3" xfId="27925" xr:uid="{00000000-0005-0000-0000-0000156D0000}"/>
    <cellStyle name="Normal 3 2 2 4 3 5" xfId="7806" xr:uid="{00000000-0005-0000-0000-00007E1E0000}"/>
    <cellStyle name="Normal 3 2 2 4 3 5 3" xfId="22908" xr:uid="{00000000-0005-0000-0000-00007C590000}"/>
    <cellStyle name="Normal 3 2 2 4 3 7" xfId="17895" xr:uid="{00000000-0005-0000-0000-0000E7450000}"/>
    <cellStyle name="Normal 3 2 2 4 4" xfId="3588" xr:uid="{00000000-0005-0000-0000-0000040E0000}"/>
    <cellStyle name="Normal 3 2 2 4 4 2" xfId="13662" xr:uid="{00000000-0005-0000-0000-00005E350000}"/>
    <cellStyle name="Normal 3 2 2 4 4 2 3" xfId="28760" xr:uid="{00000000-0005-0000-0000-000058700000}"/>
    <cellStyle name="Normal 3 2 2 4 4 3" xfId="8642" xr:uid="{00000000-0005-0000-0000-0000C2210000}"/>
    <cellStyle name="Normal 3 2 2 4 4 3 3" xfId="23743" xr:uid="{00000000-0005-0000-0000-0000BF5C0000}"/>
    <cellStyle name="Normal 3 2 2 4 4 5" xfId="18730" xr:uid="{00000000-0005-0000-0000-00002A490000}"/>
    <cellStyle name="Normal 3 2 2 4 5" xfId="5281" xr:uid="{00000000-0005-0000-0000-0000A1140000}"/>
    <cellStyle name="Normal 3 2 2 4 5 2" xfId="15333" xr:uid="{00000000-0005-0000-0000-0000E53B0000}"/>
    <cellStyle name="Normal 3 2 2 4 5 2 3" xfId="30431" xr:uid="{00000000-0005-0000-0000-0000DF760000}"/>
    <cellStyle name="Normal 3 2 2 4 5 3" xfId="10313" xr:uid="{00000000-0005-0000-0000-000049280000}"/>
    <cellStyle name="Normal 3 2 2 4 5 3 3" xfId="25414" xr:uid="{00000000-0005-0000-0000-000046630000}"/>
    <cellStyle name="Normal 3 2 2 4 5 5" xfId="20401" xr:uid="{00000000-0005-0000-0000-0000B14F0000}"/>
    <cellStyle name="Normal 3 2 2 4 6" xfId="11991" xr:uid="{00000000-0005-0000-0000-0000D72E0000}"/>
    <cellStyle name="Normal 3 2 2 4 6 3" xfId="27089" xr:uid="{00000000-0005-0000-0000-0000D1690000}"/>
    <cellStyle name="Normal 3 2 2 4 7" xfId="6970" xr:uid="{00000000-0005-0000-0000-00003A1B0000}"/>
    <cellStyle name="Normal 3 2 2 4 7 3" xfId="22072" xr:uid="{00000000-0005-0000-0000-000038560000}"/>
    <cellStyle name="Normal 3 2 2 4 9" xfId="17059" xr:uid="{00000000-0005-0000-0000-0000A3420000}"/>
    <cellStyle name="Normal 3 2 2 5" xfId="2104" xr:uid="{00000000-0005-0000-0000-000038080000}"/>
    <cellStyle name="Normal 3 2 2 5 2" xfId="2945" xr:uid="{00000000-0005-0000-0000-0000810B0000}"/>
    <cellStyle name="Normal 3 2 2 5 2 2" xfId="4635" xr:uid="{00000000-0005-0000-0000-00001B120000}"/>
    <cellStyle name="Normal 3 2 2 5 2 2 2" xfId="14708" xr:uid="{00000000-0005-0000-0000-000074390000}"/>
    <cellStyle name="Normal 3 2 2 5 2 2 2 3" xfId="29806" xr:uid="{00000000-0005-0000-0000-00006E740000}"/>
    <cellStyle name="Normal 3 2 2 5 2 2 3" xfId="9688" xr:uid="{00000000-0005-0000-0000-0000D8250000}"/>
    <cellStyle name="Normal 3 2 2 5 2 2 3 3" xfId="24789" xr:uid="{00000000-0005-0000-0000-0000D5600000}"/>
    <cellStyle name="Normal 3 2 2 5 2 2 5" xfId="19776" xr:uid="{00000000-0005-0000-0000-0000404D0000}"/>
    <cellStyle name="Normal 3 2 2 5 2 3" xfId="6327" xr:uid="{00000000-0005-0000-0000-0000B7180000}"/>
    <cellStyle name="Normal 3 2 2 5 2 3 2" xfId="16379" xr:uid="{00000000-0005-0000-0000-0000FB3F0000}"/>
    <cellStyle name="Normal 3 2 2 5 2 3 3" xfId="11359" xr:uid="{00000000-0005-0000-0000-00005F2C0000}"/>
    <cellStyle name="Normal 3 2 2 5 2 3 3 3" xfId="26460" xr:uid="{00000000-0005-0000-0000-00005C670000}"/>
    <cellStyle name="Normal 3 2 2 5 2 3 5" xfId="21447" xr:uid="{00000000-0005-0000-0000-0000C7530000}"/>
    <cellStyle name="Normal 3 2 2 5 2 4" xfId="13037" xr:uid="{00000000-0005-0000-0000-0000ED320000}"/>
    <cellStyle name="Normal 3 2 2 5 2 4 3" xfId="28135" xr:uid="{00000000-0005-0000-0000-0000E76D0000}"/>
    <cellStyle name="Normal 3 2 2 5 2 5" xfId="8016" xr:uid="{00000000-0005-0000-0000-0000501F0000}"/>
    <cellStyle name="Normal 3 2 2 5 2 5 3" xfId="23118" xr:uid="{00000000-0005-0000-0000-00004E5A0000}"/>
    <cellStyle name="Normal 3 2 2 5 2 7" xfId="18105" xr:uid="{00000000-0005-0000-0000-0000B9460000}"/>
    <cellStyle name="Normal 3 2 2 5 3" xfId="3798" xr:uid="{00000000-0005-0000-0000-0000D60E0000}"/>
    <cellStyle name="Normal 3 2 2 5 3 2" xfId="13872" xr:uid="{00000000-0005-0000-0000-000030360000}"/>
    <cellStyle name="Normal 3 2 2 5 3 2 3" xfId="28970" xr:uid="{00000000-0005-0000-0000-00002A710000}"/>
    <cellStyle name="Normal 3 2 2 5 3 3" xfId="8852" xr:uid="{00000000-0005-0000-0000-000094220000}"/>
    <cellStyle name="Normal 3 2 2 5 3 3 3" xfId="23953" xr:uid="{00000000-0005-0000-0000-0000915D0000}"/>
    <cellStyle name="Normal 3 2 2 5 3 5" xfId="18940" xr:uid="{00000000-0005-0000-0000-0000FC490000}"/>
    <cellStyle name="Normal 3 2 2 5 4" xfId="5491" xr:uid="{00000000-0005-0000-0000-000073150000}"/>
    <cellStyle name="Normal 3 2 2 5 4 2" xfId="15543" xr:uid="{00000000-0005-0000-0000-0000B73C0000}"/>
    <cellStyle name="Normal 3 2 2 5 4 2 3" xfId="30641" xr:uid="{00000000-0005-0000-0000-0000B1770000}"/>
    <cellStyle name="Normal 3 2 2 5 4 3" xfId="10523" xr:uid="{00000000-0005-0000-0000-00001B290000}"/>
    <cellStyle name="Normal 3 2 2 5 4 3 3" xfId="25624" xr:uid="{00000000-0005-0000-0000-000018640000}"/>
    <cellStyle name="Normal 3 2 2 5 4 5" xfId="20611" xr:uid="{00000000-0005-0000-0000-000083500000}"/>
    <cellStyle name="Normal 3 2 2 5 5" xfId="12201" xr:uid="{00000000-0005-0000-0000-0000A92F0000}"/>
    <cellStyle name="Normal 3 2 2 5 5 3" xfId="27299" xr:uid="{00000000-0005-0000-0000-0000A36A0000}"/>
    <cellStyle name="Normal 3 2 2 5 6" xfId="7180" xr:uid="{00000000-0005-0000-0000-00000C1C0000}"/>
    <cellStyle name="Normal 3 2 2 5 6 3" xfId="22282" xr:uid="{00000000-0005-0000-0000-00000A570000}"/>
    <cellStyle name="Normal 3 2 2 5 8" xfId="17269" xr:uid="{00000000-0005-0000-0000-000075430000}"/>
    <cellStyle name="Normal 3 2 2 6" xfId="2525" xr:uid="{00000000-0005-0000-0000-0000DD090000}"/>
    <cellStyle name="Normal 3 2 2 6 2" xfId="4217" xr:uid="{00000000-0005-0000-0000-000079100000}"/>
    <cellStyle name="Normal 3 2 2 6 2 2" xfId="14290" xr:uid="{00000000-0005-0000-0000-0000D2370000}"/>
    <cellStyle name="Normal 3 2 2 6 2 2 3" xfId="29388" xr:uid="{00000000-0005-0000-0000-0000CC720000}"/>
    <cellStyle name="Normal 3 2 2 6 2 3" xfId="9270" xr:uid="{00000000-0005-0000-0000-000036240000}"/>
    <cellStyle name="Normal 3 2 2 6 2 3 3" xfId="24371" xr:uid="{00000000-0005-0000-0000-0000335F0000}"/>
    <cellStyle name="Normal 3 2 2 6 2 5" xfId="19358" xr:uid="{00000000-0005-0000-0000-00009E4B0000}"/>
    <cellStyle name="Normal 3 2 2 6 3" xfId="5909" xr:uid="{00000000-0005-0000-0000-000015170000}"/>
    <cellStyle name="Normal 3 2 2 6 3 2" xfId="15961" xr:uid="{00000000-0005-0000-0000-0000593E0000}"/>
    <cellStyle name="Normal 3 2 2 6 3 3" xfId="10941" xr:uid="{00000000-0005-0000-0000-0000BD2A0000}"/>
    <cellStyle name="Normal 3 2 2 6 3 3 3" xfId="26042" xr:uid="{00000000-0005-0000-0000-0000BA650000}"/>
    <cellStyle name="Normal 3 2 2 6 3 5" xfId="21029" xr:uid="{00000000-0005-0000-0000-000025520000}"/>
    <cellStyle name="Normal 3 2 2 6 4" xfId="12619" xr:uid="{00000000-0005-0000-0000-00004B310000}"/>
    <cellStyle name="Normal 3 2 2 6 4 3" xfId="27717" xr:uid="{00000000-0005-0000-0000-0000456C0000}"/>
    <cellStyle name="Normal 3 2 2 6 5" xfId="7598" xr:uid="{00000000-0005-0000-0000-0000AE1D0000}"/>
    <cellStyle name="Normal 3 2 2 6 5 3" xfId="22700" xr:uid="{00000000-0005-0000-0000-0000AC580000}"/>
    <cellStyle name="Normal 3 2 2 6 7" xfId="17687" xr:uid="{00000000-0005-0000-0000-000017450000}"/>
    <cellStyle name="Normal 3 2 2 7" xfId="3376" xr:uid="{00000000-0005-0000-0000-0000300D0000}"/>
    <cellStyle name="Normal 3 2 2 7 2" xfId="13454" xr:uid="{00000000-0005-0000-0000-00008E340000}"/>
    <cellStyle name="Normal 3 2 2 7 2 3" xfId="28552" xr:uid="{00000000-0005-0000-0000-0000886F0000}"/>
    <cellStyle name="Normal 3 2 2 7 3" xfId="8434" xr:uid="{00000000-0005-0000-0000-0000F2200000}"/>
    <cellStyle name="Normal 3 2 2 7 3 3" xfId="23535" xr:uid="{00000000-0005-0000-0000-0000EF5B0000}"/>
    <cellStyle name="Normal 3 2 2 7 5" xfId="18522" xr:uid="{00000000-0005-0000-0000-00005A480000}"/>
    <cellStyle name="Normal 3 2 2 8" xfId="5070" xr:uid="{00000000-0005-0000-0000-0000CE130000}"/>
    <cellStyle name="Normal 3 2 2 8 2" xfId="15125" xr:uid="{00000000-0005-0000-0000-0000153B0000}"/>
    <cellStyle name="Normal 3 2 2 8 2 3" xfId="30223" xr:uid="{00000000-0005-0000-0000-00000F760000}"/>
    <cellStyle name="Normal 3 2 2 8 3" xfId="10105" xr:uid="{00000000-0005-0000-0000-000079270000}"/>
    <cellStyle name="Normal 3 2 2 8 3 3" xfId="25206" xr:uid="{00000000-0005-0000-0000-000076620000}"/>
    <cellStyle name="Normal 3 2 2 8 5" xfId="20193" xr:uid="{00000000-0005-0000-0000-0000E14E0000}"/>
    <cellStyle name="Normal 3 2 2 9" xfId="11781" xr:uid="{00000000-0005-0000-0000-0000052E0000}"/>
    <cellStyle name="Normal 3 2 2 9 3" xfId="26881" xr:uid="{00000000-0005-0000-0000-000001690000}"/>
    <cellStyle name="Normal 3 2 3" xfId="618" xr:uid="{00000000-0005-0000-0000-00006A020000}"/>
    <cellStyle name="Normal 3 2 5" xfId="953" xr:uid="{00000000-0005-0000-0000-0000B9030000}"/>
    <cellStyle name="Normal 3 3" xfId="514" xr:uid="{00000000-0005-0000-0000-000002020000}"/>
    <cellStyle name="Normal 3 3 10" xfId="6761" xr:uid="{00000000-0005-0000-0000-0000691A0000}"/>
    <cellStyle name="Normal 3 3 10 3" xfId="21865" xr:uid="{00000000-0005-0000-0000-000069550000}"/>
    <cellStyle name="Normal 3 3 12" xfId="16850" xr:uid="{00000000-0005-0000-0000-0000D2410000}"/>
    <cellStyle name="Normal 3 3 14" xfId="1432" xr:uid="{00000000-0005-0000-0000-000098050000}"/>
    <cellStyle name="Normal 3 3 2" xfId="1725" xr:uid="{00000000-0005-0000-0000-0000BD060000}"/>
    <cellStyle name="Normal 3 3 2 11" xfId="16904" xr:uid="{00000000-0005-0000-0000-000008420000}"/>
    <cellStyle name="Normal 3 3 2 2" xfId="1833" xr:uid="{00000000-0005-0000-0000-000029070000}"/>
    <cellStyle name="Normal 3 3 2 2 10" xfId="17008" xr:uid="{00000000-0005-0000-0000-000070420000}"/>
    <cellStyle name="Normal 3 3 2 2 2" xfId="2050" xr:uid="{00000000-0005-0000-0000-000002080000}"/>
    <cellStyle name="Normal 3 3 2 2 2 2" xfId="2471" xr:uid="{00000000-0005-0000-0000-0000A7090000}"/>
    <cellStyle name="Normal 3 3 2 2 2 2 2" xfId="3310" xr:uid="{00000000-0005-0000-0000-0000EE0C0000}"/>
    <cellStyle name="Normal 3 3 2 2 2 2 2 2" xfId="5000" xr:uid="{00000000-0005-0000-0000-000088130000}"/>
    <cellStyle name="Normal 3 3 2 2 2 2 2 2 2" xfId="15073" xr:uid="{00000000-0005-0000-0000-0000E13A0000}"/>
    <cellStyle name="Normal 3 3 2 2 2 2 2 2 2 3" xfId="30171" xr:uid="{00000000-0005-0000-0000-0000DB750000}"/>
    <cellStyle name="Normal 3 3 2 2 2 2 2 2 3" xfId="10053" xr:uid="{00000000-0005-0000-0000-000045270000}"/>
    <cellStyle name="Normal 3 3 2 2 2 2 2 2 3 3" xfId="25154" xr:uid="{00000000-0005-0000-0000-000042620000}"/>
    <cellStyle name="Normal 3 3 2 2 2 2 2 2 5" xfId="20141" xr:uid="{00000000-0005-0000-0000-0000AD4E0000}"/>
    <cellStyle name="Normal 3 3 2 2 2 2 2 3" xfId="6692" xr:uid="{00000000-0005-0000-0000-0000241A0000}"/>
    <cellStyle name="Normal 3 3 2 2 2 2 2 3 2" xfId="16744" xr:uid="{00000000-0005-0000-0000-000068410000}"/>
    <cellStyle name="Normal 3 3 2 2 2 2 2 3 3" xfId="11724" xr:uid="{00000000-0005-0000-0000-0000CC2D0000}"/>
    <cellStyle name="Normal 3 3 2 2 2 2 2 3 3 3" xfId="26825" xr:uid="{00000000-0005-0000-0000-0000C9680000}"/>
    <cellStyle name="Normal 3 3 2 2 2 2 2 3 5" xfId="21812" xr:uid="{00000000-0005-0000-0000-000034550000}"/>
    <cellStyle name="Normal 3 3 2 2 2 2 2 4" xfId="13402" xr:uid="{00000000-0005-0000-0000-00005A340000}"/>
    <cellStyle name="Normal 3 3 2 2 2 2 2 4 3" xfId="28500" xr:uid="{00000000-0005-0000-0000-0000546F0000}"/>
    <cellStyle name="Normal 3 3 2 2 2 2 2 5" xfId="8381" xr:uid="{00000000-0005-0000-0000-0000BD200000}"/>
    <cellStyle name="Normal 3 3 2 2 2 2 2 5 3" xfId="23483" xr:uid="{00000000-0005-0000-0000-0000BB5B0000}"/>
    <cellStyle name="Normal 3 3 2 2 2 2 2 7" xfId="18470" xr:uid="{00000000-0005-0000-0000-000026480000}"/>
    <cellStyle name="Normal 3 3 2 2 2 2 3" xfId="4163" xr:uid="{00000000-0005-0000-0000-000043100000}"/>
    <cellStyle name="Normal 3 3 2 2 2 2 3 2" xfId="14237" xr:uid="{00000000-0005-0000-0000-00009D370000}"/>
    <cellStyle name="Normal 3 3 2 2 2 2 3 2 3" xfId="29335" xr:uid="{00000000-0005-0000-0000-000097720000}"/>
    <cellStyle name="Normal 3 3 2 2 2 2 3 3" xfId="9217" xr:uid="{00000000-0005-0000-0000-000001240000}"/>
    <cellStyle name="Normal 3 3 2 2 2 2 3 3 3" xfId="24318" xr:uid="{00000000-0005-0000-0000-0000FE5E0000}"/>
    <cellStyle name="Normal 3 3 2 2 2 2 3 5" xfId="19305" xr:uid="{00000000-0005-0000-0000-0000694B0000}"/>
    <cellStyle name="Normal 3 3 2 2 2 2 4" xfId="5856" xr:uid="{00000000-0005-0000-0000-0000E0160000}"/>
    <cellStyle name="Normal 3 3 2 2 2 2 4 2" xfId="15908" xr:uid="{00000000-0005-0000-0000-0000243E0000}"/>
    <cellStyle name="Normal 3 3 2 2 2 2 4 3" xfId="10888" xr:uid="{00000000-0005-0000-0000-0000882A0000}"/>
    <cellStyle name="Normal 3 3 2 2 2 2 4 3 3" xfId="25989" xr:uid="{00000000-0005-0000-0000-000085650000}"/>
    <cellStyle name="Normal 3 3 2 2 2 2 4 5" xfId="20976" xr:uid="{00000000-0005-0000-0000-0000F0510000}"/>
    <cellStyle name="Normal 3 3 2 2 2 2 5" xfId="12566" xr:uid="{00000000-0005-0000-0000-000016310000}"/>
    <cellStyle name="Normal 3 3 2 2 2 2 5 3" xfId="27664" xr:uid="{00000000-0005-0000-0000-0000106C0000}"/>
    <cellStyle name="Normal 3 3 2 2 2 2 6" xfId="7545" xr:uid="{00000000-0005-0000-0000-0000791D0000}"/>
    <cellStyle name="Normal 3 3 2 2 2 2 6 3" xfId="22647" xr:uid="{00000000-0005-0000-0000-000077580000}"/>
    <cellStyle name="Normal 3 3 2 2 2 2 8" xfId="17634" xr:uid="{00000000-0005-0000-0000-0000E2440000}"/>
    <cellStyle name="Normal 3 3 2 2 2 3" xfId="2892" xr:uid="{00000000-0005-0000-0000-00004C0B0000}"/>
    <cellStyle name="Normal 3 3 2 2 2 3 2" xfId="4582" xr:uid="{00000000-0005-0000-0000-0000E6110000}"/>
    <cellStyle name="Normal 3 3 2 2 2 3 2 2" xfId="14655" xr:uid="{00000000-0005-0000-0000-00003F390000}"/>
    <cellStyle name="Normal 3 3 2 2 2 3 2 2 3" xfId="29753" xr:uid="{00000000-0005-0000-0000-000039740000}"/>
    <cellStyle name="Normal 3 3 2 2 2 3 2 3" xfId="9635" xr:uid="{00000000-0005-0000-0000-0000A3250000}"/>
    <cellStyle name="Normal 3 3 2 2 2 3 2 3 3" xfId="24736" xr:uid="{00000000-0005-0000-0000-0000A0600000}"/>
    <cellStyle name="Normal 3 3 2 2 2 3 2 5" xfId="19723" xr:uid="{00000000-0005-0000-0000-00000B4D0000}"/>
    <cellStyle name="Normal 3 3 2 2 2 3 3" xfId="6274" xr:uid="{00000000-0005-0000-0000-000082180000}"/>
    <cellStyle name="Normal 3 3 2 2 2 3 3 2" xfId="16326" xr:uid="{00000000-0005-0000-0000-0000C63F0000}"/>
    <cellStyle name="Normal 3 3 2 2 2 3 3 3" xfId="11306" xr:uid="{00000000-0005-0000-0000-00002A2C0000}"/>
    <cellStyle name="Normal 3 3 2 2 2 3 3 3 3" xfId="26407" xr:uid="{00000000-0005-0000-0000-000027670000}"/>
    <cellStyle name="Normal 3 3 2 2 2 3 3 5" xfId="21394" xr:uid="{00000000-0005-0000-0000-000092530000}"/>
    <cellStyle name="Normal 3 3 2 2 2 3 4" xfId="12984" xr:uid="{00000000-0005-0000-0000-0000B8320000}"/>
    <cellStyle name="Normal 3 3 2 2 2 3 4 3" xfId="28082" xr:uid="{00000000-0005-0000-0000-0000B26D0000}"/>
    <cellStyle name="Normal 3 3 2 2 2 3 5" xfId="7963" xr:uid="{00000000-0005-0000-0000-00001B1F0000}"/>
    <cellStyle name="Normal 3 3 2 2 2 3 5 3" xfId="23065" xr:uid="{00000000-0005-0000-0000-0000195A0000}"/>
    <cellStyle name="Normal 3 3 2 2 2 3 7" xfId="18052" xr:uid="{00000000-0005-0000-0000-000084460000}"/>
    <cellStyle name="Normal 3 3 2 2 2 4" xfId="3745" xr:uid="{00000000-0005-0000-0000-0000A10E0000}"/>
    <cellStyle name="Normal 3 3 2 2 2 4 2" xfId="13819" xr:uid="{00000000-0005-0000-0000-0000FB350000}"/>
    <cellStyle name="Normal 3 3 2 2 2 4 2 3" xfId="28917" xr:uid="{00000000-0005-0000-0000-0000F5700000}"/>
    <cellStyle name="Normal 3 3 2 2 2 4 3" xfId="8799" xr:uid="{00000000-0005-0000-0000-00005F220000}"/>
    <cellStyle name="Normal 3 3 2 2 2 4 3 3" xfId="23900" xr:uid="{00000000-0005-0000-0000-00005C5D0000}"/>
    <cellStyle name="Normal 3 3 2 2 2 4 5" xfId="18887" xr:uid="{00000000-0005-0000-0000-0000C7490000}"/>
    <cellStyle name="Normal 3 3 2 2 2 5" xfId="5438" xr:uid="{00000000-0005-0000-0000-00003E150000}"/>
    <cellStyle name="Normal 3 3 2 2 2 5 2" xfId="15490" xr:uid="{00000000-0005-0000-0000-0000823C0000}"/>
    <cellStyle name="Normal 3 3 2 2 2 5 2 3" xfId="30588" xr:uid="{00000000-0005-0000-0000-00007C770000}"/>
    <cellStyle name="Normal 3 3 2 2 2 5 3" xfId="10470" xr:uid="{00000000-0005-0000-0000-0000E6280000}"/>
    <cellStyle name="Normal 3 3 2 2 2 5 3 3" xfId="25571" xr:uid="{00000000-0005-0000-0000-0000E3630000}"/>
    <cellStyle name="Normal 3 3 2 2 2 5 5" xfId="20558" xr:uid="{00000000-0005-0000-0000-00004E500000}"/>
    <cellStyle name="Normal 3 3 2 2 2 6" xfId="12148" xr:uid="{00000000-0005-0000-0000-0000742F0000}"/>
    <cellStyle name="Normal 3 3 2 2 2 6 3" xfId="27246" xr:uid="{00000000-0005-0000-0000-00006E6A0000}"/>
    <cellStyle name="Normal 3 3 2 2 2 7" xfId="7127" xr:uid="{00000000-0005-0000-0000-0000D71B0000}"/>
    <cellStyle name="Normal 3 3 2 2 2 7 3" xfId="22229" xr:uid="{00000000-0005-0000-0000-0000D5560000}"/>
    <cellStyle name="Normal 3 3 2 2 2 9" xfId="17216" xr:uid="{00000000-0005-0000-0000-000040430000}"/>
    <cellStyle name="Normal 3 3 2 2 3" xfId="2263" xr:uid="{00000000-0005-0000-0000-0000D7080000}"/>
    <cellStyle name="Normal 3 3 2 2 3 2" xfId="3102" xr:uid="{00000000-0005-0000-0000-00001E0C0000}"/>
    <cellStyle name="Normal 3 3 2 2 3 2 2" xfId="4792" xr:uid="{00000000-0005-0000-0000-0000B8120000}"/>
    <cellStyle name="Normal 3 3 2 2 3 2 2 2" xfId="14865" xr:uid="{00000000-0005-0000-0000-0000113A0000}"/>
    <cellStyle name="Normal 3 3 2 2 3 2 2 2 3" xfId="29963" xr:uid="{00000000-0005-0000-0000-00000B750000}"/>
    <cellStyle name="Normal 3 3 2 2 3 2 2 3" xfId="9845" xr:uid="{00000000-0005-0000-0000-000075260000}"/>
    <cellStyle name="Normal 3 3 2 2 3 2 2 3 3" xfId="24946" xr:uid="{00000000-0005-0000-0000-000072610000}"/>
    <cellStyle name="Normal 3 3 2 2 3 2 2 5" xfId="19933" xr:uid="{00000000-0005-0000-0000-0000DD4D0000}"/>
    <cellStyle name="Normal 3 3 2 2 3 2 3" xfId="6484" xr:uid="{00000000-0005-0000-0000-000054190000}"/>
    <cellStyle name="Normal 3 3 2 2 3 2 3 2" xfId="16536" xr:uid="{00000000-0005-0000-0000-000098400000}"/>
    <cellStyle name="Normal 3 3 2 2 3 2 3 3" xfId="11516" xr:uid="{00000000-0005-0000-0000-0000FC2C0000}"/>
    <cellStyle name="Normal 3 3 2 2 3 2 3 3 3" xfId="26617" xr:uid="{00000000-0005-0000-0000-0000F9670000}"/>
    <cellStyle name="Normal 3 3 2 2 3 2 3 5" xfId="21604" xr:uid="{00000000-0005-0000-0000-000064540000}"/>
    <cellStyle name="Normal 3 3 2 2 3 2 4" xfId="13194" xr:uid="{00000000-0005-0000-0000-00008A330000}"/>
    <cellStyle name="Normal 3 3 2 2 3 2 4 3" xfId="28292" xr:uid="{00000000-0005-0000-0000-0000846E0000}"/>
    <cellStyle name="Normal 3 3 2 2 3 2 5" xfId="8173" xr:uid="{00000000-0005-0000-0000-0000ED1F0000}"/>
    <cellStyle name="Normal 3 3 2 2 3 2 5 3" xfId="23275" xr:uid="{00000000-0005-0000-0000-0000EB5A0000}"/>
    <cellStyle name="Normal 3 3 2 2 3 2 7" xfId="18262" xr:uid="{00000000-0005-0000-0000-000056470000}"/>
    <cellStyle name="Normal 3 3 2 2 3 3" xfId="3955" xr:uid="{00000000-0005-0000-0000-0000730F0000}"/>
    <cellStyle name="Normal 3 3 2 2 3 3 2" xfId="14029" xr:uid="{00000000-0005-0000-0000-0000CD360000}"/>
    <cellStyle name="Normal 3 3 2 2 3 3 2 3" xfId="29127" xr:uid="{00000000-0005-0000-0000-0000C7710000}"/>
    <cellStyle name="Normal 3 3 2 2 3 3 3" xfId="9009" xr:uid="{00000000-0005-0000-0000-000031230000}"/>
    <cellStyle name="Normal 3 3 2 2 3 3 3 3" xfId="24110" xr:uid="{00000000-0005-0000-0000-00002E5E0000}"/>
    <cellStyle name="Normal 3 3 2 2 3 3 5" xfId="19097" xr:uid="{00000000-0005-0000-0000-0000994A0000}"/>
    <cellStyle name="Normal 3 3 2 2 3 4" xfId="5648" xr:uid="{00000000-0005-0000-0000-000010160000}"/>
    <cellStyle name="Normal 3 3 2 2 3 4 2" xfId="15700" xr:uid="{00000000-0005-0000-0000-0000543D0000}"/>
    <cellStyle name="Normal 3 3 2 2 3 4 2 3" xfId="30798" xr:uid="{00000000-0005-0000-0000-00004E780000}"/>
    <cellStyle name="Normal 3 3 2 2 3 4 3" xfId="10680" xr:uid="{00000000-0005-0000-0000-0000B8290000}"/>
    <cellStyle name="Normal 3 3 2 2 3 4 3 3" xfId="25781" xr:uid="{00000000-0005-0000-0000-0000B5640000}"/>
    <cellStyle name="Normal 3 3 2 2 3 4 5" xfId="20768" xr:uid="{00000000-0005-0000-0000-000020510000}"/>
    <cellStyle name="Normal 3 3 2 2 3 5" xfId="12358" xr:uid="{00000000-0005-0000-0000-000046300000}"/>
    <cellStyle name="Normal 3 3 2 2 3 5 3" xfId="27456" xr:uid="{00000000-0005-0000-0000-0000406B0000}"/>
    <cellStyle name="Normal 3 3 2 2 3 6" xfId="7337" xr:uid="{00000000-0005-0000-0000-0000A91C0000}"/>
    <cellStyle name="Normal 3 3 2 2 3 6 3" xfId="22439" xr:uid="{00000000-0005-0000-0000-0000A7570000}"/>
    <cellStyle name="Normal 3 3 2 2 3 8" xfId="17426" xr:uid="{00000000-0005-0000-0000-000012440000}"/>
    <cellStyle name="Normal 3 3 2 2 4" xfId="2684" xr:uid="{00000000-0005-0000-0000-00007C0A0000}"/>
    <cellStyle name="Normal 3 3 2 2 4 2" xfId="4374" xr:uid="{00000000-0005-0000-0000-000016110000}"/>
    <cellStyle name="Normal 3 3 2 2 4 2 2" xfId="14447" xr:uid="{00000000-0005-0000-0000-00006F380000}"/>
    <cellStyle name="Normal 3 3 2 2 4 2 2 3" xfId="29545" xr:uid="{00000000-0005-0000-0000-000069730000}"/>
    <cellStyle name="Normal 3 3 2 2 4 2 3" xfId="9427" xr:uid="{00000000-0005-0000-0000-0000D3240000}"/>
    <cellStyle name="Normal 3 3 2 2 4 2 3 3" xfId="24528" xr:uid="{00000000-0005-0000-0000-0000D05F0000}"/>
    <cellStyle name="Normal 3 3 2 2 4 2 5" xfId="19515" xr:uid="{00000000-0005-0000-0000-00003B4C0000}"/>
    <cellStyle name="Normal 3 3 2 2 4 3" xfId="6066" xr:uid="{00000000-0005-0000-0000-0000B2170000}"/>
    <cellStyle name="Normal 3 3 2 2 4 3 2" xfId="16118" xr:uid="{00000000-0005-0000-0000-0000F63E0000}"/>
    <cellStyle name="Normal 3 3 2 2 4 3 3" xfId="11098" xr:uid="{00000000-0005-0000-0000-00005A2B0000}"/>
    <cellStyle name="Normal 3 3 2 2 4 3 3 3" xfId="26199" xr:uid="{00000000-0005-0000-0000-000057660000}"/>
    <cellStyle name="Normal 3 3 2 2 4 3 5" xfId="21186" xr:uid="{00000000-0005-0000-0000-0000C2520000}"/>
    <cellStyle name="Normal 3 3 2 2 4 4" xfId="12776" xr:uid="{00000000-0005-0000-0000-0000E8310000}"/>
    <cellStyle name="Normal 3 3 2 2 4 4 3" xfId="27874" xr:uid="{00000000-0005-0000-0000-0000E26C0000}"/>
    <cellStyle name="Normal 3 3 2 2 4 5" xfId="7755" xr:uid="{00000000-0005-0000-0000-00004B1E0000}"/>
    <cellStyle name="Normal 3 3 2 2 4 5 3" xfId="22857" xr:uid="{00000000-0005-0000-0000-000049590000}"/>
    <cellStyle name="Normal 3 3 2 2 4 7" xfId="17844" xr:uid="{00000000-0005-0000-0000-0000B4450000}"/>
    <cellStyle name="Normal 3 3 2 2 5" xfId="3537" xr:uid="{00000000-0005-0000-0000-0000D10D0000}"/>
    <cellStyle name="Normal 3 3 2 2 5 2" xfId="13611" xr:uid="{00000000-0005-0000-0000-00002B350000}"/>
    <cellStyle name="Normal 3 3 2 2 5 2 3" xfId="28709" xr:uid="{00000000-0005-0000-0000-000025700000}"/>
    <cellStyle name="Normal 3 3 2 2 5 3" xfId="8591" xr:uid="{00000000-0005-0000-0000-00008F210000}"/>
    <cellStyle name="Normal 3 3 2 2 5 3 3" xfId="23692" xr:uid="{00000000-0005-0000-0000-00008C5C0000}"/>
    <cellStyle name="Normal 3 3 2 2 5 5" xfId="18679" xr:uid="{00000000-0005-0000-0000-0000F7480000}"/>
    <cellStyle name="Normal 3 3 2 2 6" xfId="5230" xr:uid="{00000000-0005-0000-0000-00006E140000}"/>
    <cellStyle name="Normal 3 3 2 2 6 2" xfId="15282" xr:uid="{00000000-0005-0000-0000-0000B23B0000}"/>
    <cellStyle name="Normal 3 3 2 2 6 2 3" xfId="30380" xr:uid="{00000000-0005-0000-0000-0000AC760000}"/>
    <cellStyle name="Normal 3 3 2 2 6 3" xfId="10262" xr:uid="{00000000-0005-0000-0000-000016280000}"/>
    <cellStyle name="Normal 3 3 2 2 6 3 3" xfId="25363" xr:uid="{00000000-0005-0000-0000-000013630000}"/>
    <cellStyle name="Normal 3 3 2 2 6 5" xfId="20350" xr:uid="{00000000-0005-0000-0000-00007E4F0000}"/>
    <cellStyle name="Normal 3 3 2 2 7" xfId="11940" xr:uid="{00000000-0005-0000-0000-0000A42E0000}"/>
    <cellStyle name="Normal 3 3 2 2 7 3" xfId="27038" xr:uid="{00000000-0005-0000-0000-00009E690000}"/>
    <cellStyle name="Normal 3 3 2 2 8" xfId="6919" xr:uid="{00000000-0005-0000-0000-0000071B0000}"/>
    <cellStyle name="Normal 3 3 2 2 8 3" xfId="22021" xr:uid="{00000000-0005-0000-0000-000005560000}"/>
    <cellStyle name="Normal 3 3 2 3" xfId="1946" xr:uid="{00000000-0005-0000-0000-00009A070000}"/>
    <cellStyle name="Normal 3 3 2 3 2" xfId="2367" xr:uid="{00000000-0005-0000-0000-00003F090000}"/>
    <cellStyle name="Normal 3 3 2 3 2 2" xfId="3206" xr:uid="{00000000-0005-0000-0000-0000860C0000}"/>
    <cellStyle name="Normal 3 3 2 3 2 2 2" xfId="4896" xr:uid="{00000000-0005-0000-0000-000020130000}"/>
    <cellStyle name="Normal 3 3 2 3 2 2 2 2" xfId="14969" xr:uid="{00000000-0005-0000-0000-0000793A0000}"/>
    <cellStyle name="Normal 3 3 2 3 2 2 2 2 3" xfId="30067" xr:uid="{00000000-0005-0000-0000-000073750000}"/>
    <cellStyle name="Normal 3 3 2 3 2 2 2 3" xfId="9949" xr:uid="{00000000-0005-0000-0000-0000DD260000}"/>
    <cellStyle name="Normal 3 3 2 3 2 2 2 3 3" xfId="25050" xr:uid="{00000000-0005-0000-0000-0000DA610000}"/>
    <cellStyle name="Normal 3 3 2 3 2 2 2 5" xfId="20037" xr:uid="{00000000-0005-0000-0000-0000454E0000}"/>
    <cellStyle name="Normal 3 3 2 3 2 2 3" xfId="6588" xr:uid="{00000000-0005-0000-0000-0000BC190000}"/>
    <cellStyle name="Normal 3 3 2 3 2 2 3 2" xfId="16640" xr:uid="{00000000-0005-0000-0000-000000410000}"/>
    <cellStyle name="Normal 3 3 2 3 2 2 3 3" xfId="11620" xr:uid="{00000000-0005-0000-0000-0000642D0000}"/>
    <cellStyle name="Normal 3 3 2 3 2 2 3 3 3" xfId="26721" xr:uid="{00000000-0005-0000-0000-000061680000}"/>
    <cellStyle name="Normal 3 3 2 3 2 2 3 5" xfId="21708" xr:uid="{00000000-0005-0000-0000-0000CC540000}"/>
    <cellStyle name="Normal 3 3 2 3 2 2 4" xfId="13298" xr:uid="{00000000-0005-0000-0000-0000F2330000}"/>
    <cellStyle name="Normal 3 3 2 3 2 2 4 3" xfId="28396" xr:uid="{00000000-0005-0000-0000-0000EC6E0000}"/>
    <cellStyle name="Normal 3 3 2 3 2 2 5" xfId="8277" xr:uid="{00000000-0005-0000-0000-000055200000}"/>
    <cellStyle name="Normal 3 3 2 3 2 2 5 3" xfId="23379" xr:uid="{00000000-0005-0000-0000-0000535B0000}"/>
    <cellStyle name="Normal 3 3 2 3 2 2 7" xfId="18366" xr:uid="{00000000-0005-0000-0000-0000BE470000}"/>
    <cellStyle name="Normal 3 3 2 3 2 3" xfId="4059" xr:uid="{00000000-0005-0000-0000-0000DB0F0000}"/>
    <cellStyle name="Normal 3 3 2 3 2 3 2" xfId="14133" xr:uid="{00000000-0005-0000-0000-000035370000}"/>
    <cellStyle name="Normal 3 3 2 3 2 3 2 3" xfId="29231" xr:uid="{00000000-0005-0000-0000-00002F720000}"/>
    <cellStyle name="Normal 3 3 2 3 2 3 3" xfId="9113" xr:uid="{00000000-0005-0000-0000-000099230000}"/>
    <cellStyle name="Normal 3 3 2 3 2 3 3 3" xfId="24214" xr:uid="{00000000-0005-0000-0000-0000965E0000}"/>
    <cellStyle name="Normal 3 3 2 3 2 3 5" xfId="19201" xr:uid="{00000000-0005-0000-0000-0000014B0000}"/>
    <cellStyle name="Normal 3 3 2 3 2 4" xfId="5752" xr:uid="{00000000-0005-0000-0000-000078160000}"/>
    <cellStyle name="Normal 3 3 2 3 2 4 2" xfId="15804" xr:uid="{00000000-0005-0000-0000-0000BC3D0000}"/>
    <cellStyle name="Normal 3 3 2 3 2 4 2 3" xfId="30902" xr:uid="{00000000-0005-0000-0000-0000B6780000}"/>
    <cellStyle name="Normal 3 3 2 3 2 4 3" xfId="10784" xr:uid="{00000000-0005-0000-0000-0000202A0000}"/>
    <cellStyle name="Normal 3 3 2 3 2 4 3 3" xfId="25885" xr:uid="{00000000-0005-0000-0000-00001D650000}"/>
    <cellStyle name="Normal 3 3 2 3 2 4 5" xfId="20872" xr:uid="{00000000-0005-0000-0000-000088510000}"/>
    <cellStyle name="Normal 3 3 2 3 2 5" xfId="12462" xr:uid="{00000000-0005-0000-0000-0000AE300000}"/>
    <cellStyle name="Normal 3 3 2 3 2 5 3" xfId="27560" xr:uid="{00000000-0005-0000-0000-0000A86B0000}"/>
    <cellStyle name="Normal 3 3 2 3 2 6" xfId="7441" xr:uid="{00000000-0005-0000-0000-0000111D0000}"/>
    <cellStyle name="Normal 3 3 2 3 2 6 3" xfId="22543" xr:uid="{00000000-0005-0000-0000-00000F580000}"/>
    <cellStyle name="Normal 3 3 2 3 2 8" xfId="17530" xr:uid="{00000000-0005-0000-0000-00007A440000}"/>
    <cellStyle name="Normal 3 3 2 3 3" xfId="2788" xr:uid="{00000000-0005-0000-0000-0000E40A0000}"/>
    <cellStyle name="Normal 3 3 2 3 3 2" xfId="4478" xr:uid="{00000000-0005-0000-0000-00007E110000}"/>
    <cellStyle name="Normal 3 3 2 3 3 2 2" xfId="14551" xr:uid="{00000000-0005-0000-0000-0000D7380000}"/>
    <cellStyle name="Normal 3 3 2 3 3 2 2 3" xfId="29649" xr:uid="{00000000-0005-0000-0000-0000D1730000}"/>
    <cellStyle name="Normal 3 3 2 3 3 2 3" xfId="9531" xr:uid="{00000000-0005-0000-0000-00003B250000}"/>
    <cellStyle name="Normal 3 3 2 3 3 2 3 3" xfId="24632" xr:uid="{00000000-0005-0000-0000-000038600000}"/>
    <cellStyle name="Normal 3 3 2 3 3 2 5" xfId="19619" xr:uid="{00000000-0005-0000-0000-0000A34C0000}"/>
    <cellStyle name="Normal 3 3 2 3 3 3" xfId="6170" xr:uid="{00000000-0005-0000-0000-00001A180000}"/>
    <cellStyle name="Normal 3 3 2 3 3 3 2" xfId="16222" xr:uid="{00000000-0005-0000-0000-00005E3F0000}"/>
    <cellStyle name="Normal 3 3 2 3 3 3 3" xfId="11202" xr:uid="{00000000-0005-0000-0000-0000C22B0000}"/>
    <cellStyle name="Normal 3 3 2 3 3 3 3 3" xfId="26303" xr:uid="{00000000-0005-0000-0000-0000BF660000}"/>
    <cellStyle name="Normal 3 3 2 3 3 3 5" xfId="21290" xr:uid="{00000000-0005-0000-0000-00002A530000}"/>
    <cellStyle name="Normal 3 3 2 3 3 4" xfId="12880" xr:uid="{00000000-0005-0000-0000-000050320000}"/>
    <cellStyle name="Normal 3 3 2 3 3 4 3" xfId="27978" xr:uid="{00000000-0005-0000-0000-00004A6D0000}"/>
    <cellStyle name="Normal 3 3 2 3 3 5" xfId="7859" xr:uid="{00000000-0005-0000-0000-0000B31E0000}"/>
    <cellStyle name="Normal 3 3 2 3 3 5 3" xfId="22961" xr:uid="{00000000-0005-0000-0000-0000B1590000}"/>
    <cellStyle name="Normal 3 3 2 3 3 7" xfId="17948" xr:uid="{00000000-0005-0000-0000-00001C460000}"/>
    <cellStyle name="Normal 3 3 2 3 4" xfId="3641" xr:uid="{00000000-0005-0000-0000-0000390E0000}"/>
    <cellStyle name="Normal 3 3 2 3 4 2" xfId="13715" xr:uid="{00000000-0005-0000-0000-000093350000}"/>
    <cellStyle name="Normal 3 3 2 3 4 2 3" xfId="28813" xr:uid="{00000000-0005-0000-0000-00008D700000}"/>
    <cellStyle name="Normal 3 3 2 3 4 3" xfId="8695" xr:uid="{00000000-0005-0000-0000-0000F7210000}"/>
    <cellStyle name="Normal 3 3 2 3 4 3 3" xfId="23796" xr:uid="{00000000-0005-0000-0000-0000F45C0000}"/>
    <cellStyle name="Normal 3 3 2 3 4 5" xfId="18783" xr:uid="{00000000-0005-0000-0000-00005F490000}"/>
    <cellStyle name="Normal 3 3 2 3 5" xfId="5334" xr:uid="{00000000-0005-0000-0000-0000D6140000}"/>
    <cellStyle name="Normal 3 3 2 3 5 2" xfId="15386" xr:uid="{00000000-0005-0000-0000-00001A3C0000}"/>
    <cellStyle name="Normal 3 3 2 3 5 2 3" xfId="30484" xr:uid="{00000000-0005-0000-0000-000014770000}"/>
    <cellStyle name="Normal 3 3 2 3 5 3" xfId="10366" xr:uid="{00000000-0005-0000-0000-00007E280000}"/>
    <cellStyle name="Normal 3 3 2 3 5 3 3" xfId="25467" xr:uid="{00000000-0005-0000-0000-00007B630000}"/>
    <cellStyle name="Normal 3 3 2 3 5 5" xfId="20454" xr:uid="{00000000-0005-0000-0000-0000E64F0000}"/>
    <cellStyle name="Normal 3 3 2 3 6" xfId="12044" xr:uid="{00000000-0005-0000-0000-00000C2F0000}"/>
    <cellStyle name="Normal 3 3 2 3 6 3" xfId="27142" xr:uid="{00000000-0005-0000-0000-0000066A0000}"/>
    <cellStyle name="Normal 3 3 2 3 7" xfId="7023" xr:uid="{00000000-0005-0000-0000-00006F1B0000}"/>
    <cellStyle name="Normal 3 3 2 3 7 3" xfId="22125" xr:uid="{00000000-0005-0000-0000-00006D560000}"/>
    <cellStyle name="Normal 3 3 2 3 9" xfId="17112" xr:uid="{00000000-0005-0000-0000-0000D8420000}"/>
    <cellStyle name="Normal 3 3 2 4" xfId="2159" xr:uid="{00000000-0005-0000-0000-00006F080000}"/>
    <cellStyle name="Normal 3 3 2 4 2" xfId="2998" xr:uid="{00000000-0005-0000-0000-0000B60B0000}"/>
    <cellStyle name="Normal 3 3 2 4 2 2" xfId="4688" xr:uid="{00000000-0005-0000-0000-000050120000}"/>
    <cellStyle name="Normal 3 3 2 4 2 2 2" xfId="14761" xr:uid="{00000000-0005-0000-0000-0000A9390000}"/>
    <cellStyle name="Normal 3 3 2 4 2 2 2 3" xfId="29859" xr:uid="{00000000-0005-0000-0000-0000A3740000}"/>
    <cellStyle name="Normal 3 3 2 4 2 2 3" xfId="9741" xr:uid="{00000000-0005-0000-0000-00000D260000}"/>
    <cellStyle name="Normal 3 3 2 4 2 2 3 3" xfId="24842" xr:uid="{00000000-0005-0000-0000-00000A610000}"/>
    <cellStyle name="Normal 3 3 2 4 2 2 5" xfId="19829" xr:uid="{00000000-0005-0000-0000-0000754D0000}"/>
    <cellStyle name="Normal 3 3 2 4 2 3" xfId="6380" xr:uid="{00000000-0005-0000-0000-0000EC180000}"/>
    <cellStyle name="Normal 3 3 2 4 2 3 2" xfId="16432" xr:uid="{00000000-0005-0000-0000-000030400000}"/>
    <cellStyle name="Normal 3 3 2 4 2 3 3" xfId="11412" xr:uid="{00000000-0005-0000-0000-0000942C0000}"/>
    <cellStyle name="Normal 3 3 2 4 2 3 3 3" xfId="26513" xr:uid="{00000000-0005-0000-0000-000091670000}"/>
    <cellStyle name="Normal 3 3 2 4 2 3 5" xfId="21500" xr:uid="{00000000-0005-0000-0000-0000FC530000}"/>
    <cellStyle name="Normal 3 3 2 4 2 4" xfId="13090" xr:uid="{00000000-0005-0000-0000-000022330000}"/>
    <cellStyle name="Normal 3 3 2 4 2 4 3" xfId="28188" xr:uid="{00000000-0005-0000-0000-00001C6E0000}"/>
    <cellStyle name="Normal 3 3 2 4 2 5" xfId="8069" xr:uid="{00000000-0005-0000-0000-0000851F0000}"/>
    <cellStyle name="Normal 3 3 2 4 2 5 3" xfId="23171" xr:uid="{00000000-0005-0000-0000-0000835A0000}"/>
    <cellStyle name="Normal 3 3 2 4 2 7" xfId="18158" xr:uid="{00000000-0005-0000-0000-0000EE460000}"/>
    <cellStyle name="Normal 3 3 2 4 3" xfId="3851" xr:uid="{00000000-0005-0000-0000-00000B0F0000}"/>
    <cellStyle name="Normal 3 3 2 4 3 2" xfId="13925" xr:uid="{00000000-0005-0000-0000-000065360000}"/>
    <cellStyle name="Normal 3 3 2 4 3 2 3" xfId="29023" xr:uid="{00000000-0005-0000-0000-00005F710000}"/>
    <cellStyle name="Normal 3 3 2 4 3 3" xfId="8905" xr:uid="{00000000-0005-0000-0000-0000C9220000}"/>
    <cellStyle name="Normal 3 3 2 4 3 3 3" xfId="24006" xr:uid="{00000000-0005-0000-0000-0000C65D0000}"/>
    <cellStyle name="Normal 3 3 2 4 3 5" xfId="18993" xr:uid="{00000000-0005-0000-0000-0000314A0000}"/>
    <cellStyle name="Normal 3 3 2 4 4" xfId="5544" xr:uid="{00000000-0005-0000-0000-0000A8150000}"/>
    <cellStyle name="Normal 3 3 2 4 4 2" xfId="15596" xr:uid="{00000000-0005-0000-0000-0000EC3C0000}"/>
    <cellStyle name="Normal 3 3 2 4 4 2 3" xfId="30694" xr:uid="{00000000-0005-0000-0000-0000E6770000}"/>
    <cellStyle name="Normal 3 3 2 4 4 3" xfId="10576" xr:uid="{00000000-0005-0000-0000-000050290000}"/>
    <cellStyle name="Normal 3 3 2 4 4 3 3" xfId="25677" xr:uid="{00000000-0005-0000-0000-00004D640000}"/>
    <cellStyle name="Normal 3 3 2 4 4 5" xfId="20664" xr:uid="{00000000-0005-0000-0000-0000B8500000}"/>
    <cellStyle name="Normal 3 3 2 4 5" xfId="12254" xr:uid="{00000000-0005-0000-0000-0000DE2F0000}"/>
    <cellStyle name="Normal 3 3 2 4 5 3" xfId="27352" xr:uid="{00000000-0005-0000-0000-0000D86A0000}"/>
    <cellStyle name="Normal 3 3 2 4 6" xfId="7233" xr:uid="{00000000-0005-0000-0000-0000411C0000}"/>
    <cellStyle name="Normal 3 3 2 4 6 3" xfId="22335" xr:uid="{00000000-0005-0000-0000-00003F570000}"/>
    <cellStyle name="Normal 3 3 2 4 8" xfId="17322" xr:uid="{00000000-0005-0000-0000-0000AA430000}"/>
    <cellStyle name="Normal 3 3 2 5" xfId="2580" xr:uid="{00000000-0005-0000-0000-0000140A0000}"/>
    <cellStyle name="Normal 3 3 2 5 2" xfId="4270" xr:uid="{00000000-0005-0000-0000-0000AE100000}"/>
    <cellStyle name="Normal 3 3 2 5 2 2" xfId="14343" xr:uid="{00000000-0005-0000-0000-000007380000}"/>
    <cellStyle name="Normal 3 3 2 5 2 2 3" xfId="29441" xr:uid="{00000000-0005-0000-0000-000001730000}"/>
    <cellStyle name="Normal 3 3 2 5 2 3" xfId="9323" xr:uid="{00000000-0005-0000-0000-00006B240000}"/>
    <cellStyle name="Normal 3 3 2 5 2 3 3" xfId="24424" xr:uid="{00000000-0005-0000-0000-0000685F0000}"/>
    <cellStyle name="Normal 3 3 2 5 2 5" xfId="19411" xr:uid="{00000000-0005-0000-0000-0000D34B0000}"/>
    <cellStyle name="Normal 3 3 2 5 3" xfId="5962" xr:uid="{00000000-0005-0000-0000-00004A170000}"/>
    <cellStyle name="Normal 3 3 2 5 3 2" xfId="16014" xr:uid="{00000000-0005-0000-0000-00008E3E0000}"/>
    <cellStyle name="Normal 3 3 2 5 3 3" xfId="10994" xr:uid="{00000000-0005-0000-0000-0000F22A0000}"/>
    <cellStyle name="Normal 3 3 2 5 3 3 3" xfId="26095" xr:uid="{00000000-0005-0000-0000-0000EF650000}"/>
    <cellStyle name="Normal 3 3 2 5 3 5" xfId="21082" xr:uid="{00000000-0005-0000-0000-00005A520000}"/>
    <cellStyle name="Normal 3 3 2 5 4" xfId="12672" xr:uid="{00000000-0005-0000-0000-000080310000}"/>
    <cellStyle name="Normal 3 3 2 5 4 3" xfId="27770" xr:uid="{00000000-0005-0000-0000-00007A6C0000}"/>
    <cellStyle name="Normal 3 3 2 5 5" xfId="7651" xr:uid="{00000000-0005-0000-0000-0000E31D0000}"/>
    <cellStyle name="Normal 3 3 2 5 5 3" xfId="22753" xr:uid="{00000000-0005-0000-0000-0000E1580000}"/>
    <cellStyle name="Normal 3 3 2 5 7" xfId="17740" xr:uid="{00000000-0005-0000-0000-00004C450000}"/>
    <cellStyle name="Normal 3 3 2 6" xfId="3433" xr:uid="{00000000-0005-0000-0000-0000690D0000}"/>
    <cellStyle name="Normal 3 3 2 6 2" xfId="13507" xr:uid="{00000000-0005-0000-0000-0000C3340000}"/>
    <cellStyle name="Normal 3 3 2 6 2 3" xfId="28605" xr:uid="{00000000-0005-0000-0000-0000BD6F0000}"/>
    <cellStyle name="Normal 3 3 2 6 3" xfId="8487" xr:uid="{00000000-0005-0000-0000-000027210000}"/>
    <cellStyle name="Normal 3 3 2 6 3 3" xfId="23588" xr:uid="{00000000-0005-0000-0000-0000245C0000}"/>
    <cellStyle name="Normal 3 3 2 6 5" xfId="18575" xr:uid="{00000000-0005-0000-0000-00008F480000}"/>
    <cellStyle name="Normal 3 3 2 7" xfId="5126" xr:uid="{00000000-0005-0000-0000-000006140000}"/>
    <cellStyle name="Normal 3 3 2 7 2" xfId="15178" xr:uid="{00000000-0005-0000-0000-00004A3B0000}"/>
    <cellStyle name="Normal 3 3 2 7 2 3" xfId="30276" xr:uid="{00000000-0005-0000-0000-000044760000}"/>
    <cellStyle name="Normal 3 3 2 7 3" xfId="10158" xr:uid="{00000000-0005-0000-0000-0000AE270000}"/>
    <cellStyle name="Normal 3 3 2 7 3 3" xfId="25259" xr:uid="{00000000-0005-0000-0000-0000AB620000}"/>
    <cellStyle name="Normal 3 3 2 7 5" xfId="20246" xr:uid="{00000000-0005-0000-0000-0000164F0000}"/>
    <cellStyle name="Normal 3 3 2 8" xfId="11836" xr:uid="{00000000-0005-0000-0000-00003C2E0000}"/>
    <cellStyle name="Normal 3 3 2 8 3" xfId="26934" xr:uid="{00000000-0005-0000-0000-000036690000}"/>
    <cellStyle name="Normal 3 3 2 9" xfId="6815" xr:uid="{00000000-0005-0000-0000-00009F1A0000}"/>
    <cellStyle name="Normal 3 3 2 9 3" xfId="21917" xr:uid="{00000000-0005-0000-0000-00009D550000}"/>
    <cellStyle name="Normal 3 3 3" xfId="1779" xr:uid="{00000000-0005-0000-0000-0000F3060000}"/>
    <cellStyle name="Normal 3 3 3 10" xfId="16956" xr:uid="{00000000-0005-0000-0000-00003C420000}"/>
    <cellStyle name="Normal 3 3 3 2" xfId="1998" xr:uid="{00000000-0005-0000-0000-0000CE070000}"/>
    <cellStyle name="Normal 3 3 3 2 2" xfId="2419" xr:uid="{00000000-0005-0000-0000-000073090000}"/>
    <cellStyle name="Normal 3 3 3 2 2 2" xfId="3258" xr:uid="{00000000-0005-0000-0000-0000BA0C0000}"/>
    <cellStyle name="Normal 3 3 3 2 2 2 2" xfId="4948" xr:uid="{00000000-0005-0000-0000-000054130000}"/>
    <cellStyle name="Normal 3 3 3 2 2 2 2 2" xfId="15021" xr:uid="{00000000-0005-0000-0000-0000AD3A0000}"/>
    <cellStyle name="Normal 3 3 3 2 2 2 2 2 3" xfId="30119" xr:uid="{00000000-0005-0000-0000-0000A7750000}"/>
    <cellStyle name="Normal 3 3 3 2 2 2 2 3" xfId="10001" xr:uid="{00000000-0005-0000-0000-000011270000}"/>
    <cellStyle name="Normal 3 3 3 2 2 2 2 3 3" xfId="25102" xr:uid="{00000000-0005-0000-0000-00000E620000}"/>
    <cellStyle name="Normal 3 3 3 2 2 2 2 5" xfId="20089" xr:uid="{00000000-0005-0000-0000-0000794E0000}"/>
    <cellStyle name="Normal 3 3 3 2 2 2 3" xfId="6640" xr:uid="{00000000-0005-0000-0000-0000F0190000}"/>
    <cellStyle name="Normal 3 3 3 2 2 2 3 2" xfId="16692" xr:uid="{00000000-0005-0000-0000-000034410000}"/>
    <cellStyle name="Normal 3 3 3 2 2 2 3 3" xfId="11672" xr:uid="{00000000-0005-0000-0000-0000982D0000}"/>
    <cellStyle name="Normal 3 3 3 2 2 2 3 3 3" xfId="26773" xr:uid="{00000000-0005-0000-0000-000095680000}"/>
    <cellStyle name="Normal 3 3 3 2 2 2 3 5" xfId="21760" xr:uid="{00000000-0005-0000-0000-000000550000}"/>
    <cellStyle name="Normal 3 3 3 2 2 2 4" xfId="13350" xr:uid="{00000000-0005-0000-0000-000026340000}"/>
    <cellStyle name="Normal 3 3 3 2 2 2 4 3" xfId="28448" xr:uid="{00000000-0005-0000-0000-0000206F0000}"/>
    <cellStyle name="Normal 3 3 3 2 2 2 5" xfId="8329" xr:uid="{00000000-0005-0000-0000-000089200000}"/>
    <cellStyle name="Normal 3 3 3 2 2 2 5 3" xfId="23431" xr:uid="{00000000-0005-0000-0000-0000875B0000}"/>
    <cellStyle name="Normal 3 3 3 2 2 2 7" xfId="18418" xr:uid="{00000000-0005-0000-0000-0000F2470000}"/>
    <cellStyle name="Normal 3 3 3 2 2 3" xfId="4111" xr:uid="{00000000-0005-0000-0000-00000F100000}"/>
    <cellStyle name="Normal 3 3 3 2 2 3 2" xfId="14185" xr:uid="{00000000-0005-0000-0000-000069370000}"/>
    <cellStyle name="Normal 3 3 3 2 2 3 2 3" xfId="29283" xr:uid="{00000000-0005-0000-0000-000063720000}"/>
    <cellStyle name="Normal 3 3 3 2 2 3 3" xfId="9165" xr:uid="{00000000-0005-0000-0000-0000CD230000}"/>
    <cellStyle name="Normal 3 3 3 2 2 3 3 3" xfId="24266" xr:uid="{00000000-0005-0000-0000-0000CA5E0000}"/>
    <cellStyle name="Normal 3 3 3 2 2 3 5" xfId="19253" xr:uid="{00000000-0005-0000-0000-0000354B0000}"/>
    <cellStyle name="Normal 3 3 3 2 2 4" xfId="5804" xr:uid="{00000000-0005-0000-0000-0000AC160000}"/>
    <cellStyle name="Normal 3 3 3 2 2 4 2" xfId="15856" xr:uid="{00000000-0005-0000-0000-0000F03D0000}"/>
    <cellStyle name="Normal 3 3 3 2 2 4 3" xfId="10836" xr:uid="{00000000-0005-0000-0000-0000542A0000}"/>
    <cellStyle name="Normal 3 3 3 2 2 4 3 3" xfId="25937" xr:uid="{00000000-0005-0000-0000-000051650000}"/>
    <cellStyle name="Normal 3 3 3 2 2 4 5" xfId="20924" xr:uid="{00000000-0005-0000-0000-0000BC510000}"/>
    <cellStyle name="Normal 3 3 3 2 2 5" xfId="12514" xr:uid="{00000000-0005-0000-0000-0000E2300000}"/>
    <cellStyle name="Normal 3 3 3 2 2 5 3" xfId="27612" xr:uid="{00000000-0005-0000-0000-0000DC6B0000}"/>
    <cellStyle name="Normal 3 3 3 2 2 6" xfId="7493" xr:uid="{00000000-0005-0000-0000-0000451D0000}"/>
    <cellStyle name="Normal 3 3 3 2 2 6 3" xfId="22595" xr:uid="{00000000-0005-0000-0000-000043580000}"/>
    <cellStyle name="Normal 3 3 3 2 2 8" xfId="17582" xr:uid="{00000000-0005-0000-0000-0000AE440000}"/>
    <cellStyle name="Normal 3 3 3 2 3" xfId="2840" xr:uid="{00000000-0005-0000-0000-0000180B0000}"/>
    <cellStyle name="Normal 3 3 3 2 3 2" xfId="4530" xr:uid="{00000000-0005-0000-0000-0000B2110000}"/>
    <cellStyle name="Normal 3 3 3 2 3 2 2" xfId="14603" xr:uid="{00000000-0005-0000-0000-00000B390000}"/>
    <cellStyle name="Normal 3 3 3 2 3 2 2 3" xfId="29701" xr:uid="{00000000-0005-0000-0000-000005740000}"/>
    <cellStyle name="Normal 3 3 3 2 3 2 3" xfId="9583" xr:uid="{00000000-0005-0000-0000-00006F250000}"/>
    <cellStyle name="Normal 3 3 3 2 3 2 3 3" xfId="24684" xr:uid="{00000000-0005-0000-0000-00006C600000}"/>
    <cellStyle name="Normal 3 3 3 2 3 2 5" xfId="19671" xr:uid="{00000000-0005-0000-0000-0000D74C0000}"/>
    <cellStyle name="Normal 3 3 3 2 3 3" xfId="6222" xr:uid="{00000000-0005-0000-0000-00004E180000}"/>
    <cellStyle name="Normal 3 3 3 2 3 3 2" xfId="16274" xr:uid="{00000000-0005-0000-0000-0000923F0000}"/>
    <cellStyle name="Normal 3 3 3 2 3 3 3" xfId="11254" xr:uid="{00000000-0005-0000-0000-0000F62B0000}"/>
    <cellStyle name="Normal 3 3 3 2 3 3 3 3" xfId="26355" xr:uid="{00000000-0005-0000-0000-0000F3660000}"/>
    <cellStyle name="Normal 3 3 3 2 3 3 5" xfId="21342" xr:uid="{00000000-0005-0000-0000-00005E530000}"/>
    <cellStyle name="Normal 3 3 3 2 3 4" xfId="12932" xr:uid="{00000000-0005-0000-0000-000084320000}"/>
    <cellStyle name="Normal 3 3 3 2 3 4 3" xfId="28030" xr:uid="{00000000-0005-0000-0000-00007E6D0000}"/>
    <cellStyle name="Normal 3 3 3 2 3 5" xfId="7911" xr:uid="{00000000-0005-0000-0000-0000E71E0000}"/>
    <cellStyle name="Normal 3 3 3 2 3 5 3" xfId="23013" xr:uid="{00000000-0005-0000-0000-0000E5590000}"/>
    <cellStyle name="Normal 3 3 3 2 3 7" xfId="18000" xr:uid="{00000000-0005-0000-0000-000050460000}"/>
    <cellStyle name="Normal 3 3 3 2 4" xfId="3693" xr:uid="{00000000-0005-0000-0000-00006D0E0000}"/>
    <cellStyle name="Normal 3 3 3 2 4 2" xfId="13767" xr:uid="{00000000-0005-0000-0000-0000C7350000}"/>
    <cellStyle name="Normal 3 3 3 2 4 2 3" xfId="28865" xr:uid="{00000000-0005-0000-0000-0000C1700000}"/>
    <cellStyle name="Normal 3 3 3 2 4 3" xfId="8747" xr:uid="{00000000-0005-0000-0000-00002B220000}"/>
    <cellStyle name="Normal 3 3 3 2 4 3 3" xfId="23848" xr:uid="{00000000-0005-0000-0000-0000285D0000}"/>
    <cellStyle name="Normal 3 3 3 2 4 5" xfId="18835" xr:uid="{00000000-0005-0000-0000-000093490000}"/>
    <cellStyle name="Normal 3 3 3 2 5" xfId="5386" xr:uid="{00000000-0005-0000-0000-00000A150000}"/>
    <cellStyle name="Normal 3 3 3 2 5 2" xfId="15438" xr:uid="{00000000-0005-0000-0000-00004E3C0000}"/>
    <cellStyle name="Normal 3 3 3 2 5 2 3" xfId="30536" xr:uid="{00000000-0005-0000-0000-000048770000}"/>
    <cellStyle name="Normal 3 3 3 2 5 3" xfId="10418" xr:uid="{00000000-0005-0000-0000-0000B2280000}"/>
    <cellStyle name="Normal 3 3 3 2 5 3 3" xfId="25519" xr:uid="{00000000-0005-0000-0000-0000AF630000}"/>
    <cellStyle name="Normal 3 3 3 2 5 5" xfId="20506" xr:uid="{00000000-0005-0000-0000-00001A500000}"/>
    <cellStyle name="Normal 3 3 3 2 6" xfId="12096" xr:uid="{00000000-0005-0000-0000-0000402F0000}"/>
    <cellStyle name="Normal 3 3 3 2 6 3" xfId="27194" xr:uid="{00000000-0005-0000-0000-00003A6A0000}"/>
    <cellStyle name="Normal 3 3 3 2 7" xfId="7075" xr:uid="{00000000-0005-0000-0000-0000A31B0000}"/>
    <cellStyle name="Normal 3 3 3 2 7 3" xfId="22177" xr:uid="{00000000-0005-0000-0000-0000A1560000}"/>
    <cellStyle name="Normal 3 3 3 2 9" xfId="17164" xr:uid="{00000000-0005-0000-0000-00000C430000}"/>
    <cellStyle name="Normal 3 3 3 3" xfId="2211" xr:uid="{00000000-0005-0000-0000-0000A3080000}"/>
    <cellStyle name="Normal 3 3 3 3 2" xfId="3050" xr:uid="{00000000-0005-0000-0000-0000EA0B0000}"/>
    <cellStyle name="Normal 3 3 3 3 2 2" xfId="4740" xr:uid="{00000000-0005-0000-0000-000084120000}"/>
    <cellStyle name="Normal 3 3 3 3 2 2 2" xfId="14813" xr:uid="{00000000-0005-0000-0000-0000DD390000}"/>
    <cellStyle name="Normal 3 3 3 3 2 2 2 3" xfId="29911" xr:uid="{00000000-0005-0000-0000-0000D7740000}"/>
    <cellStyle name="Normal 3 3 3 3 2 2 3" xfId="9793" xr:uid="{00000000-0005-0000-0000-000041260000}"/>
    <cellStyle name="Normal 3 3 3 3 2 2 3 3" xfId="24894" xr:uid="{00000000-0005-0000-0000-00003E610000}"/>
    <cellStyle name="Normal 3 3 3 3 2 2 5" xfId="19881" xr:uid="{00000000-0005-0000-0000-0000A94D0000}"/>
    <cellStyle name="Normal 3 3 3 3 2 3" xfId="6432" xr:uid="{00000000-0005-0000-0000-000020190000}"/>
    <cellStyle name="Normal 3 3 3 3 2 3 2" xfId="16484" xr:uid="{00000000-0005-0000-0000-000064400000}"/>
    <cellStyle name="Normal 3 3 3 3 2 3 3" xfId="11464" xr:uid="{00000000-0005-0000-0000-0000C82C0000}"/>
    <cellStyle name="Normal 3 3 3 3 2 3 3 3" xfId="26565" xr:uid="{00000000-0005-0000-0000-0000C5670000}"/>
    <cellStyle name="Normal 3 3 3 3 2 3 5" xfId="21552" xr:uid="{00000000-0005-0000-0000-000030540000}"/>
    <cellStyle name="Normal 3 3 3 3 2 4" xfId="13142" xr:uid="{00000000-0005-0000-0000-000056330000}"/>
    <cellStyle name="Normal 3 3 3 3 2 4 3" xfId="28240" xr:uid="{00000000-0005-0000-0000-0000506E0000}"/>
    <cellStyle name="Normal 3 3 3 3 2 5" xfId="8121" xr:uid="{00000000-0005-0000-0000-0000B91F0000}"/>
    <cellStyle name="Normal 3 3 3 3 2 5 3" xfId="23223" xr:uid="{00000000-0005-0000-0000-0000B75A0000}"/>
    <cellStyle name="Normal 3 3 3 3 2 7" xfId="18210" xr:uid="{00000000-0005-0000-0000-000022470000}"/>
    <cellStyle name="Normal 3 3 3 3 3" xfId="3903" xr:uid="{00000000-0005-0000-0000-00003F0F0000}"/>
    <cellStyle name="Normal 3 3 3 3 3 2" xfId="13977" xr:uid="{00000000-0005-0000-0000-000099360000}"/>
    <cellStyle name="Normal 3 3 3 3 3 2 3" xfId="29075" xr:uid="{00000000-0005-0000-0000-000093710000}"/>
    <cellStyle name="Normal 3 3 3 3 3 3" xfId="8957" xr:uid="{00000000-0005-0000-0000-0000FD220000}"/>
    <cellStyle name="Normal 3 3 3 3 3 3 3" xfId="24058" xr:uid="{00000000-0005-0000-0000-0000FA5D0000}"/>
    <cellStyle name="Normal 3 3 3 3 3 5" xfId="19045" xr:uid="{00000000-0005-0000-0000-0000654A0000}"/>
    <cellStyle name="Normal 3 3 3 3 4" xfId="5596" xr:uid="{00000000-0005-0000-0000-0000DC150000}"/>
    <cellStyle name="Normal 3 3 3 3 4 2" xfId="15648" xr:uid="{00000000-0005-0000-0000-0000203D0000}"/>
    <cellStyle name="Normal 3 3 3 3 4 2 3" xfId="30746" xr:uid="{00000000-0005-0000-0000-00001A780000}"/>
    <cellStyle name="Normal 3 3 3 3 4 3" xfId="10628" xr:uid="{00000000-0005-0000-0000-000084290000}"/>
    <cellStyle name="Normal 3 3 3 3 4 3 3" xfId="25729" xr:uid="{00000000-0005-0000-0000-000081640000}"/>
    <cellStyle name="Normal 3 3 3 3 4 5" xfId="20716" xr:uid="{00000000-0005-0000-0000-0000EC500000}"/>
    <cellStyle name="Normal 3 3 3 3 5" xfId="12306" xr:uid="{00000000-0005-0000-0000-000012300000}"/>
    <cellStyle name="Normal 3 3 3 3 5 3" xfId="27404" xr:uid="{00000000-0005-0000-0000-00000C6B0000}"/>
    <cellStyle name="Normal 3 3 3 3 6" xfId="7285" xr:uid="{00000000-0005-0000-0000-0000751C0000}"/>
    <cellStyle name="Normal 3 3 3 3 6 3" xfId="22387" xr:uid="{00000000-0005-0000-0000-000073570000}"/>
    <cellStyle name="Normal 3 3 3 3 8" xfId="17374" xr:uid="{00000000-0005-0000-0000-0000DE430000}"/>
    <cellStyle name="Normal 3 3 3 4" xfId="2632" xr:uid="{00000000-0005-0000-0000-0000480A0000}"/>
    <cellStyle name="Normal 3 3 3 4 2" xfId="4322" xr:uid="{00000000-0005-0000-0000-0000E2100000}"/>
    <cellStyle name="Normal 3 3 3 4 2 2" xfId="14395" xr:uid="{00000000-0005-0000-0000-00003B380000}"/>
    <cellStyle name="Normal 3 3 3 4 2 2 3" xfId="29493" xr:uid="{00000000-0005-0000-0000-000035730000}"/>
    <cellStyle name="Normal 3 3 3 4 2 3" xfId="9375" xr:uid="{00000000-0005-0000-0000-00009F240000}"/>
    <cellStyle name="Normal 3 3 3 4 2 3 3" xfId="24476" xr:uid="{00000000-0005-0000-0000-00009C5F0000}"/>
    <cellStyle name="Normal 3 3 3 4 2 5" xfId="19463" xr:uid="{00000000-0005-0000-0000-0000074C0000}"/>
    <cellStyle name="Normal 3 3 3 4 3" xfId="6014" xr:uid="{00000000-0005-0000-0000-00007E170000}"/>
    <cellStyle name="Normal 3 3 3 4 3 2" xfId="16066" xr:uid="{00000000-0005-0000-0000-0000C23E0000}"/>
    <cellStyle name="Normal 3 3 3 4 3 3" xfId="11046" xr:uid="{00000000-0005-0000-0000-0000262B0000}"/>
    <cellStyle name="Normal 3 3 3 4 3 3 3" xfId="26147" xr:uid="{00000000-0005-0000-0000-000023660000}"/>
    <cellStyle name="Normal 3 3 3 4 3 5" xfId="21134" xr:uid="{00000000-0005-0000-0000-00008E520000}"/>
    <cellStyle name="Normal 3 3 3 4 4" xfId="12724" xr:uid="{00000000-0005-0000-0000-0000B4310000}"/>
    <cellStyle name="Normal 3 3 3 4 4 3" xfId="27822" xr:uid="{00000000-0005-0000-0000-0000AE6C0000}"/>
    <cellStyle name="Normal 3 3 3 4 5" xfId="7703" xr:uid="{00000000-0005-0000-0000-0000171E0000}"/>
    <cellStyle name="Normal 3 3 3 4 5 3" xfId="22805" xr:uid="{00000000-0005-0000-0000-000015590000}"/>
    <cellStyle name="Normal 3 3 3 4 7" xfId="17792" xr:uid="{00000000-0005-0000-0000-000080450000}"/>
    <cellStyle name="Normal 3 3 3 5" xfId="3485" xr:uid="{00000000-0005-0000-0000-00009D0D0000}"/>
    <cellStyle name="Normal 3 3 3 5 2" xfId="13559" xr:uid="{00000000-0005-0000-0000-0000F7340000}"/>
    <cellStyle name="Normal 3 3 3 5 2 3" xfId="28657" xr:uid="{00000000-0005-0000-0000-0000F16F0000}"/>
    <cellStyle name="Normal 3 3 3 5 3" xfId="8539" xr:uid="{00000000-0005-0000-0000-00005B210000}"/>
    <cellStyle name="Normal 3 3 3 5 3 3" xfId="23640" xr:uid="{00000000-0005-0000-0000-0000585C0000}"/>
    <cellStyle name="Normal 3 3 3 5 5" xfId="18627" xr:uid="{00000000-0005-0000-0000-0000C3480000}"/>
    <cellStyle name="Normal 3 3 3 6" xfId="5178" xr:uid="{00000000-0005-0000-0000-00003A140000}"/>
    <cellStyle name="Normal 3 3 3 6 2" xfId="15230" xr:uid="{00000000-0005-0000-0000-00007E3B0000}"/>
    <cellStyle name="Normal 3 3 3 6 2 3" xfId="30328" xr:uid="{00000000-0005-0000-0000-000078760000}"/>
    <cellStyle name="Normal 3 3 3 6 3" xfId="10210" xr:uid="{00000000-0005-0000-0000-0000E2270000}"/>
    <cellStyle name="Normal 3 3 3 6 3 3" xfId="25311" xr:uid="{00000000-0005-0000-0000-0000DF620000}"/>
    <cellStyle name="Normal 3 3 3 6 5" xfId="20298" xr:uid="{00000000-0005-0000-0000-00004A4F0000}"/>
    <cellStyle name="Normal 3 3 3 7" xfId="11888" xr:uid="{00000000-0005-0000-0000-0000702E0000}"/>
    <cellStyle name="Normal 3 3 3 7 3" xfId="26986" xr:uid="{00000000-0005-0000-0000-00006A690000}"/>
    <cellStyle name="Normal 3 3 3 8" xfId="6867" xr:uid="{00000000-0005-0000-0000-0000D31A0000}"/>
    <cellStyle name="Normal 3 3 3 8 3" xfId="21969" xr:uid="{00000000-0005-0000-0000-0000D1550000}"/>
    <cellStyle name="Normal 3 3 4" xfId="1892" xr:uid="{00000000-0005-0000-0000-000064070000}"/>
    <cellStyle name="Normal 3 3 4 2" xfId="2315" xr:uid="{00000000-0005-0000-0000-00000B090000}"/>
    <cellStyle name="Normal 3 3 4 2 2" xfId="3154" xr:uid="{00000000-0005-0000-0000-0000520C0000}"/>
    <cellStyle name="Normal 3 3 4 2 2 2" xfId="4844" xr:uid="{00000000-0005-0000-0000-0000EC120000}"/>
    <cellStyle name="Normal 3 3 4 2 2 2 2" xfId="14917" xr:uid="{00000000-0005-0000-0000-0000453A0000}"/>
    <cellStyle name="Normal 3 3 4 2 2 2 2 3" xfId="30015" xr:uid="{00000000-0005-0000-0000-00003F750000}"/>
    <cellStyle name="Normal 3 3 4 2 2 2 3" xfId="9897" xr:uid="{00000000-0005-0000-0000-0000A9260000}"/>
    <cellStyle name="Normal 3 3 4 2 2 2 3 3" xfId="24998" xr:uid="{00000000-0005-0000-0000-0000A6610000}"/>
    <cellStyle name="Normal 3 3 4 2 2 2 5" xfId="19985" xr:uid="{00000000-0005-0000-0000-0000114E0000}"/>
    <cellStyle name="Normal 3 3 4 2 2 3" xfId="6536" xr:uid="{00000000-0005-0000-0000-000088190000}"/>
    <cellStyle name="Normal 3 3 4 2 2 3 2" xfId="16588" xr:uid="{00000000-0005-0000-0000-0000CC400000}"/>
    <cellStyle name="Normal 3 3 4 2 2 3 3" xfId="11568" xr:uid="{00000000-0005-0000-0000-0000302D0000}"/>
    <cellStyle name="Normal 3 3 4 2 2 3 3 3" xfId="26669" xr:uid="{00000000-0005-0000-0000-00002D680000}"/>
    <cellStyle name="Normal 3 3 4 2 2 3 5" xfId="21656" xr:uid="{00000000-0005-0000-0000-000098540000}"/>
    <cellStyle name="Normal 3 3 4 2 2 4" xfId="13246" xr:uid="{00000000-0005-0000-0000-0000BE330000}"/>
    <cellStyle name="Normal 3 3 4 2 2 4 3" xfId="28344" xr:uid="{00000000-0005-0000-0000-0000B86E0000}"/>
    <cellStyle name="Normal 3 3 4 2 2 5" xfId="8225" xr:uid="{00000000-0005-0000-0000-000021200000}"/>
    <cellStyle name="Normal 3 3 4 2 2 5 3" xfId="23327" xr:uid="{00000000-0005-0000-0000-00001F5B0000}"/>
    <cellStyle name="Normal 3 3 4 2 2 7" xfId="18314" xr:uid="{00000000-0005-0000-0000-00008A470000}"/>
    <cellStyle name="Normal 3 3 4 2 3" xfId="4007" xr:uid="{00000000-0005-0000-0000-0000A70F0000}"/>
    <cellStyle name="Normal 3 3 4 2 3 2" xfId="14081" xr:uid="{00000000-0005-0000-0000-000001370000}"/>
    <cellStyle name="Normal 3 3 4 2 3 2 3" xfId="29179" xr:uid="{00000000-0005-0000-0000-0000FB710000}"/>
    <cellStyle name="Normal 3 3 4 2 3 3" xfId="9061" xr:uid="{00000000-0005-0000-0000-000065230000}"/>
    <cellStyle name="Normal 3 3 4 2 3 3 3" xfId="24162" xr:uid="{00000000-0005-0000-0000-0000625E0000}"/>
    <cellStyle name="Normal 3 3 4 2 3 5" xfId="19149" xr:uid="{00000000-0005-0000-0000-0000CD4A0000}"/>
    <cellStyle name="Normal 3 3 4 2 4" xfId="5700" xr:uid="{00000000-0005-0000-0000-000044160000}"/>
    <cellStyle name="Normal 3 3 4 2 4 2" xfId="15752" xr:uid="{00000000-0005-0000-0000-0000883D0000}"/>
    <cellStyle name="Normal 3 3 4 2 4 2 3" xfId="30850" xr:uid="{00000000-0005-0000-0000-000082780000}"/>
    <cellStyle name="Normal 3 3 4 2 4 3" xfId="10732" xr:uid="{00000000-0005-0000-0000-0000EC290000}"/>
    <cellStyle name="Normal 3 3 4 2 4 3 3" xfId="25833" xr:uid="{00000000-0005-0000-0000-0000E9640000}"/>
    <cellStyle name="Normal 3 3 4 2 4 5" xfId="20820" xr:uid="{00000000-0005-0000-0000-000054510000}"/>
    <cellStyle name="Normal 3 3 4 2 5" xfId="12410" xr:uid="{00000000-0005-0000-0000-00007A300000}"/>
    <cellStyle name="Normal 3 3 4 2 5 3" xfId="27508" xr:uid="{00000000-0005-0000-0000-0000746B0000}"/>
    <cellStyle name="Normal 3 3 4 2 6" xfId="7389" xr:uid="{00000000-0005-0000-0000-0000DD1C0000}"/>
    <cellStyle name="Normal 3 3 4 2 6 3" xfId="22491" xr:uid="{00000000-0005-0000-0000-0000DB570000}"/>
    <cellStyle name="Normal 3 3 4 2 8" xfId="17478" xr:uid="{00000000-0005-0000-0000-000046440000}"/>
    <cellStyle name="Normal 3 3 4 3" xfId="2736" xr:uid="{00000000-0005-0000-0000-0000B00A0000}"/>
    <cellStyle name="Normal 3 3 4 3 2" xfId="4426" xr:uid="{00000000-0005-0000-0000-00004A110000}"/>
    <cellStyle name="Normal 3 3 4 3 2 2" xfId="14499" xr:uid="{00000000-0005-0000-0000-0000A3380000}"/>
    <cellStyle name="Normal 3 3 4 3 2 2 3" xfId="29597" xr:uid="{00000000-0005-0000-0000-00009D730000}"/>
    <cellStyle name="Normal 3 3 4 3 2 3" xfId="9479" xr:uid="{00000000-0005-0000-0000-000007250000}"/>
    <cellStyle name="Normal 3 3 4 3 2 3 3" xfId="24580" xr:uid="{00000000-0005-0000-0000-000004600000}"/>
    <cellStyle name="Normal 3 3 4 3 2 5" xfId="19567" xr:uid="{00000000-0005-0000-0000-00006F4C0000}"/>
    <cellStyle name="Normal 3 3 4 3 3" xfId="6118" xr:uid="{00000000-0005-0000-0000-0000E6170000}"/>
    <cellStyle name="Normal 3 3 4 3 3 2" xfId="16170" xr:uid="{00000000-0005-0000-0000-00002A3F0000}"/>
    <cellStyle name="Normal 3 3 4 3 3 3" xfId="11150" xr:uid="{00000000-0005-0000-0000-00008E2B0000}"/>
    <cellStyle name="Normal 3 3 4 3 3 3 3" xfId="26251" xr:uid="{00000000-0005-0000-0000-00008B660000}"/>
    <cellStyle name="Normal 3 3 4 3 3 5" xfId="21238" xr:uid="{00000000-0005-0000-0000-0000F6520000}"/>
    <cellStyle name="Normal 3 3 4 3 4" xfId="12828" xr:uid="{00000000-0005-0000-0000-00001C320000}"/>
    <cellStyle name="Normal 3 3 4 3 4 3" xfId="27926" xr:uid="{00000000-0005-0000-0000-0000166D0000}"/>
    <cellStyle name="Normal 3 3 4 3 5" xfId="7807" xr:uid="{00000000-0005-0000-0000-00007F1E0000}"/>
    <cellStyle name="Normal 3 3 4 3 5 3" xfId="22909" xr:uid="{00000000-0005-0000-0000-00007D590000}"/>
    <cellStyle name="Normal 3 3 4 3 7" xfId="17896" xr:uid="{00000000-0005-0000-0000-0000E8450000}"/>
    <cellStyle name="Normal 3 3 4 4" xfId="3589" xr:uid="{00000000-0005-0000-0000-0000050E0000}"/>
    <cellStyle name="Normal 3 3 4 4 2" xfId="13663" xr:uid="{00000000-0005-0000-0000-00005F350000}"/>
    <cellStyle name="Normal 3 3 4 4 2 3" xfId="28761" xr:uid="{00000000-0005-0000-0000-000059700000}"/>
    <cellStyle name="Normal 3 3 4 4 3" xfId="8643" xr:uid="{00000000-0005-0000-0000-0000C3210000}"/>
    <cellStyle name="Normal 3 3 4 4 3 3" xfId="23744" xr:uid="{00000000-0005-0000-0000-0000C05C0000}"/>
    <cellStyle name="Normal 3 3 4 4 5" xfId="18731" xr:uid="{00000000-0005-0000-0000-00002B490000}"/>
    <cellStyle name="Normal 3 3 4 5" xfId="5282" xr:uid="{00000000-0005-0000-0000-0000A2140000}"/>
    <cellStyle name="Normal 3 3 4 5 2" xfId="15334" xr:uid="{00000000-0005-0000-0000-0000E63B0000}"/>
    <cellStyle name="Normal 3 3 4 5 2 3" xfId="30432" xr:uid="{00000000-0005-0000-0000-0000E0760000}"/>
    <cellStyle name="Normal 3 3 4 5 3" xfId="10314" xr:uid="{00000000-0005-0000-0000-00004A280000}"/>
    <cellStyle name="Normal 3 3 4 5 3 3" xfId="25415" xr:uid="{00000000-0005-0000-0000-000047630000}"/>
    <cellStyle name="Normal 3 3 4 5 5" xfId="20402" xr:uid="{00000000-0005-0000-0000-0000B24F0000}"/>
    <cellStyle name="Normal 3 3 4 6" xfId="11992" xr:uid="{00000000-0005-0000-0000-0000D82E0000}"/>
    <cellStyle name="Normal 3 3 4 6 3" xfId="27090" xr:uid="{00000000-0005-0000-0000-0000D2690000}"/>
    <cellStyle name="Normal 3 3 4 7" xfId="6971" xr:uid="{00000000-0005-0000-0000-00003B1B0000}"/>
    <cellStyle name="Normal 3 3 4 7 3" xfId="22073" xr:uid="{00000000-0005-0000-0000-000039560000}"/>
    <cellStyle name="Normal 3 3 4 9" xfId="17060" xr:uid="{00000000-0005-0000-0000-0000A4420000}"/>
    <cellStyle name="Normal 3 3 5" xfId="2105" xr:uid="{00000000-0005-0000-0000-000039080000}"/>
    <cellStyle name="Normal 3 3 5 2" xfId="2946" xr:uid="{00000000-0005-0000-0000-0000820B0000}"/>
    <cellStyle name="Normal 3 3 5 2 2" xfId="4636" xr:uid="{00000000-0005-0000-0000-00001C120000}"/>
    <cellStyle name="Normal 3 3 5 2 2 2" xfId="14709" xr:uid="{00000000-0005-0000-0000-000075390000}"/>
    <cellStyle name="Normal 3 3 5 2 2 2 3" xfId="29807" xr:uid="{00000000-0005-0000-0000-00006F740000}"/>
    <cellStyle name="Normal 3 3 5 2 2 3" xfId="9689" xr:uid="{00000000-0005-0000-0000-0000D9250000}"/>
    <cellStyle name="Normal 3 3 5 2 2 3 3" xfId="24790" xr:uid="{00000000-0005-0000-0000-0000D6600000}"/>
    <cellStyle name="Normal 3 3 5 2 2 5" xfId="19777" xr:uid="{00000000-0005-0000-0000-0000414D0000}"/>
    <cellStyle name="Normal 3 3 5 2 3" xfId="6328" xr:uid="{00000000-0005-0000-0000-0000B8180000}"/>
    <cellStyle name="Normal 3 3 5 2 3 2" xfId="16380" xr:uid="{00000000-0005-0000-0000-0000FC3F0000}"/>
    <cellStyle name="Normal 3 3 5 2 3 3" xfId="11360" xr:uid="{00000000-0005-0000-0000-0000602C0000}"/>
    <cellStyle name="Normal 3 3 5 2 3 3 3" xfId="26461" xr:uid="{00000000-0005-0000-0000-00005D670000}"/>
    <cellStyle name="Normal 3 3 5 2 3 5" xfId="21448" xr:uid="{00000000-0005-0000-0000-0000C8530000}"/>
    <cellStyle name="Normal 3 3 5 2 4" xfId="13038" xr:uid="{00000000-0005-0000-0000-0000EE320000}"/>
    <cellStyle name="Normal 3 3 5 2 4 3" xfId="28136" xr:uid="{00000000-0005-0000-0000-0000E86D0000}"/>
    <cellStyle name="Normal 3 3 5 2 5" xfId="8017" xr:uid="{00000000-0005-0000-0000-0000511F0000}"/>
    <cellStyle name="Normal 3 3 5 2 5 3" xfId="23119" xr:uid="{00000000-0005-0000-0000-00004F5A0000}"/>
    <cellStyle name="Normal 3 3 5 2 7" xfId="18106" xr:uid="{00000000-0005-0000-0000-0000BA460000}"/>
    <cellStyle name="Normal 3 3 5 3" xfId="3799" xr:uid="{00000000-0005-0000-0000-0000D70E0000}"/>
    <cellStyle name="Normal 3 3 5 3 2" xfId="13873" xr:uid="{00000000-0005-0000-0000-000031360000}"/>
    <cellStyle name="Normal 3 3 5 3 2 3" xfId="28971" xr:uid="{00000000-0005-0000-0000-00002B710000}"/>
    <cellStyle name="Normal 3 3 5 3 3" xfId="8853" xr:uid="{00000000-0005-0000-0000-000095220000}"/>
    <cellStyle name="Normal 3 3 5 3 3 3" xfId="23954" xr:uid="{00000000-0005-0000-0000-0000925D0000}"/>
    <cellStyle name="Normal 3 3 5 3 5" xfId="18941" xr:uid="{00000000-0005-0000-0000-0000FD490000}"/>
    <cellStyle name="Normal 3 3 5 4" xfId="5492" xr:uid="{00000000-0005-0000-0000-000074150000}"/>
    <cellStyle name="Normal 3 3 5 4 2" xfId="15544" xr:uid="{00000000-0005-0000-0000-0000B83C0000}"/>
    <cellStyle name="Normal 3 3 5 4 2 3" xfId="30642" xr:uid="{00000000-0005-0000-0000-0000B2770000}"/>
    <cellStyle name="Normal 3 3 5 4 3" xfId="10524" xr:uid="{00000000-0005-0000-0000-00001C290000}"/>
    <cellStyle name="Normal 3 3 5 4 3 3" xfId="25625" xr:uid="{00000000-0005-0000-0000-000019640000}"/>
    <cellStyle name="Normal 3 3 5 4 5" xfId="20612" xr:uid="{00000000-0005-0000-0000-000084500000}"/>
    <cellStyle name="Normal 3 3 5 5" xfId="12202" xr:uid="{00000000-0005-0000-0000-0000AA2F0000}"/>
    <cellStyle name="Normal 3 3 5 5 3" xfId="27300" xr:uid="{00000000-0005-0000-0000-0000A46A0000}"/>
    <cellStyle name="Normal 3 3 5 6" xfId="7181" xr:uid="{00000000-0005-0000-0000-00000D1C0000}"/>
    <cellStyle name="Normal 3 3 5 6 3" xfId="22283" xr:uid="{00000000-0005-0000-0000-00000B570000}"/>
    <cellStyle name="Normal 3 3 5 8" xfId="17270" xr:uid="{00000000-0005-0000-0000-000076430000}"/>
    <cellStyle name="Normal 3 3 6" xfId="2526" xr:uid="{00000000-0005-0000-0000-0000DE090000}"/>
    <cellStyle name="Normal 3 3 6 2" xfId="4218" xr:uid="{00000000-0005-0000-0000-00007A100000}"/>
    <cellStyle name="Normal 3 3 6 2 2" xfId="14291" xr:uid="{00000000-0005-0000-0000-0000D3370000}"/>
    <cellStyle name="Normal 3 3 6 2 2 3" xfId="29389" xr:uid="{00000000-0005-0000-0000-0000CD720000}"/>
    <cellStyle name="Normal 3 3 6 2 3" xfId="9271" xr:uid="{00000000-0005-0000-0000-000037240000}"/>
    <cellStyle name="Normal 3 3 6 2 3 3" xfId="24372" xr:uid="{00000000-0005-0000-0000-0000345F0000}"/>
    <cellStyle name="Normal 3 3 6 2 5" xfId="19359" xr:uid="{00000000-0005-0000-0000-00009F4B0000}"/>
    <cellStyle name="Normal 3 3 6 3" xfId="5910" xr:uid="{00000000-0005-0000-0000-000016170000}"/>
    <cellStyle name="Normal 3 3 6 3 2" xfId="15962" xr:uid="{00000000-0005-0000-0000-00005A3E0000}"/>
    <cellStyle name="Normal 3 3 6 3 3" xfId="10942" xr:uid="{00000000-0005-0000-0000-0000BE2A0000}"/>
    <cellStyle name="Normal 3 3 6 3 3 3" xfId="26043" xr:uid="{00000000-0005-0000-0000-0000BB650000}"/>
    <cellStyle name="Normal 3 3 6 3 5" xfId="21030" xr:uid="{00000000-0005-0000-0000-000026520000}"/>
    <cellStyle name="Normal 3 3 6 4" xfId="12620" xr:uid="{00000000-0005-0000-0000-00004C310000}"/>
    <cellStyle name="Normal 3 3 6 4 3" xfId="27718" xr:uid="{00000000-0005-0000-0000-0000466C0000}"/>
    <cellStyle name="Normal 3 3 6 5" xfId="7599" xr:uid="{00000000-0005-0000-0000-0000AF1D0000}"/>
    <cellStyle name="Normal 3 3 6 5 3" xfId="22701" xr:uid="{00000000-0005-0000-0000-0000AD580000}"/>
    <cellStyle name="Normal 3 3 6 7" xfId="17688" xr:uid="{00000000-0005-0000-0000-000018450000}"/>
    <cellStyle name="Normal 3 3 7" xfId="3377" xr:uid="{00000000-0005-0000-0000-0000310D0000}"/>
    <cellStyle name="Normal 3 3 7 2" xfId="13455" xr:uid="{00000000-0005-0000-0000-00008F340000}"/>
    <cellStyle name="Normal 3 3 7 2 3" xfId="28553" xr:uid="{00000000-0005-0000-0000-0000896F0000}"/>
    <cellStyle name="Normal 3 3 7 3" xfId="8435" xr:uid="{00000000-0005-0000-0000-0000F3200000}"/>
    <cellStyle name="Normal 3 3 7 3 3" xfId="23536" xr:uid="{00000000-0005-0000-0000-0000F05B0000}"/>
    <cellStyle name="Normal 3 3 7 5" xfId="18523" xr:uid="{00000000-0005-0000-0000-00005B480000}"/>
    <cellStyle name="Normal 3 3 8" xfId="5071" xr:uid="{00000000-0005-0000-0000-0000CF130000}"/>
    <cellStyle name="Normal 3 3 8 2" xfId="15126" xr:uid="{00000000-0005-0000-0000-0000163B0000}"/>
    <cellStyle name="Normal 3 3 8 2 3" xfId="30224" xr:uid="{00000000-0005-0000-0000-000010760000}"/>
    <cellStyle name="Normal 3 3 8 3" xfId="10106" xr:uid="{00000000-0005-0000-0000-00007A270000}"/>
    <cellStyle name="Normal 3 3 8 3 3" xfId="25207" xr:uid="{00000000-0005-0000-0000-000077620000}"/>
    <cellStyle name="Normal 3 3 8 5" xfId="20194" xr:uid="{00000000-0005-0000-0000-0000E24E0000}"/>
    <cellStyle name="Normal 3 3 9" xfId="11782" xr:uid="{00000000-0005-0000-0000-0000062E0000}"/>
    <cellStyle name="Normal 3 3 9 3" xfId="26882" xr:uid="{00000000-0005-0000-0000-000002690000}"/>
    <cellStyle name="Normal 3 4" xfId="1109" xr:uid="{00000000-0005-0000-0000-000055040000}"/>
    <cellStyle name="Normal 3 6" xfId="952" xr:uid="{00000000-0005-0000-0000-0000B8030000}"/>
    <cellStyle name="Normal 3 7" xfId="411" xr:uid="{00000000-0005-0000-0000-00009B010000}"/>
    <cellStyle name="Normal 30" xfId="954" xr:uid="{00000000-0005-0000-0000-0000BA030000}"/>
    <cellStyle name="Normal 30 2" xfId="955" xr:uid="{00000000-0005-0000-0000-0000BB030000}"/>
    <cellStyle name="Normal 30 3" xfId="1433" xr:uid="{00000000-0005-0000-0000-000099050000}"/>
    <cellStyle name="Normal 30 3 10" xfId="6762" xr:uid="{00000000-0005-0000-0000-00006A1A0000}"/>
    <cellStyle name="Normal 30 3 10 3" xfId="21866" xr:uid="{00000000-0005-0000-0000-00006A550000}"/>
    <cellStyle name="Normal 30 3 12" xfId="16851" xr:uid="{00000000-0005-0000-0000-0000D3410000}"/>
    <cellStyle name="Normal 30 3 2" xfId="1726" xr:uid="{00000000-0005-0000-0000-0000BE060000}"/>
    <cellStyle name="Normal 30 3 2 11" xfId="16905" xr:uid="{00000000-0005-0000-0000-000009420000}"/>
    <cellStyle name="Normal 30 3 2 2" xfId="1834" xr:uid="{00000000-0005-0000-0000-00002A070000}"/>
    <cellStyle name="Normal 30 3 2 2 10" xfId="17009" xr:uid="{00000000-0005-0000-0000-000071420000}"/>
    <cellStyle name="Normal 30 3 2 2 2" xfId="2051" xr:uid="{00000000-0005-0000-0000-000003080000}"/>
    <cellStyle name="Normal 30 3 2 2 2 2" xfId="2472" xr:uid="{00000000-0005-0000-0000-0000A8090000}"/>
    <cellStyle name="Normal 30 3 2 2 2 2 2" xfId="3311" xr:uid="{00000000-0005-0000-0000-0000EF0C0000}"/>
    <cellStyle name="Normal 30 3 2 2 2 2 2 2" xfId="5001" xr:uid="{00000000-0005-0000-0000-000089130000}"/>
    <cellStyle name="Normal 30 3 2 2 2 2 2 2 2" xfId="15074" xr:uid="{00000000-0005-0000-0000-0000E23A0000}"/>
    <cellStyle name="Normal 30 3 2 2 2 2 2 2 2 3" xfId="30172" xr:uid="{00000000-0005-0000-0000-0000DC750000}"/>
    <cellStyle name="Normal 30 3 2 2 2 2 2 2 3" xfId="10054" xr:uid="{00000000-0005-0000-0000-000046270000}"/>
    <cellStyle name="Normal 30 3 2 2 2 2 2 2 3 3" xfId="25155" xr:uid="{00000000-0005-0000-0000-000043620000}"/>
    <cellStyle name="Normal 30 3 2 2 2 2 2 2 5" xfId="20142" xr:uid="{00000000-0005-0000-0000-0000AE4E0000}"/>
    <cellStyle name="Normal 30 3 2 2 2 2 2 3" xfId="6693" xr:uid="{00000000-0005-0000-0000-0000251A0000}"/>
    <cellStyle name="Normal 30 3 2 2 2 2 2 3 2" xfId="16745" xr:uid="{00000000-0005-0000-0000-000069410000}"/>
    <cellStyle name="Normal 30 3 2 2 2 2 2 3 3" xfId="11725" xr:uid="{00000000-0005-0000-0000-0000CD2D0000}"/>
    <cellStyle name="Normal 30 3 2 2 2 2 2 3 3 3" xfId="26826" xr:uid="{00000000-0005-0000-0000-0000CA680000}"/>
    <cellStyle name="Normal 30 3 2 2 2 2 2 3 5" xfId="21813" xr:uid="{00000000-0005-0000-0000-000035550000}"/>
    <cellStyle name="Normal 30 3 2 2 2 2 2 4" xfId="13403" xr:uid="{00000000-0005-0000-0000-00005B340000}"/>
    <cellStyle name="Normal 30 3 2 2 2 2 2 4 3" xfId="28501" xr:uid="{00000000-0005-0000-0000-0000556F0000}"/>
    <cellStyle name="Normal 30 3 2 2 2 2 2 5" xfId="8382" xr:uid="{00000000-0005-0000-0000-0000BE200000}"/>
    <cellStyle name="Normal 30 3 2 2 2 2 2 5 3" xfId="23484" xr:uid="{00000000-0005-0000-0000-0000BC5B0000}"/>
    <cellStyle name="Normal 30 3 2 2 2 2 2 7" xfId="18471" xr:uid="{00000000-0005-0000-0000-000027480000}"/>
    <cellStyle name="Normal 30 3 2 2 2 2 3" xfId="4164" xr:uid="{00000000-0005-0000-0000-000044100000}"/>
    <cellStyle name="Normal 30 3 2 2 2 2 3 2" xfId="14238" xr:uid="{00000000-0005-0000-0000-00009E370000}"/>
    <cellStyle name="Normal 30 3 2 2 2 2 3 2 3" xfId="29336" xr:uid="{00000000-0005-0000-0000-000098720000}"/>
    <cellStyle name="Normal 30 3 2 2 2 2 3 3" xfId="9218" xr:uid="{00000000-0005-0000-0000-000002240000}"/>
    <cellStyle name="Normal 30 3 2 2 2 2 3 3 3" xfId="24319" xr:uid="{00000000-0005-0000-0000-0000FF5E0000}"/>
    <cellStyle name="Normal 30 3 2 2 2 2 3 5" xfId="19306" xr:uid="{00000000-0005-0000-0000-00006A4B0000}"/>
    <cellStyle name="Normal 30 3 2 2 2 2 4" xfId="5857" xr:uid="{00000000-0005-0000-0000-0000E1160000}"/>
    <cellStyle name="Normal 30 3 2 2 2 2 4 2" xfId="15909" xr:uid="{00000000-0005-0000-0000-0000253E0000}"/>
    <cellStyle name="Normal 30 3 2 2 2 2 4 3" xfId="10889" xr:uid="{00000000-0005-0000-0000-0000892A0000}"/>
    <cellStyle name="Normal 30 3 2 2 2 2 4 3 3" xfId="25990" xr:uid="{00000000-0005-0000-0000-000086650000}"/>
    <cellStyle name="Normal 30 3 2 2 2 2 4 5" xfId="20977" xr:uid="{00000000-0005-0000-0000-0000F1510000}"/>
    <cellStyle name="Normal 30 3 2 2 2 2 5" xfId="12567" xr:uid="{00000000-0005-0000-0000-000017310000}"/>
    <cellStyle name="Normal 30 3 2 2 2 2 5 3" xfId="27665" xr:uid="{00000000-0005-0000-0000-0000116C0000}"/>
    <cellStyle name="Normal 30 3 2 2 2 2 6" xfId="7546" xr:uid="{00000000-0005-0000-0000-00007A1D0000}"/>
    <cellStyle name="Normal 30 3 2 2 2 2 6 3" xfId="22648" xr:uid="{00000000-0005-0000-0000-000078580000}"/>
    <cellStyle name="Normal 30 3 2 2 2 2 8" xfId="17635" xr:uid="{00000000-0005-0000-0000-0000E3440000}"/>
    <cellStyle name="Normal 30 3 2 2 2 3" xfId="2893" xr:uid="{00000000-0005-0000-0000-00004D0B0000}"/>
    <cellStyle name="Normal 30 3 2 2 2 3 2" xfId="4583" xr:uid="{00000000-0005-0000-0000-0000E7110000}"/>
    <cellStyle name="Normal 30 3 2 2 2 3 2 2" xfId="14656" xr:uid="{00000000-0005-0000-0000-000040390000}"/>
    <cellStyle name="Normal 30 3 2 2 2 3 2 2 3" xfId="29754" xr:uid="{00000000-0005-0000-0000-00003A740000}"/>
    <cellStyle name="Normal 30 3 2 2 2 3 2 3" xfId="9636" xr:uid="{00000000-0005-0000-0000-0000A4250000}"/>
    <cellStyle name="Normal 30 3 2 2 2 3 2 3 3" xfId="24737" xr:uid="{00000000-0005-0000-0000-0000A1600000}"/>
    <cellStyle name="Normal 30 3 2 2 2 3 2 5" xfId="19724" xr:uid="{00000000-0005-0000-0000-00000C4D0000}"/>
    <cellStyle name="Normal 30 3 2 2 2 3 3" xfId="6275" xr:uid="{00000000-0005-0000-0000-000083180000}"/>
    <cellStyle name="Normal 30 3 2 2 2 3 3 2" xfId="16327" xr:uid="{00000000-0005-0000-0000-0000C73F0000}"/>
    <cellStyle name="Normal 30 3 2 2 2 3 3 3" xfId="11307" xr:uid="{00000000-0005-0000-0000-00002B2C0000}"/>
    <cellStyle name="Normal 30 3 2 2 2 3 3 3 3" xfId="26408" xr:uid="{00000000-0005-0000-0000-000028670000}"/>
    <cellStyle name="Normal 30 3 2 2 2 3 3 5" xfId="21395" xr:uid="{00000000-0005-0000-0000-000093530000}"/>
    <cellStyle name="Normal 30 3 2 2 2 3 4" xfId="12985" xr:uid="{00000000-0005-0000-0000-0000B9320000}"/>
    <cellStyle name="Normal 30 3 2 2 2 3 4 3" xfId="28083" xr:uid="{00000000-0005-0000-0000-0000B36D0000}"/>
    <cellStyle name="Normal 30 3 2 2 2 3 5" xfId="7964" xr:uid="{00000000-0005-0000-0000-00001C1F0000}"/>
    <cellStyle name="Normal 30 3 2 2 2 3 5 3" xfId="23066" xr:uid="{00000000-0005-0000-0000-00001A5A0000}"/>
    <cellStyle name="Normal 30 3 2 2 2 3 7" xfId="18053" xr:uid="{00000000-0005-0000-0000-000085460000}"/>
    <cellStyle name="Normal 30 3 2 2 2 4" xfId="3746" xr:uid="{00000000-0005-0000-0000-0000A20E0000}"/>
    <cellStyle name="Normal 30 3 2 2 2 4 2" xfId="13820" xr:uid="{00000000-0005-0000-0000-0000FC350000}"/>
    <cellStyle name="Normal 30 3 2 2 2 4 2 3" xfId="28918" xr:uid="{00000000-0005-0000-0000-0000F6700000}"/>
    <cellStyle name="Normal 30 3 2 2 2 4 3" xfId="8800" xr:uid="{00000000-0005-0000-0000-000060220000}"/>
    <cellStyle name="Normal 30 3 2 2 2 4 3 3" xfId="23901" xr:uid="{00000000-0005-0000-0000-00005D5D0000}"/>
    <cellStyle name="Normal 30 3 2 2 2 4 5" xfId="18888" xr:uid="{00000000-0005-0000-0000-0000C8490000}"/>
    <cellStyle name="Normal 30 3 2 2 2 5" xfId="5439" xr:uid="{00000000-0005-0000-0000-00003F150000}"/>
    <cellStyle name="Normal 30 3 2 2 2 5 2" xfId="15491" xr:uid="{00000000-0005-0000-0000-0000833C0000}"/>
    <cellStyle name="Normal 30 3 2 2 2 5 2 3" xfId="30589" xr:uid="{00000000-0005-0000-0000-00007D770000}"/>
    <cellStyle name="Normal 30 3 2 2 2 5 3" xfId="10471" xr:uid="{00000000-0005-0000-0000-0000E7280000}"/>
    <cellStyle name="Normal 30 3 2 2 2 5 3 3" xfId="25572" xr:uid="{00000000-0005-0000-0000-0000E4630000}"/>
    <cellStyle name="Normal 30 3 2 2 2 5 5" xfId="20559" xr:uid="{00000000-0005-0000-0000-00004F500000}"/>
    <cellStyle name="Normal 30 3 2 2 2 6" xfId="12149" xr:uid="{00000000-0005-0000-0000-0000752F0000}"/>
    <cellStyle name="Normal 30 3 2 2 2 6 3" xfId="27247" xr:uid="{00000000-0005-0000-0000-00006F6A0000}"/>
    <cellStyle name="Normal 30 3 2 2 2 7" xfId="7128" xr:uid="{00000000-0005-0000-0000-0000D81B0000}"/>
    <cellStyle name="Normal 30 3 2 2 2 7 3" xfId="22230" xr:uid="{00000000-0005-0000-0000-0000D6560000}"/>
    <cellStyle name="Normal 30 3 2 2 2 9" xfId="17217" xr:uid="{00000000-0005-0000-0000-000041430000}"/>
    <cellStyle name="Normal 30 3 2 2 3" xfId="2264" xr:uid="{00000000-0005-0000-0000-0000D8080000}"/>
    <cellStyle name="Normal 30 3 2 2 3 2" xfId="3103" xr:uid="{00000000-0005-0000-0000-00001F0C0000}"/>
    <cellStyle name="Normal 30 3 2 2 3 2 2" xfId="4793" xr:uid="{00000000-0005-0000-0000-0000B9120000}"/>
    <cellStyle name="Normal 30 3 2 2 3 2 2 2" xfId="14866" xr:uid="{00000000-0005-0000-0000-0000123A0000}"/>
    <cellStyle name="Normal 30 3 2 2 3 2 2 2 3" xfId="29964" xr:uid="{00000000-0005-0000-0000-00000C750000}"/>
    <cellStyle name="Normal 30 3 2 2 3 2 2 3" xfId="9846" xr:uid="{00000000-0005-0000-0000-000076260000}"/>
    <cellStyle name="Normal 30 3 2 2 3 2 2 3 3" xfId="24947" xr:uid="{00000000-0005-0000-0000-000073610000}"/>
    <cellStyle name="Normal 30 3 2 2 3 2 2 5" xfId="19934" xr:uid="{00000000-0005-0000-0000-0000DE4D0000}"/>
    <cellStyle name="Normal 30 3 2 2 3 2 3" xfId="6485" xr:uid="{00000000-0005-0000-0000-000055190000}"/>
    <cellStyle name="Normal 30 3 2 2 3 2 3 2" xfId="16537" xr:uid="{00000000-0005-0000-0000-000099400000}"/>
    <cellStyle name="Normal 30 3 2 2 3 2 3 3" xfId="11517" xr:uid="{00000000-0005-0000-0000-0000FD2C0000}"/>
    <cellStyle name="Normal 30 3 2 2 3 2 3 3 3" xfId="26618" xr:uid="{00000000-0005-0000-0000-0000FA670000}"/>
    <cellStyle name="Normal 30 3 2 2 3 2 3 5" xfId="21605" xr:uid="{00000000-0005-0000-0000-000065540000}"/>
    <cellStyle name="Normal 30 3 2 2 3 2 4" xfId="13195" xr:uid="{00000000-0005-0000-0000-00008B330000}"/>
    <cellStyle name="Normal 30 3 2 2 3 2 4 3" xfId="28293" xr:uid="{00000000-0005-0000-0000-0000856E0000}"/>
    <cellStyle name="Normal 30 3 2 2 3 2 5" xfId="8174" xr:uid="{00000000-0005-0000-0000-0000EE1F0000}"/>
    <cellStyle name="Normal 30 3 2 2 3 2 5 3" xfId="23276" xr:uid="{00000000-0005-0000-0000-0000EC5A0000}"/>
    <cellStyle name="Normal 30 3 2 2 3 2 7" xfId="18263" xr:uid="{00000000-0005-0000-0000-000057470000}"/>
    <cellStyle name="Normal 30 3 2 2 3 3" xfId="3956" xr:uid="{00000000-0005-0000-0000-0000740F0000}"/>
    <cellStyle name="Normal 30 3 2 2 3 3 2" xfId="14030" xr:uid="{00000000-0005-0000-0000-0000CE360000}"/>
    <cellStyle name="Normal 30 3 2 2 3 3 2 3" xfId="29128" xr:uid="{00000000-0005-0000-0000-0000C8710000}"/>
    <cellStyle name="Normal 30 3 2 2 3 3 3" xfId="9010" xr:uid="{00000000-0005-0000-0000-000032230000}"/>
    <cellStyle name="Normal 30 3 2 2 3 3 3 3" xfId="24111" xr:uid="{00000000-0005-0000-0000-00002F5E0000}"/>
    <cellStyle name="Normal 30 3 2 2 3 3 5" xfId="19098" xr:uid="{00000000-0005-0000-0000-00009A4A0000}"/>
    <cellStyle name="Normal 30 3 2 2 3 4" xfId="5649" xr:uid="{00000000-0005-0000-0000-000011160000}"/>
    <cellStyle name="Normal 30 3 2 2 3 4 2" xfId="15701" xr:uid="{00000000-0005-0000-0000-0000553D0000}"/>
    <cellStyle name="Normal 30 3 2 2 3 4 2 3" xfId="30799" xr:uid="{00000000-0005-0000-0000-00004F780000}"/>
    <cellStyle name="Normal 30 3 2 2 3 4 3" xfId="10681" xr:uid="{00000000-0005-0000-0000-0000B9290000}"/>
    <cellStyle name="Normal 30 3 2 2 3 4 3 3" xfId="25782" xr:uid="{00000000-0005-0000-0000-0000B6640000}"/>
    <cellStyle name="Normal 30 3 2 2 3 4 5" xfId="20769" xr:uid="{00000000-0005-0000-0000-000021510000}"/>
    <cellStyle name="Normal 30 3 2 2 3 5" xfId="12359" xr:uid="{00000000-0005-0000-0000-000047300000}"/>
    <cellStyle name="Normal 30 3 2 2 3 5 3" xfId="27457" xr:uid="{00000000-0005-0000-0000-0000416B0000}"/>
    <cellStyle name="Normal 30 3 2 2 3 6" xfId="7338" xr:uid="{00000000-0005-0000-0000-0000AA1C0000}"/>
    <cellStyle name="Normal 30 3 2 2 3 6 3" xfId="22440" xr:uid="{00000000-0005-0000-0000-0000A8570000}"/>
    <cellStyle name="Normal 30 3 2 2 3 8" xfId="17427" xr:uid="{00000000-0005-0000-0000-000013440000}"/>
    <cellStyle name="Normal 30 3 2 2 4" xfId="2685" xr:uid="{00000000-0005-0000-0000-00007D0A0000}"/>
    <cellStyle name="Normal 30 3 2 2 4 2" xfId="4375" xr:uid="{00000000-0005-0000-0000-000017110000}"/>
    <cellStyle name="Normal 30 3 2 2 4 2 2" xfId="14448" xr:uid="{00000000-0005-0000-0000-000070380000}"/>
    <cellStyle name="Normal 30 3 2 2 4 2 2 3" xfId="29546" xr:uid="{00000000-0005-0000-0000-00006A730000}"/>
    <cellStyle name="Normal 30 3 2 2 4 2 3" xfId="9428" xr:uid="{00000000-0005-0000-0000-0000D4240000}"/>
    <cellStyle name="Normal 30 3 2 2 4 2 3 3" xfId="24529" xr:uid="{00000000-0005-0000-0000-0000D15F0000}"/>
    <cellStyle name="Normal 30 3 2 2 4 2 5" xfId="19516" xr:uid="{00000000-0005-0000-0000-00003C4C0000}"/>
    <cellStyle name="Normal 30 3 2 2 4 3" xfId="6067" xr:uid="{00000000-0005-0000-0000-0000B3170000}"/>
    <cellStyle name="Normal 30 3 2 2 4 3 2" xfId="16119" xr:uid="{00000000-0005-0000-0000-0000F73E0000}"/>
    <cellStyle name="Normal 30 3 2 2 4 3 3" xfId="11099" xr:uid="{00000000-0005-0000-0000-00005B2B0000}"/>
    <cellStyle name="Normal 30 3 2 2 4 3 3 3" xfId="26200" xr:uid="{00000000-0005-0000-0000-000058660000}"/>
    <cellStyle name="Normal 30 3 2 2 4 3 5" xfId="21187" xr:uid="{00000000-0005-0000-0000-0000C3520000}"/>
    <cellStyle name="Normal 30 3 2 2 4 4" xfId="12777" xr:uid="{00000000-0005-0000-0000-0000E9310000}"/>
    <cellStyle name="Normal 30 3 2 2 4 4 3" xfId="27875" xr:uid="{00000000-0005-0000-0000-0000E36C0000}"/>
    <cellStyle name="Normal 30 3 2 2 4 5" xfId="7756" xr:uid="{00000000-0005-0000-0000-00004C1E0000}"/>
    <cellStyle name="Normal 30 3 2 2 4 5 3" xfId="22858" xr:uid="{00000000-0005-0000-0000-00004A590000}"/>
    <cellStyle name="Normal 30 3 2 2 4 7" xfId="17845" xr:uid="{00000000-0005-0000-0000-0000B5450000}"/>
    <cellStyle name="Normal 30 3 2 2 5" xfId="3538" xr:uid="{00000000-0005-0000-0000-0000D20D0000}"/>
    <cellStyle name="Normal 30 3 2 2 5 2" xfId="13612" xr:uid="{00000000-0005-0000-0000-00002C350000}"/>
    <cellStyle name="Normal 30 3 2 2 5 2 3" xfId="28710" xr:uid="{00000000-0005-0000-0000-000026700000}"/>
    <cellStyle name="Normal 30 3 2 2 5 3" xfId="8592" xr:uid="{00000000-0005-0000-0000-000090210000}"/>
    <cellStyle name="Normal 30 3 2 2 5 3 3" xfId="23693" xr:uid="{00000000-0005-0000-0000-00008D5C0000}"/>
    <cellStyle name="Normal 30 3 2 2 5 5" xfId="18680" xr:uid="{00000000-0005-0000-0000-0000F8480000}"/>
    <cellStyle name="Normal 30 3 2 2 6" xfId="5231" xr:uid="{00000000-0005-0000-0000-00006F140000}"/>
    <cellStyle name="Normal 30 3 2 2 6 2" xfId="15283" xr:uid="{00000000-0005-0000-0000-0000B33B0000}"/>
    <cellStyle name="Normal 30 3 2 2 6 2 3" xfId="30381" xr:uid="{00000000-0005-0000-0000-0000AD760000}"/>
    <cellStyle name="Normal 30 3 2 2 6 3" xfId="10263" xr:uid="{00000000-0005-0000-0000-000017280000}"/>
    <cellStyle name="Normal 30 3 2 2 6 3 3" xfId="25364" xr:uid="{00000000-0005-0000-0000-000014630000}"/>
    <cellStyle name="Normal 30 3 2 2 6 5" xfId="20351" xr:uid="{00000000-0005-0000-0000-00007F4F0000}"/>
    <cellStyle name="Normal 30 3 2 2 7" xfId="11941" xr:uid="{00000000-0005-0000-0000-0000A52E0000}"/>
    <cellStyle name="Normal 30 3 2 2 7 3" xfId="27039" xr:uid="{00000000-0005-0000-0000-00009F690000}"/>
    <cellStyle name="Normal 30 3 2 2 8" xfId="6920" xr:uid="{00000000-0005-0000-0000-0000081B0000}"/>
    <cellStyle name="Normal 30 3 2 2 8 3" xfId="22022" xr:uid="{00000000-0005-0000-0000-000006560000}"/>
    <cellStyle name="Normal 30 3 2 3" xfId="1947" xr:uid="{00000000-0005-0000-0000-00009B070000}"/>
    <cellStyle name="Normal 30 3 2 3 2" xfId="2368" xr:uid="{00000000-0005-0000-0000-000040090000}"/>
    <cellStyle name="Normal 30 3 2 3 2 2" xfId="3207" xr:uid="{00000000-0005-0000-0000-0000870C0000}"/>
    <cellStyle name="Normal 30 3 2 3 2 2 2" xfId="4897" xr:uid="{00000000-0005-0000-0000-000021130000}"/>
    <cellStyle name="Normal 30 3 2 3 2 2 2 2" xfId="14970" xr:uid="{00000000-0005-0000-0000-00007A3A0000}"/>
    <cellStyle name="Normal 30 3 2 3 2 2 2 2 3" xfId="30068" xr:uid="{00000000-0005-0000-0000-000074750000}"/>
    <cellStyle name="Normal 30 3 2 3 2 2 2 3" xfId="9950" xr:uid="{00000000-0005-0000-0000-0000DE260000}"/>
    <cellStyle name="Normal 30 3 2 3 2 2 2 3 3" xfId="25051" xr:uid="{00000000-0005-0000-0000-0000DB610000}"/>
    <cellStyle name="Normal 30 3 2 3 2 2 2 5" xfId="20038" xr:uid="{00000000-0005-0000-0000-0000464E0000}"/>
    <cellStyle name="Normal 30 3 2 3 2 2 3" xfId="6589" xr:uid="{00000000-0005-0000-0000-0000BD190000}"/>
    <cellStyle name="Normal 30 3 2 3 2 2 3 2" xfId="16641" xr:uid="{00000000-0005-0000-0000-000001410000}"/>
    <cellStyle name="Normal 30 3 2 3 2 2 3 3" xfId="11621" xr:uid="{00000000-0005-0000-0000-0000652D0000}"/>
    <cellStyle name="Normal 30 3 2 3 2 2 3 3 3" xfId="26722" xr:uid="{00000000-0005-0000-0000-000062680000}"/>
    <cellStyle name="Normal 30 3 2 3 2 2 3 5" xfId="21709" xr:uid="{00000000-0005-0000-0000-0000CD540000}"/>
    <cellStyle name="Normal 30 3 2 3 2 2 4" xfId="13299" xr:uid="{00000000-0005-0000-0000-0000F3330000}"/>
    <cellStyle name="Normal 30 3 2 3 2 2 4 3" xfId="28397" xr:uid="{00000000-0005-0000-0000-0000ED6E0000}"/>
    <cellStyle name="Normal 30 3 2 3 2 2 5" xfId="8278" xr:uid="{00000000-0005-0000-0000-000056200000}"/>
    <cellStyle name="Normal 30 3 2 3 2 2 5 3" xfId="23380" xr:uid="{00000000-0005-0000-0000-0000545B0000}"/>
    <cellStyle name="Normal 30 3 2 3 2 2 7" xfId="18367" xr:uid="{00000000-0005-0000-0000-0000BF470000}"/>
    <cellStyle name="Normal 30 3 2 3 2 3" xfId="4060" xr:uid="{00000000-0005-0000-0000-0000DC0F0000}"/>
    <cellStyle name="Normal 30 3 2 3 2 3 2" xfId="14134" xr:uid="{00000000-0005-0000-0000-000036370000}"/>
    <cellStyle name="Normal 30 3 2 3 2 3 2 3" xfId="29232" xr:uid="{00000000-0005-0000-0000-000030720000}"/>
    <cellStyle name="Normal 30 3 2 3 2 3 3" xfId="9114" xr:uid="{00000000-0005-0000-0000-00009A230000}"/>
    <cellStyle name="Normal 30 3 2 3 2 3 3 3" xfId="24215" xr:uid="{00000000-0005-0000-0000-0000975E0000}"/>
    <cellStyle name="Normal 30 3 2 3 2 3 5" xfId="19202" xr:uid="{00000000-0005-0000-0000-0000024B0000}"/>
    <cellStyle name="Normal 30 3 2 3 2 4" xfId="5753" xr:uid="{00000000-0005-0000-0000-000079160000}"/>
    <cellStyle name="Normal 30 3 2 3 2 4 2" xfId="15805" xr:uid="{00000000-0005-0000-0000-0000BD3D0000}"/>
    <cellStyle name="Normal 30 3 2 3 2 4 2 3" xfId="30903" xr:uid="{00000000-0005-0000-0000-0000B7780000}"/>
    <cellStyle name="Normal 30 3 2 3 2 4 3" xfId="10785" xr:uid="{00000000-0005-0000-0000-0000212A0000}"/>
    <cellStyle name="Normal 30 3 2 3 2 4 3 3" xfId="25886" xr:uid="{00000000-0005-0000-0000-00001E650000}"/>
    <cellStyle name="Normal 30 3 2 3 2 4 5" xfId="20873" xr:uid="{00000000-0005-0000-0000-000089510000}"/>
    <cellStyle name="Normal 30 3 2 3 2 5" xfId="12463" xr:uid="{00000000-0005-0000-0000-0000AF300000}"/>
    <cellStyle name="Normal 30 3 2 3 2 5 3" xfId="27561" xr:uid="{00000000-0005-0000-0000-0000A96B0000}"/>
    <cellStyle name="Normal 30 3 2 3 2 6" xfId="7442" xr:uid="{00000000-0005-0000-0000-0000121D0000}"/>
    <cellStyle name="Normal 30 3 2 3 2 6 3" xfId="22544" xr:uid="{00000000-0005-0000-0000-000010580000}"/>
    <cellStyle name="Normal 30 3 2 3 2 8" xfId="17531" xr:uid="{00000000-0005-0000-0000-00007B440000}"/>
    <cellStyle name="Normal 30 3 2 3 3" xfId="2789" xr:uid="{00000000-0005-0000-0000-0000E50A0000}"/>
    <cellStyle name="Normal 30 3 2 3 3 2" xfId="4479" xr:uid="{00000000-0005-0000-0000-00007F110000}"/>
    <cellStyle name="Normal 30 3 2 3 3 2 2" xfId="14552" xr:uid="{00000000-0005-0000-0000-0000D8380000}"/>
    <cellStyle name="Normal 30 3 2 3 3 2 2 3" xfId="29650" xr:uid="{00000000-0005-0000-0000-0000D2730000}"/>
    <cellStyle name="Normal 30 3 2 3 3 2 3" xfId="9532" xr:uid="{00000000-0005-0000-0000-00003C250000}"/>
    <cellStyle name="Normal 30 3 2 3 3 2 3 3" xfId="24633" xr:uid="{00000000-0005-0000-0000-000039600000}"/>
    <cellStyle name="Normal 30 3 2 3 3 2 5" xfId="19620" xr:uid="{00000000-0005-0000-0000-0000A44C0000}"/>
    <cellStyle name="Normal 30 3 2 3 3 3" xfId="6171" xr:uid="{00000000-0005-0000-0000-00001B180000}"/>
    <cellStyle name="Normal 30 3 2 3 3 3 2" xfId="16223" xr:uid="{00000000-0005-0000-0000-00005F3F0000}"/>
    <cellStyle name="Normal 30 3 2 3 3 3 3" xfId="11203" xr:uid="{00000000-0005-0000-0000-0000C32B0000}"/>
    <cellStyle name="Normal 30 3 2 3 3 3 3 3" xfId="26304" xr:uid="{00000000-0005-0000-0000-0000C0660000}"/>
    <cellStyle name="Normal 30 3 2 3 3 3 5" xfId="21291" xr:uid="{00000000-0005-0000-0000-00002B530000}"/>
    <cellStyle name="Normal 30 3 2 3 3 4" xfId="12881" xr:uid="{00000000-0005-0000-0000-000051320000}"/>
    <cellStyle name="Normal 30 3 2 3 3 4 3" xfId="27979" xr:uid="{00000000-0005-0000-0000-00004B6D0000}"/>
    <cellStyle name="Normal 30 3 2 3 3 5" xfId="7860" xr:uid="{00000000-0005-0000-0000-0000B41E0000}"/>
    <cellStyle name="Normal 30 3 2 3 3 5 3" xfId="22962" xr:uid="{00000000-0005-0000-0000-0000B2590000}"/>
    <cellStyle name="Normal 30 3 2 3 3 7" xfId="17949" xr:uid="{00000000-0005-0000-0000-00001D460000}"/>
    <cellStyle name="Normal 30 3 2 3 4" xfId="3642" xr:uid="{00000000-0005-0000-0000-00003A0E0000}"/>
    <cellStyle name="Normal 30 3 2 3 4 2" xfId="13716" xr:uid="{00000000-0005-0000-0000-000094350000}"/>
    <cellStyle name="Normal 30 3 2 3 4 2 3" xfId="28814" xr:uid="{00000000-0005-0000-0000-00008E700000}"/>
    <cellStyle name="Normal 30 3 2 3 4 3" xfId="8696" xr:uid="{00000000-0005-0000-0000-0000F8210000}"/>
    <cellStyle name="Normal 30 3 2 3 4 3 3" xfId="23797" xr:uid="{00000000-0005-0000-0000-0000F55C0000}"/>
    <cellStyle name="Normal 30 3 2 3 4 5" xfId="18784" xr:uid="{00000000-0005-0000-0000-000060490000}"/>
    <cellStyle name="Normal 30 3 2 3 5" xfId="5335" xr:uid="{00000000-0005-0000-0000-0000D7140000}"/>
    <cellStyle name="Normal 30 3 2 3 5 2" xfId="15387" xr:uid="{00000000-0005-0000-0000-00001B3C0000}"/>
    <cellStyle name="Normal 30 3 2 3 5 2 3" xfId="30485" xr:uid="{00000000-0005-0000-0000-000015770000}"/>
    <cellStyle name="Normal 30 3 2 3 5 3" xfId="10367" xr:uid="{00000000-0005-0000-0000-00007F280000}"/>
    <cellStyle name="Normal 30 3 2 3 5 3 3" xfId="25468" xr:uid="{00000000-0005-0000-0000-00007C630000}"/>
    <cellStyle name="Normal 30 3 2 3 5 5" xfId="20455" xr:uid="{00000000-0005-0000-0000-0000E74F0000}"/>
    <cellStyle name="Normal 30 3 2 3 6" xfId="12045" xr:uid="{00000000-0005-0000-0000-00000D2F0000}"/>
    <cellStyle name="Normal 30 3 2 3 6 3" xfId="27143" xr:uid="{00000000-0005-0000-0000-0000076A0000}"/>
    <cellStyle name="Normal 30 3 2 3 7" xfId="7024" xr:uid="{00000000-0005-0000-0000-0000701B0000}"/>
    <cellStyle name="Normal 30 3 2 3 7 3" xfId="22126" xr:uid="{00000000-0005-0000-0000-00006E560000}"/>
    <cellStyle name="Normal 30 3 2 3 9" xfId="17113" xr:uid="{00000000-0005-0000-0000-0000D9420000}"/>
    <cellStyle name="Normal 30 3 2 4" xfId="2160" xr:uid="{00000000-0005-0000-0000-000070080000}"/>
    <cellStyle name="Normal 30 3 2 4 2" xfId="2999" xr:uid="{00000000-0005-0000-0000-0000B70B0000}"/>
    <cellStyle name="Normal 30 3 2 4 2 2" xfId="4689" xr:uid="{00000000-0005-0000-0000-000051120000}"/>
    <cellStyle name="Normal 30 3 2 4 2 2 2" xfId="14762" xr:uid="{00000000-0005-0000-0000-0000AA390000}"/>
    <cellStyle name="Normal 30 3 2 4 2 2 2 3" xfId="29860" xr:uid="{00000000-0005-0000-0000-0000A4740000}"/>
    <cellStyle name="Normal 30 3 2 4 2 2 3" xfId="9742" xr:uid="{00000000-0005-0000-0000-00000E260000}"/>
    <cellStyle name="Normal 30 3 2 4 2 2 3 3" xfId="24843" xr:uid="{00000000-0005-0000-0000-00000B610000}"/>
    <cellStyle name="Normal 30 3 2 4 2 2 5" xfId="19830" xr:uid="{00000000-0005-0000-0000-0000764D0000}"/>
    <cellStyle name="Normal 30 3 2 4 2 3" xfId="6381" xr:uid="{00000000-0005-0000-0000-0000ED180000}"/>
    <cellStyle name="Normal 30 3 2 4 2 3 2" xfId="16433" xr:uid="{00000000-0005-0000-0000-000031400000}"/>
    <cellStyle name="Normal 30 3 2 4 2 3 3" xfId="11413" xr:uid="{00000000-0005-0000-0000-0000952C0000}"/>
    <cellStyle name="Normal 30 3 2 4 2 3 3 3" xfId="26514" xr:uid="{00000000-0005-0000-0000-000092670000}"/>
    <cellStyle name="Normal 30 3 2 4 2 3 5" xfId="21501" xr:uid="{00000000-0005-0000-0000-0000FD530000}"/>
    <cellStyle name="Normal 30 3 2 4 2 4" xfId="13091" xr:uid="{00000000-0005-0000-0000-000023330000}"/>
    <cellStyle name="Normal 30 3 2 4 2 4 3" xfId="28189" xr:uid="{00000000-0005-0000-0000-00001D6E0000}"/>
    <cellStyle name="Normal 30 3 2 4 2 5" xfId="8070" xr:uid="{00000000-0005-0000-0000-0000861F0000}"/>
    <cellStyle name="Normal 30 3 2 4 2 5 3" xfId="23172" xr:uid="{00000000-0005-0000-0000-0000845A0000}"/>
    <cellStyle name="Normal 30 3 2 4 2 7" xfId="18159" xr:uid="{00000000-0005-0000-0000-0000EF460000}"/>
    <cellStyle name="Normal 30 3 2 4 3" xfId="3852" xr:uid="{00000000-0005-0000-0000-00000C0F0000}"/>
    <cellStyle name="Normal 30 3 2 4 3 2" xfId="13926" xr:uid="{00000000-0005-0000-0000-000066360000}"/>
    <cellStyle name="Normal 30 3 2 4 3 2 3" xfId="29024" xr:uid="{00000000-0005-0000-0000-000060710000}"/>
    <cellStyle name="Normal 30 3 2 4 3 3" xfId="8906" xr:uid="{00000000-0005-0000-0000-0000CA220000}"/>
    <cellStyle name="Normal 30 3 2 4 3 3 3" xfId="24007" xr:uid="{00000000-0005-0000-0000-0000C75D0000}"/>
    <cellStyle name="Normal 30 3 2 4 3 5" xfId="18994" xr:uid="{00000000-0005-0000-0000-0000324A0000}"/>
    <cellStyle name="Normal 30 3 2 4 4" xfId="5545" xr:uid="{00000000-0005-0000-0000-0000A9150000}"/>
    <cellStyle name="Normal 30 3 2 4 4 2" xfId="15597" xr:uid="{00000000-0005-0000-0000-0000ED3C0000}"/>
    <cellStyle name="Normal 30 3 2 4 4 2 3" xfId="30695" xr:uid="{00000000-0005-0000-0000-0000E7770000}"/>
    <cellStyle name="Normal 30 3 2 4 4 3" xfId="10577" xr:uid="{00000000-0005-0000-0000-000051290000}"/>
    <cellStyle name="Normal 30 3 2 4 4 3 3" xfId="25678" xr:uid="{00000000-0005-0000-0000-00004E640000}"/>
    <cellStyle name="Normal 30 3 2 4 4 5" xfId="20665" xr:uid="{00000000-0005-0000-0000-0000B9500000}"/>
    <cellStyle name="Normal 30 3 2 4 5" xfId="12255" xr:uid="{00000000-0005-0000-0000-0000DF2F0000}"/>
    <cellStyle name="Normal 30 3 2 4 5 3" xfId="27353" xr:uid="{00000000-0005-0000-0000-0000D96A0000}"/>
    <cellStyle name="Normal 30 3 2 4 6" xfId="7234" xr:uid="{00000000-0005-0000-0000-0000421C0000}"/>
    <cellStyle name="Normal 30 3 2 4 6 3" xfId="22336" xr:uid="{00000000-0005-0000-0000-000040570000}"/>
    <cellStyle name="Normal 30 3 2 4 8" xfId="17323" xr:uid="{00000000-0005-0000-0000-0000AB430000}"/>
    <cellStyle name="Normal 30 3 2 5" xfId="2581" xr:uid="{00000000-0005-0000-0000-0000150A0000}"/>
    <cellStyle name="Normal 30 3 2 5 2" xfId="4271" xr:uid="{00000000-0005-0000-0000-0000AF100000}"/>
    <cellStyle name="Normal 30 3 2 5 2 2" xfId="14344" xr:uid="{00000000-0005-0000-0000-000008380000}"/>
    <cellStyle name="Normal 30 3 2 5 2 2 3" xfId="29442" xr:uid="{00000000-0005-0000-0000-000002730000}"/>
    <cellStyle name="Normal 30 3 2 5 2 3" xfId="9324" xr:uid="{00000000-0005-0000-0000-00006C240000}"/>
    <cellStyle name="Normal 30 3 2 5 2 3 3" xfId="24425" xr:uid="{00000000-0005-0000-0000-0000695F0000}"/>
    <cellStyle name="Normal 30 3 2 5 2 5" xfId="19412" xr:uid="{00000000-0005-0000-0000-0000D44B0000}"/>
    <cellStyle name="Normal 30 3 2 5 3" xfId="5963" xr:uid="{00000000-0005-0000-0000-00004B170000}"/>
    <cellStyle name="Normal 30 3 2 5 3 2" xfId="16015" xr:uid="{00000000-0005-0000-0000-00008F3E0000}"/>
    <cellStyle name="Normal 30 3 2 5 3 3" xfId="10995" xr:uid="{00000000-0005-0000-0000-0000F32A0000}"/>
    <cellStyle name="Normal 30 3 2 5 3 3 3" xfId="26096" xr:uid="{00000000-0005-0000-0000-0000F0650000}"/>
    <cellStyle name="Normal 30 3 2 5 3 5" xfId="21083" xr:uid="{00000000-0005-0000-0000-00005B520000}"/>
    <cellStyle name="Normal 30 3 2 5 4" xfId="12673" xr:uid="{00000000-0005-0000-0000-000081310000}"/>
    <cellStyle name="Normal 30 3 2 5 4 3" xfId="27771" xr:uid="{00000000-0005-0000-0000-00007B6C0000}"/>
    <cellStyle name="Normal 30 3 2 5 5" xfId="7652" xr:uid="{00000000-0005-0000-0000-0000E41D0000}"/>
    <cellStyle name="Normal 30 3 2 5 5 3" xfId="22754" xr:uid="{00000000-0005-0000-0000-0000E2580000}"/>
    <cellStyle name="Normal 30 3 2 5 7" xfId="17741" xr:uid="{00000000-0005-0000-0000-00004D450000}"/>
    <cellStyle name="Normal 30 3 2 6" xfId="3434" xr:uid="{00000000-0005-0000-0000-00006A0D0000}"/>
    <cellStyle name="Normal 30 3 2 6 2" xfId="13508" xr:uid="{00000000-0005-0000-0000-0000C4340000}"/>
    <cellStyle name="Normal 30 3 2 6 2 3" xfId="28606" xr:uid="{00000000-0005-0000-0000-0000BE6F0000}"/>
    <cellStyle name="Normal 30 3 2 6 3" xfId="8488" xr:uid="{00000000-0005-0000-0000-000028210000}"/>
    <cellStyle name="Normal 30 3 2 6 3 3" xfId="23589" xr:uid="{00000000-0005-0000-0000-0000255C0000}"/>
    <cellStyle name="Normal 30 3 2 6 5" xfId="18576" xr:uid="{00000000-0005-0000-0000-000090480000}"/>
    <cellStyle name="Normal 30 3 2 7" xfId="5127" xr:uid="{00000000-0005-0000-0000-000007140000}"/>
    <cellStyle name="Normal 30 3 2 7 2" xfId="15179" xr:uid="{00000000-0005-0000-0000-00004B3B0000}"/>
    <cellStyle name="Normal 30 3 2 7 2 3" xfId="30277" xr:uid="{00000000-0005-0000-0000-000045760000}"/>
    <cellStyle name="Normal 30 3 2 7 3" xfId="10159" xr:uid="{00000000-0005-0000-0000-0000AF270000}"/>
    <cellStyle name="Normal 30 3 2 7 3 3" xfId="25260" xr:uid="{00000000-0005-0000-0000-0000AC620000}"/>
    <cellStyle name="Normal 30 3 2 7 5" xfId="20247" xr:uid="{00000000-0005-0000-0000-0000174F0000}"/>
    <cellStyle name="Normal 30 3 2 8" xfId="11837" xr:uid="{00000000-0005-0000-0000-00003D2E0000}"/>
    <cellStyle name="Normal 30 3 2 8 3" xfId="26935" xr:uid="{00000000-0005-0000-0000-000037690000}"/>
    <cellStyle name="Normal 30 3 2 9" xfId="6816" xr:uid="{00000000-0005-0000-0000-0000A01A0000}"/>
    <cellStyle name="Normal 30 3 2 9 3" xfId="21918" xr:uid="{00000000-0005-0000-0000-00009E550000}"/>
    <cellStyle name="Normal 30 3 3" xfId="1780" xr:uid="{00000000-0005-0000-0000-0000F4060000}"/>
    <cellStyle name="Normal 30 3 3 10" xfId="16957" xr:uid="{00000000-0005-0000-0000-00003D420000}"/>
    <cellStyle name="Normal 30 3 3 2" xfId="1999" xr:uid="{00000000-0005-0000-0000-0000CF070000}"/>
    <cellStyle name="Normal 30 3 3 2 2" xfId="2420" xr:uid="{00000000-0005-0000-0000-000074090000}"/>
    <cellStyle name="Normal 30 3 3 2 2 2" xfId="3259" xr:uid="{00000000-0005-0000-0000-0000BB0C0000}"/>
    <cellStyle name="Normal 30 3 3 2 2 2 2" xfId="4949" xr:uid="{00000000-0005-0000-0000-000055130000}"/>
    <cellStyle name="Normal 30 3 3 2 2 2 2 2" xfId="15022" xr:uid="{00000000-0005-0000-0000-0000AE3A0000}"/>
    <cellStyle name="Normal 30 3 3 2 2 2 2 2 3" xfId="30120" xr:uid="{00000000-0005-0000-0000-0000A8750000}"/>
    <cellStyle name="Normal 30 3 3 2 2 2 2 3" xfId="10002" xr:uid="{00000000-0005-0000-0000-000012270000}"/>
    <cellStyle name="Normal 30 3 3 2 2 2 2 3 3" xfId="25103" xr:uid="{00000000-0005-0000-0000-00000F620000}"/>
    <cellStyle name="Normal 30 3 3 2 2 2 2 5" xfId="20090" xr:uid="{00000000-0005-0000-0000-00007A4E0000}"/>
    <cellStyle name="Normal 30 3 3 2 2 2 3" xfId="6641" xr:uid="{00000000-0005-0000-0000-0000F1190000}"/>
    <cellStyle name="Normal 30 3 3 2 2 2 3 2" xfId="16693" xr:uid="{00000000-0005-0000-0000-000035410000}"/>
    <cellStyle name="Normal 30 3 3 2 2 2 3 3" xfId="11673" xr:uid="{00000000-0005-0000-0000-0000992D0000}"/>
    <cellStyle name="Normal 30 3 3 2 2 2 3 3 3" xfId="26774" xr:uid="{00000000-0005-0000-0000-000096680000}"/>
    <cellStyle name="Normal 30 3 3 2 2 2 3 5" xfId="21761" xr:uid="{00000000-0005-0000-0000-000001550000}"/>
    <cellStyle name="Normal 30 3 3 2 2 2 4" xfId="13351" xr:uid="{00000000-0005-0000-0000-000027340000}"/>
    <cellStyle name="Normal 30 3 3 2 2 2 4 3" xfId="28449" xr:uid="{00000000-0005-0000-0000-0000216F0000}"/>
    <cellStyle name="Normal 30 3 3 2 2 2 5" xfId="8330" xr:uid="{00000000-0005-0000-0000-00008A200000}"/>
    <cellStyle name="Normal 30 3 3 2 2 2 5 3" xfId="23432" xr:uid="{00000000-0005-0000-0000-0000885B0000}"/>
    <cellStyle name="Normal 30 3 3 2 2 2 7" xfId="18419" xr:uid="{00000000-0005-0000-0000-0000F3470000}"/>
    <cellStyle name="Normal 30 3 3 2 2 3" xfId="4112" xr:uid="{00000000-0005-0000-0000-000010100000}"/>
    <cellStyle name="Normal 30 3 3 2 2 3 2" xfId="14186" xr:uid="{00000000-0005-0000-0000-00006A370000}"/>
    <cellStyle name="Normal 30 3 3 2 2 3 2 3" xfId="29284" xr:uid="{00000000-0005-0000-0000-000064720000}"/>
    <cellStyle name="Normal 30 3 3 2 2 3 3" xfId="9166" xr:uid="{00000000-0005-0000-0000-0000CE230000}"/>
    <cellStyle name="Normal 30 3 3 2 2 3 3 3" xfId="24267" xr:uid="{00000000-0005-0000-0000-0000CB5E0000}"/>
    <cellStyle name="Normal 30 3 3 2 2 3 5" xfId="19254" xr:uid="{00000000-0005-0000-0000-0000364B0000}"/>
    <cellStyle name="Normal 30 3 3 2 2 4" xfId="5805" xr:uid="{00000000-0005-0000-0000-0000AD160000}"/>
    <cellStyle name="Normal 30 3 3 2 2 4 2" xfId="15857" xr:uid="{00000000-0005-0000-0000-0000F13D0000}"/>
    <cellStyle name="Normal 30 3 3 2 2 4 3" xfId="10837" xr:uid="{00000000-0005-0000-0000-0000552A0000}"/>
    <cellStyle name="Normal 30 3 3 2 2 4 3 3" xfId="25938" xr:uid="{00000000-0005-0000-0000-000052650000}"/>
    <cellStyle name="Normal 30 3 3 2 2 4 5" xfId="20925" xr:uid="{00000000-0005-0000-0000-0000BD510000}"/>
    <cellStyle name="Normal 30 3 3 2 2 5" xfId="12515" xr:uid="{00000000-0005-0000-0000-0000E3300000}"/>
    <cellStyle name="Normal 30 3 3 2 2 5 3" xfId="27613" xr:uid="{00000000-0005-0000-0000-0000DD6B0000}"/>
    <cellStyle name="Normal 30 3 3 2 2 6" xfId="7494" xr:uid="{00000000-0005-0000-0000-0000461D0000}"/>
    <cellStyle name="Normal 30 3 3 2 2 6 3" xfId="22596" xr:uid="{00000000-0005-0000-0000-000044580000}"/>
    <cellStyle name="Normal 30 3 3 2 2 8" xfId="17583" xr:uid="{00000000-0005-0000-0000-0000AF440000}"/>
    <cellStyle name="Normal 30 3 3 2 3" xfId="2841" xr:uid="{00000000-0005-0000-0000-0000190B0000}"/>
    <cellStyle name="Normal 30 3 3 2 3 2" xfId="4531" xr:uid="{00000000-0005-0000-0000-0000B3110000}"/>
    <cellStyle name="Normal 30 3 3 2 3 2 2" xfId="14604" xr:uid="{00000000-0005-0000-0000-00000C390000}"/>
    <cellStyle name="Normal 30 3 3 2 3 2 2 3" xfId="29702" xr:uid="{00000000-0005-0000-0000-000006740000}"/>
    <cellStyle name="Normal 30 3 3 2 3 2 3" xfId="9584" xr:uid="{00000000-0005-0000-0000-000070250000}"/>
    <cellStyle name="Normal 30 3 3 2 3 2 3 3" xfId="24685" xr:uid="{00000000-0005-0000-0000-00006D600000}"/>
    <cellStyle name="Normal 30 3 3 2 3 2 5" xfId="19672" xr:uid="{00000000-0005-0000-0000-0000D84C0000}"/>
    <cellStyle name="Normal 30 3 3 2 3 3" xfId="6223" xr:uid="{00000000-0005-0000-0000-00004F180000}"/>
    <cellStyle name="Normal 30 3 3 2 3 3 2" xfId="16275" xr:uid="{00000000-0005-0000-0000-0000933F0000}"/>
    <cellStyle name="Normal 30 3 3 2 3 3 3" xfId="11255" xr:uid="{00000000-0005-0000-0000-0000F72B0000}"/>
    <cellStyle name="Normal 30 3 3 2 3 3 3 3" xfId="26356" xr:uid="{00000000-0005-0000-0000-0000F4660000}"/>
    <cellStyle name="Normal 30 3 3 2 3 3 5" xfId="21343" xr:uid="{00000000-0005-0000-0000-00005F530000}"/>
    <cellStyle name="Normal 30 3 3 2 3 4" xfId="12933" xr:uid="{00000000-0005-0000-0000-000085320000}"/>
    <cellStyle name="Normal 30 3 3 2 3 4 3" xfId="28031" xr:uid="{00000000-0005-0000-0000-00007F6D0000}"/>
    <cellStyle name="Normal 30 3 3 2 3 5" xfId="7912" xr:uid="{00000000-0005-0000-0000-0000E81E0000}"/>
    <cellStyle name="Normal 30 3 3 2 3 5 3" xfId="23014" xr:uid="{00000000-0005-0000-0000-0000E6590000}"/>
    <cellStyle name="Normal 30 3 3 2 3 7" xfId="18001" xr:uid="{00000000-0005-0000-0000-000051460000}"/>
    <cellStyle name="Normal 30 3 3 2 4" xfId="3694" xr:uid="{00000000-0005-0000-0000-00006E0E0000}"/>
    <cellStyle name="Normal 30 3 3 2 4 2" xfId="13768" xr:uid="{00000000-0005-0000-0000-0000C8350000}"/>
    <cellStyle name="Normal 30 3 3 2 4 2 3" xfId="28866" xr:uid="{00000000-0005-0000-0000-0000C2700000}"/>
    <cellStyle name="Normal 30 3 3 2 4 3" xfId="8748" xr:uid="{00000000-0005-0000-0000-00002C220000}"/>
    <cellStyle name="Normal 30 3 3 2 4 3 3" xfId="23849" xr:uid="{00000000-0005-0000-0000-0000295D0000}"/>
    <cellStyle name="Normal 30 3 3 2 4 5" xfId="18836" xr:uid="{00000000-0005-0000-0000-000094490000}"/>
    <cellStyle name="Normal 30 3 3 2 5" xfId="5387" xr:uid="{00000000-0005-0000-0000-00000B150000}"/>
    <cellStyle name="Normal 30 3 3 2 5 2" xfId="15439" xr:uid="{00000000-0005-0000-0000-00004F3C0000}"/>
    <cellStyle name="Normal 30 3 3 2 5 2 3" xfId="30537" xr:uid="{00000000-0005-0000-0000-000049770000}"/>
    <cellStyle name="Normal 30 3 3 2 5 3" xfId="10419" xr:uid="{00000000-0005-0000-0000-0000B3280000}"/>
    <cellStyle name="Normal 30 3 3 2 5 3 3" xfId="25520" xr:uid="{00000000-0005-0000-0000-0000B0630000}"/>
    <cellStyle name="Normal 30 3 3 2 5 5" xfId="20507" xr:uid="{00000000-0005-0000-0000-00001B500000}"/>
    <cellStyle name="Normal 30 3 3 2 6" xfId="12097" xr:uid="{00000000-0005-0000-0000-0000412F0000}"/>
    <cellStyle name="Normal 30 3 3 2 6 3" xfId="27195" xr:uid="{00000000-0005-0000-0000-00003B6A0000}"/>
    <cellStyle name="Normal 30 3 3 2 7" xfId="7076" xr:uid="{00000000-0005-0000-0000-0000A41B0000}"/>
    <cellStyle name="Normal 30 3 3 2 7 3" xfId="22178" xr:uid="{00000000-0005-0000-0000-0000A2560000}"/>
    <cellStyle name="Normal 30 3 3 2 9" xfId="17165" xr:uid="{00000000-0005-0000-0000-00000D430000}"/>
    <cellStyle name="Normal 30 3 3 3" xfId="2212" xr:uid="{00000000-0005-0000-0000-0000A4080000}"/>
    <cellStyle name="Normal 30 3 3 3 2" xfId="3051" xr:uid="{00000000-0005-0000-0000-0000EB0B0000}"/>
    <cellStyle name="Normal 30 3 3 3 2 2" xfId="4741" xr:uid="{00000000-0005-0000-0000-000085120000}"/>
    <cellStyle name="Normal 30 3 3 3 2 2 2" xfId="14814" xr:uid="{00000000-0005-0000-0000-0000DE390000}"/>
    <cellStyle name="Normal 30 3 3 3 2 2 2 3" xfId="29912" xr:uid="{00000000-0005-0000-0000-0000D8740000}"/>
    <cellStyle name="Normal 30 3 3 3 2 2 3" xfId="9794" xr:uid="{00000000-0005-0000-0000-000042260000}"/>
    <cellStyle name="Normal 30 3 3 3 2 2 3 3" xfId="24895" xr:uid="{00000000-0005-0000-0000-00003F610000}"/>
    <cellStyle name="Normal 30 3 3 3 2 2 5" xfId="19882" xr:uid="{00000000-0005-0000-0000-0000AA4D0000}"/>
    <cellStyle name="Normal 30 3 3 3 2 3" xfId="6433" xr:uid="{00000000-0005-0000-0000-000021190000}"/>
    <cellStyle name="Normal 30 3 3 3 2 3 2" xfId="16485" xr:uid="{00000000-0005-0000-0000-000065400000}"/>
    <cellStyle name="Normal 30 3 3 3 2 3 3" xfId="11465" xr:uid="{00000000-0005-0000-0000-0000C92C0000}"/>
    <cellStyle name="Normal 30 3 3 3 2 3 3 3" xfId="26566" xr:uid="{00000000-0005-0000-0000-0000C6670000}"/>
    <cellStyle name="Normal 30 3 3 3 2 3 5" xfId="21553" xr:uid="{00000000-0005-0000-0000-000031540000}"/>
    <cellStyle name="Normal 30 3 3 3 2 4" xfId="13143" xr:uid="{00000000-0005-0000-0000-000057330000}"/>
    <cellStyle name="Normal 30 3 3 3 2 4 3" xfId="28241" xr:uid="{00000000-0005-0000-0000-0000516E0000}"/>
    <cellStyle name="Normal 30 3 3 3 2 5" xfId="8122" xr:uid="{00000000-0005-0000-0000-0000BA1F0000}"/>
    <cellStyle name="Normal 30 3 3 3 2 5 3" xfId="23224" xr:uid="{00000000-0005-0000-0000-0000B85A0000}"/>
    <cellStyle name="Normal 30 3 3 3 2 7" xfId="18211" xr:uid="{00000000-0005-0000-0000-000023470000}"/>
    <cellStyle name="Normal 30 3 3 3 3" xfId="3904" xr:uid="{00000000-0005-0000-0000-0000400F0000}"/>
    <cellStyle name="Normal 30 3 3 3 3 2" xfId="13978" xr:uid="{00000000-0005-0000-0000-00009A360000}"/>
    <cellStyle name="Normal 30 3 3 3 3 2 3" xfId="29076" xr:uid="{00000000-0005-0000-0000-000094710000}"/>
    <cellStyle name="Normal 30 3 3 3 3 3" xfId="8958" xr:uid="{00000000-0005-0000-0000-0000FE220000}"/>
    <cellStyle name="Normal 30 3 3 3 3 3 3" xfId="24059" xr:uid="{00000000-0005-0000-0000-0000FB5D0000}"/>
    <cellStyle name="Normal 30 3 3 3 3 5" xfId="19046" xr:uid="{00000000-0005-0000-0000-0000664A0000}"/>
    <cellStyle name="Normal 30 3 3 3 4" xfId="5597" xr:uid="{00000000-0005-0000-0000-0000DD150000}"/>
    <cellStyle name="Normal 30 3 3 3 4 2" xfId="15649" xr:uid="{00000000-0005-0000-0000-0000213D0000}"/>
    <cellStyle name="Normal 30 3 3 3 4 2 3" xfId="30747" xr:uid="{00000000-0005-0000-0000-00001B780000}"/>
    <cellStyle name="Normal 30 3 3 3 4 3" xfId="10629" xr:uid="{00000000-0005-0000-0000-000085290000}"/>
    <cellStyle name="Normal 30 3 3 3 4 3 3" xfId="25730" xr:uid="{00000000-0005-0000-0000-000082640000}"/>
    <cellStyle name="Normal 30 3 3 3 4 5" xfId="20717" xr:uid="{00000000-0005-0000-0000-0000ED500000}"/>
    <cellStyle name="Normal 30 3 3 3 5" xfId="12307" xr:uid="{00000000-0005-0000-0000-000013300000}"/>
    <cellStyle name="Normal 30 3 3 3 5 3" xfId="27405" xr:uid="{00000000-0005-0000-0000-00000D6B0000}"/>
    <cellStyle name="Normal 30 3 3 3 6" xfId="7286" xr:uid="{00000000-0005-0000-0000-0000761C0000}"/>
    <cellStyle name="Normal 30 3 3 3 6 3" xfId="22388" xr:uid="{00000000-0005-0000-0000-000074570000}"/>
    <cellStyle name="Normal 30 3 3 3 8" xfId="17375" xr:uid="{00000000-0005-0000-0000-0000DF430000}"/>
    <cellStyle name="Normal 30 3 3 4" xfId="2633" xr:uid="{00000000-0005-0000-0000-0000490A0000}"/>
    <cellStyle name="Normal 30 3 3 4 2" xfId="4323" xr:uid="{00000000-0005-0000-0000-0000E3100000}"/>
    <cellStyle name="Normal 30 3 3 4 2 2" xfId="14396" xr:uid="{00000000-0005-0000-0000-00003C380000}"/>
    <cellStyle name="Normal 30 3 3 4 2 2 3" xfId="29494" xr:uid="{00000000-0005-0000-0000-000036730000}"/>
    <cellStyle name="Normal 30 3 3 4 2 3" xfId="9376" xr:uid="{00000000-0005-0000-0000-0000A0240000}"/>
    <cellStyle name="Normal 30 3 3 4 2 3 3" xfId="24477" xr:uid="{00000000-0005-0000-0000-00009D5F0000}"/>
    <cellStyle name="Normal 30 3 3 4 2 5" xfId="19464" xr:uid="{00000000-0005-0000-0000-0000084C0000}"/>
    <cellStyle name="Normal 30 3 3 4 3" xfId="6015" xr:uid="{00000000-0005-0000-0000-00007F170000}"/>
    <cellStyle name="Normal 30 3 3 4 3 2" xfId="16067" xr:uid="{00000000-0005-0000-0000-0000C33E0000}"/>
    <cellStyle name="Normal 30 3 3 4 3 3" xfId="11047" xr:uid="{00000000-0005-0000-0000-0000272B0000}"/>
    <cellStyle name="Normal 30 3 3 4 3 3 3" xfId="26148" xr:uid="{00000000-0005-0000-0000-000024660000}"/>
    <cellStyle name="Normal 30 3 3 4 3 5" xfId="21135" xr:uid="{00000000-0005-0000-0000-00008F520000}"/>
    <cellStyle name="Normal 30 3 3 4 4" xfId="12725" xr:uid="{00000000-0005-0000-0000-0000B5310000}"/>
    <cellStyle name="Normal 30 3 3 4 4 3" xfId="27823" xr:uid="{00000000-0005-0000-0000-0000AF6C0000}"/>
    <cellStyle name="Normal 30 3 3 4 5" xfId="7704" xr:uid="{00000000-0005-0000-0000-0000181E0000}"/>
    <cellStyle name="Normal 30 3 3 4 5 3" xfId="22806" xr:uid="{00000000-0005-0000-0000-000016590000}"/>
    <cellStyle name="Normal 30 3 3 4 7" xfId="17793" xr:uid="{00000000-0005-0000-0000-000081450000}"/>
    <cellStyle name="Normal 30 3 3 5" xfId="3486" xr:uid="{00000000-0005-0000-0000-00009E0D0000}"/>
    <cellStyle name="Normal 30 3 3 5 2" xfId="13560" xr:uid="{00000000-0005-0000-0000-0000F8340000}"/>
    <cellStyle name="Normal 30 3 3 5 2 3" xfId="28658" xr:uid="{00000000-0005-0000-0000-0000F26F0000}"/>
    <cellStyle name="Normal 30 3 3 5 3" xfId="8540" xr:uid="{00000000-0005-0000-0000-00005C210000}"/>
    <cellStyle name="Normal 30 3 3 5 3 3" xfId="23641" xr:uid="{00000000-0005-0000-0000-0000595C0000}"/>
    <cellStyle name="Normal 30 3 3 5 5" xfId="18628" xr:uid="{00000000-0005-0000-0000-0000C4480000}"/>
    <cellStyle name="Normal 30 3 3 6" xfId="5179" xr:uid="{00000000-0005-0000-0000-00003B140000}"/>
    <cellStyle name="Normal 30 3 3 6 2" xfId="15231" xr:uid="{00000000-0005-0000-0000-00007F3B0000}"/>
    <cellStyle name="Normal 30 3 3 6 2 3" xfId="30329" xr:uid="{00000000-0005-0000-0000-000079760000}"/>
    <cellStyle name="Normal 30 3 3 6 3" xfId="10211" xr:uid="{00000000-0005-0000-0000-0000E3270000}"/>
    <cellStyle name="Normal 30 3 3 6 3 3" xfId="25312" xr:uid="{00000000-0005-0000-0000-0000E0620000}"/>
    <cellStyle name="Normal 30 3 3 6 5" xfId="20299" xr:uid="{00000000-0005-0000-0000-00004B4F0000}"/>
    <cellStyle name="Normal 30 3 3 7" xfId="11889" xr:uid="{00000000-0005-0000-0000-0000712E0000}"/>
    <cellStyle name="Normal 30 3 3 7 3" xfId="26987" xr:uid="{00000000-0005-0000-0000-00006B690000}"/>
    <cellStyle name="Normal 30 3 3 8" xfId="6868" xr:uid="{00000000-0005-0000-0000-0000D41A0000}"/>
    <cellStyle name="Normal 30 3 3 8 3" xfId="21970" xr:uid="{00000000-0005-0000-0000-0000D2550000}"/>
    <cellStyle name="Normal 30 3 4" xfId="1893" xr:uid="{00000000-0005-0000-0000-000065070000}"/>
    <cellStyle name="Normal 30 3 4 2" xfId="2316" xr:uid="{00000000-0005-0000-0000-00000C090000}"/>
    <cellStyle name="Normal 30 3 4 2 2" xfId="3155" xr:uid="{00000000-0005-0000-0000-0000530C0000}"/>
    <cellStyle name="Normal 30 3 4 2 2 2" xfId="4845" xr:uid="{00000000-0005-0000-0000-0000ED120000}"/>
    <cellStyle name="Normal 30 3 4 2 2 2 2" xfId="14918" xr:uid="{00000000-0005-0000-0000-0000463A0000}"/>
    <cellStyle name="Normal 30 3 4 2 2 2 2 3" xfId="30016" xr:uid="{00000000-0005-0000-0000-000040750000}"/>
    <cellStyle name="Normal 30 3 4 2 2 2 3" xfId="9898" xr:uid="{00000000-0005-0000-0000-0000AA260000}"/>
    <cellStyle name="Normal 30 3 4 2 2 2 3 3" xfId="24999" xr:uid="{00000000-0005-0000-0000-0000A7610000}"/>
    <cellStyle name="Normal 30 3 4 2 2 2 5" xfId="19986" xr:uid="{00000000-0005-0000-0000-0000124E0000}"/>
    <cellStyle name="Normal 30 3 4 2 2 3" xfId="6537" xr:uid="{00000000-0005-0000-0000-000089190000}"/>
    <cellStyle name="Normal 30 3 4 2 2 3 2" xfId="16589" xr:uid="{00000000-0005-0000-0000-0000CD400000}"/>
    <cellStyle name="Normal 30 3 4 2 2 3 3" xfId="11569" xr:uid="{00000000-0005-0000-0000-0000312D0000}"/>
    <cellStyle name="Normal 30 3 4 2 2 3 3 3" xfId="26670" xr:uid="{00000000-0005-0000-0000-00002E680000}"/>
    <cellStyle name="Normal 30 3 4 2 2 3 5" xfId="21657" xr:uid="{00000000-0005-0000-0000-000099540000}"/>
    <cellStyle name="Normal 30 3 4 2 2 4" xfId="13247" xr:uid="{00000000-0005-0000-0000-0000BF330000}"/>
    <cellStyle name="Normal 30 3 4 2 2 4 3" xfId="28345" xr:uid="{00000000-0005-0000-0000-0000B96E0000}"/>
    <cellStyle name="Normal 30 3 4 2 2 5" xfId="8226" xr:uid="{00000000-0005-0000-0000-000022200000}"/>
    <cellStyle name="Normal 30 3 4 2 2 5 3" xfId="23328" xr:uid="{00000000-0005-0000-0000-0000205B0000}"/>
    <cellStyle name="Normal 30 3 4 2 2 7" xfId="18315" xr:uid="{00000000-0005-0000-0000-00008B470000}"/>
    <cellStyle name="Normal 30 3 4 2 3" xfId="4008" xr:uid="{00000000-0005-0000-0000-0000A80F0000}"/>
    <cellStyle name="Normal 30 3 4 2 3 2" xfId="14082" xr:uid="{00000000-0005-0000-0000-000002370000}"/>
    <cellStyle name="Normal 30 3 4 2 3 2 3" xfId="29180" xr:uid="{00000000-0005-0000-0000-0000FC710000}"/>
    <cellStyle name="Normal 30 3 4 2 3 3" xfId="9062" xr:uid="{00000000-0005-0000-0000-000066230000}"/>
    <cellStyle name="Normal 30 3 4 2 3 3 3" xfId="24163" xr:uid="{00000000-0005-0000-0000-0000635E0000}"/>
    <cellStyle name="Normal 30 3 4 2 3 5" xfId="19150" xr:uid="{00000000-0005-0000-0000-0000CE4A0000}"/>
    <cellStyle name="Normal 30 3 4 2 4" xfId="5701" xr:uid="{00000000-0005-0000-0000-000045160000}"/>
    <cellStyle name="Normal 30 3 4 2 4 2" xfId="15753" xr:uid="{00000000-0005-0000-0000-0000893D0000}"/>
    <cellStyle name="Normal 30 3 4 2 4 2 3" xfId="30851" xr:uid="{00000000-0005-0000-0000-000083780000}"/>
    <cellStyle name="Normal 30 3 4 2 4 3" xfId="10733" xr:uid="{00000000-0005-0000-0000-0000ED290000}"/>
    <cellStyle name="Normal 30 3 4 2 4 3 3" xfId="25834" xr:uid="{00000000-0005-0000-0000-0000EA640000}"/>
    <cellStyle name="Normal 30 3 4 2 4 5" xfId="20821" xr:uid="{00000000-0005-0000-0000-000055510000}"/>
    <cellStyle name="Normal 30 3 4 2 5" xfId="12411" xr:uid="{00000000-0005-0000-0000-00007B300000}"/>
    <cellStyle name="Normal 30 3 4 2 5 3" xfId="27509" xr:uid="{00000000-0005-0000-0000-0000756B0000}"/>
    <cellStyle name="Normal 30 3 4 2 6" xfId="7390" xr:uid="{00000000-0005-0000-0000-0000DE1C0000}"/>
    <cellStyle name="Normal 30 3 4 2 6 3" xfId="22492" xr:uid="{00000000-0005-0000-0000-0000DC570000}"/>
    <cellStyle name="Normal 30 3 4 2 8" xfId="17479" xr:uid="{00000000-0005-0000-0000-000047440000}"/>
    <cellStyle name="Normal 30 3 4 3" xfId="2737" xr:uid="{00000000-0005-0000-0000-0000B10A0000}"/>
    <cellStyle name="Normal 30 3 4 3 2" xfId="4427" xr:uid="{00000000-0005-0000-0000-00004B110000}"/>
    <cellStyle name="Normal 30 3 4 3 2 2" xfId="14500" xr:uid="{00000000-0005-0000-0000-0000A4380000}"/>
    <cellStyle name="Normal 30 3 4 3 2 2 3" xfId="29598" xr:uid="{00000000-0005-0000-0000-00009E730000}"/>
    <cellStyle name="Normal 30 3 4 3 2 3" xfId="9480" xr:uid="{00000000-0005-0000-0000-000008250000}"/>
    <cellStyle name="Normal 30 3 4 3 2 3 3" xfId="24581" xr:uid="{00000000-0005-0000-0000-000005600000}"/>
    <cellStyle name="Normal 30 3 4 3 2 5" xfId="19568" xr:uid="{00000000-0005-0000-0000-0000704C0000}"/>
    <cellStyle name="Normal 30 3 4 3 3" xfId="6119" xr:uid="{00000000-0005-0000-0000-0000E7170000}"/>
    <cellStyle name="Normal 30 3 4 3 3 2" xfId="16171" xr:uid="{00000000-0005-0000-0000-00002B3F0000}"/>
    <cellStyle name="Normal 30 3 4 3 3 3" xfId="11151" xr:uid="{00000000-0005-0000-0000-00008F2B0000}"/>
    <cellStyle name="Normal 30 3 4 3 3 3 3" xfId="26252" xr:uid="{00000000-0005-0000-0000-00008C660000}"/>
    <cellStyle name="Normal 30 3 4 3 3 5" xfId="21239" xr:uid="{00000000-0005-0000-0000-0000F7520000}"/>
    <cellStyle name="Normal 30 3 4 3 4" xfId="12829" xr:uid="{00000000-0005-0000-0000-00001D320000}"/>
    <cellStyle name="Normal 30 3 4 3 4 3" xfId="27927" xr:uid="{00000000-0005-0000-0000-0000176D0000}"/>
    <cellStyle name="Normal 30 3 4 3 5" xfId="7808" xr:uid="{00000000-0005-0000-0000-0000801E0000}"/>
    <cellStyle name="Normal 30 3 4 3 5 3" xfId="22910" xr:uid="{00000000-0005-0000-0000-00007E590000}"/>
    <cellStyle name="Normal 30 3 4 3 7" xfId="17897" xr:uid="{00000000-0005-0000-0000-0000E9450000}"/>
    <cellStyle name="Normal 30 3 4 4" xfId="3590" xr:uid="{00000000-0005-0000-0000-0000060E0000}"/>
    <cellStyle name="Normal 30 3 4 4 2" xfId="13664" xr:uid="{00000000-0005-0000-0000-000060350000}"/>
    <cellStyle name="Normal 30 3 4 4 2 3" xfId="28762" xr:uid="{00000000-0005-0000-0000-00005A700000}"/>
    <cellStyle name="Normal 30 3 4 4 3" xfId="8644" xr:uid="{00000000-0005-0000-0000-0000C4210000}"/>
    <cellStyle name="Normal 30 3 4 4 3 3" xfId="23745" xr:uid="{00000000-0005-0000-0000-0000C15C0000}"/>
    <cellStyle name="Normal 30 3 4 4 5" xfId="18732" xr:uid="{00000000-0005-0000-0000-00002C490000}"/>
    <cellStyle name="Normal 30 3 4 5" xfId="5283" xr:uid="{00000000-0005-0000-0000-0000A3140000}"/>
    <cellStyle name="Normal 30 3 4 5 2" xfId="15335" xr:uid="{00000000-0005-0000-0000-0000E73B0000}"/>
    <cellStyle name="Normal 30 3 4 5 2 3" xfId="30433" xr:uid="{00000000-0005-0000-0000-0000E1760000}"/>
    <cellStyle name="Normal 30 3 4 5 3" xfId="10315" xr:uid="{00000000-0005-0000-0000-00004B280000}"/>
    <cellStyle name="Normal 30 3 4 5 3 3" xfId="25416" xr:uid="{00000000-0005-0000-0000-000048630000}"/>
    <cellStyle name="Normal 30 3 4 5 5" xfId="20403" xr:uid="{00000000-0005-0000-0000-0000B34F0000}"/>
    <cellStyle name="Normal 30 3 4 6" xfId="11993" xr:uid="{00000000-0005-0000-0000-0000D92E0000}"/>
    <cellStyle name="Normal 30 3 4 6 3" xfId="27091" xr:uid="{00000000-0005-0000-0000-0000D3690000}"/>
    <cellStyle name="Normal 30 3 4 7" xfId="6972" xr:uid="{00000000-0005-0000-0000-00003C1B0000}"/>
    <cellStyle name="Normal 30 3 4 7 3" xfId="22074" xr:uid="{00000000-0005-0000-0000-00003A560000}"/>
    <cellStyle name="Normal 30 3 4 9" xfId="17061" xr:uid="{00000000-0005-0000-0000-0000A5420000}"/>
    <cellStyle name="Normal 30 3 5" xfId="2106" xr:uid="{00000000-0005-0000-0000-00003A080000}"/>
    <cellStyle name="Normal 30 3 5 2" xfId="2947" xr:uid="{00000000-0005-0000-0000-0000830B0000}"/>
    <cellStyle name="Normal 30 3 5 2 2" xfId="4637" xr:uid="{00000000-0005-0000-0000-00001D120000}"/>
    <cellStyle name="Normal 30 3 5 2 2 2" xfId="14710" xr:uid="{00000000-0005-0000-0000-000076390000}"/>
    <cellStyle name="Normal 30 3 5 2 2 2 3" xfId="29808" xr:uid="{00000000-0005-0000-0000-000070740000}"/>
    <cellStyle name="Normal 30 3 5 2 2 3" xfId="9690" xr:uid="{00000000-0005-0000-0000-0000DA250000}"/>
    <cellStyle name="Normal 30 3 5 2 2 3 3" xfId="24791" xr:uid="{00000000-0005-0000-0000-0000D7600000}"/>
    <cellStyle name="Normal 30 3 5 2 2 5" xfId="19778" xr:uid="{00000000-0005-0000-0000-0000424D0000}"/>
    <cellStyle name="Normal 30 3 5 2 3" xfId="6329" xr:uid="{00000000-0005-0000-0000-0000B9180000}"/>
    <cellStyle name="Normal 30 3 5 2 3 2" xfId="16381" xr:uid="{00000000-0005-0000-0000-0000FD3F0000}"/>
    <cellStyle name="Normal 30 3 5 2 3 3" xfId="11361" xr:uid="{00000000-0005-0000-0000-0000612C0000}"/>
    <cellStyle name="Normal 30 3 5 2 3 3 3" xfId="26462" xr:uid="{00000000-0005-0000-0000-00005E670000}"/>
    <cellStyle name="Normal 30 3 5 2 3 5" xfId="21449" xr:uid="{00000000-0005-0000-0000-0000C9530000}"/>
    <cellStyle name="Normal 30 3 5 2 4" xfId="13039" xr:uid="{00000000-0005-0000-0000-0000EF320000}"/>
    <cellStyle name="Normal 30 3 5 2 4 3" xfId="28137" xr:uid="{00000000-0005-0000-0000-0000E96D0000}"/>
    <cellStyle name="Normal 30 3 5 2 5" xfId="8018" xr:uid="{00000000-0005-0000-0000-0000521F0000}"/>
    <cellStyle name="Normal 30 3 5 2 5 3" xfId="23120" xr:uid="{00000000-0005-0000-0000-0000505A0000}"/>
    <cellStyle name="Normal 30 3 5 2 7" xfId="18107" xr:uid="{00000000-0005-0000-0000-0000BB460000}"/>
    <cellStyle name="Normal 30 3 5 3" xfId="3800" xr:uid="{00000000-0005-0000-0000-0000D80E0000}"/>
    <cellStyle name="Normal 30 3 5 3 2" xfId="13874" xr:uid="{00000000-0005-0000-0000-000032360000}"/>
    <cellStyle name="Normal 30 3 5 3 2 3" xfId="28972" xr:uid="{00000000-0005-0000-0000-00002C710000}"/>
    <cellStyle name="Normal 30 3 5 3 3" xfId="8854" xr:uid="{00000000-0005-0000-0000-000096220000}"/>
    <cellStyle name="Normal 30 3 5 3 3 3" xfId="23955" xr:uid="{00000000-0005-0000-0000-0000935D0000}"/>
    <cellStyle name="Normal 30 3 5 3 5" xfId="18942" xr:uid="{00000000-0005-0000-0000-0000FE490000}"/>
    <cellStyle name="Normal 30 3 5 4" xfId="5493" xr:uid="{00000000-0005-0000-0000-000075150000}"/>
    <cellStyle name="Normal 30 3 5 4 2" xfId="15545" xr:uid="{00000000-0005-0000-0000-0000B93C0000}"/>
    <cellStyle name="Normal 30 3 5 4 2 3" xfId="30643" xr:uid="{00000000-0005-0000-0000-0000B3770000}"/>
    <cellStyle name="Normal 30 3 5 4 3" xfId="10525" xr:uid="{00000000-0005-0000-0000-00001D290000}"/>
    <cellStyle name="Normal 30 3 5 4 3 3" xfId="25626" xr:uid="{00000000-0005-0000-0000-00001A640000}"/>
    <cellStyle name="Normal 30 3 5 4 5" xfId="20613" xr:uid="{00000000-0005-0000-0000-000085500000}"/>
    <cellStyle name="Normal 30 3 5 5" xfId="12203" xr:uid="{00000000-0005-0000-0000-0000AB2F0000}"/>
    <cellStyle name="Normal 30 3 5 5 3" xfId="27301" xr:uid="{00000000-0005-0000-0000-0000A56A0000}"/>
    <cellStyle name="Normal 30 3 5 6" xfId="7182" xr:uid="{00000000-0005-0000-0000-00000E1C0000}"/>
    <cellStyle name="Normal 30 3 5 6 3" xfId="22284" xr:uid="{00000000-0005-0000-0000-00000C570000}"/>
    <cellStyle name="Normal 30 3 5 8" xfId="17271" xr:uid="{00000000-0005-0000-0000-000077430000}"/>
    <cellStyle name="Normal 30 3 6" xfId="2527" xr:uid="{00000000-0005-0000-0000-0000DF090000}"/>
    <cellStyle name="Normal 30 3 6 2" xfId="4219" xr:uid="{00000000-0005-0000-0000-00007B100000}"/>
    <cellStyle name="Normal 30 3 6 2 2" xfId="14292" xr:uid="{00000000-0005-0000-0000-0000D4370000}"/>
    <cellStyle name="Normal 30 3 6 2 2 3" xfId="29390" xr:uid="{00000000-0005-0000-0000-0000CE720000}"/>
    <cellStyle name="Normal 30 3 6 2 3" xfId="9272" xr:uid="{00000000-0005-0000-0000-000038240000}"/>
    <cellStyle name="Normal 30 3 6 2 3 3" xfId="24373" xr:uid="{00000000-0005-0000-0000-0000355F0000}"/>
    <cellStyle name="Normal 30 3 6 2 5" xfId="19360" xr:uid="{00000000-0005-0000-0000-0000A04B0000}"/>
    <cellStyle name="Normal 30 3 6 3" xfId="5911" xr:uid="{00000000-0005-0000-0000-000017170000}"/>
    <cellStyle name="Normal 30 3 6 3 2" xfId="15963" xr:uid="{00000000-0005-0000-0000-00005B3E0000}"/>
    <cellStyle name="Normal 30 3 6 3 3" xfId="10943" xr:uid="{00000000-0005-0000-0000-0000BF2A0000}"/>
    <cellStyle name="Normal 30 3 6 3 3 3" xfId="26044" xr:uid="{00000000-0005-0000-0000-0000BC650000}"/>
    <cellStyle name="Normal 30 3 6 3 5" xfId="21031" xr:uid="{00000000-0005-0000-0000-000027520000}"/>
    <cellStyle name="Normal 30 3 6 4" xfId="12621" xr:uid="{00000000-0005-0000-0000-00004D310000}"/>
    <cellStyle name="Normal 30 3 6 4 3" xfId="27719" xr:uid="{00000000-0005-0000-0000-0000476C0000}"/>
    <cellStyle name="Normal 30 3 6 5" xfId="7600" xr:uid="{00000000-0005-0000-0000-0000B01D0000}"/>
    <cellStyle name="Normal 30 3 6 5 3" xfId="22702" xr:uid="{00000000-0005-0000-0000-0000AE580000}"/>
    <cellStyle name="Normal 30 3 6 7" xfId="17689" xr:uid="{00000000-0005-0000-0000-000019450000}"/>
    <cellStyle name="Normal 30 3 7" xfId="3378" xr:uid="{00000000-0005-0000-0000-0000320D0000}"/>
    <cellStyle name="Normal 30 3 7 2" xfId="13456" xr:uid="{00000000-0005-0000-0000-000090340000}"/>
    <cellStyle name="Normal 30 3 7 2 3" xfId="28554" xr:uid="{00000000-0005-0000-0000-00008A6F0000}"/>
    <cellStyle name="Normal 30 3 7 3" xfId="8436" xr:uid="{00000000-0005-0000-0000-0000F4200000}"/>
    <cellStyle name="Normal 30 3 7 3 3" xfId="23537" xr:uid="{00000000-0005-0000-0000-0000F15B0000}"/>
    <cellStyle name="Normal 30 3 7 5" xfId="18524" xr:uid="{00000000-0005-0000-0000-00005C480000}"/>
    <cellStyle name="Normal 30 3 8" xfId="5072" xr:uid="{00000000-0005-0000-0000-0000D0130000}"/>
    <cellStyle name="Normal 30 3 8 2" xfId="15127" xr:uid="{00000000-0005-0000-0000-0000173B0000}"/>
    <cellStyle name="Normal 30 3 8 2 3" xfId="30225" xr:uid="{00000000-0005-0000-0000-000011760000}"/>
    <cellStyle name="Normal 30 3 8 3" xfId="10107" xr:uid="{00000000-0005-0000-0000-00007B270000}"/>
    <cellStyle name="Normal 30 3 8 3 3" xfId="25208" xr:uid="{00000000-0005-0000-0000-000078620000}"/>
    <cellStyle name="Normal 30 3 8 5" xfId="20195" xr:uid="{00000000-0005-0000-0000-0000E34E0000}"/>
    <cellStyle name="Normal 30 3 9" xfId="11783" xr:uid="{00000000-0005-0000-0000-0000072E0000}"/>
    <cellStyle name="Normal 30 3 9 3" xfId="26883" xr:uid="{00000000-0005-0000-0000-000003690000}"/>
    <cellStyle name="Normal 30_Sheet2" xfId="1046" xr:uid="{00000000-0005-0000-0000-000016040000}"/>
    <cellStyle name="Normal 31" xfId="956" xr:uid="{00000000-0005-0000-0000-0000BC030000}"/>
    <cellStyle name="Normal 32" xfId="957" xr:uid="{00000000-0005-0000-0000-0000BD030000}"/>
    <cellStyle name="Normal 33" xfId="958" xr:uid="{00000000-0005-0000-0000-0000BE030000}"/>
    <cellStyle name="Normal 34" xfId="959" xr:uid="{00000000-0005-0000-0000-0000BF030000}"/>
    <cellStyle name="Normal 35" xfId="960" xr:uid="{00000000-0005-0000-0000-0000C0030000}"/>
    <cellStyle name="Normal 35 2" xfId="1434" xr:uid="{00000000-0005-0000-0000-00009A050000}"/>
    <cellStyle name="Normal 36" xfId="961" xr:uid="{00000000-0005-0000-0000-0000C1030000}"/>
    <cellStyle name="Normal 36 2" xfId="1435" xr:uid="{00000000-0005-0000-0000-00009B050000}"/>
    <cellStyle name="Normal 37" xfId="962" xr:uid="{00000000-0005-0000-0000-0000C2030000}"/>
    <cellStyle name="Normal 37 2" xfId="1436" xr:uid="{00000000-0005-0000-0000-00009C050000}"/>
    <cellStyle name="Normal 38" xfId="963" xr:uid="{00000000-0005-0000-0000-0000C3030000}"/>
    <cellStyle name="Normal 38 2" xfId="1437" xr:uid="{00000000-0005-0000-0000-00009D050000}"/>
    <cellStyle name="Normal 39" xfId="964" xr:uid="{00000000-0005-0000-0000-0000C4030000}"/>
    <cellStyle name="Normal 39 2" xfId="1438" xr:uid="{00000000-0005-0000-0000-00009E050000}"/>
    <cellStyle name="Normal 4" xfId="130" xr:uid="{00000000-0005-0000-0000-000082000000}"/>
    <cellStyle name="Normal 4 2" xfId="333" xr:uid="{00000000-0005-0000-0000-00004D010000}"/>
    <cellStyle name="Normal 4 2 10" xfId="6763" xr:uid="{00000000-0005-0000-0000-00006B1A0000}"/>
    <cellStyle name="Normal 4 2 10 3" xfId="21867" xr:uid="{00000000-0005-0000-0000-00006B550000}"/>
    <cellStyle name="Normal 4 2 12" xfId="16852" xr:uid="{00000000-0005-0000-0000-0000D4410000}"/>
    <cellStyle name="Normal 4 2 13" xfId="1439" xr:uid="{00000000-0005-0000-0000-00009F050000}"/>
    <cellStyle name="Normal 4 2 2" xfId="1727" xr:uid="{00000000-0005-0000-0000-0000BF060000}"/>
    <cellStyle name="Normal 4 2 2 11" xfId="16906" xr:uid="{00000000-0005-0000-0000-00000A420000}"/>
    <cellStyle name="Normal 4 2 2 2" xfId="1835" xr:uid="{00000000-0005-0000-0000-00002B070000}"/>
    <cellStyle name="Normal 4 2 2 2 10" xfId="17010" xr:uid="{00000000-0005-0000-0000-000072420000}"/>
    <cellStyle name="Normal 4 2 2 2 2" xfId="2052" xr:uid="{00000000-0005-0000-0000-000004080000}"/>
    <cellStyle name="Normal 4 2 2 2 2 2" xfId="2473" xr:uid="{00000000-0005-0000-0000-0000A9090000}"/>
    <cellStyle name="Normal 4 2 2 2 2 2 2" xfId="3312" xr:uid="{00000000-0005-0000-0000-0000F00C0000}"/>
    <cellStyle name="Normal 4 2 2 2 2 2 2 2" xfId="5002" xr:uid="{00000000-0005-0000-0000-00008A130000}"/>
    <cellStyle name="Normal 4 2 2 2 2 2 2 2 2" xfId="15075" xr:uid="{00000000-0005-0000-0000-0000E33A0000}"/>
    <cellStyle name="Normal 4 2 2 2 2 2 2 2 2 3" xfId="30173" xr:uid="{00000000-0005-0000-0000-0000DD750000}"/>
    <cellStyle name="Normal 4 2 2 2 2 2 2 2 3" xfId="10055" xr:uid="{00000000-0005-0000-0000-000047270000}"/>
    <cellStyle name="Normal 4 2 2 2 2 2 2 2 3 3" xfId="25156" xr:uid="{00000000-0005-0000-0000-000044620000}"/>
    <cellStyle name="Normal 4 2 2 2 2 2 2 2 5" xfId="20143" xr:uid="{00000000-0005-0000-0000-0000AF4E0000}"/>
    <cellStyle name="Normal 4 2 2 2 2 2 2 3" xfId="6694" xr:uid="{00000000-0005-0000-0000-0000261A0000}"/>
    <cellStyle name="Normal 4 2 2 2 2 2 2 3 2" xfId="16746" xr:uid="{00000000-0005-0000-0000-00006A410000}"/>
    <cellStyle name="Normal 4 2 2 2 2 2 2 3 3" xfId="11726" xr:uid="{00000000-0005-0000-0000-0000CE2D0000}"/>
    <cellStyle name="Normal 4 2 2 2 2 2 2 3 3 3" xfId="26827" xr:uid="{00000000-0005-0000-0000-0000CB680000}"/>
    <cellStyle name="Normal 4 2 2 2 2 2 2 3 5" xfId="21814" xr:uid="{00000000-0005-0000-0000-000036550000}"/>
    <cellStyle name="Normal 4 2 2 2 2 2 2 4" xfId="13404" xr:uid="{00000000-0005-0000-0000-00005C340000}"/>
    <cellStyle name="Normal 4 2 2 2 2 2 2 4 3" xfId="28502" xr:uid="{00000000-0005-0000-0000-0000566F0000}"/>
    <cellStyle name="Normal 4 2 2 2 2 2 2 5" xfId="8383" xr:uid="{00000000-0005-0000-0000-0000BF200000}"/>
    <cellStyle name="Normal 4 2 2 2 2 2 2 5 3" xfId="23485" xr:uid="{00000000-0005-0000-0000-0000BD5B0000}"/>
    <cellStyle name="Normal 4 2 2 2 2 2 2 7" xfId="18472" xr:uid="{00000000-0005-0000-0000-000028480000}"/>
    <cellStyle name="Normal 4 2 2 2 2 2 3" xfId="4165" xr:uid="{00000000-0005-0000-0000-000045100000}"/>
    <cellStyle name="Normal 4 2 2 2 2 2 3 2" xfId="14239" xr:uid="{00000000-0005-0000-0000-00009F370000}"/>
    <cellStyle name="Normal 4 2 2 2 2 2 3 2 3" xfId="29337" xr:uid="{00000000-0005-0000-0000-000099720000}"/>
    <cellStyle name="Normal 4 2 2 2 2 2 3 3" xfId="9219" xr:uid="{00000000-0005-0000-0000-000003240000}"/>
    <cellStyle name="Normal 4 2 2 2 2 2 3 3 3" xfId="24320" xr:uid="{00000000-0005-0000-0000-0000005F0000}"/>
    <cellStyle name="Normal 4 2 2 2 2 2 3 5" xfId="19307" xr:uid="{00000000-0005-0000-0000-00006B4B0000}"/>
    <cellStyle name="Normal 4 2 2 2 2 2 4" xfId="5858" xr:uid="{00000000-0005-0000-0000-0000E2160000}"/>
    <cellStyle name="Normal 4 2 2 2 2 2 4 2" xfId="15910" xr:uid="{00000000-0005-0000-0000-0000263E0000}"/>
    <cellStyle name="Normal 4 2 2 2 2 2 4 3" xfId="10890" xr:uid="{00000000-0005-0000-0000-00008A2A0000}"/>
    <cellStyle name="Normal 4 2 2 2 2 2 4 3 3" xfId="25991" xr:uid="{00000000-0005-0000-0000-000087650000}"/>
    <cellStyle name="Normal 4 2 2 2 2 2 4 5" xfId="20978" xr:uid="{00000000-0005-0000-0000-0000F2510000}"/>
    <cellStyle name="Normal 4 2 2 2 2 2 5" xfId="12568" xr:uid="{00000000-0005-0000-0000-000018310000}"/>
    <cellStyle name="Normal 4 2 2 2 2 2 5 3" xfId="27666" xr:uid="{00000000-0005-0000-0000-0000126C0000}"/>
    <cellStyle name="Normal 4 2 2 2 2 2 6" xfId="7547" xr:uid="{00000000-0005-0000-0000-00007B1D0000}"/>
    <cellStyle name="Normal 4 2 2 2 2 2 6 3" xfId="22649" xr:uid="{00000000-0005-0000-0000-000079580000}"/>
    <cellStyle name="Normal 4 2 2 2 2 2 8" xfId="17636" xr:uid="{00000000-0005-0000-0000-0000E4440000}"/>
    <cellStyle name="Normal 4 2 2 2 2 3" xfId="2894" xr:uid="{00000000-0005-0000-0000-00004E0B0000}"/>
    <cellStyle name="Normal 4 2 2 2 2 3 2" xfId="4584" xr:uid="{00000000-0005-0000-0000-0000E8110000}"/>
    <cellStyle name="Normal 4 2 2 2 2 3 2 2" xfId="14657" xr:uid="{00000000-0005-0000-0000-000041390000}"/>
    <cellStyle name="Normal 4 2 2 2 2 3 2 2 3" xfId="29755" xr:uid="{00000000-0005-0000-0000-00003B740000}"/>
    <cellStyle name="Normal 4 2 2 2 2 3 2 3" xfId="9637" xr:uid="{00000000-0005-0000-0000-0000A5250000}"/>
    <cellStyle name="Normal 4 2 2 2 2 3 2 3 3" xfId="24738" xr:uid="{00000000-0005-0000-0000-0000A2600000}"/>
    <cellStyle name="Normal 4 2 2 2 2 3 2 5" xfId="19725" xr:uid="{00000000-0005-0000-0000-00000D4D0000}"/>
    <cellStyle name="Normal 4 2 2 2 2 3 3" xfId="6276" xr:uid="{00000000-0005-0000-0000-000084180000}"/>
    <cellStyle name="Normal 4 2 2 2 2 3 3 2" xfId="16328" xr:uid="{00000000-0005-0000-0000-0000C83F0000}"/>
    <cellStyle name="Normal 4 2 2 2 2 3 3 3" xfId="11308" xr:uid="{00000000-0005-0000-0000-00002C2C0000}"/>
    <cellStyle name="Normal 4 2 2 2 2 3 3 3 3" xfId="26409" xr:uid="{00000000-0005-0000-0000-000029670000}"/>
    <cellStyle name="Normal 4 2 2 2 2 3 3 5" xfId="21396" xr:uid="{00000000-0005-0000-0000-000094530000}"/>
    <cellStyle name="Normal 4 2 2 2 2 3 4" xfId="12986" xr:uid="{00000000-0005-0000-0000-0000BA320000}"/>
    <cellStyle name="Normal 4 2 2 2 2 3 4 3" xfId="28084" xr:uid="{00000000-0005-0000-0000-0000B46D0000}"/>
    <cellStyle name="Normal 4 2 2 2 2 3 5" xfId="7965" xr:uid="{00000000-0005-0000-0000-00001D1F0000}"/>
    <cellStyle name="Normal 4 2 2 2 2 3 5 3" xfId="23067" xr:uid="{00000000-0005-0000-0000-00001B5A0000}"/>
    <cellStyle name="Normal 4 2 2 2 2 3 7" xfId="18054" xr:uid="{00000000-0005-0000-0000-000086460000}"/>
    <cellStyle name="Normal 4 2 2 2 2 4" xfId="3747" xr:uid="{00000000-0005-0000-0000-0000A30E0000}"/>
    <cellStyle name="Normal 4 2 2 2 2 4 2" xfId="13821" xr:uid="{00000000-0005-0000-0000-0000FD350000}"/>
    <cellStyle name="Normal 4 2 2 2 2 4 2 3" xfId="28919" xr:uid="{00000000-0005-0000-0000-0000F7700000}"/>
    <cellStyle name="Normal 4 2 2 2 2 4 3" xfId="8801" xr:uid="{00000000-0005-0000-0000-000061220000}"/>
    <cellStyle name="Normal 4 2 2 2 2 4 3 3" xfId="23902" xr:uid="{00000000-0005-0000-0000-00005E5D0000}"/>
    <cellStyle name="Normal 4 2 2 2 2 4 5" xfId="18889" xr:uid="{00000000-0005-0000-0000-0000C9490000}"/>
    <cellStyle name="Normal 4 2 2 2 2 5" xfId="5440" xr:uid="{00000000-0005-0000-0000-000040150000}"/>
    <cellStyle name="Normal 4 2 2 2 2 5 2" xfId="15492" xr:uid="{00000000-0005-0000-0000-0000843C0000}"/>
    <cellStyle name="Normal 4 2 2 2 2 5 2 3" xfId="30590" xr:uid="{00000000-0005-0000-0000-00007E770000}"/>
    <cellStyle name="Normal 4 2 2 2 2 5 3" xfId="10472" xr:uid="{00000000-0005-0000-0000-0000E8280000}"/>
    <cellStyle name="Normal 4 2 2 2 2 5 3 3" xfId="25573" xr:uid="{00000000-0005-0000-0000-0000E5630000}"/>
    <cellStyle name="Normal 4 2 2 2 2 5 5" xfId="20560" xr:uid="{00000000-0005-0000-0000-000050500000}"/>
    <cellStyle name="Normal 4 2 2 2 2 6" xfId="12150" xr:uid="{00000000-0005-0000-0000-0000762F0000}"/>
    <cellStyle name="Normal 4 2 2 2 2 6 3" xfId="27248" xr:uid="{00000000-0005-0000-0000-0000706A0000}"/>
    <cellStyle name="Normal 4 2 2 2 2 7" xfId="7129" xr:uid="{00000000-0005-0000-0000-0000D91B0000}"/>
    <cellStyle name="Normal 4 2 2 2 2 7 3" xfId="22231" xr:uid="{00000000-0005-0000-0000-0000D7560000}"/>
    <cellStyle name="Normal 4 2 2 2 2 9" xfId="17218" xr:uid="{00000000-0005-0000-0000-000042430000}"/>
    <cellStyle name="Normal 4 2 2 2 3" xfId="2265" xr:uid="{00000000-0005-0000-0000-0000D9080000}"/>
    <cellStyle name="Normal 4 2 2 2 3 2" xfId="3104" xr:uid="{00000000-0005-0000-0000-0000200C0000}"/>
    <cellStyle name="Normal 4 2 2 2 3 2 2" xfId="4794" xr:uid="{00000000-0005-0000-0000-0000BA120000}"/>
    <cellStyle name="Normal 4 2 2 2 3 2 2 2" xfId="14867" xr:uid="{00000000-0005-0000-0000-0000133A0000}"/>
    <cellStyle name="Normal 4 2 2 2 3 2 2 2 3" xfId="29965" xr:uid="{00000000-0005-0000-0000-00000D750000}"/>
    <cellStyle name="Normal 4 2 2 2 3 2 2 3" xfId="9847" xr:uid="{00000000-0005-0000-0000-000077260000}"/>
    <cellStyle name="Normal 4 2 2 2 3 2 2 3 3" xfId="24948" xr:uid="{00000000-0005-0000-0000-000074610000}"/>
    <cellStyle name="Normal 4 2 2 2 3 2 2 5" xfId="19935" xr:uid="{00000000-0005-0000-0000-0000DF4D0000}"/>
    <cellStyle name="Normal 4 2 2 2 3 2 3" xfId="6486" xr:uid="{00000000-0005-0000-0000-000056190000}"/>
    <cellStyle name="Normal 4 2 2 2 3 2 3 2" xfId="16538" xr:uid="{00000000-0005-0000-0000-00009A400000}"/>
    <cellStyle name="Normal 4 2 2 2 3 2 3 3" xfId="11518" xr:uid="{00000000-0005-0000-0000-0000FE2C0000}"/>
    <cellStyle name="Normal 4 2 2 2 3 2 3 3 3" xfId="26619" xr:uid="{00000000-0005-0000-0000-0000FB670000}"/>
    <cellStyle name="Normal 4 2 2 2 3 2 3 5" xfId="21606" xr:uid="{00000000-0005-0000-0000-000066540000}"/>
    <cellStyle name="Normal 4 2 2 2 3 2 4" xfId="13196" xr:uid="{00000000-0005-0000-0000-00008C330000}"/>
    <cellStyle name="Normal 4 2 2 2 3 2 4 3" xfId="28294" xr:uid="{00000000-0005-0000-0000-0000866E0000}"/>
    <cellStyle name="Normal 4 2 2 2 3 2 5" xfId="8175" xr:uid="{00000000-0005-0000-0000-0000EF1F0000}"/>
    <cellStyle name="Normal 4 2 2 2 3 2 5 3" xfId="23277" xr:uid="{00000000-0005-0000-0000-0000ED5A0000}"/>
    <cellStyle name="Normal 4 2 2 2 3 2 7" xfId="18264" xr:uid="{00000000-0005-0000-0000-000058470000}"/>
    <cellStyle name="Normal 4 2 2 2 3 3" xfId="3957" xr:uid="{00000000-0005-0000-0000-0000750F0000}"/>
    <cellStyle name="Normal 4 2 2 2 3 3 2" xfId="14031" xr:uid="{00000000-0005-0000-0000-0000CF360000}"/>
    <cellStyle name="Normal 4 2 2 2 3 3 2 3" xfId="29129" xr:uid="{00000000-0005-0000-0000-0000C9710000}"/>
    <cellStyle name="Normal 4 2 2 2 3 3 3" xfId="9011" xr:uid="{00000000-0005-0000-0000-000033230000}"/>
    <cellStyle name="Normal 4 2 2 2 3 3 3 3" xfId="24112" xr:uid="{00000000-0005-0000-0000-0000305E0000}"/>
    <cellStyle name="Normal 4 2 2 2 3 3 5" xfId="19099" xr:uid="{00000000-0005-0000-0000-00009B4A0000}"/>
    <cellStyle name="Normal 4 2 2 2 3 4" xfId="5650" xr:uid="{00000000-0005-0000-0000-000012160000}"/>
    <cellStyle name="Normal 4 2 2 2 3 4 2" xfId="15702" xr:uid="{00000000-0005-0000-0000-0000563D0000}"/>
    <cellStyle name="Normal 4 2 2 2 3 4 2 3" xfId="30800" xr:uid="{00000000-0005-0000-0000-000050780000}"/>
    <cellStyle name="Normal 4 2 2 2 3 4 3" xfId="10682" xr:uid="{00000000-0005-0000-0000-0000BA290000}"/>
    <cellStyle name="Normal 4 2 2 2 3 4 3 3" xfId="25783" xr:uid="{00000000-0005-0000-0000-0000B7640000}"/>
    <cellStyle name="Normal 4 2 2 2 3 4 5" xfId="20770" xr:uid="{00000000-0005-0000-0000-000022510000}"/>
    <cellStyle name="Normal 4 2 2 2 3 5" xfId="12360" xr:uid="{00000000-0005-0000-0000-000048300000}"/>
    <cellStyle name="Normal 4 2 2 2 3 5 3" xfId="27458" xr:uid="{00000000-0005-0000-0000-0000426B0000}"/>
    <cellStyle name="Normal 4 2 2 2 3 6" xfId="7339" xr:uid="{00000000-0005-0000-0000-0000AB1C0000}"/>
    <cellStyle name="Normal 4 2 2 2 3 6 3" xfId="22441" xr:uid="{00000000-0005-0000-0000-0000A9570000}"/>
    <cellStyle name="Normal 4 2 2 2 3 8" xfId="17428" xr:uid="{00000000-0005-0000-0000-000014440000}"/>
    <cellStyle name="Normal 4 2 2 2 4" xfId="2686" xr:uid="{00000000-0005-0000-0000-00007E0A0000}"/>
    <cellStyle name="Normal 4 2 2 2 4 2" xfId="4376" xr:uid="{00000000-0005-0000-0000-000018110000}"/>
    <cellStyle name="Normal 4 2 2 2 4 2 2" xfId="14449" xr:uid="{00000000-0005-0000-0000-000071380000}"/>
    <cellStyle name="Normal 4 2 2 2 4 2 2 3" xfId="29547" xr:uid="{00000000-0005-0000-0000-00006B730000}"/>
    <cellStyle name="Normal 4 2 2 2 4 2 3" xfId="9429" xr:uid="{00000000-0005-0000-0000-0000D5240000}"/>
    <cellStyle name="Normal 4 2 2 2 4 2 3 3" xfId="24530" xr:uid="{00000000-0005-0000-0000-0000D25F0000}"/>
    <cellStyle name="Normal 4 2 2 2 4 2 5" xfId="19517" xr:uid="{00000000-0005-0000-0000-00003D4C0000}"/>
    <cellStyle name="Normal 4 2 2 2 4 3" xfId="6068" xr:uid="{00000000-0005-0000-0000-0000B4170000}"/>
    <cellStyle name="Normal 4 2 2 2 4 3 2" xfId="16120" xr:uid="{00000000-0005-0000-0000-0000F83E0000}"/>
    <cellStyle name="Normal 4 2 2 2 4 3 3" xfId="11100" xr:uid="{00000000-0005-0000-0000-00005C2B0000}"/>
    <cellStyle name="Normal 4 2 2 2 4 3 3 3" xfId="26201" xr:uid="{00000000-0005-0000-0000-000059660000}"/>
    <cellStyle name="Normal 4 2 2 2 4 3 5" xfId="21188" xr:uid="{00000000-0005-0000-0000-0000C4520000}"/>
    <cellStyle name="Normal 4 2 2 2 4 4" xfId="12778" xr:uid="{00000000-0005-0000-0000-0000EA310000}"/>
    <cellStyle name="Normal 4 2 2 2 4 4 3" xfId="27876" xr:uid="{00000000-0005-0000-0000-0000E46C0000}"/>
    <cellStyle name="Normal 4 2 2 2 4 5" xfId="7757" xr:uid="{00000000-0005-0000-0000-00004D1E0000}"/>
    <cellStyle name="Normal 4 2 2 2 4 5 3" xfId="22859" xr:uid="{00000000-0005-0000-0000-00004B590000}"/>
    <cellStyle name="Normal 4 2 2 2 4 7" xfId="17846" xr:uid="{00000000-0005-0000-0000-0000B6450000}"/>
    <cellStyle name="Normal 4 2 2 2 5" xfId="3539" xr:uid="{00000000-0005-0000-0000-0000D30D0000}"/>
    <cellStyle name="Normal 4 2 2 2 5 2" xfId="13613" xr:uid="{00000000-0005-0000-0000-00002D350000}"/>
    <cellStyle name="Normal 4 2 2 2 5 2 3" xfId="28711" xr:uid="{00000000-0005-0000-0000-000027700000}"/>
    <cellStyle name="Normal 4 2 2 2 5 3" xfId="8593" xr:uid="{00000000-0005-0000-0000-000091210000}"/>
    <cellStyle name="Normal 4 2 2 2 5 3 3" xfId="23694" xr:uid="{00000000-0005-0000-0000-00008E5C0000}"/>
    <cellStyle name="Normal 4 2 2 2 5 5" xfId="18681" xr:uid="{00000000-0005-0000-0000-0000F9480000}"/>
    <cellStyle name="Normal 4 2 2 2 6" xfId="5232" xr:uid="{00000000-0005-0000-0000-000070140000}"/>
    <cellStyle name="Normal 4 2 2 2 6 2" xfId="15284" xr:uid="{00000000-0005-0000-0000-0000B43B0000}"/>
    <cellStyle name="Normal 4 2 2 2 6 2 3" xfId="30382" xr:uid="{00000000-0005-0000-0000-0000AE760000}"/>
    <cellStyle name="Normal 4 2 2 2 6 3" xfId="10264" xr:uid="{00000000-0005-0000-0000-000018280000}"/>
    <cellStyle name="Normal 4 2 2 2 6 3 3" xfId="25365" xr:uid="{00000000-0005-0000-0000-000015630000}"/>
    <cellStyle name="Normal 4 2 2 2 6 5" xfId="20352" xr:uid="{00000000-0005-0000-0000-0000804F0000}"/>
    <cellStyle name="Normal 4 2 2 2 7" xfId="11942" xr:uid="{00000000-0005-0000-0000-0000A62E0000}"/>
    <cellStyle name="Normal 4 2 2 2 7 3" xfId="27040" xr:uid="{00000000-0005-0000-0000-0000A0690000}"/>
    <cellStyle name="Normal 4 2 2 2 8" xfId="6921" xr:uid="{00000000-0005-0000-0000-0000091B0000}"/>
    <cellStyle name="Normal 4 2 2 2 8 3" xfId="22023" xr:uid="{00000000-0005-0000-0000-000007560000}"/>
    <cellStyle name="Normal 4 2 2 3" xfId="1948" xr:uid="{00000000-0005-0000-0000-00009C070000}"/>
    <cellStyle name="Normal 4 2 2 3 2" xfId="2369" xr:uid="{00000000-0005-0000-0000-000041090000}"/>
    <cellStyle name="Normal 4 2 2 3 2 2" xfId="3208" xr:uid="{00000000-0005-0000-0000-0000880C0000}"/>
    <cellStyle name="Normal 4 2 2 3 2 2 2" xfId="4898" xr:uid="{00000000-0005-0000-0000-000022130000}"/>
    <cellStyle name="Normal 4 2 2 3 2 2 2 2" xfId="14971" xr:uid="{00000000-0005-0000-0000-00007B3A0000}"/>
    <cellStyle name="Normal 4 2 2 3 2 2 2 2 3" xfId="30069" xr:uid="{00000000-0005-0000-0000-000075750000}"/>
    <cellStyle name="Normal 4 2 2 3 2 2 2 3" xfId="9951" xr:uid="{00000000-0005-0000-0000-0000DF260000}"/>
    <cellStyle name="Normal 4 2 2 3 2 2 2 3 3" xfId="25052" xr:uid="{00000000-0005-0000-0000-0000DC610000}"/>
    <cellStyle name="Normal 4 2 2 3 2 2 2 5" xfId="20039" xr:uid="{00000000-0005-0000-0000-0000474E0000}"/>
    <cellStyle name="Normal 4 2 2 3 2 2 3" xfId="6590" xr:uid="{00000000-0005-0000-0000-0000BE190000}"/>
    <cellStyle name="Normal 4 2 2 3 2 2 3 2" xfId="16642" xr:uid="{00000000-0005-0000-0000-000002410000}"/>
    <cellStyle name="Normal 4 2 2 3 2 2 3 3" xfId="11622" xr:uid="{00000000-0005-0000-0000-0000662D0000}"/>
    <cellStyle name="Normal 4 2 2 3 2 2 3 3 3" xfId="26723" xr:uid="{00000000-0005-0000-0000-000063680000}"/>
    <cellStyle name="Normal 4 2 2 3 2 2 3 5" xfId="21710" xr:uid="{00000000-0005-0000-0000-0000CE540000}"/>
    <cellStyle name="Normal 4 2 2 3 2 2 4" xfId="13300" xr:uid="{00000000-0005-0000-0000-0000F4330000}"/>
    <cellStyle name="Normal 4 2 2 3 2 2 4 3" xfId="28398" xr:uid="{00000000-0005-0000-0000-0000EE6E0000}"/>
    <cellStyle name="Normal 4 2 2 3 2 2 5" xfId="8279" xr:uid="{00000000-0005-0000-0000-000057200000}"/>
    <cellStyle name="Normal 4 2 2 3 2 2 5 3" xfId="23381" xr:uid="{00000000-0005-0000-0000-0000555B0000}"/>
    <cellStyle name="Normal 4 2 2 3 2 2 7" xfId="18368" xr:uid="{00000000-0005-0000-0000-0000C0470000}"/>
    <cellStyle name="Normal 4 2 2 3 2 3" xfId="4061" xr:uid="{00000000-0005-0000-0000-0000DD0F0000}"/>
    <cellStyle name="Normal 4 2 2 3 2 3 2" xfId="14135" xr:uid="{00000000-0005-0000-0000-000037370000}"/>
    <cellStyle name="Normal 4 2 2 3 2 3 2 3" xfId="29233" xr:uid="{00000000-0005-0000-0000-000031720000}"/>
    <cellStyle name="Normal 4 2 2 3 2 3 3" xfId="9115" xr:uid="{00000000-0005-0000-0000-00009B230000}"/>
    <cellStyle name="Normal 4 2 2 3 2 3 3 3" xfId="24216" xr:uid="{00000000-0005-0000-0000-0000985E0000}"/>
    <cellStyle name="Normal 4 2 2 3 2 3 5" xfId="19203" xr:uid="{00000000-0005-0000-0000-0000034B0000}"/>
    <cellStyle name="Normal 4 2 2 3 2 4" xfId="5754" xr:uid="{00000000-0005-0000-0000-00007A160000}"/>
    <cellStyle name="Normal 4 2 2 3 2 4 2" xfId="15806" xr:uid="{00000000-0005-0000-0000-0000BE3D0000}"/>
    <cellStyle name="Normal 4 2 2 3 2 4 2 3" xfId="30904" xr:uid="{00000000-0005-0000-0000-0000B8780000}"/>
    <cellStyle name="Normal 4 2 2 3 2 4 3" xfId="10786" xr:uid="{00000000-0005-0000-0000-0000222A0000}"/>
    <cellStyle name="Normal 4 2 2 3 2 4 3 3" xfId="25887" xr:uid="{00000000-0005-0000-0000-00001F650000}"/>
    <cellStyle name="Normal 4 2 2 3 2 4 5" xfId="20874" xr:uid="{00000000-0005-0000-0000-00008A510000}"/>
    <cellStyle name="Normal 4 2 2 3 2 5" xfId="12464" xr:uid="{00000000-0005-0000-0000-0000B0300000}"/>
    <cellStyle name="Normal 4 2 2 3 2 5 3" xfId="27562" xr:uid="{00000000-0005-0000-0000-0000AA6B0000}"/>
    <cellStyle name="Normal 4 2 2 3 2 6" xfId="7443" xr:uid="{00000000-0005-0000-0000-0000131D0000}"/>
    <cellStyle name="Normal 4 2 2 3 2 6 3" xfId="22545" xr:uid="{00000000-0005-0000-0000-000011580000}"/>
    <cellStyle name="Normal 4 2 2 3 2 8" xfId="17532" xr:uid="{00000000-0005-0000-0000-00007C440000}"/>
    <cellStyle name="Normal 4 2 2 3 3" xfId="2790" xr:uid="{00000000-0005-0000-0000-0000E60A0000}"/>
    <cellStyle name="Normal 4 2 2 3 3 2" xfId="4480" xr:uid="{00000000-0005-0000-0000-000080110000}"/>
    <cellStyle name="Normal 4 2 2 3 3 2 2" xfId="14553" xr:uid="{00000000-0005-0000-0000-0000D9380000}"/>
    <cellStyle name="Normal 4 2 2 3 3 2 2 3" xfId="29651" xr:uid="{00000000-0005-0000-0000-0000D3730000}"/>
    <cellStyle name="Normal 4 2 2 3 3 2 3" xfId="9533" xr:uid="{00000000-0005-0000-0000-00003D250000}"/>
    <cellStyle name="Normal 4 2 2 3 3 2 3 3" xfId="24634" xr:uid="{00000000-0005-0000-0000-00003A600000}"/>
    <cellStyle name="Normal 4 2 2 3 3 2 5" xfId="19621" xr:uid="{00000000-0005-0000-0000-0000A54C0000}"/>
    <cellStyle name="Normal 4 2 2 3 3 3" xfId="6172" xr:uid="{00000000-0005-0000-0000-00001C180000}"/>
    <cellStyle name="Normal 4 2 2 3 3 3 2" xfId="16224" xr:uid="{00000000-0005-0000-0000-0000603F0000}"/>
    <cellStyle name="Normal 4 2 2 3 3 3 3" xfId="11204" xr:uid="{00000000-0005-0000-0000-0000C42B0000}"/>
    <cellStyle name="Normal 4 2 2 3 3 3 3 3" xfId="26305" xr:uid="{00000000-0005-0000-0000-0000C1660000}"/>
    <cellStyle name="Normal 4 2 2 3 3 3 5" xfId="21292" xr:uid="{00000000-0005-0000-0000-00002C530000}"/>
    <cellStyle name="Normal 4 2 2 3 3 4" xfId="12882" xr:uid="{00000000-0005-0000-0000-000052320000}"/>
    <cellStyle name="Normal 4 2 2 3 3 4 3" xfId="27980" xr:uid="{00000000-0005-0000-0000-00004C6D0000}"/>
    <cellStyle name="Normal 4 2 2 3 3 5" xfId="7861" xr:uid="{00000000-0005-0000-0000-0000B51E0000}"/>
    <cellStyle name="Normal 4 2 2 3 3 5 3" xfId="22963" xr:uid="{00000000-0005-0000-0000-0000B3590000}"/>
    <cellStyle name="Normal 4 2 2 3 3 7" xfId="17950" xr:uid="{00000000-0005-0000-0000-00001E460000}"/>
    <cellStyle name="Normal 4 2 2 3 4" xfId="3643" xr:uid="{00000000-0005-0000-0000-00003B0E0000}"/>
    <cellStyle name="Normal 4 2 2 3 4 2" xfId="13717" xr:uid="{00000000-0005-0000-0000-000095350000}"/>
    <cellStyle name="Normal 4 2 2 3 4 2 3" xfId="28815" xr:uid="{00000000-0005-0000-0000-00008F700000}"/>
    <cellStyle name="Normal 4 2 2 3 4 3" xfId="8697" xr:uid="{00000000-0005-0000-0000-0000F9210000}"/>
    <cellStyle name="Normal 4 2 2 3 4 3 3" xfId="23798" xr:uid="{00000000-0005-0000-0000-0000F65C0000}"/>
    <cellStyle name="Normal 4 2 2 3 4 5" xfId="18785" xr:uid="{00000000-0005-0000-0000-000061490000}"/>
    <cellStyle name="Normal 4 2 2 3 5" xfId="5336" xr:uid="{00000000-0005-0000-0000-0000D8140000}"/>
    <cellStyle name="Normal 4 2 2 3 5 2" xfId="15388" xr:uid="{00000000-0005-0000-0000-00001C3C0000}"/>
    <cellStyle name="Normal 4 2 2 3 5 2 3" xfId="30486" xr:uid="{00000000-0005-0000-0000-000016770000}"/>
    <cellStyle name="Normal 4 2 2 3 5 3" xfId="10368" xr:uid="{00000000-0005-0000-0000-000080280000}"/>
    <cellStyle name="Normal 4 2 2 3 5 3 3" xfId="25469" xr:uid="{00000000-0005-0000-0000-00007D630000}"/>
    <cellStyle name="Normal 4 2 2 3 5 5" xfId="20456" xr:uid="{00000000-0005-0000-0000-0000E84F0000}"/>
    <cellStyle name="Normal 4 2 2 3 6" xfId="12046" xr:uid="{00000000-0005-0000-0000-00000E2F0000}"/>
    <cellStyle name="Normal 4 2 2 3 6 3" xfId="27144" xr:uid="{00000000-0005-0000-0000-0000086A0000}"/>
    <cellStyle name="Normal 4 2 2 3 7" xfId="7025" xr:uid="{00000000-0005-0000-0000-0000711B0000}"/>
    <cellStyle name="Normal 4 2 2 3 7 3" xfId="22127" xr:uid="{00000000-0005-0000-0000-00006F560000}"/>
    <cellStyle name="Normal 4 2 2 3 9" xfId="17114" xr:uid="{00000000-0005-0000-0000-0000DA420000}"/>
    <cellStyle name="Normal 4 2 2 4" xfId="2161" xr:uid="{00000000-0005-0000-0000-000071080000}"/>
    <cellStyle name="Normal 4 2 2 4 2" xfId="3000" xr:uid="{00000000-0005-0000-0000-0000B80B0000}"/>
    <cellStyle name="Normal 4 2 2 4 2 2" xfId="4690" xr:uid="{00000000-0005-0000-0000-000052120000}"/>
    <cellStyle name="Normal 4 2 2 4 2 2 2" xfId="14763" xr:uid="{00000000-0005-0000-0000-0000AB390000}"/>
    <cellStyle name="Normal 4 2 2 4 2 2 2 3" xfId="29861" xr:uid="{00000000-0005-0000-0000-0000A5740000}"/>
    <cellStyle name="Normal 4 2 2 4 2 2 3" xfId="9743" xr:uid="{00000000-0005-0000-0000-00000F260000}"/>
    <cellStyle name="Normal 4 2 2 4 2 2 3 3" xfId="24844" xr:uid="{00000000-0005-0000-0000-00000C610000}"/>
    <cellStyle name="Normal 4 2 2 4 2 2 5" xfId="19831" xr:uid="{00000000-0005-0000-0000-0000774D0000}"/>
    <cellStyle name="Normal 4 2 2 4 2 3" xfId="6382" xr:uid="{00000000-0005-0000-0000-0000EE180000}"/>
    <cellStyle name="Normal 4 2 2 4 2 3 2" xfId="16434" xr:uid="{00000000-0005-0000-0000-000032400000}"/>
    <cellStyle name="Normal 4 2 2 4 2 3 3" xfId="11414" xr:uid="{00000000-0005-0000-0000-0000962C0000}"/>
    <cellStyle name="Normal 4 2 2 4 2 3 3 3" xfId="26515" xr:uid="{00000000-0005-0000-0000-000093670000}"/>
    <cellStyle name="Normal 4 2 2 4 2 3 5" xfId="21502" xr:uid="{00000000-0005-0000-0000-0000FE530000}"/>
    <cellStyle name="Normal 4 2 2 4 2 4" xfId="13092" xr:uid="{00000000-0005-0000-0000-000024330000}"/>
    <cellStyle name="Normal 4 2 2 4 2 4 3" xfId="28190" xr:uid="{00000000-0005-0000-0000-00001E6E0000}"/>
    <cellStyle name="Normal 4 2 2 4 2 5" xfId="8071" xr:uid="{00000000-0005-0000-0000-0000871F0000}"/>
    <cellStyle name="Normal 4 2 2 4 2 5 3" xfId="23173" xr:uid="{00000000-0005-0000-0000-0000855A0000}"/>
    <cellStyle name="Normal 4 2 2 4 2 7" xfId="18160" xr:uid="{00000000-0005-0000-0000-0000F0460000}"/>
    <cellStyle name="Normal 4 2 2 4 3" xfId="3853" xr:uid="{00000000-0005-0000-0000-00000D0F0000}"/>
    <cellStyle name="Normal 4 2 2 4 3 2" xfId="13927" xr:uid="{00000000-0005-0000-0000-000067360000}"/>
    <cellStyle name="Normal 4 2 2 4 3 2 3" xfId="29025" xr:uid="{00000000-0005-0000-0000-000061710000}"/>
    <cellStyle name="Normal 4 2 2 4 3 3" xfId="8907" xr:uid="{00000000-0005-0000-0000-0000CB220000}"/>
    <cellStyle name="Normal 4 2 2 4 3 3 3" xfId="24008" xr:uid="{00000000-0005-0000-0000-0000C85D0000}"/>
    <cellStyle name="Normal 4 2 2 4 3 5" xfId="18995" xr:uid="{00000000-0005-0000-0000-0000334A0000}"/>
    <cellStyle name="Normal 4 2 2 4 4" xfId="5546" xr:uid="{00000000-0005-0000-0000-0000AA150000}"/>
    <cellStyle name="Normal 4 2 2 4 4 2" xfId="15598" xr:uid="{00000000-0005-0000-0000-0000EE3C0000}"/>
    <cellStyle name="Normal 4 2 2 4 4 2 3" xfId="30696" xr:uid="{00000000-0005-0000-0000-0000E8770000}"/>
    <cellStyle name="Normal 4 2 2 4 4 3" xfId="10578" xr:uid="{00000000-0005-0000-0000-000052290000}"/>
    <cellStyle name="Normal 4 2 2 4 4 3 3" xfId="25679" xr:uid="{00000000-0005-0000-0000-00004F640000}"/>
    <cellStyle name="Normal 4 2 2 4 4 5" xfId="20666" xr:uid="{00000000-0005-0000-0000-0000BA500000}"/>
    <cellStyle name="Normal 4 2 2 4 5" xfId="12256" xr:uid="{00000000-0005-0000-0000-0000E02F0000}"/>
    <cellStyle name="Normal 4 2 2 4 5 3" xfId="27354" xr:uid="{00000000-0005-0000-0000-0000DA6A0000}"/>
    <cellStyle name="Normal 4 2 2 4 6" xfId="7235" xr:uid="{00000000-0005-0000-0000-0000431C0000}"/>
    <cellStyle name="Normal 4 2 2 4 6 3" xfId="22337" xr:uid="{00000000-0005-0000-0000-000041570000}"/>
    <cellStyle name="Normal 4 2 2 4 8" xfId="17324" xr:uid="{00000000-0005-0000-0000-0000AC430000}"/>
    <cellStyle name="Normal 4 2 2 5" xfId="2582" xr:uid="{00000000-0005-0000-0000-0000160A0000}"/>
    <cellStyle name="Normal 4 2 2 5 2" xfId="4272" xr:uid="{00000000-0005-0000-0000-0000B0100000}"/>
    <cellStyle name="Normal 4 2 2 5 2 2" xfId="14345" xr:uid="{00000000-0005-0000-0000-000009380000}"/>
    <cellStyle name="Normal 4 2 2 5 2 2 3" xfId="29443" xr:uid="{00000000-0005-0000-0000-000003730000}"/>
    <cellStyle name="Normal 4 2 2 5 2 3" xfId="9325" xr:uid="{00000000-0005-0000-0000-00006D240000}"/>
    <cellStyle name="Normal 4 2 2 5 2 3 3" xfId="24426" xr:uid="{00000000-0005-0000-0000-00006A5F0000}"/>
    <cellStyle name="Normal 4 2 2 5 2 5" xfId="19413" xr:uid="{00000000-0005-0000-0000-0000D54B0000}"/>
    <cellStyle name="Normal 4 2 2 5 3" xfId="5964" xr:uid="{00000000-0005-0000-0000-00004C170000}"/>
    <cellStyle name="Normal 4 2 2 5 3 2" xfId="16016" xr:uid="{00000000-0005-0000-0000-0000903E0000}"/>
    <cellStyle name="Normal 4 2 2 5 3 3" xfId="10996" xr:uid="{00000000-0005-0000-0000-0000F42A0000}"/>
    <cellStyle name="Normal 4 2 2 5 3 3 3" xfId="26097" xr:uid="{00000000-0005-0000-0000-0000F1650000}"/>
    <cellStyle name="Normal 4 2 2 5 3 5" xfId="21084" xr:uid="{00000000-0005-0000-0000-00005C520000}"/>
    <cellStyle name="Normal 4 2 2 5 4" xfId="12674" xr:uid="{00000000-0005-0000-0000-000082310000}"/>
    <cellStyle name="Normal 4 2 2 5 4 3" xfId="27772" xr:uid="{00000000-0005-0000-0000-00007C6C0000}"/>
    <cellStyle name="Normal 4 2 2 5 5" xfId="7653" xr:uid="{00000000-0005-0000-0000-0000E51D0000}"/>
    <cellStyle name="Normal 4 2 2 5 5 3" xfId="22755" xr:uid="{00000000-0005-0000-0000-0000E3580000}"/>
    <cellStyle name="Normal 4 2 2 5 7" xfId="17742" xr:uid="{00000000-0005-0000-0000-00004E450000}"/>
    <cellStyle name="Normal 4 2 2 6" xfId="3435" xr:uid="{00000000-0005-0000-0000-00006B0D0000}"/>
    <cellStyle name="Normal 4 2 2 6 2" xfId="13509" xr:uid="{00000000-0005-0000-0000-0000C5340000}"/>
    <cellStyle name="Normal 4 2 2 6 2 3" xfId="28607" xr:uid="{00000000-0005-0000-0000-0000BF6F0000}"/>
    <cellStyle name="Normal 4 2 2 6 3" xfId="8489" xr:uid="{00000000-0005-0000-0000-000029210000}"/>
    <cellStyle name="Normal 4 2 2 6 3 3" xfId="23590" xr:uid="{00000000-0005-0000-0000-0000265C0000}"/>
    <cellStyle name="Normal 4 2 2 6 5" xfId="18577" xr:uid="{00000000-0005-0000-0000-000091480000}"/>
    <cellStyle name="Normal 4 2 2 7" xfId="5128" xr:uid="{00000000-0005-0000-0000-000008140000}"/>
    <cellStyle name="Normal 4 2 2 7 2" xfId="15180" xr:uid="{00000000-0005-0000-0000-00004C3B0000}"/>
    <cellStyle name="Normal 4 2 2 7 2 3" xfId="30278" xr:uid="{00000000-0005-0000-0000-000046760000}"/>
    <cellStyle name="Normal 4 2 2 7 3" xfId="10160" xr:uid="{00000000-0005-0000-0000-0000B0270000}"/>
    <cellStyle name="Normal 4 2 2 7 3 3" xfId="25261" xr:uid="{00000000-0005-0000-0000-0000AD620000}"/>
    <cellStyle name="Normal 4 2 2 7 5" xfId="20248" xr:uid="{00000000-0005-0000-0000-0000184F0000}"/>
    <cellStyle name="Normal 4 2 2 8" xfId="11838" xr:uid="{00000000-0005-0000-0000-00003E2E0000}"/>
    <cellStyle name="Normal 4 2 2 8 3" xfId="26936" xr:uid="{00000000-0005-0000-0000-000038690000}"/>
    <cellStyle name="Normal 4 2 2 9" xfId="6817" xr:uid="{00000000-0005-0000-0000-0000A11A0000}"/>
    <cellStyle name="Normal 4 2 2 9 3" xfId="21919" xr:uid="{00000000-0005-0000-0000-00009F550000}"/>
    <cellStyle name="Normal 4 2 3" xfId="1781" xr:uid="{00000000-0005-0000-0000-0000F5060000}"/>
    <cellStyle name="Normal 4 2 3 10" xfId="16958" xr:uid="{00000000-0005-0000-0000-00003E420000}"/>
    <cellStyle name="Normal 4 2 3 2" xfId="2000" xr:uid="{00000000-0005-0000-0000-0000D0070000}"/>
    <cellStyle name="Normal 4 2 3 2 2" xfId="2421" xr:uid="{00000000-0005-0000-0000-000075090000}"/>
    <cellStyle name="Normal 4 2 3 2 2 2" xfId="3260" xr:uid="{00000000-0005-0000-0000-0000BC0C0000}"/>
    <cellStyle name="Normal 4 2 3 2 2 2 2" xfId="4950" xr:uid="{00000000-0005-0000-0000-000056130000}"/>
    <cellStyle name="Normal 4 2 3 2 2 2 2 2" xfId="15023" xr:uid="{00000000-0005-0000-0000-0000AF3A0000}"/>
    <cellStyle name="Normal 4 2 3 2 2 2 2 2 3" xfId="30121" xr:uid="{00000000-0005-0000-0000-0000A9750000}"/>
    <cellStyle name="Normal 4 2 3 2 2 2 2 3" xfId="10003" xr:uid="{00000000-0005-0000-0000-000013270000}"/>
    <cellStyle name="Normal 4 2 3 2 2 2 2 3 3" xfId="25104" xr:uid="{00000000-0005-0000-0000-000010620000}"/>
    <cellStyle name="Normal 4 2 3 2 2 2 2 5" xfId="20091" xr:uid="{00000000-0005-0000-0000-00007B4E0000}"/>
    <cellStyle name="Normal 4 2 3 2 2 2 3" xfId="6642" xr:uid="{00000000-0005-0000-0000-0000F2190000}"/>
    <cellStyle name="Normal 4 2 3 2 2 2 3 2" xfId="16694" xr:uid="{00000000-0005-0000-0000-000036410000}"/>
    <cellStyle name="Normal 4 2 3 2 2 2 3 3" xfId="11674" xr:uid="{00000000-0005-0000-0000-00009A2D0000}"/>
    <cellStyle name="Normal 4 2 3 2 2 2 3 3 3" xfId="26775" xr:uid="{00000000-0005-0000-0000-000097680000}"/>
    <cellStyle name="Normal 4 2 3 2 2 2 3 5" xfId="21762" xr:uid="{00000000-0005-0000-0000-000002550000}"/>
    <cellStyle name="Normal 4 2 3 2 2 2 4" xfId="13352" xr:uid="{00000000-0005-0000-0000-000028340000}"/>
    <cellStyle name="Normal 4 2 3 2 2 2 4 3" xfId="28450" xr:uid="{00000000-0005-0000-0000-0000226F0000}"/>
    <cellStyle name="Normal 4 2 3 2 2 2 5" xfId="8331" xr:uid="{00000000-0005-0000-0000-00008B200000}"/>
    <cellStyle name="Normal 4 2 3 2 2 2 5 3" xfId="23433" xr:uid="{00000000-0005-0000-0000-0000895B0000}"/>
    <cellStyle name="Normal 4 2 3 2 2 2 7" xfId="18420" xr:uid="{00000000-0005-0000-0000-0000F4470000}"/>
    <cellStyle name="Normal 4 2 3 2 2 3" xfId="4113" xr:uid="{00000000-0005-0000-0000-000011100000}"/>
    <cellStyle name="Normal 4 2 3 2 2 3 2" xfId="14187" xr:uid="{00000000-0005-0000-0000-00006B370000}"/>
    <cellStyle name="Normal 4 2 3 2 2 3 2 3" xfId="29285" xr:uid="{00000000-0005-0000-0000-000065720000}"/>
    <cellStyle name="Normal 4 2 3 2 2 3 3" xfId="9167" xr:uid="{00000000-0005-0000-0000-0000CF230000}"/>
    <cellStyle name="Normal 4 2 3 2 2 3 3 3" xfId="24268" xr:uid="{00000000-0005-0000-0000-0000CC5E0000}"/>
    <cellStyle name="Normal 4 2 3 2 2 3 5" xfId="19255" xr:uid="{00000000-0005-0000-0000-0000374B0000}"/>
    <cellStyle name="Normal 4 2 3 2 2 4" xfId="5806" xr:uid="{00000000-0005-0000-0000-0000AE160000}"/>
    <cellStyle name="Normal 4 2 3 2 2 4 2" xfId="15858" xr:uid="{00000000-0005-0000-0000-0000F23D0000}"/>
    <cellStyle name="Normal 4 2 3 2 2 4 3" xfId="10838" xr:uid="{00000000-0005-0000-0000-0000562A0000}"/>
    <cellStyle name="Normal 4 2 3 2 2 4 3 3" xfId="25939" xr:uid="{00000000-0005-0000-0000-000053650000}"/>
    <cellStyle name="Normal 4 2 3 2 2 4 5" xfId="20926" xr:uid="{00000000-0005-0000-0000-0000BE510000}"/>
    <cellStyle name="Normal 4 2 3 2 2 5" xfId="12516" xr:uid="{00000000-0005-0000-0000-0000E4300000}"/>
    <cellStyle name="Normal 4 2 3 2 2 5 3" xfId="27614" xr:uid="{00000000-0005-0000-0000-0000DE6B0000}"/>
    <cellStyle name="Normal 4 2 3 2 2 6" xfId="7495" xr:uid="{00000000-0005-0000-0000-0000471D0000}"/>
    <cellStyle name="Normal 4 2 3 2 2 6 3" xfId="22597" xr:uid="{00000000-0005-0000-0000-000045580000}"/>
    <cellStyle name="Normal 4 2 3 2 2 8" xfId="17584" xr:uid="{00000000-0005-0000-0000-0000B0440000}"/>
    <cellStyle name="Normal 4 2 3 2 3" xfId="2842" xr:uid="{00000000-0005-0000-0000-00001A0B0000}"/>
    <cellStyle name="Normal 4 2 3 2 3 2" xfId="4532" xr:uid="{00000000-0005-0000-0000-0000B4110000}"/>
    <cellStyle name="Normal 4 2 3 2 3 2 2" xfId="14605" xr:uid="{00000000-0005-0000-0000-00000D390000}"/>
    <cellStyle name="Normal 4 2 3 2 3 2 2 3" xfId="29703" xr:uid="{00000000-0005-0000-0000-000007740000}"/>
    <cellStyle name="Normal 4 2 3 2 3 2 3" xfId="9585" xr:uid="{00000000-0005-0000-0000-000071250000}"/>
    <cellStyle name="Normal 4 2 3 2 3 2 3 3" xfId="24686" xr:uid="{00000000-0005-0000-0000-00006E600000}"/>
    <cellStyle name="Normal 4 2 3 2 3 2 5" xfId="19673" xr:uid="{00000000-0005-0000-0000-0000D94C0000}"/>
    <cellStyle name="Normal 4 2 3 2 3 3" xfId="6224" xr:uid="{00000000-0005-0000-0000-000050180000}"/>
    <cellStyle name="Normal 4 2 3 2 3 3 2" xfId="16276" xr:uid="{00000000-0005-0000-0000-0000943F0000}"/>
    <cellStyle name="Normal 4 2 3 2 3 3 3" xfId="11256" xr:uid="{00000000-0005-0000-0000-0000F82B0000}"/>
    <cellStyle name="Normal 4 2 3 2 3 3 3 3" xfId="26357" xr:uid="{00000000-0005-0000-0000-0000F5660000}"/>
    <cellStyle name="Normal 4 2 3 2 3 3 5" xfId="21344" xr:uid="{00000000-0005-0000-0000-000060530000}"/>
    <cellStyle name="Normal 4 2 3 2 3 4" xfId="12934" xr:uid="{00000000-0005-0000-0000-000086320000}"/>
    <cellStyle name="Normal 4 2 3 2 3 4 3" xfId="28032" xr:uid="{00000000-0005-0000-0000-0000806D0000}"/>
    <cellStyle name="Normal 4 2 3 2 3 5" xfId="7913" xr:uid="{00000000-0005-0000-0000-0000E91E0000}"/>
    <cellStyle name="Normal 4 2 3 2 3 5 3" xfId="23015" xr:uid="{00000000-0005-0000-0000-0000E7590000}"/>
    <cellStyle name="Normal 4 2 3 2 3 7" xfId="18002" xr:uid="{00000000-0005-0000-0000-000052460000}"/>
    <cellStyle name="Normal 4 2 3 2 4" xfId="3695" xr:uid="{00000000-0005-0000-0000-00006F0E0000}"/>
    <cellStyle name="Normal 4 2 3 2 4 2" xfId="13769" xr:uid="{00000000-0005-0000-0000-0000C9350000}"/>
    <cellStyle name="Normal 4 2 3 2 4 2 3" xfId="28867" xr:uid="{00000000-0005-0000-0000-0000C3700000}"/>
    <cellStyle name="Normal 4 2 3 2 4 3" xfId="8749" xr:uid="{00000000-0005-0000-0000-00002D220000}"/>
    <cellStyle name="Normal 4 2 3 2 4 3 3" xfId="23850" xr:uid="{00000000-0005-0000-0000-00002A5D0000}"/>
    <cellStyle name="Normal 4 2 3 2 4 5" xfId="18837" xr:uid="{00000000-0005-0000-0000-000095490000}"/>
    <cellStyle name="Normal 4 2 3 2 5" xfId="5388" xr:uid="{00000000-0005-0000-0000-00000C150000}"/>
    <cellStyle name="Normal 4 2 3 2 5 2" xfId="15440" xr:uid="{00000000-0005-0000-0000-0000503C0000}"/>
    <cellStyle name="Normal 4 2 3 2 5 2 3" xfId="30538" xr:uid="{00000000-0005-0000-0000-00004A770000}"/>
    <cellStyle name="Normal 4 2 3 2 5 3" xfId="10420" xr:uid="{00000000-0005-0000-0000-0000B4280000}"/>
    <cellStyle name="Normal 4 2 3 2 5 3 3" xfId="25521" xr:uid="{00000000-0005-0000-0000-0000B1630000}"/>
    <cellStyle name="Normal 4 2 3 2 5 5" xfId="20508" xr:uid="{00000000-0005-0000-0000-00001C500000}"/>
    <cellStyle name="Normal 4 2 3 2 6" xfId="12098" xr:uid="{00000000-0005-0000-0000-0000422F0000}"/>
    <cellStyle name="Normal 4 2 3 2 6 3" xfId="27196" xr:uid="{00000000-0005-0000-0000-00003C6A0000}"/>
    <cellStyle name="Normal 4 2 3 2 7" xfId="7077" xr:uid="{00000000-0005-0000-0000-0000A51B0000}"/>
    <cellStyle name="Normal 4 2 3 2 7 3" xfId="22179" xr:uid="{00000000-0005-0000-0000-0000A3560000}"/>
    <cellStyle name="Normal 4 2 3 2 9" xfId="17166" xr:uid="{00000000-0005-0000-0000-00000E430000}"/>
    <cellStyle name="Normal 4 2 3 3" xfId="2213" xr:uid="{00000000-0005-0000-0000-0000A5080000}"/>
    <cellStyle name="Normal 4 2 3 3 2" xfId="3052" xr:uid="{00000000-0005-0000-0000-0000EC0B0000}"/>
    <cellStyle name="Normal 4 2 3 3 2 2" xfId="4742" xr:uid="{00000000-0005-0000-0000-000086120000}"/>
    <cellStyle name="Normal 4 2 3 3 2 2 2" xfId="14815" xr:uid="{00000000-0005-0000-0000-0000DF390000}"/>
    <cellStyle name="Normal 4 2 3 3 2 2 2 3" xfId="29913" xr:uid="{00000000-0005-0000-0000-0000D9740000}"/>
    <cellStyle name="Normal 4 2 3 3 2 2 3" xfId="9795" xr:uid="{00000000-0005-0000-0000-000043260000}"/>
    <cellStyle name="Normal 4 2 3 3 2 2 3 3" xfId="24896" xr:uid="{00000000-0005-0000-0000-000040610000}"/>
    <cellStyle name="Normal 4 2 3 3 2 2 5" xfId="19883" xr:uid="{00000000-0005-0000-0000-0000AB4D0000}"/>
    <cellStyle name="Normal 4 2 3 3 2 3" xfId="6434" xr:uid="{00000000-0005-0000-0000-000022190000}"/>
    <cellStyle name="Normal 4 2 3 3 2 3 2" xfId="16486" xr:uid="{00000000-0005-0000-0000-000066400000}"/>
    <cellStyle name="Normal 4 2 3 3 2 3 3" xfId="11466" xr:uid="{00000000-0005-0000-0000-0000CA2C0000}"/>
    <cellStyle name="Normal 4 2 3 3 2 3 3 3" xfId="26567" xr:uid="{00000000-0005-0000-0000-0000C7670000}"/>
    <cellStyle name="Normal 4 2 3 3 2 3 5" xfId="21554" xr:uid="{00000000-0005-0000-0000-000032540000}"/>
    <cellStyle name="Normal 4 2 3 3 2 4" xfId="13144" xr:uid="{00000000-0005-0000-0000-000058330000}"/>
    <cellStyle name="Normal 4 2 3 3 2 4 3" xfId="28242" xr:uid="{00000000-0005-0000-0000-0000526E0000}"/>
    <cellStyle name="Normal 4 2 3 3 2 5" xfId="8123" xr:uid="{00000000-0005-0000-0000-0000BB1F0000}"/>
    <cellStyle name="Normal 4 2 3 3 2 5 3" xfId="23225" xr:uid="{00000000-0005-0000-0000-0000B95A0000}"/>
    <cellStyle name="Normal 4 2 3 3 2 7" xfId="18212" xr:uid="{00000000-0005-0000-0000-000024470000}"/>
    <cellStyle name="Normal 4 2 3 3 3" xfId="3905" xr:uid="{00000000-0005-0000-0000-0000410F0000}"/>
    <cellStyle name="Normal 4 2 3 3 3 2" xfId="13979" xr:uid="{00000000-0005-0000-0000-00009B360000}"/>
    <cellStyle name="Normal 4 2 3 3 3 2 3" xfId="29077" xr:uid="{00000000-0005-0000-0000-000095710000}"/>
    <cellStyle name="Normal 4 2 3 3 3 3" xfId="8959" xr:uid="{00000000-0005-0000-0000-0000FF220000}"/>
    <cellStyle name="Normal 4 2 3 3 3 3 3" xfId="24060" xr:uid="{00000000-0005-0000-0000-0000FC5D0000}"/>
    <cellStyle name="Normal 4 2 3 3 3 5" xfId="19047" xr:uid="{00000000-0005-0000-0000-0000674A0000}"/>
    <cellStyle name="Normal 4 2 3 3 4" xfId="5598" xr:uid="{00000000-0005-0000-0000-0000DE150000}"/>
    <cellStyle name="Normal 4 2 3 3 4 2" xfId="15650" xr:uid="{00000000-0005-0000-0000-0000223D0000}"/>
    <cellStyle name="Normal 4 2 3 3 4 2 3" xfId="30748" xr:uid="{00000000-0005-0000-0000-00001C780000}"/>
    <cellStyle name="Normal 4 2 3 3 4 3" xfId="10630" xr:uid="{00000000-0005-0000-0000-000086290000}"/>
    <cellStyle name="Normal 4 2 3 3 4 3 3" xfId="25731" xr:uid="{00000000-0005-0000-0000-000083640000}"/>
    <cellStyle name="Normal 4 2 3 3 4 5" xfId="20718" xr:uid="{00000000-0005-0000-0000-0000EE500000}"/>
    <cellStyle name="Normal 4 2 3 3 5" xfId="12308" xr:uid="{00000000-0005-0000-0000-000014300000}"/>
    <cellStyle name="Normal 4 2 3 3 5 3" xfId="27406" xr:uid="{00000000-0005-0000-0000-00000E6B0000}"/>
    <cellStyle name="Normal 4 2 3 3 6" xfId="7287" xr:uid="{00000000-0005-0000-0000-0000771C0000}"/>
    <cellStyle name="Normal 4 2 3 3 6 3" xfId="22389" xr:uid="{00000000-0005-0000-0000-000075570000}"/>
    <cellStyle name="Normal 4 2 3 3 8" xfId="17376" xr:uid="{00000000-0005-0000-0000-0000E0430000}"/>
    <cellStyle name="Normal 4 2 3 4" xfId="2634" xr:uid="{00000000-0005-0000-0000-00004A0A0000}"/>
    <cellStyle name="Normal 4 2 3 4 2" xfId="4324" xr:uid="{00000000-0005-0000-0000-0000E4100000}"/>
    <cellStyle name="Normal 4 2 3 4 2 2" xfId="14397" xr:uid="{00000000-0005-0000-0000-00003D380000}"/>
    <cellStyle name="Normal 4 2 3 4 2 2 3" xfId="29495" xr:uid="{00000000-0005-0000-0000-000037730000}"/>
    <cellStyle name="Normal 4 2 3 4 2 3" xfId="9377" xr:uid="{00000000-0005-0000-0000-0000A1240000}"/>
    <cellStyle name="Normal 4 2 3 4 2 3 3" xfId="24478" xr:uid="{00000000-0005-0000-0000-00009E5F0000}"/>
    <cellStyle name="Normal 4 2 3 4 2 5" xfId="19465" xr:uid="{00000000-0005-0000-0000-0000094C0000}"/>
    <cellStyle name="Normal 4 2 3 4 3" xfId="6016" xr:uid="{00000000-0005-0000-0000-000080170000}"/>
    <cellStyle name="Normal 4 2 3 4 3 2" xfId="16068" xr:uid="{00000000-0005-0000-0000-0000C43E0000}"/>
    <cellStyle name="Normal 4 2 3 4 3 3" xfId="11048" xr:uid="{00000000-0005-0000-0000-0000282B0000}"/>
    <cellStyle name="Normal 4 2 3 4 3 3 3" xfId="26149" xr:uid="{00000000-0005-0000-0000-000025660000}"/>
    <cellStyle name="Normal 4 2 3 4 3 5" xfId="21136" xr:uid="{00000000-0005-0000-0000-000090520000}"/>
    <cellStyle name="Normal 4 2 3 4 4" xfId="12726" xr:uid="{00000000-0005-0000-0000-0000B6310000}"/>
    <cellStyle name="Normal 4 2 3 4 4 3" xfId="27824" xr:uid="{00000000-0005-0000-0000-0000B06C0000}"/>
    <cellStyle name="Normal 4 2 3 4 5" xfId="7705" xr:uid="{00000000-0005-0000-0000-0000191E0000}"/>
    <cellStyle name="Normal 4 2 3 4 5 3" xfId="22807" xr:uid="{00000000-0005-0000-0000-000017590000}"/>
    <cellStyle name="Normal 4 2 3 4 7" xfId="17794" xr:uid="{00000000-0005-0000-0000-000082450000}"/>
    <cellStyle name="Normal 4 2 3 5" xfId="3487" xr:uid="{00000000-0005-0000-0000-00009F0D0000}"/>
    <cellStyle name="Normal 4 2 3 5 2" xfId="13561" xr:uid="{00000000-0005-0000-0000-0000F9340000}"/>
    <cellStyle name="Normal 4 2 3 5 2 3" xfId="28659" xr:uid="{00000000-0005-0000-0000-0000F36F0000}"/>
    <cellStyle name="Normal 4 2 3 5 3" xfId="8541" xr:uid="{00000000-0005-0000-0000-00005D210000}"/>
    <cellStyle name="Normal 4 2 3 5 3 3" xfId="23642" xr:uid="{00000000-0005-0000-0000-00005A5C0000}"/>
    <cellStyle name="Normal 4 2 3 5 5" xfId="18629" xr:uid="{00000000-0005-0000-0000-0000C5480000}"/>
    <cellStyle name="Normal 4 2 3 6" xfId="5180" xr:uid="{00000000-0005-0000-0000-00003C140000}"/>
    <cellStyle name="Normal 4 2 3 6 2" xfId="15232" xr:uid="{00000000-0005-0000-0000-0000803B0000}"/>
    <cellStyle name="Normal 4 2 3 6 2 3" xfId="30330" xr:uid="{00000000-0005-0000-0000-00007A760000}"/>
    <cellStyle name="Normal 4 2 3 6 3" xfId="10212" xr:uid="{00000000-0005-0000-0000-0000E4270000}"/>
    <cellStyle name="Normal 4 2 3 6 3 3" xfId="25313" xr:uid="{00000000-0005-0000-0000-0000E1620000}"/>
    <cellStyle name="Normal 4 2 3 6 5" xfId="20300" xr:uid="{00000000-0005-0000-0000-00004C4F0000}"/>
    <cellStyle name="Normal 4 2 3 7" xfId="11890" xr:uid="{00000000-0005-0000-0000-0000722E0000}"/>
    <cellStyle name="Normal 4 2 3 7 3" xfId="26988" xr:uid="{00000000-0005-0000-0000-00006C690000}"/>
    <cellStyle name="Normal 4 2 3 8" xfId="6869" xr:uid="{00000000-0005-0000-0000-0000D51A0000}"/>
    <cellStyle name="Normal 4 2 3 8 3" xfId="21971" xr:uid="{00000000-0005-0000-0000-0000D3550000}"/>
    <cellStyle name="Normal 4 2 4" xfId="1894" xr:uid="{00000000-0005-0000-0000-000066070000}"/>
    <cellStyle name="Normal 4 2 4 2" xfId="2317" xr:uid="{00000000-0005-0000-0000-00000D090000}"/>
    <cellStyle name="Normal 4 2 4 2 2" xfId="3156" xr:uid="{00000000-0005-0000-0000-0000540C0000}"/>
    <cellStyle name="Normal 4 2 4 2 2 2" xfId="4846" xr:uid="{00000000-0005-0000-0000-0000EE120000}"/>
    <cellStyle name="Normal 4 2 4 2 2 2 2" xfId="14919" xr:uid="{00000000-0005-0000-0000-0000473A0000}"/>
    <cellStyle name="Normal 4 2 4 2 2 2 2 3" xfId="30017" xr:uid="{00000000-0005-0000-0000-000041750000}"/>
    <cellStyle name="Normal 4 2 4 2 2 2 3" xfId="9899" xr:uid="{00000000-0005-0000-0000-0000AB260000}"/>
    <cellStyle name="Normal 4 2 4 2 2 2 3 3" xfId="25000" xr:uid="{00000000-0005-0000-0000-0000A8610000}"/>
    <cellStyle name="Normal 4 2 4 2 2 2 5" xfId="19987" xr:uid="{00000000-0005-0000-0000-0000134E0000}"/>
    <cellStyle name="Normal 4 2 4 2 2 3" xfId="6538" xr:uid="{00000000-0005-0000-0000-00008A190000}"/>
    <cellStyle name="Normal 4 2 4 2 2 3 2" xfId="16590" xr:uid="{00000000-0005-0000-0000-0000CE400000}"/>
    <cellStyle name="Normal 4 2 4 2 2 3 3" xfId="11570" xr:uid="{00000000-0005-0000-0000-0000322D0000}"/>
    <cellStyle name="Normal 4 2 4 2 2 3 3 3" xfId="26671" xr:uid="{00000000-0005-0000-0000-00002F680000}"/>
    <cellStyle name="Normal 4 2 4 2 2 3 5" xfId="21658" xr:uid="{00000000-0005-0000-0000-00009A540000}"/>
    <cellStyle name="Normal 4 2 4 2 2 4" xfId="13248" xr:uid="{00000000-0005-0000-0000-0000C0330000}"/>
    <cellStyle name="Normal 4 2 4 2 2 4 3" xfId="28346" xr:uid="{00000000-0005-0000-0000-0000BA6E0000}"/>
    <cellStyle name="Normal 4 2 4 2 2 5" xfId="8227" xr:uid="{00000000-0005-0000-0000-000023200000}"/>
    <cellStyle name="Normal 4 2 4 2 2 5 3" xfId="23329" xr:uid="{00000000-0005-0000-0000-0000215B0000}"/>
    <cellStyle name="Normal 4 2 4 2 2 7" xfId="18316" xr:uid="{00000000-0005-0000-0000-00008C470000}"/>
    <cellStyle name="Normal 4 2 4 2 3" xfId="4009" xr:uid="{00000000-0005-0000-0000-0000A90F0000}"/>
    <cellStyle name="Normal 4 2 4 2 3 2" xfId="14083" xr:uid="{00000000-0005-0000-0000-000003370000}"/>
    <cellStyle name="Normal 4 2 4 2 3 2 3" xfId="29181" xr:uid="{00000000-0005-0000-0000-0000FD710000}"/>
    <cellStyle name="Normal 4 2 4 2 3 3" xfId="9063" xr:uid="{00000000-0005-0000-0000-000067230000}"/>
    <cellStyle name="Normal 4 2 4 2 3 3 3" xfId="24164" xr:uid="{00000000-0005-0000-0000-0000645E0000}"/>
    <cellStyle name="Normal 4 2 4 2 3 5" xfId="19151" xr:uid="{00000000-0005-0000-0000-0000CF4A0000}"/>
    <cellStyle name="Normal 4 2 4 2 4" xfId="5702" xr:uid="{00000000-0005-0000-0000-000046160000}"/>
    <cellStyle name="Normal 4 2 4 2 4 2" xfId="15754" xr:uid="{00000000-0005-0000-0000-00008A3D0000}"/>
    <cellStyle name="Normal 4 2 4 2 4 2 3" xfId="30852" xr:uid="{00000000-0005-0000-0000-000084780000}"/>
    <cellStyle name="Normal 4 2 4 2 4 3" xfId="10734" xr:uid="{00000000-0005-0000-0000-0000EE290000}"/>
    <cellStyle name="Normal 4 2 4 2 4 3 3" xfId="25835" xr:uid="{00000000-0005-0000-0000-0000EB640000}"/>
    <cellStyle name="Normal 4 2 4 2 4 5" xfId="20822" xr:uid="{00000000-0005-0000-0000-000056510000}"/>
    <cellStyle name="Normal 4 2 4 2 5" xfId="12412" xr:uid="{00000000-0005-0000-0000-00007C300000}"/>
    <cellStyle name="Normal 4 2 4 2 5 3" xfId="27510" xr:uid="{00000000-0005-0000-0000-0000766B0000}"/>
    <cellStyle name="Normal 4 2 4 2 6" xfId="7391" xr:uid="{00000000-0005-0000-0000-0000DF1C0000}"/>
    <cellStyle name="Normal 4 2 4 2 6 3" xfId="22493" xr:uid="{00000000-0005-0000-0000-0000DD570000}"/>
    <cellStyle name="Normal 4 2 4 2 8" xfId="17480" xr:uid="{00000000-0005-0000-0000-000048440000}"/>
    <cellStyle name="Normal 4 2 4 3" xfId="2738" xr:uid="{00000000-0005-0000-0000-0000B20A0000}"/>
    <cellStyle name="Normal 4 2 4 3 2" xfId="4428" xr:uid="{00000000-0005-0000-0000-00004C110000}"/>
    <cellStyle name="Normal 4 2 4 3 2 2" xfId="14501" xr:uid="{00000000-0005-0000-0000-0000A5380000}"/>
    <cellStyle name="Normal 4 2 4 3 2 2 3" xfId="29599" xr:uid="{00000000-0005-0000-0000-00009F730000}"/>
    <cellStyle name="Normal 4 2 4 3 2 3" xfId="9481" xr:uid="{00000000-0005-0000-0000-000009250000}"/>
    <cellStyle name="Normal 4 2 4 3 2 3 3" xfId="24582" xr:uid="{00000000-0005-0000-0000-000006600000}"/>
    <cellStyle name="Normal 4 2 4 3 2 5" xfId="19569" xr:uid="{00000000-0005-0000-0000-0000714C0000}"/>
    <cellStyle name="Normal 4 2 4 3 3" xfId="6120" xr:uid="{00000000-0005-0000-0000-0000E8170000}"/>
    <cellStyle name="Normal 4 2 4 3 3 2" xfId="16172" xr:uid="{00000000-0005-0000-0000-00002C3F0000}"/>
    <cellStyle name="Normal 4 2 4 3 3 3" xfId="11152" xr:uid="{00000000-0005-0000-0000-0000902B0000}"/>
    <cellStyle name="Normal 4 2 4 3 3 3 3" xfId="26253" xr:uid="{00000000-0005-0000-0000-00008D660000}"/>
    <cellStyle name="Normal 4 2 4 3 3 5" xfId="21240" xr:uid="{00000000-0005-0000-0000-0000F8520000}"/>
    <cellStyle name="Normal 4 2 4 3 4" xfId="12830" xr:uid="{00000000-0005-0000-0000-00001E320000}"/>
    <cellStyle name="Normal 4 2 4 3 4 3" xfId="27928" xr:uid="{00000000-0005-0000-0000-0000186D0000}"/>
    <cellStyle name="Normal 4 2 4 3 5" xfId="7809" xr:uid="{00000000-0005-0000-0000-0000811E0000}"/>
    <cellStyle name="Normal 4 2 4 3 5 3" xfId="22911" xr:uid="{00000000-0005-0000-0000-00007F590000}"/>
    <cellStyle name="Normal 4 2 4 3 7" xfId="17898" xr:uid="{00000000-0005-0000-0000-0000EA450000}"/>
    <cellStyle name="Normal 4 2 4 4" xfId="3591" xr:uid="{00000000-0005-0000-0000-0000070E0000}"/>
    <cellStyle name="Normal 4 2 4 4 2" xfId="13665" xr:uid="{00000000-0005-0000-0000-000061350000}"/>
    <cellStyle name="Normal 4 2 4 4 2 3" xfId="28763" xr:uid="{00000000-0005-0000-0000-00005B700000}"/>
    <cellStyle name="Normal 4 2 4 4 3" xfId="8645" xr:uid="{00000000-0005-0000-0000-0000C5210000}"/>
    <cellStyle name="Normal 4 2 4 4 3 3" xfId="23746" xr:uid="{00000000-0005-0000-0000-0000C25C0000}"/>
    <cellStyle name="Normal 4 2 4 4 5" xfId="18733" xr:uid="{00000000-0005-0000-0000-00002D490000}"/>
    <cellStyle name="Normal 4 2 4 5" xfId="5284" xr:uid="{00000000-0005-0000-0000-0000A4140000}"/>
    <cellStyle name="Normal 4 2 4 5 2" xfId="15336" xr:uid="{00000000-0005-0000-0000-0000E83B0000}"/>
    <cellStyle name="Normal 4 2 4 5 2 3" xfId="30434" xr:uid="{00000000-0005-0000-0000-0000E2760000}"/>
    <cellStyle name="Normal 4 2 4 5 3" xfId="10316" xr:uid="{00000000-0005-0000-0000-00004C280000}"/>
    <cellStyle name="Normal 4 2 4 5 3 3" xfId="25417" xr:uid="{00000000-0005-0000-0000-000049630000}"/>
    <cellStyle name="Normal 4 2 4 5 5" xfId="20404" xr:uid="{00000000-0005-0000-0000-0000B44F0000}"/>
    <cellStyle name="Normal 4 2 4 6" xfId="11994" xr:uid="{00000000-0005-0000-0000-0000DA2E0000}"/>
    <cellStyle name="Normal 4 2 4 6 3" xfId="27092" xr:uid="{00000000-0005-0000-0000-0000D4690000}"/>
    <cellStyle name="Normal 4 2 4 7" xfId="6973" xr:uid="{00000000-0005-0000-0000-00003D1B0000}"/>
    <cellStyle name="Normal 4 2 4 7 3" xfId="22075" xr:uid="{00000000-0005-0000-0000-00003B560000}"/>
    <cellStyle name="Normal 4 2 4 9" xfId="17062" xr:uid="{00000000-0005-0000-0000-0000A6420000}"/>
    <cellStyle name="Normal 4 2 5" xfId="2107" xr:uid="{00000000-0005-0000-0000-00003B080000}"/>
    <cellStyle name="Normal 4 2 5 2" xfId="2948" xr:uid="{00000000-0005-0000-0000-0000840B0000}"/>
    <cellStyle name="Normal 4 2 5 2 2" xfId="4638" xr:uid="{00000000-0005-0000-0000-00001E120000}"/>
    <cellStyle name="Normal 4 2 5 2 2 2" xfId="14711" xr:uid="{00000000-0005-0000-0000-000077390000}"/>
    <cellStyle name="Normal 4 2 5 2 2 2 3" xfId="29809" xr:uid="{00000000-0005-0000-0000-000071740000}"/>
    <cellStyle name="Normal 4 2 5 2 2 3" xfId="9691" xr:uid="{00000000-0005-0000-0000-0000DB250000}"/>
    <cellStyle name="Normal 4 2 5 2 2 3 3" xfId="24792" xr:uid="{00000000-0005-0000-0000-0000D8600000}"/>
    <cellStyle name="Normal 4 2 5 2 2 5" xfId="19779" xr:uid="{00000000-0005-0000-0000-0000434D0000}"/>
    <cellStyle name="Normal 4 2 5 2 3" xfId="6330" xr:uid="{00000000-0005-0000-0000-0000BA180000}"/>
    <cellStyle name="Normal 4 2 5 2 3 2" xfId="16382" xr:uid="{00000000-0005-0000-0000-0000FE3F0000}"/>
    <cellStyle name="Normal 4 2 5 2 3 3" xfId="11362" xr:uid="{00000000-0005-0000-0000-0000622C0000}"/>
    <cellStyle name="Normal 4 2 5 2 3 3 3" xfId="26463" xr:uid="{00000000-0005-0000-0000-00005F670000}"/>
    <cellStyle name="Normal 4 2 5 2 3 5" xfId="21450" xr:uid="{00000000-0005-0000-0000-0000CA530000}"/>
    <cellStyle name="Normal 4 2 5 2 4" xfId="13040" xr:uid="{00000000-0005-0000-0000-0000F0320000}"/>
    <cellStyle name="Normal 4 2 5 2 4 3" xfId="28138" xr:uid="{00000000-0005-0000-0000-0000EA6D0000}"/>
    <cellStyle name="Normal 4 2 5 2 5" xfId="8019" xr:uid="{00000000-0005-0000-0000-0000531F0000}"/>
    <cellStyle name="Normal 4 2 5 2 5 3" xfId="23121" xr:uid="{00000000-0005-0000-0000-0000515A0000}"/>
    <cellStyle name="Normal 4 2 5 2 7" xfId="18108" xr:uid="{00000000-0005-0000-0000-0000BC460000}"/>
    <cellStyle name="Normal 4 2 5 3" xfId="3801" xr:uid="{00000000-0005-0000-0000-0000D90E0000}"/>
    <cellStyle name="Normal 4 2 5 3 2" xfId="13875" xr:uid="{00000000-0005-0000-0000-000033360000}"/>
    <cellStyle name="Normal 4 2 5 3 2 3" xfId="28973" xr:uid="{00000000-0005-0000-0000-00002D710000}"/>
    <cellStyle name="Normal 4 2 5 3 3" xfId="8855" xr:uid="{00000000-0005-0000-0000-000097220000}"/>
    <cellStyle name="Normal 4 2 5 3 3 3" xfId="23956" xr:uid="{00000000-0005-0000-0000-0000945D0000}"/>
    <cellStyle name="Normal 4 2 5 3 5" xfId="18943" xr:uid="{00000000-0005-0000-0000-0000FF490000}"/>
    <cellStyle name="Normal 4 2 5 4" xfId="5494" xr:uid="{00000000-0005-0000-0000-000076150000}"/>
    <cellStyle name="Normal 4 2 5 4 2" xfId="15546" xr:uid="{00000000-0005-0000-0000-0000BA3C0000}"/>
    <cellStyle name="Normal 4 2 5 4 2 3" xfId="30644" xr:uid="{00000000-0005-0000-0000-0000B4770000}"/>
    <cellStyle name="Normal 4 2 5 4 3" xfId="10526" xr:uid="{00000000-0005-0000-0000-00001E290000}"/>
    <cellStyle name="Normal 4 2 5 4 3 3" xfId="25627" xr:uid="{00000000-0005-0000-0000-00001B640000}"/>
    <cellStyle name="Normal 4 2 5 4 5" xfId="20614" xr:uid="{00000000-0005-0000-0000-000086500000}"/>
    <cellStyle name="Normal 4 2 5 5" xfId="12204" xr:uid="{00000000-0005-0000-0000-0000AC2F0000}"/>
    <cellStyle name="Normal 4 2 5 5 3" xfId="27302" xr:uid="{00000000-0005-0000-0000-0000A66A0000}"/>
    <cellStyle name="Normal 4 2 5 6" xfId="7183" xr:uid="{00000000-0005-0000-0000-00000F1C0000}"/>
    <cellStyle name="Normal 4 2 5 6 3" xfId="22285" xr:uid="{00000000-0005-0000-0000-00000D570000}"/>
    <cellStyle name="Normal 4 2 5 8" xfId="17272" xr:uid="{00000000-0005-0000-0000-000078430000}"/>
    <cellStyle name="Normal 4 2 6" xfId="2528" xr:uid="{00000000-0005-0000-0000-0000E0090000}"/>
    <cellStyle name="Normal 4 2 6 2" xfId="4220" xr:uid="{00000000-0005-0000-0000-00007C100000}"/>
    <cellStyle name="Normal 4 2 6 2 2" xfId="14293" xr:uid="{00000000-0005-0000-0000-0000D5370000}"/>
    <cellStyle name="Normal 4 2 6 2 2 3" xfId="29391" xr:uid="{00000000-0005-0000-0000-0000CF720000}"/>
    <cellStyle name="Normal 4 2 6 2 3" xfId="9273" xr:uid="{00000000-0005-0000-0000-000039240000}"/>
    <cellStyle name="Normal 4 2 6 2 3 3" xfId="24374" xr:uid="{00000000-0005-0000-0000-0000365F0000}"/>
    <cellStyle name="Normal 4 2 6 2 5" xfId="19361" xr:uid="{00000000-0005-0000-0000-0000A14B0000}"/>
    <cellStyle name="Normal 4 2 6 3" xfId="5912" xr:uid="{00000000-0005-0000-0000-000018170000}"/>
    <cellStyle name="Normal 4 2 6 3 2" xfId="15964" xr:uid="{00000000-0005-0000-0000-00005C3E0000}"/>
    <cellStyle name="Normal 4 2 6 3 3" xfId="10944" xr:uid="{00000000-0005-0000-0000-0000C02A0000}"/>
    <cellStyle name="Normal 4 2 6 3 3 3" xfId="26045" xr:uid="{00000000-0005-0000-0000-0000BD650000}"/>
    <cellStyle name="Normal 4 2 6 3 5" xfId="21032" xr:uid="{00000000-0005-0000-0000-000028520000}"/>
    <cellStyle name="Normal 4 2 6 4" xfId="12622" xr:uid="{00000000-0005-0000-0000-00004E310000}"/>
    <cellStyle name="Normal 4 2 6 4 3" xfId="27720" xr:uid="{00000000-0005-0000-0000-0000486C0000}"/>
    <cellStyle name="Normal 4 2 6 5" xfId="7601" xr:uid="{00000000-0005-0000-0000-0000B11D0000}"/>
    <cellStyle name="Normal 4 2 6 5 3" xfId="22703" xr:uid="{00000000-0005-0000-0000-0000AF580000}"/>
    <cellStyle name="Normal 4 2 6 7" xfId="17690" xr:uid="{00000000-0005-0000-0000-00001A450000}"/>
    <cellStyle name="Normal 4 2 7" xfId="3379" xr:uid="{00000000-0005-0000-0000-0000330D0000}"/>
    <cellStyle name="Normal 4 2 7 2" xfId="13457" xr:uid="{00000000-0005-0000-0000-000091340000}"/>
    <cellStyle name="Normal 4 2 7 2 3" xfId="28555" xr:uid="{00000000-0005-0000-0000-00008B6F0000}"/>
    <cellStyle name="Normal 4 2 7 3" xfId="8437" xr:uid="{00000000-0005-0000-0000-0000F5200000}"/>
    <cellStyle name="Normal 4 2 7 3 3" xfId="23538" xr:uid="{00000000-0005-0000-0000-0000F25B0000}"/>
    <cellStyle name="Normal 4 2 7 5" xfId="18525" xr:uid="{00000000-0005-0000-0000-00005D480000}"/>
    <cellStyle name="Normal 4 2 8" xfId="5073" xr:uid="{00000000-0005-0000-0000-0000D1130000}"/>
    <cellStyle name="Normal 4 2 8 2" xfId="15128" xr:uid="{00000000-0005-0000-0000-0000183B0000}"/>
    <cellStyle name="Normal 4 2 8 2 3" xfId="30226" xr:uid="{00000000-0005-0000-0000-000012760000}"/>
    <cellStyle name="Normal 4 2 8 3" xfId="10108" xr:uid="{00000000-0005-0000-0000-00007C270000}"/>
    <cellStyle name="Normal 4 2 8 3 3" xfId="25209" xr:uid="{00000000-0005-0000-0000-000079620000}"/>
    <cellStyle name="Normal 4 2 8 5" xfId="20196" xr:uid="{00000000-0005-0000-0000-0000E44E0000}"/>
    <cellStyle name="Normal 4 2 9" xfId="11784" xr:uid="{00000000-0005-0000-0000-0000082E0000}"/>
    <cellStyle name="Normal 4 2 9 3" xfId="26884" xr:uid="{00000000-0005-0000-0000-000004690000}"/>
    <cellStyle name="Normal 4 3" xfId="780" xr:uid="{00000000-0005-0000-0000-00000C030000}"/>
    <cellStyle name="Normal 4 3 2" xfId="1098" xr:uid="{00000000-0005-0000-0000-00004A040000}"/>
    <cellStyle name="Normal 4 5" xfId="965" xr:uid="{00000000-0005-0000-0000-0000C5030000}"/>
    <cellStyle name="Normal 40" xfId="966" xr:uid="{00000000-0005-0000-0000-0000C6030000}"/>
    <cellStyle name="Normal 40 2" xfId="1440" xr:uid="{00000000-0005-0000-0000-0000A0050000}"/>
    <cellStyle name="Normal 40 2 10" xfId="6764" xr:uid="{00000000-0005-0000-0000-00006C1A0000}"/>
    <cellStyle name="Normal 40 2 10 3" xfId="21868" xr:uid="{00000000-0005-0000-0000-00006C550000}"/>
    <cellStyle name="Normal 40 2 12" xfId="16853" xr:uid="{00000000-0005-0000-0000-0000D5410000}"/>
    <cellStyle name="Normal 40 2 2" xfId="1728" xr:uid="{00000000-0005-0000-0000-0000C0060000}"/>
    <cellStyle name="Normal 40 2 2 11" xfId="16907" xr:uid="{00000000-0005-0000-0000-00000B420000}"/>
    <cellStyle name="Normal 40 2 2 2" xfId="1836" xr:uid="{00000000-0005-0000-0000-00002C070000}"/>
    <cellStyle name="Normal 40 2 2 2 10" xfId="17011" xr:uid="{00000000-0005-0000-0000-000073420000}"/>
    <cellStyle name="Normal 40 2 2 2 2" xfId="2053" xr:uid="{00000000-0005-0000-0000-000005080000}"/>
    <cellStyle name="Normal 40 2 2 2 2 2" xfId="2474" xr:uid="{00000000-0005-0000-0000-0000AA090000}"/>
    <cellStyle name="Normal 40 2 2 2 2 2 2" xfId="3313" xr:uid="{00000000-0005-0000-0000-0000F10C0000}"/>
    <cellStyle name="Normal 40 2 2 2 2 2 2 2" xfId="5003" xr:uid="{00000000-0005-0000-0000-00008B130000}"/>
    <cellStyle name="Normal 40 2 2 2 2 2 2 2 2" xfId="15076" xr:uid="{00000000-0005-0000-0000-0000E43A0000}"/>
    <cellStyle name="Normal 40 2 2 2 2 2 2 2 2 3" xfId="30174" xr:uid="{00000000-0005-0000-0000-0000DE750000}"/>
    <cellStyle name="Normal 40 2 2 2 2 2 2 2 3" xfId="10056" xr:uid="{00000000-0005-0000-0000-000048270000}"/>
    <cellStyle name="Normal 40 2 2 2 2 2 2 2 3 3" xfId="25157" xr:uid="{00000000-0005-0000-0000-000045620000}"/>
    <cellStyle name="Normal 40 2 2 2 2 2 2 2 5" xfId="20144" xr:uid="{00000000-0005-0000-0000-0000B04E0000}"/>
    <cellStyle name="Normal 40 2 2 2 2 2 2 3" xfId="6695" xr:uid="{00000000-0005-0000-0000-0000271A0000}"/>
    <cellStyle name="Normal 40 2 2 2 2 2 2 3 2" xfId="16747" xr:uid="{00000000-0005-0000-0000-00006B410000}"/>
    <cellStyle name="Normal 40 2 2 2 2 2 2 3 3" xfId="11727" xr:uid="{00000000-0005-0000-0000-0000CF2D0000}"/>
    <cellStyle name="Normal 40 2 2 2 2 2 2 3 3 3" xfId="26828" xr:uid="{00000000-0005-0000-0000-0000CC680000}"/>
    <cellStyle name="Normal 40 2 2 2 2 2 2 3 5" xfId="21815" xr:uid="{00000000-0005-0000-0000-000037550000}"/>
    <cellStyle name="Normal 40 2 2 2 2 2 2 4" xfId="13405" xr:uid="{00000000-0005-0000-0000-00005D340000}"/>
    <cellStyle name="Normal 40 2 2 2 2 2 2 4 3" xfId="28503" xr:uid="{00000000-0005-0000-0000-0000576F0000}"/>
    <cellStyle name="Normal 40 2 2 2 2 2 2 5" xfId="8384" xr:uid="{00000000-0005-0000-0000-0000C0200000}"/>
    <cellStyle name="Normal 40 2 2 2 2 2 2 5 3" xfId="23486" xr:uid="{00000000-0005-0000-0000-0000BE5B0000}"/>
    <cellStyle name="Normal 40 2 2 2 2 2 2 7" xfId="18473" xr:uid="{00000000-0005-0000-0000-000029480000}"/>
    <cellStyle name="Normal 40 2 2 2 2 2 3" xfId="4166" xr:uid="{00000000-0005-0000-0000-000046100000}"/>
    <cellStyle name="Normal 40 2 2 2 2 2 3 2" xfId="14240" xr:uid="{00000000-0005-0000-0000-0000A0370000}"/>
    <cellStyle name="Normal 40 2 2 2 2 2 3 2 3" xfId="29338" xr:uid="{00000000-0005-0000-0000-00009A720000}"/>
    <cellStyle name="Normal 40 2 2 2 2 2 3 3" xfId="9220" xr:uid="{00000000-0005-0000-0000-000004240000}"/>
    <cellStyle name="Normal 40 2 2 2 2 2 3 3 3" xfId="24321" xr:uid="{00000000-0005-0000-0000-0000015F0000}"/>
    <cellStyle name="Normal 40 2 2 2 2 2 3 5" xfId="19308" xr:uid="{00000000-0005-0000-0000-00006C4B0000}"/>
    <cellStyle name="Normal 40 2 2 2 2 2 4" xfId="5859" xr:uid="{00000000-0005-0000-0000-0000E3160000}"/>
    <cellStyle name="Normal 40 2 2 2 2 2 4 2" xfId="15911" xr:uid="{00000000-0005-0000-0000-0000273E0000}"/>
    <cellStyle name="Normal 40 2 2 2 2 2 4 3" xfId="10891" xr:uid="{00000000-0005-0000-0000-00008B2A0000}"/>
    <cellStyle name="Normal 40 2 2 2 2 2 4 3 3" xfId="25992" xr:uid="{00000000-0005-0000-0000-000088650000}"/>
    <cellStyle name="Normal 40 2 2 2 2 2 4 5" xfId="20979" xr:uid="{00000000-0005-0000-0000-0000F3510000}"/>
    <cellStyle name="Normal 40 2 2 2 2 2 5" xfId="12569" xr:uid="{00000000-0005-0000-0000-000019310000}"/>
    <cellStyle name="Normal 40 2 2 2 2 2 5 3" xfId="27667" xr:uid="{00000000-0005-0000-0000-0000136C0000}"/>
    <cellStyle name="Normal 40 2 2 2 2 2 6" xfId="7548" xr:uid="{00000000-0005-0000-0000-00007C1D0000}"/>
    <cellStyle name="Normal 40 2 2 2 2 2 6 3" xfId="22650" xr:uid="{00000000-0005-0000-0000-00007A580000}"/>
    <cellStyle name="Normal 40 2 2 2 2 2 8" xfId="17637" xr:uid="{00000000-0005-0000-0000-0000E5440000}"/>
    <cellStyle name="Normal 40 2 2 2 2 3" xfId="2895" xr:uid="{00000000-0005-0000-0000-00004F0B0000}"/>
    <cellStyle name="Normal 40 2 2 2 2 3 2" xfId="4585" xr:uid="{00000000-0005-0000-0000-0000E9110000}"/>
    <cellStyle name="Normal 40 2 2 2 2 3 2 2" xfId="14658" xr:uid="{00000000-0005-0000-0000-000042390000}"/>
    <cellStyle name="Normal 40 2 2 2 2 3 2 2 3" xfId="29756" xr:uid="{00000000-0005-0000-0000-00003C740000}"/>
    <cellStyle name="Normal 40 2 2 2 2 3 2 3" xfId="9638" xr:uid="{00000000-0005-0000-0000-0000A6250000}"/>
    <cellStyle name="Normal 40 2 2 2 2 3 2 3 3" xfId="24739" xr:uid="{00000000-0005-0000-0000-0000A3600000}"/>
    <cellStyle name="Normal 40 2 2 2 2 3 2 5" xfId="19726" xr:uid="{00000000-0005-0000-0000-00000E4D0000}"/>
    <cellStyle name="Normal 40 2 2 2 2 3 3" xfId="6277" xr:uid="{00000000-0005-0000-0000-000085180000}"/>
    <cellStyle name="Normal 40 2 2 2 2 3 3 2" xfId="16329" xr:uid="{00000000-0005-0000-0000-0000C93F0000}"/>
    <cellStyle name="Normal 40 2 2 2 2 3 3 3" xfId="11309" xr:uid="{00000000-0005-0000-0000-00002D2C0000}"/>
    <cellStyle name="Normal 40 2 2 2 2 3 3 3 3" xfId="26410" xr:uid="{00000000-0005-0000-0000-00002A670000}"/>
    <cellStyle name="Normal 40 2 2 2 2 3 3 5" xfId="21397" xr:uid="{00000000-0005-0000-0000-000095530000}"/>
    <cellStyle name="Normal 40 2 2 2 2 3 4" xfId="12987" xr:uid="{00000000-0005-0000-0000-0000BB320000}"/>
    <cellStyle name="Normal 40 2 2 2 2 3 4 3" xfId="28085" xr:uid="{00000000-0005-0000-0000-0000B56D0000}"/>
    <cellStyle name="Normal 40 2 2 2 2 3 5" xfId="7966" xr:uid="{00000000-0005-0000-0000-00001E1F0000}"/>
    <cellStyle name="Normal 40 2 2 2 2 3 5 3" xfId="23068" xr:uid="{00000000-0005-0000-0000-00001C5A0000}"/>
    <cellStyle name="Normal 40 2 2 2 2 3 7" xfId="18055" xr:uid="{00000000-0005-0000-0000-000087460000}"/>
    <cellStyle name="Normal 40 2 2 2 2 4" xfId="3748" xr:uid="{00000000-0005-0000-0000-0000A40E0000}"/>
    <cellStyle name="Normal 40 2 2 2 2 4 2" xfId="13822" xr:uid="{00000000-0005-0000-0000-0000FE350000}"/>
    <cellStyle name="Normal 40 2 2 2 2 4 2 3" xfId="28920" xr:uid="{00000000-0005-0000-0000-0000F8700000}"/>
    <cellStyle name="Normal 40 2 2 2 2 4 3" xfId="8802" xr:uid="{00000000-0005-0000-0000-000062220000}"/>
    <cellStyle name="Normal 40 2 2 2 2 4 3 3" xfId="23903" xr:uid="{00000000-0005-0000-0000-00005F5D0000}"/>
    <cellStyle name="Normal 40 2 2 2 2 4 5" xfId="18890" xr:uid="{00000000-0005-0000-0000-0000CA490000}"/>
    <cellStyle name="Normal 40 2 2 2 2 5" xfId="5441" xr:uid="{00000000-0005-0000-0000-000041150000}"/>
    <cellStyle name="Normal 40 2 2 2 2 5 2" xfId="15493" xr:uid="{00000000-0005-0000-0000-0000853C0000}"/>
    <cellStyle name="Normal 40 2 2 2 2 5 2 3" xfId="30591" xr:uid="{00000000-0005-0000-0000-00007F770000}"/>
    <cellStyle name="Normal 40 2 2 2 2 5 3" xfId="10473" xr:uid="{00000000-0005-0000-0000-0000E9280000}"/>
    <cellStyle name="Normal 40 2 2 2 2 5 3 3" xfId="25574" xr:uid="{00000000-0005-0000-0000-0000E6630000}"/>
    <cellStyle name="Normal 40 2 2 2 2 5 5" xfId="20561" xr:uid="{00000000-0005-0000-0000-000051500000}"/>
    <cellStyle name="Normal 40 2 2 2 2 6" xfId="12151" xr:uid="{00000000-0005-0000-0000-0000772F0000}"/>
    <cellStyle name="Normal 40 2 2 2 2 6 3" xfId="27249" xr:uid="{00000000-0005-0000-0000-0000716A0000}"/>
    <cellStyle name="Normal 40 2 2 2 2 7" xfId="7130" xr:uid="{00000000-0005-0000-0000-0000DA1B0000}"/>
    <cellStyle name="Normal 40 2 2 2 2 7 3" xfId="22232" xr:uid="{00000000-0005-0000-0000-0000D8560000}"/>
    <cellStyle name="Normal 40 2 2 2 2 9" xfId="17219" xr:uid="{00000000-0005-0000-0000-000043430000}"/>
    <cellStyle name="Normal 40 2 2 2 3" xfId="2266" xr:uid="{00000000-0005-0000-0000-0000DA080000}"/>
    <cellStyle name="Normal 40 2 2 2 3 2" xfId="3105" xr:uid="{00000000-0005-0000-0000-0000210C0000}"/>
    <cellStyle name="Normal 40 2 2 2 3 2 2" xfId="4795" xr:uid="{00000000-0005-0000-0000-0000BB120000}"/>
    <cellStyle name="Normal 40 2 2 2 3 2 2 2" xfId="14868" xr:uid="{00000000-0005-0000-0000-0000143A0000}"/>
    <cellStyle name="Normal 40 2 2 2 3 2 2 2 3" xfId="29966" xr:uid="{00000000-0005-0000-0000-00000E750000}"/>
    <cellStyle name="Normal 40 2 2 2 3 2 2 3" xfId="9848" xr:uid="{00000000-0005-0000-0000-000078260000}"/>
    <cellStyle name="Normal 40 2 2 2 3 2 2 3 3" xfId="24949" xr:uid="{00000000-0005-0000-0000-000075610000}"/>
    <cellStyle name="Normal 40 2 2 2 3 2 2 5" xfId="19936" xr:uid="{00000000-0005-0000-0000-0000E04D0000}"/>
    <cellStyle name="Normal 40 2 2 2 3 2 3" xfId="6487" xr:uid="{00000000-0005-0000-0000-000057190000}"/>
    <cellStyle name="Normal 40 2 2 2 3 2 3 2" xfId="16539" xr:uid="{00000000-0005-0000-0000-00009B400000}"/>
    <cellStyle name="Normal 40 2 2 2 3 2 3 3" xfId="11519" xr:uid="{00000000-0005-0000-0000-0000FF2C0000}"/>
    <cellStyle name="Normal 40 2 2 2 3 2 3 3 3" xfId="26620" xr:uid="{00000000-0005-0000-0000-0000FC670000}"/>
    <cellStyle name="Normal 40 2 2 2 3 2 3 5" xfId="21607" xr:uid="{00000000-0005-0000-0000-000067540000}"/>
    <cellStyle name="Normal 40 2 2 2 3 2 4" xfId="13197" xr:uid="{00000000-0005-0000-0000-00008D330000}"/>
    <cellStyle name="Normal 40 2 2 2 3 2 4 3" xfId="28295" xr:uid="{00000000-0005-0000-0000-0000876E0000}"/>
    <cellStyle name="Normal 40 2 2 2 3 2 5" xfId="8176" xr:uid="{00000000-0005-0000-0000-0000F01F0000}"/>
    <cellStyle name="Normal 40 2 2 2 3 2 5 3" xfId="23278" xr:uid="{00000000-0005-0000-0000-0000EE5A0000}"/>
    <cellStyle name="Normal 40 2 2 2 3 2 7" xfId="18265" xr:uid="{00000000-0005-0000-0000-000059470000}"/>
    <cellStyle name="Normal 40 2 2 2 3 3" xfId="3958" xr:uid="{00000000-0005-0000-0000-0000760F0000}"/>
    <cellStyle name="Normal 40 2 2 2 3 3 2" xfId="14032" xr:uid="{00000000-0005-0000-0000-0000D0360000}"/>
    <cellStyle name="Normal 40 2 2 2 3 3 2 3" xfId="29130" xr:uid="{00000000-0005-0000-0000-0000CA710000}"/>
    <cellStyle name="Normal 40 2 2 2 3 3 3" xfId="9012" xr:uid="{00000000-0005-0000-0000-000034230000}"/>
    <cellStyle name="Normal 40 2 2 2 3 3 3 3" xfId="24113" xr:uid="{00000000-0005-0000-0000-0000315E0000}"/>
    <cellStyle name="Normal 40 2 2 2 3 3 5" xfId="19100" xr:uid="{00000000-0005-0000-0000-00009C4A0000}"/>
    <cellStyle name="Normal 40 2 2 2 3 4" xfId="5651" xr:uid="{00000000-0005-0000-0000-000013160000}"/>
    <cellStyle name="Normal 40 2 2 2 3 4 2" xfId="15703" xr:uid="{00000000-0005-0000-0000-0000573D0000}"/>
    <cellStyle name="Normal 40 2 2 2 3 4 2 3" xfId="30801" xr:uid="{00000000-0005-0000-0000-000051780000}"/>
    <cellStyle name="Normal 40 2 2 2 3 4 3" xfId="10683" xr:uid="{00000000-0005-0000-0000-0000BB290000}"/>
    <cellStyle name="Normal 40 2 2 2 3 4 3 3" xfId="25784" xr:uid="{00000000-0005-0000-0000-0000B8640000}"/>
    <cellStyle name="Normal 40 2 2 2 3 4 5" xfId="20771" xr:uid="{00000000-0005-0000-0000-000023510000}"/>
    <cellStyle name="Normal 40 2 2 2 3 5" xfId="12361" xr:uid="{00000000-0005-0000-0000-000049300000}"/>
    <cellStyle name="Normal 40 2 2 2 3 5 3" xfId="27459" xr:uid="{00000000-0005-0000-0000-0000436B0000}"/>
    <cellStyle name="Normal 40 2 2 2 3 6" xfId="7340" xr:uid="{00000000-0005-0000-0000-0000AC1C0000}"/>
    <cellStyle name="Normal 40 2 2 2 3 6 3" xfId="22442" xr:uid="{00000000-0005-0000-0000-0000AA570000}"/>
    <cellStyle name="Normal 40 2 2 2 3 8" xfId="17429" xr:uid="{00000000-0005-0000-0000-000015440000}"/>
    <cellStyle name="Normal 40 2 2 2 4" xfId="2687" xr:uid="{00000000-0005-0000-0000-00007F0A0000}"/>
    <cellStyle name="Normal 40 2 2 2 4 2" xfId="4377" xr:uid="{00000000-0005-0000-0000-000019110000}"/>
    <cellStyle name="Normal 40 2 2 2 4 2 2" xfId="14450" xr:uid="{00000000-0005-0000-0000-000072380000}"/>
    <cellStyle name="Normal 40 2 2 2 4 2 2 3" xfId="29548" xr:uid="{00000000-0005-0000-0000-00006C730000}"/>
    <cellStyle name="Normal 40 2 2 2 4 2 3" xfId="9430" xr:uid="{00000000-0005-0000-0000-0000D6240000}"/>
    <cellStyle name="Normal 40 2 2 2 4 2 3 3" xfId="24531" xr:uid="{00000000-0005-0000-0000-0000D35F0000}"/>
    <cellStyle name="Normal 40 2 2 2 4 2 5" xfId="19518" xr:uid="{00000000-0005-0000-0000-00003E4C0000}"/>
    <cellStyle name="Normal 40 2 2 2 4 3" xfId="6069" xr:uid="{00000000-0005-0000-0000-0000B5170000}"/>
    <cellStyle name="Normal 40 2 2 2 4 3 2" xfId="16121" xr:uid="{00000000-0005-0000-0000-0000F93E0000}"/>
    <cellStyle name="Normal 40 2 2 2 4 3 3" xfId="11101" xr:uid="{00000000-0005-0000-0000-00005D2B0000}"/>
    <cellStyle name="Normal 40 2 2 2 4 3 3 3" xfId="26202" xr:uid="{00000000-0005-0000-0000-00005A660000}"/>
    <cellStyle name="Normal 40 2 2 2 4 3 5" xfId="21189" xr:uid="{00000000-0005-0000-0000-0000C5520000}"/>
    <cellStyle name="Normal 40 2 2 2 4 4" xfId="12779" xr:uid="{00000000-0005-0000-0000-0000EB310000}"/>
    <cellStyle name="Normal 40 2 2 2 4 4 3" xfId="27877" xr:uid="{00000000-0005-0000-0000-0000E56C0000}"/>
    <cellStyle name="Normal 40 2 2 2 4 5" xfId="7758" xr:uid="{00000000-0005-0000-0000-00004E1E0000}"/>
    <cellStyle name="Normal 40 2 2 2 4 5 3" xfId="22860" xr:uid="{00000000-0005-0000-0000-00004C590000}"/>
    <cellStyle name="Normal 40 2 2 2 4 7" xfId="17847" xr:uid="{00000000-0005-0000-0000-0000B7450000}"/>
    <cellStyle name="Normal 40 2 2 2 5" xfId="3540" xr:uid="{00000000-0005-0000-0000-0000D40D0000}"/>
    <cellStyle name="Normal 40 2 2 2 5 2" xfId="13614" xr:uid="{00000000-0005-0000-0000-00002E350000}"/>
    <cellStyle name="Normal 40 2 2 2 5 2 3" xfId="28712" xr:uid="{00000000-0005-0000-0000-000028700000}"/>
    <cellStyle name="Normal 40 2 2 2 5 3" xfId="8594" xr:uid="{00000000-0005-0000-0000-000092210000}"/>
    <cellStyle name="Normal 40 2 2 2 5 3 3" xfId="23695" xr:uid="{00000000-0005-0000-0000-00008F5C0000}"/>
    <cellStyle name="Normal 40 2 2 2 5 5" xfId="18682" xr:uid="{00000000-0005-0000-0000-0000FA480000}"/>
    <cellStyle name="Normal 40 2 2 2 6" xfId="5233" xr:uid="{00000000-0005-0000-0000-000071140000}"/>
    <cellStyle name="Normal 40 2 2 2 6 2" xfId="15285" xr:uid="{00000000-0005-0000-0000-0000B53B0000}"/>
    <cellStyle name="Normal 40 2 2 2 6 2 3" xfId="30383" xr:uid="{00000000-0005-0000-0000-0000AF760000}"/>
    <cellStyle name="Normal 40 2 2 2 6 3" xfId="10265" xr:uid="{00000000-0005-0000-0000-000019280000}"/>
    <cellStyle name="Normal 40 2 2 2 6 3 3" xfId="25366" xr:uid="{00000000-0005-0000-0000-000016630000}"/>
    <cellStyle name="Normal 40 2 2 2 6 5" xfId="20353" xr:uid="{00000000-0005-0000-0000-0000814F0000}"/>
    <cellStyle name="Normal 40 2 2 2 7" xfId="11943" xr:uid="{00000000-0005-0000-0000-0000A72E0000}"/>
    <cellStyle name="Normal 40 2 2 2 7 3" xfId="27041" xr:uid="{00000000-0005-0000-0000-0000A1690000}"/>
    <cellStyle name="Normal 40 2 2 2 8" xfId="6922" xr:uid="{00000000-0005-0000-0000-00000A1B0000}"/>
    <cellStyle name="Normal 40 2 2 2 8 3" xfId="22024" xr:uid="{00000000-0005-0000-0000-000008560000}"/>
    <cellStyle name="Normal 40 2 2 3" xfId="1949" xr:uid="{00000000-0005-0000-0000-00009D070000}"/>
    <cellStyle name="Normal 40 2 2 3 2" xfId="2370" xr:uid="{00000000-0005-0000-0000-000042090000}"/>
    <cellStyle name="Normal 40 2 2 3 2 2" xfId="3209" xr:uid="{00000000-0005-0000-0000-0000890C0000}"/>
    <cellStyle name="Normal 40 2 2 3 2 2 2" xfId="4899" xr:uid="{00000000-0005-0000-0000-000023130000}"/>
    <cellStyle name="Normal 40 2 2 3 2 2 2 2" xfId="14972" xr:uid="{00000000-0005-0000-0000-00007C3A0000}"/>
    <cellStyle name="Normal 40 2 2 3 2 2 2 2 3" xfId="30070" xr:uid="{00000000-0005-0000-0000-000076750000}"/>
    <cellStyle name="Normal 40 2 2 3 2 2 2 3" xfId="9952" xr:uid="{00000000-0005-0000-0000-0000E0260000}"/>
    <cellStyle name="Normal 40 2 2 3 2 2 2 3 3" xfId="25053" xr:uid="{00000000-0005-0000-0000-0000DD610000}"/>
    <cellStyle name="Normal 40 2 2 3 2 2 2 5" xfId="20040" xr:uid="{00000000-0005-0000-0000-0000484E0000}"/>
    <cellStyle name="Normal 40 2 2 3 2 2 3" xfId="6591" xr:uid="{00000000-0005-0000-0000-0000BF190000}"/>
    <cellStyle name="Normal 40 2 2 3 2 2 3 2" xfId="16643" xr:uid="{00000000-0005-0000-0000-000003410000}"/>
    <cellStyle name="Normal 40 2 2 3 2 2 3 3" xfId="11623" xr:uid="{00000000-0005-0000-0000-0000672D0000}"/>
    <cellStyle name="Normal 40 2 2 3 2 2 3 3 3" xfId="26724" xr:uid="{00000000-0005-0000-0000-000064680000}"/>
    <cellStyle name="Normal 40 2 2 3 2 2 3 5" xfId="21711" xr:uid="{00000000-0005-0000-0000-0000CF540000}"/>
    <cellStyle name="Normal 40 2 2 3 2 2 4" xfId="13301" xr:uid="{00000000-0005-0000-0000-0000F5330000}"/>
    <cellStyle name="Normal 40 2 2 3 2 2 4 3" xfId="28399" xr:uid="{00000000-0005-0000-0000-0000EF6E0000}"/>
    <cellStyle name="Normal 40 2 2 3 2 2 5" xfId="8280" xr:uid="{00000000-0005-0000-0000-000058200000}"/>
    <cellStyle name="Normal 40 2 2 3 2 2 5 3" xfId="23382" xr:uid="{00000000-0005-0000-0000-0000565B0000}"/>
    <cellStyle name="Normal 40 2 2 3 2 2 7" xfId="18369" xr:uid="{00000000-0005-0000-0000-0000C1470000}"/>
    <cellStyle name="Normal 40 2 2 3 2 3" xfId="4062" xr:uid="{00000000-0005-0000-0000-0000DE0F0000}"/>
    <cellStyle name="Normal 40 2 2 3 2 3 2" xfId="14136" xr:uid="{00000000-0005-0000-0000-000038370000}"/>
    <cellStyle name="Normal 40 2 2 3 2 3 2 3" xfId="29234" xr:uid="{00000000-0005-0000-0000-000032720000}"/>
    <cellStyle name="Normal 40 2 2 3 2 3 3" xfId="9116" xr:uid="{00000000-0005-0000-0000-00009C230000}"/>
    <cellStyle name="Normal 40 2 2 3 2 3 3 3" xfId="24217" xr:uid="{00000000-0005-0000-0000-0000995E0000}"/>
    <cellStyle name="Normal 40 2 2 3 2 3 5" xfId="19204" xr:uid="{00000000-0005-0000-0000-0000044B0000}"/>
    <cellStyle name="Normal 40 2 2 3 2 4" xfId="5755" xr:uid="{00000000-0005-0000-0000-00007B160000}"/>
    <cellStyle name="Normal 40 2 2 3 2 4 2" xfId="15807" xr:uid="{00000000-0005-0000-0000-0000BF3D0000}"/>
    <cellStyle name="Normal 40 2 2 3 2 4 2 3" xfId="30905" xr:uid="{00000000-0005-0000-0000-0000B9780000}"/>
    <cellStyle name="Normal 40 2 2 3 2 4 3" xfId="10787" xr:uid="{00000000-0005-0000-0000-0000232A0000}"/>
    <cellStyle name="Normal 40 2 2 3 2 4 3 3" xfId="25888" xr:uid="{00000000-0005-0000-0000-000020650000}"/>
    <cellStyle name="Normal 40 2 2 3 2 4 5" xfId="20875" xr:uid="{00000000-0005-0000-0000-00008B510000}"/>
    <cellStyle name="Normal 40 2 2 3 2 5" xfId="12465" xr:uid="{00000000-0005-0000-0000-0000B1300000}"/>
    <cellStyle name="Normal 40 2 2 3 2 5 3" xfId="27563" xr:uid="{00000000-0005-0000-0000-0000AB6B0000}"/>
    <cellStyle name="Normal 40 2 2 3 2 6" xfId="7444" xr:uid="{00000000-0005-0000-0000-0000141D0000}"/>
    <cellStyle name="Normal 40 2 2 3 2 6 3" xfId="22546" xr:uid="{00000000-0005-0000-0000-000012580000}"/>
    <cellStyle name="Normal 40 2 2 3 2 8" xfId="17533" xr:uid="{00000000-0005-0000-0000-00007D440000}"/>
    <cellStyle name="Normal 40 2 2 3 3" xfId="2791" xr:uid="{00000000-0005-0000-0000-0000E70A0000}"/>
    <cellStyle name="Normal 40 2 2 3 3 2" xfId="4481" xr:uid="{00000000-0005-0000-0000-000081110000}"/>
    <cellStyle name="Normal 40 2 2 3 3 2 2" xfId="14554" xr:uid="{00000000-0005-0000-0000-0000DA380000}"/>
    <cellStyle name="Normal 40 2 2 3 3 2 2 3" xfId="29652" xr:uid="{00000000-0005-0000-0000-0000D4730000}"/>
    <cellStyle name="Normal 40 2 2 3 3 2 3" xfId="9534" xr:uid="{00000000-0005-0000-0000-00003E250000}"/>
    <cellStyle name="Normal 40 2 2 3 3 2 3 3" xfId="24635" xr:uid="{00000000-0005-0000-0000-00003B600000}"/>
    <cellStyle name="Normal 40 2 2 3 3 2 5" xfId="19622" xr:uid="{00000000-0005-0000-0000-0000A64C0000}"/>
    <cellStyle name="Normal 40 2 2 3 3 3" xfId="6173" xr:uid="{00000000-0005-0000-0000-00001D180000}"/>
    <cellStyle name="Normal 40 2 2 3 3 3 2" xfId="16225" xr:uid="{00000000-0005-0000-0000-0000613F0000}"/>
    <cellStyle name="Normal 40 2 2 3 3 3 3" xfId="11205" xr:uid="{00000000-0005-0000-0000-0000C52B0000}"/>
    <cellStyle name="Normal 40 2 2 3 3 3 3 3" xfId="26306" xr:uid="{00000000-0005-0000-0000-0000C2660000}"/>
    <cellStyle name="Normal 40 2 2 3 3 3 5" xfId="21293" xr:uid="{00000000-0005-0000-0000-00002D530000}"/>
    <cellStyle name="Normal 40 2 2 3 3 4" xfId="12883" xr:uid="{00000000-0005-0000-0000-000053320000}"/>
    <cellStyle name="Normal 40 2 2 3 3 4 3" xfId="27981" xr:uid="{00000000-0005-0000-0000-00004D6D0000}"/>
    <cellStyle name="Normal 40 2 2 3 3 5" xfId="7862" xr:uid="{00000000-0005-0000-0000-0000B61E0000}"/>
    <cellStyle name="Normal 40 2 2 3 3 5 3" xfId="22964" xr:uid="{00000000-0005-0000-0000-0000B4590000}"/>
    <cellStyle name="Normal 40 2 2 3 3 7" xfId="17951" xr:uid="{00000000-0005-0000-0000-00001F460000}"/>
    <cellStyle name="Normal 40 2 2 3 4" xfId="3644" xr:uid="{00000000-0005-0000-0000-00003C0E0000}"/>
    <cellStyle name="Normal 40 2 2 3 4 2" xfId="13718" xr:uid="{00000000-0005-0000-0000-000096350000}"/>
    <cellStyle name="Normal 40 2 2 3 4 2 3" xfId="28816" xr:uid="{00000000-0005-0000-0000-000090700000}"/>
    <cellStyle name="Normal 40 2 2 3 4 3" xfId="8698" xr:uid="{00000000-0005-0000-0000-0000FA210000}"/>
    <cellStyle name="Normal 40 2 2 3 4 3 3" xfId="23799" xr:uid="{00000000-0005-0000-0000-0000F75C0000}"/>
    <cellStyle name="Normal 40 2 2 3 4 5" xfId="18786" xr:uid="{00000000-0005-0000-0000-000062490000}"/>
    <cellStyle name="Normal 40 2 2 3 5" xfId="5337" xr:uid="{00000000-0005-0000-0000-0000D9140000}"/>
    <cellStyle name="Normal 40 2 2 3 5 2" xfId="15389" xr:uid="{00000000-0005-0000-0000-00001D3C0000}"/>
    <cellStyle name="Normal 40 2 2 3 5 2 3" xfId="30487" xr:uid="{00000000-0005-0000-0000-000017770000}"/>
    <cellStyle name="Normal 40 2 2 3 5 3" xfId="10369" xr:uid="{00000000-0005-0000-0000-000081280000}"/>
    <cellStyle name="Normal 40 2 2 3 5 3 3" xfId="25470" xr:uid="{00000000-0005-0000-0000-00007E630000}"/>
    <cellStyle name="Normal 40 2 2 3 5 5" xfId="20457" xr:uid="{00000000-0005-0000-0000-0000E94F0000}"/>
    <cellStyle name="Normal 40 2 2 3 6" xfId="12047" xr:uid="{00000000-0005-0000-0000-00000F2F0000}"/>
    <cellStyle name="Normal 40 2 2 3 6 3" xfId="27145" xr:uid="{00000000-0005-0000-0000-0000096A0000}"/>
    <cellStyle name="Normal 40 2 2 3 7" xfId="7026" xr:uid="{00000000-0005-0000-0000-0000721B0000}"/>
    <cellStyle name="Normal 40 2 2 3 7 3" xfId="22128" xr:uid="{00000000-0005-0000-0000-000070560000}"/>
    <cellStyle name="Normal 40 2 2 3 9" xfId="17115" xr:uid="{00000000-0005-0000-0000-0000DB420000}"/>
    <cellStyle name="Normal 40 2 2 4" xfId="2162" xr:uid="{00000000-0005-0000-0000-000072080000}"/>
    <cellStyle name="Normal 40 2 2 4 2" xfId="3001" xr:uid="{00000000-0005-0000-0000-0000B90B0000}"/>
    <cellStyle name="Normal 40 2 2 4 2 2" xfId="4691" xr:uid="{00000000-0005-0000-0000-000053120000}"/>
    <cellStyle name="Normal 40 2 2 4 2 2 2" xfId="14764" xr:uid="{00000000-0005-0000-0000-0000AC390000}"/>
    <cellStyle name="Normal 40 2 2 4 2 2 2 3" xfId="29862" xr:uid="{00000000-0005-0000-0000-0000A6740000}"/>
    <cellStyle name="Normal 40 2 2 4 2 2 3" xfId="9744" xr:uid="{00000000-0005-0000-0000-000010260000}"/>
    <cellStyle name="Normal 40 2 2 4 2 2 3 3" xfId="24845" xr:uid="{00000000-0005-0000-0000-00000D610000}"/>
    <cellStyle name="Normal 40 2 2 4 2 2 5" xfId="19832" xr:uid="{00000000-0005-0000-0000-0000784D0000}"/>
    <cellStyle name="Normal 40 2 2 4 2 3" xfId="6383" xr:uid="{00000000-0005-0000-0000-0000EF180000}"/>
    <cellStyle name="Normal 40 2 2 4 2 3 2" xfId="16435" xr:uid="{00000000-0005-0000-0000-000033400000}"/>
    <cellStyle name="Normal 40 2 2 4 2 3 3" xfId="11415" xr:uid="{00000000-0005-0000-0000-0000972C0000}"/>
    <cellStyle name="Normal 40 2 2 4 2 3 3 3" xfId="26516" xr:uid="{00000000-0005-0000-0000-000094670000}"/>
    <cellStyle name="Normal 40 2 2 4 2 3 5" xfId="21503" xr:uid="{00000000-0005-0000-0000-0000FF530000}"/>
    <cellStyle name="Normal 40 2 2 4 2 4" xfId="13093" xr:uid="{00000000-0005-0000-0000-000025330000}"/>
    <cellStyle name="Normal 40 2 2 4 2 4 3" xfId="28191" xr:uid="{00000000-0005-0000-0000-00001F6E0000}"/>
    <cellStyle name="Normal 40 2 2 4 2 5" xfId="8072" xr:uid="{00000000-0005-0000-0000-0000881F0000}"/>
    <cellStyle name="Normal 40 2 2 4 2 5 3" xfId="23174" xr:uid="{00000000-0005-0000-0000-0000865A0000}"/>
    <cellStyle name="Normal 40 2 2 4 2 7" xfId="18161" xr:uid="{00000000-0005-0000-0000-0000F1460000}"/>
    <cellStyle name="Normal 40 2 2 4 3" xfId="3854" xr:uid="{00000000-0005-0000-0000-00000E0F0000}"/>
    <cellStyle name="Normal 40 2 2 4 3 2" xfId="13928" xr:uid="{00000000-0005-0000-0000-000068360000}"/>
    <cellStyle name="Normal 40 2 2 4 3 2 3" xfId="29026" xr:uid="{00000000-0005-0000-0000-000062710000}"/>
    <cellStyle name="Normal 40 2 2 4 3 3" xfId="8908" xr:uid="{00000000-0005-0000-0000-0000CC220000}"/>
    <cellStyle name="Normal 40 2 2 4 3 3 3" xfId="24009" xr:uid="{00000000-0005-0000-0000-0000C95D0000}"/>
    <cellStyle name="Normal 40 2 2 4 3 5" xfId="18996" xr:uid="{00000000-0005-0000-0000-0000344A0000}"/>
    <cellStyle name="Normal 40 2 2 4 4" xfId="5547" xr:uid="{00000000-0005-0000-0000-0000AB150000}"/>
    <cellStyle name="Normal 40 2 2 4 4 2" xfId="15599" xr:uid="{00000000-0005-0000-0000-0000EF3C0000}"/>
    <cellStyle name="Normal 40 2 2 4 4 2 3" xfId="30697" xr:uid="{00000000-0005-0000-0000-0000E9770000}"/>
    <cellStyle name="Normal 40 2 2 4 4 3" xfId="10579" xr:uid="{00000000-0005-0000-0000-000053290000}"/>
    <cellStyle name="Normal 40 2 2 4 4 3 3" xfId="25680" xr:uid="{00000000-0005-0000-0000-000050640000}"/>
    <cellStyle name="Normal 40 2 2 4 4 5" xfId="20667" xr:uid="{00000000-0005-0000-0000-0000BB500000}"/>
    <cellStyle name="Normal 40 2 2 4 5" xfId="12257" xr:uid="{00000000-0005-0000-0000-0000E12F0000}"/>
    <cellStyle name="Normal 40 2 2 4 5 3" xfId="27355" xr:uid="{00000000-0005-0000-0000-0000DB6A0000}"/>
    <cellStyle name="Normal 40 2 2 4 6" xfId="7236" xr:uid="{00000000-0005-0000-0000-0000441C0000}"/>
    <cellStyle name="Normal 40 2 2 4 6 3" xfId="22338" xr:uid="{00000000-0005-0000-0000-000042570000}"/>
    <cellStyle name="Normal 40 2 2 4 8" xfId="17325" xr:uid="{00000000-0005-0000-0000-0000AD430000}"/>
    <cellStyle name="Normal 40 2 2 5" xfId="2583" xr:uid="{00000000-0005-0000-0000-0000170A0000}"/>
    <cellStyle name="Normal 40 2 2 5 2" xfId="4273" xr:uid="{00000000-0005-0000-0000-0000B1100000}"/>
    <cellStyle name="Normal 40 2 2 5 2 2" xfId="14346" xr:uid="{00000000-0005-0000-0000-00000A380000}"/>
    <cellStyle name="Normal 40 2 2 5 2 2 3" xfId="29444" xr:uid="{00000000-0005-0000-0000-000004730000}"/>
    <cellStyle name="Normal 40 2 2 5 2 3" xfId="9326" xr:uid="{00000000-0005-0000-0000-00006E240000}"/>
    <cellStyle name="Normal 40 2 2 5 2 3 3" xfId="24427" xr:uid="{00000000-0005-0000-0000-00006B5F0000}"/>
    <cellStyle name="Normal 40 2 2 5 2 5" xfId="19414" xr:uid="{00000000-0005-0000-0000-0000D64B0000}"/>
    <cellStyle name="Normal 40 2 2 5 3" xfId="5965" xr:uid="{00000000-0005-0000-0000-00004D170000}"/>
    <cellStyle name="Normal 40 2 2 5 3 2" xfId="16017" xr:uid="{00000000-0005-0000-0000-0000913E0000}"/>
    <cellStyle name="Normal 40 2 2 5 3 3" xfId="10997" xr:uid="{00000000-0005-0000-0000-0000F52A0000}"/>
    <cellStyle name="Normal 40 2 2 5 3 3 3" xfId="26098" xr:uid="{00000000-0005-0000-0000-0000F2650000}"/>
    <cellStyle name="Normal 40 2 2 5 3 5" xfId="21085" xr:uid="{00000000-0005-0000-0000-00005D520000}"/>
    <cellStyle name="Normal 40 2 2 5 4" xfId="12675" xr:uid="{00000000-0005-0000-0000-000083310000}"/>
    <cellStyle name="Normal 40 2 2 5 4 3" xfId="27773" xr:uid="{00000000-0005-0000-0000-00007D6C0000}"/>
    <cellStyle name="Normal 40 2 2 5 5" xfId="7654" xr:uid="{00000000-0005-0000-0000-0000E61D0000}"/>
    <cellStyle name="Normal 40 2 2 5 5 3" xfId="22756" xr:uid="{00000000-0005-0000-0000-0000E4580000}"/>
    <cellStyle name="Normal 40 2 2 5 7" xfId="17743" xr:uid="{00000000-0005-0000-0000-00004F450000}"/>
    <cellStyle name="Normal 40 2 2 6" xfId="3436" xr:uid="{00000000-0005-0000-0000-00006C0D0000}"/>
    <cellStyle name="Normal 40 2 2 6 2" xfId="13510" xr:uid="{00000000-0005-0000-0000-0000C6340000}"/>
    <cellStyle name="Normal 40 2 2 6 2 3" xfId="28608" xr:uid="{00000000-0005-0000-0000-0000C06F0000}"/>
    <cellStyle name="Normal 40 2 2 6 3" xfId="8490" xr:uid="{00000000-0005-0000-0000-00002A210000}"/>
    <cellStyle name="Normal 40 2 2 6 3 3" xfId="23591" xr:uid="{00000000-0005-0000-0000-0000275C0000}"/>
    <cellStyle name="Normal 40 2 2 6 5" xfId="18578" xr:uid="{00000000-0005-0000-0000-000092480000}"/>
    <cellStyle name="Normal 40 2 2 7" xfId="5129" xr:uid="{00000000-0005-0000-0000-000009140000}"/>
    <cellStyle name="Normal 40 2 2 7 2" xfId="15181" xr:uid="{00000000-0005-0000-0000-00004D3B0000}"/>
    <cellStyle name="Normal 40 2 2 7 2 3" xfId="30279" xr:uid="{00000000-0005-0000-0000-000047760000}"/>
    <cellStyle name="Normal 40 2 2 7 3" xfId="10161" xr:uid="{00000000-0005-0000-0000-0000B1270000}"/>
    <cellStyle name="Normal 40 2 2 7 3 3" xfId="25262" xr:uid="{00000000-0005-0000-0000-0000AE620000}"/>
    <cellStyle name="Normal 40 2 2 7 5" xfId="20249" xr:uid="{00000000-0005-0000-0000-0000194F0000}"/>
    <cellStyle name="Normal 40 2 2 8" xfId="11839" xr:uid="{00000000-0005-0000-0000-00003F2E0000}"/>
    <cellStyle name="Normal 40 2 2 8 3" xfId="26937" xr:uid="{00000000-0005-0000-0000-000039690000}"/>
    <cellStyle name="Normal 40 2 2 9" xfId="6818" xr:uid="{00000000-0005-0000-0000-0000A21A0000}"/>
    <cellStyle name="Normal 40 2 2 9 3" xfId="21920" xr:uid="{00000000-0005-0000-0000-0000A0550000}"/>
    <cellStyle name="Normal 40 2 3" xfId="1782" xr:uid="{00000000-0005-0000-0000-0000F6060000}"/>
    <cellStyle name="Normal 40 2 3 10" xfId="16959" xr:uid="{00000000-0005-0000-0000-00003F420000}"/>
    <cellStyle name="Normal 40 2 3 2" xfId="2001" xr:uid="{00000000-0005-0000-0000-0000D1070000}"/>
    <cellStyle name="Normal 40 2 3 2 2" xfId="2422" xr:uid="{00000000-0005-0000-0000-000076090000}"/>
    <cellStyle name="Normal 40 2 3 2 2 2" xfId="3261" xr:uid="{00000000-0005-0000-0000-0000BD0C0000}"/>
    <cellStyle name="Normal 40 2 3 2 2 2 2" xfId="4951" xr:uid="{00000000-0005-0000-0000-000057130000}"/>
    <cellStyle name="Normal 40 2 3 2 2 2 2 2" xfId="15024" xr:uid="{00000000-0005-0000-0000-0000B03A0000}"/>
    <cellStyle name="Normal 40 2 3 2 2 2 2 2 3" xfId="30122" xr:uid="{00000000-0005-0000-0000-0000AA750000}"/>
    <cellStyle name="Normal 40 2 3 2 2 2 2 3" xfId="10004" xr:uid="{00000000-0005-0000-0000-000014270000}"/>
    <cellStyle name="Normal 40 2 3 2 2 2 2 3 3" xfId="25105" xr:uid="{00000000-0005-0000-0000-000011620000}"/>
    <cellStyle name="Normal 40 2 3 2 2 2 2 5" xfId="20092" xr:uid="{00000000-0005-0000-0000-00007C4E0000}"/>
    <cellStyle name="Normal 40 2 3 2 2 2 3" xfId="6643" xr:uid="{00000000-0005-0000-0000-0000F3190000}"/>
    <cellStyle name="Normal 40 2 3 2 2 2 3 2" xfId="16695" xr:uid="{00000000-0005-0000-0000-000037410000}"/>
    <cellStyle name="Normal 40 2 3 2 2 2 3 3" xfId="11675" xr:uid="{00000000-0005-0000-0000-00009B2D0000}"/>
    <cellStyle name="Normal 40 2 3 2 2 2 3 3 3" xfId="26776" xr:uid="{00000000-0005-0000-0000-000098680000}"/>
    <cellStyle name="Normal 40 2 3 2 2 2 3 5" xfId="21763" xr:uid="{00000000-0005-0000-0000-000003550000}"/>
    <cellStyle name="Normal 40 2 3 2 2 2 4" xfId="13353" xr:uid="{00000000-0005-0000-0000-000029340000}"/>
    <cellStyle name="Normal 40 2 3 2 2 2 4 3" xfId="28451" xr:uid="{00000000-0005-0000-0000-0000236F0000}"/>
    <cellStyle name="Normal 40 2 3 2 2 2 5" xfId="8332" xr:uid="{00000000-0005-0000-0000-00008C200000}"/>
    <cellStyle name="Normal 40 2 3 2 2 2 5 3" xfId="23434" xr:uid="{00000000-0005-0000-0000-00008A5B0000}"/>
    <cellStyle name="Normal 40 2 3 2 2 2 7" xfId="18421" xr:uid="{00000000-0005-0000-0000-0000F5470000}"/>
    <cellStyle name="Normal 40 2 3 2 2 3" xfId="4114" xr:uid="{00000000-0005-0000-0000-000012100000}"/>
    <cellStyle name="Normal 40 2 3 2 2 3 2" xfId="14188" xr:uid="{00000000-0005-0000-0000-00006C370000}"/>
    <cellStyle name="Normal 40 2 3 2 2 3 2 3" xfId="29286" xr:uid="{00000000-0005-0000-0000-000066720000}"/>
    <cellStyle name="Normal 40 2 3 2 2 3 3" xfId="9168" xr:uid="{00000000-0005-0000-0000-0000D0230000}"/>
    <cellStyle name="Normal 40 2 3 2 2 3 3 3" xfId="24269" xr:uid="{00000000-0005-0000-0000-0000CD5E0000}"/>
    <cellStyle name="Normal 40 2 3 2 2 3 5" xfId="19256" xr:uid="{00000000-0005-0000-0000-0000384B0000}"/>
    <cellStyle name="Normal 40 2 3 2 2 4" xfId="5807" xr:uid="{00000000-0005-0000-0000-0000AF160000}"/>
    <cellStyle name="Normal 40 2 3 2 2 4 2" xfId="15859" xr:uid="{00000000-0005-0000-0000-0000F33D0000}"/>
    <cellStyle name="Normal 40 2 3 2 2 4 3" xfId="10839" xr:uid="{00000000-0005-0000-0000-0000572A0000}"/>
    <cellStyle name="Normal 40 2 3 2 2 4 3 3" xfId="25940" xr:uid="{00000000-0005-0000-0000-000054650000}"/>
    <cellStyle name="Normal 40 2 3 2 2 4 5" xfId="20927" xr:uid="{00000000-0005-0000-0000-0000BF510000}"/>
    <cellStyle name="Normal 40 2 3 2 2 5" xfId="12517" xr:uid="{00000000-0005-0000-0000-0000E5300000}"/>
    <cellStyle name="Normal 40 2 3 2 2 5 3" xfId="27615" xr:uid="{00000000-0005-0000-0000-0000DF6B0000}"/>
    <cellStyle name="Normal 40 2 3 2 2 6" xfId="7496" xr:uid="{00000000-0005-0000-0000-0000481D0000}"/>
    <cellStyle name="Normal 40 2 3 2 2 6 3" xfId="22598" xr:uid="{00000000-0005-0000-0000-000046580000}"/>
    <cellStyle name="Normal 40 2 3 2 2 8" xfId="17585" xr:uid="{00000000-0005-0000-0000-0000B1440000}"/>
    <cellStyle name="Normal 40 2 3 2 3" xfId="2843" xr:uid="{00000000-0005-0000-0000-00001B0B0000}"/>
    <cellStyle name="Normal 40 2 3 2 3 2" xfId="4533" xr:uid="{00000000-0005-0000-0000-0000B5110000}"/>
    <cellStyle name="Normal 40 2 3 2 3 2 2" xfId="14606" xr:uid="{00000000-0005-0000-0000-00000E390000}"/>
    <cellStyle name="Normal 40 2 3 2 3 2 2 3" xfId="29704" xr:uid="{00000000-0005-0000-0000-000008740000}"/>
    <cellStyle name="Normal 40 2 3 2 3 2 3" xfId="9586" xr:uid="{00000000-0005-0000-0000-000072250000}"/>
    <cellStyle name="Normal 40 2 3 2 3 2 3 3" xfId="24687" xr:uid="{00000000-0005-0000-0000-00006F600000}"/>
    <cellStyle name="Normal 40 2 3 2 3 2 5" xfId="19674" xr:uid="{00000000-0005-0000-0000-0000DA4C0000}"/>
    <cellStyle name="Normal 40 2 3 2 3 3" xfId="6225" xr:uid="{00000000-0005-0000-0000-000051180000}"/>
    <cellStyle name="Normal 40 2 3 2 3 3 2" xfId="16277" xr:uid="{00000000-0005-0000-0000-0000953F0000}"/>
    <cellStyle name="Normal 40 2 3 2 3 3 3" xfId="11257" xr:uid="{00000000-0005-0000-0000-0000F92B0000}"/>
    <cellStyle name="Normal 40 2 3 2 3 3 3 3" xfId="26358" xr:uid="{00000000-0005-0000-0000-0000F6660000}"/>
    <cellStyle name="Normal 40 2 3 2 3 3 5" xfId="21345" xr:uid="{00000000-0005-0000-0000-000061530000}"/>
    <cellStyle name="Normal 40 2 3 2 3 4" xfId="12935" xr:uid="{00000000-0005-0000-0000-000087320000}"/>
    <cellStyle name="Normal 40 2 3 2 3 4 3" xfId="28033" xr:uid="{00000000-0005-0000-0000-0000816D0000}"/>
    <cellStyle name="Normal 40 2 3 2 3 5" xfId="7914" xr:uid="{00000000-0005-0000-0000-0000EA1E0000}"/>
    <cellStyle name="Normal 40 2 3 2 3 5 3" xfId="23016" xr:uid="{00000000-0005-0000-0000-0000E8590000}"/>
    <cellStyle name="Normal 40 2 3 2 3 7" xfId="18003" xr:uid="{00000000-0005-0000-0000-000053460000}"/>
    <cellStyle name="Normal 40 2 3 2 4" xfId="3696" xr:uid="{00000000-0005-0000-0000-0000700E0000}"/>
    <cellStyle name="Normal 40 2 3 2 4 2" xfId="13770" xr:uid="{00000000-0005-0000-0000-0000CA350000}"/>
    <cellStyle name="Normal 40 2 3 2 4 2 3" xfId="28868" xr:uid="{00000000-0005-0000-0000-0000C4700000}"/>
    <cellStyle name="Normal 40 2 3 2 4 3" xfId="8750" xr:uid="{00000000-0005-0000-0000-00002E220000}"/>
    <cellStyle name="Normal 40 2 3 2 4 3 3" xfId="23851" xr:uid="{00000000-0005-0000-0000-00002B5D0000}"/>
    <cellStyle name="Normal 40 2 3 2 4 5" xfId="18838" xr:uid="{00000000-0005-0000-0000-000096490000}"/>
    <cellStyle name="Normal 40 2 3 2 5" xfId="5389" xr:uid="{00000000-0005-0000-0000-00000D150000}"/>
    <cellStyle name="Normal 40 2 3 2 5 2" xfId="15441" xr:uid="{00000000-0005-0000-0000-0000513C0000}"/>
    <cellStyle name="Normal 40 2 3 2 5 2 3" xfId="30539" xr:uid="{00000000-0005-0000-0000-00004B770000}"/>
    <cellStyle name="Normal 40 2 3 2 5 3" xfId="10421" xr:uid="{00000000-0005-0000-0000-0000B5280000}"/>
    <cellStyle name="Normal 40 2 3 2 5 3 3" xfId="25522" xr:uid="{00000000-0005-0000-0000-0000B2630000}"/>
    <cellStyle name="Normal 40 2 3 2 5 5" xfId="20509" xr:uid="{00000000-0005-0000-0000-00001D500000}"/>
    <cellStyle name="Normal 40 2 3 2 6" xfId="12099" xr:uid="{00000000-0005-0000-0000-0000432F0000}"/>
    <cellStyle name="Normal 40 2 3 2 6 3" xfId="27197" xr:uid="{00000000-0005-0000-0000-00003D6A0000}"/>
    <cellStyle name="Normal 40 2 3 2 7" xfId="7078" xr:uid="{00000000-0005-0000-0000-0000A61B0000}"/>
    <cellStyle name="Normal 40 2 3 2 7 3" xfId="22180" xr:uid="{00000000-0005-0000-0000-0000A4560000}"/>
    <cellStyle name="Normal 40 2 3 2 9" xfId="17167" xr:uid="{00000000-0005-0000-0000-00000F430000}"/>
    <cellStyle name="Normal 40 2 3 3" xfId="2214" xr:uid="{00000000-0005-0000-0000-0000A6080000}"/>
    <cellStyle name="Normal 40 2 3 3 2" xfId="3053" xr:uid="{00000000-0005-0000-0000-0000ED0B0000}"/>
    <cellStyle name="Normal 40 2 3 3 2 2" xfId="4743" xr:uid="{00000000-0005-0000-0000-000087120000}"/>
    <cellStyle name="Normal 40 2 3 3 2 2 2" xfId="14816" xr:uid="{00000000-0005-0000-0000-0000E0390000}"/>
    <cellStyle name="Normal 40 2 3 3 2 2 2 3" xfId="29914" xr:uid="{00000000-0005-0000-0000-0000DA740000}"/>
    <cellStyle name="Normal 40 2 3 3 2 2 3" xfId="9796" xr:uid="{00000000-0005-0000-0000-000044260000}"/>
    <cellStyle name="Normal 40 2 3 3 2 2 3 3" xfId="24897" xr:uid="{00000000-0005-0000-0000-000041610000}"/>
    <cellStyle name="Normal 40 2 3 3 2 2 5" xfId="19884" xr:uid="{00000000-0005-0000-0000-0000AC4D0000}"/>
    <cellStyle name="Normal 40 2 3 3 2 3" xfId="6435" xr:uid="{00000000-0005-0000-0000-000023190000}"/>
    <cellStyle name="Normal 40 2 3 3 2 3 2" xfId="16487" xr:uid="{00000000-0005-0000-0000-000067400000}"/>
    <cellStyle name="Normal 40 2 3 3 2 3 3" xfId="11467" xr:uid="{00000000-0005-0000-0000-0000CB2C0000}"/>
    <cellStyle name="Normal 40 2 3 3 2 3 3 3" xfId="26568" xr:uid="{00000000-0005-0000-0000-0000C8670000}"/>
    <cellStyle name="Normal 40 2 3 3 2 3 5" xfId="21555" xr:uid="{00000000-0005-0000-0000-000033540000}"/>
    <cellStyle name="Normal 40 2 3 3 2 4" xfId="13145" xr:uid="{00000000-0005-0000-0000-000059330000}"/>
    <cellStyle name="Normal 40 2 3 3 2 4 3" xfId="28243" xr:uid="{00000000-0005-0000-0000-0000536E0000}"/>
    <cellStyle name="Normal 40 2 3 3 2 5" xfId="8124" xr:uid="{00000000-0005-0000-0000-0000BC1F0000}"/>
    <cellStyle name="Normal 40 2 3 3 2 5 3" xfId="23226" xr:uid="{00000000-0005-0000-0000-0000BA5A0000}"/>
    <cellStyle name="Normal 40 2 3 3 2 7" xfId="18213" xr:uid="{00000000-0005-0000-0000-000025470000}"/>
    <cellStyle name="Normal 40 2 3 3 3" xfId="3906" xr:uid="{00000000-0005-0000-0000-0000420F0000}"/>
    <cellStyle name="Normal 40 2 3 3 3 2" xfId="13980" xr:uid="{00000000-0005-0000-0000-00009C360000}"/>
    <cellStyle name="Normal 40 2 3 3 3 2 3" xfId="29078" xr:uid="{00000000-0005-0000-0000-000096710000}"/>
    <cellStyle name="Normal 40 2 3 3 3 3" xfId="8960" xr:uid="{00000000-0005-0000-0000-000000230000}"/>
    <cellStyle name="Normal 40 2 3 3 3 3 3" xfId="24061" xr:uid="{00000000-0005-0000-0000-0000FD5D0000}"/>
    <cellStyle name="Normal 40 2 3 3 3 5" xfId="19048" xr:uid="{00000000-0005-0000-0000-0000684A0000}"/>
    <cellStyle name="Normal 40 2 3 3 4" xfId="5599" xr:uid="{00000000-0005-0000-0000-0000DF150000}"/>
    <cellStyle name="Normal 40 2 3 3 4 2" xfId="15651" xr:uid="{00000000-0005-0000-0000-0000233D0000}"/>
    <cellStyle name="Normal 40 2 3 3 4 2 3" xfId="30749" xr:uid="{00000000-0005-0000-0000-00001D780000}"/>
    <cellStyle name="Normal 40 2 3 3 4 3" xfId="10631" xr:uid="{00000000-0005-0000-0000-000087290000}"/>
    <cellStyle name="Normal 40 2 3 3 4 3 3" xfId="25732" xr:uid="{00000000-0005-0000-0000-000084640000}"/>
    <cellStyle name="Normal 40 2 3 3 4 5" xfId="20719" xr:uid="{00000000-0005-0000-0000-0000EF500000}"/>
    <cellStyle name="Normal 40 2 3 3 5" xfId="12309" xr:uid="{00000000-0005-0000-0000-000015300000}"/>
    <cellStyle name="Normal 40 2 3 3 5 3" xfId="27407" xr:uid="{00000000-0005-0000-0000-00000F6B0000}"/>
    <cellStyle name="Normal 40 2 3 3 6" xfId="7288" xr:uid="{00000000-0005-0000-0000-0000781C0000}"/>
    <cellStyle name="Normal 40 2 3 3 6 3" xfId="22390" xr:uid="{00000000-0005-0000-0000-000076570000}"/>
    <cellStyle name="Normal 40 2 3 3 8" xfId="17377" xr:uid="{00000000-0005-0000-0000-0000E1430000}"/>
    <cellStyle name="Normal 40 2 3 4" xfId="2635" xr:uid="{00000000-0005-0000-0000-00004B0A0000}"/>
    <cellStyle name="Normal 40 2 3 4 2" xfId="4325" xr:uid="{00000000-0005-0000-0000-0000E5100000}"/>
    <cellStyle name="Normal 40 2 3 4 2 2" xfId="14398" xr:uid="{00000000-0005-0000-0000-00003E380000}"/>
    <cellStyle name="Normal 40 2 3 4 2 2 3" xfId="29496" xr:uid="{00000000-0005-0000-0000-000038730000}"/>
    <cellStyle name="Normal 40 2 3 4 2 3" xfId="9378" xr:uid="{00000000-0005-0000-0000-0000A2240000}"/>
    <cellStyle name="Normal 40 2 3 4 2 3 3" xfId="24479" xr:uid="{00000000-0005-0000-0000-00009F5F0000}"/>
    <cellStyle name="Normal 40 2 3 4 2 5" xfId="19466" xr:uid="{00000000-0005-0000-0000-00000A4C0000}"/>
    <cellStyle name="Normal 40 2 3 4 3" xfId="6017" xr:uid="{00000000-0005-0000-0000-000081170000}"/>
    <cellStyle name="Normal 40 2 3 4 3 2" xfId="16069" xr:uid="{00000000-0005-0000-0000-0000C53E0000}"/>
    <cellStyle name="Normal 40 2 3 4 3 3" xfId="11049" xr:uid="{00000000-0005-0000-0000-0000292B0000}"/>
    <cellStyle name="Normal 40 2 3 4 3 3 3" xfId="26150" xr:uid="{00000000-0005-0000-0000-000026660000}"/>
    <cellStyle name="Normal 40 2 3 4 3 5" xfId="21137" xr:uid="{00000000-0005-0000-0000-000091520000}"/>
    <cellStyle name="Normal 40 2 3 4 4" xfId="12727" xr:uid="{00000000-0005-0000-0000-0000B7310000}"/>
    <cellStyle name="Normal 40 2 3 4 4 3" xfId="27825" xr:uid="{00000000-0005-0000-0000-0000B16C0000}"/>
    <cellStyle name="Normal 40 2 3 4 5" xfId="7706" xr:uid="{00000000-0005-0000-0000-00001A1E0000}"/>
    <cellStyle name="Normal 40 2 3 4 5 3" xfId="22808" xr:uid="{00000000-0005-0000-0000-000018590000}"/>
    <cellStyle name="Normal 40 2 3 4 7" xfId="17795" xr:uid="{00000000-0005-0000-0000-000083450000}"/>
    <cellStyle name="Normal 40 2 3 5" xfId="3488" xr:uid="{00000000-0005-0000-0000-0000A00D0000}"/>
    <cellStyle name="Normal 40 2 3 5 2" xfId="13562" xr:uid="{00000000-0005-0000-0000-0000FA340000}"/>
    <cellStyle name="Normal 40 2 3 5 2 3" xfId="28660" xr:uid="{00000000-0005-0000-0000-0000F46F0000}"/>
    <cellStyle name="Normal 40 2 3 5 3" xfId="8542" xr:uid="{00000000-0005-0000-0000-00005E210000}"/>
    <cellStyle name="Normal 40 2 3 5 3 3" xfId="23643" xr:uid="{00000000-0005-0000-0000-00005B5C0000}"/>
    <cellStyle name="Normal 40 2 3 5 5" xfId="18630" xr:uid="{00000000-0005-0000-0000-0000C6480000}"/>
    <cellStyle name="Normal 40 2 3 6" xfId="5181" xr:uid="{00000000-0005-0000-0000-00003D140000}"/>
    <cellStyle name="Normal 40 2 3 6 2" xfId="15233" xr:uid="{00000000-0005-0000-0000-0000813B0000}"/>
    <cellStyle name="Normal 40 2 3 6 2 3" xfId="30331" xr:uid="{00000000-0005-0000-0000-00007B760000}"/>
    <cellStyle name="Normal 40 2 3 6 3" xfId="10213" xr:uid="{00000000-0005-0000-0000-0000E5270000}"/>
    <cellStyle name="Normal 40 2 3 6 3 3" xfId="25314" xr:uid="{00000000-0005-0000-0000-0000E2620000}"/>
    <cellStyle name="Normal 40 2 3 6 5" xfId="20301" xr:uid="{00000000-0005-0000-0000-00004D4F0000}"/>
    <cellStyle name="Normal 40 2 3 7" xfId="11891" xr:uid="{00000000-0005-0000-0000-0000732E0000}"/>
    <cellStyle name="Normal 40 2 3 7 3" xfId="26989" xr:uid="{00000000-0005-0000-0000-00006D690000}"/>
    <cellStyle name="Normal 40 2 3 8" xfId="6870" xr:uid="{00000000-0005-0000-0000-0000D61A0000}"/>
    <cellStyle name="Normal 40 2 3 8 3" xfId="21972" xr:uid="{00000000-0005-0000-0000-0000D4550000}"/>
    <cellStyle name="Normal 40 2 4" xfId="1895" xr:uid="{00000000-0005-0000-0000-000067070000}"/>
    <cellStyle name="Normal 40 2 4 2" xfId="2318" xr:uid="{00000000-0005-0000-0000-00000E090000}"/>
    <cellStyle name="Normal 40 2 4 2 2" xfId="3157" xr:uid="{00000000-0005-0000-0000-0000550C0000}"/>
    <cellStyle name="Normal 40 2 4 2 2 2" xfId="4847" xr:uid="{00000000-0005-0000-0000-0000EF120000}"/>
    <cellStyle name="Normal 40 2 4 2 2 2 2" xfId="14920" xr:uid="{00000000-0005-0000-0000-0000483A0000}"/>
    <cellStyle name="Normal 40 2 4 2 2 2 2 3" xfId="30018" xr:uid="{00000000-0005-0000-0000-000042750000}"/>
    <cellStyle name="Normal 40 2 4 2 2 2 3" xfId="9900" xr:uid="{00000000-0005-0000-0000-0000AC260000}"/>
    <cellStyle name="Normal 40 2 4 2 2 2 3 3" xfId="25001" xr:uid="{00000000-0005-0000-0000-0000A9610000}"/>
    <cellStyle name="Normal 40 2 4 2 2 2 5" xfId="19988" xr:uid="{00000000-0005-0000-0000-0000144E0000}"/>
    <cellStyle name="Normal 40 2 4 2 2 3" xfId="6539" xr:uid="{00000000-0005-0000-0000-00008B190000}"/>
    <cellStyle name="Normal 40 2 4 2 2 3 2" xfId="16591" xr:uid="{00000000-0005-0000-0000-0000CF400000}"/>
    <cellStyle name="Normal 40 2 4 2 2 3 3" xfId="11571" xr:uid="{00000000-0005-0000-0000-0000332D0000}"/>
    <cellStyle name="Normal 40 2 4 2 2 3 3 3" xfId="26672" xr:uid="{00000000-0005-0000-0000-000030680000}"/>
    <cellStyle name="Normal 40 2 4 2 2 3 5" xfId="21659" xr:uid="{00000000-0005-0000-0000-00009B540000}"/>
    <cellStyle name="Normal 40 2 4 2 2 4" xfId="13249" xr:uid="{00000000-0005-0000-0000-0000C1330000}"/>
    <cellStyle name="Normal 40 2 4 2 2 4 3" xfId="28347" xr:uid="{00000000-0005-0000-0000-0000BB6E0000}"/>
    <cellStyle name="Normal 40 2 4 2 2 5" xfId="8228" xr:uid="{00000000-0005-0000-0000-000024200000}"/>
    <cellStyle name="Normal 40 2 4 2 2 5 3" xfId="23330" xr:uid="{00000000-0005-0000-0000-0000225B0000}"/>
    <cellStyle name="Normal 40 2 4 2 2 7" xfId="18317" xr:uid="{00000000-0005-0000-0000-00008D470000}"/>
    <cellStyle name="Normal 40 2 4 2 3" xfId="4010" xr:uid="{00000000-0005-0000-0000-0000AA0F0000}"/>
    <cellStyle name="Normal 40 2 4 2 3 2" xfId="14084" xr:uid="{00000000-0005-0000-0000-000004370000}"/>
    <cellStyle name="Normal 40 2 4 2 3 2 3" xfId="29182" xr:uid="{00000000-0005-0000-0000-0000FE710000}"/>
    <cellStyle name="Normal 40 2 4 2 3 3" xfId="9064" xr:uid="{00000000-0005-0000-0000-000068230000}"/>
    <cellStyle name="Normal 40 2 4 2 3 3 3" xfId="24165" xr:uid="{00000000-0005-0000-0000-0000655E0000}"/>
    <cellStyle name="Normal 40 2 4 2 3 5" xfId="19152" xr:uid="{00000000-0005-0000-0000-0000D04A0000}"/>
    <cellStyle name="Normal 40 2 4 2 4" xfId="5703" xr:uid="{00000000-0005-0000-0000-000047160000}"/>
    <cellStyle name="Normal 40 2 4 2 4 2" xfId="15755" xr:uid="{00000000-0005-0000-0000-00008B3D0000}"/>
    <cellStyle name="Normal 40 2 4 2 4 2 3" xfId="30853" xr:uid="{00000000-0005-0000-0000-000085780000}"/>
    <cellStyle name="Normal 40 2 4 2 4 3" xfId="10735" xr:uid="{00000000-0005-0000-0000-0000EF290000}"/>
    <cellStyle name="Normal 40 2 4 2 4 3 3" xfId="25836" xr:uid="{00000000-0005-0000-0000-0000EC640000}"/>
    <cellStyle name="Normal 40 2 4 2 4 5" xfId="20823" xr:uid="{00000000-0005-0000-0000-000057510000}"/>
    <cellStyle name="Normal 40 2 4 2 5" xfId="12413" xr:uid="{00000000-0005-0000-0000-00007D300000}"/>
    <cellStyle name="Normal 40 2 4 2 5 3" xfId="27511" xr:uid="{00000000-0005-0000-0000-0000776B0000}"/>
    <cellStyle name="Normal 40 2 4 2 6" xfId="7392" xr:uid="{00000000-0005-0000-0000-0000E01C0000}"/>
    <cellStyle name="Normal 40 2 4 2 6 3" xfId="22494" xr:uid="{00000000-0005-0000-0000-0000DE570000}"/>
    <cellStyle name="Normal 40 2 4 2 8" xfId="17481" xr:uid="{00000000-0005-0000-0000-000049440000}"/>
    <cellStyle name="Normal 40 2 4 3" xfId="2739" xr:uid="{00000000-0005-0000-0000-0000B30A0000}"/>
    <cellStyle name="Normal 40 2 4 3 2" xfId="4429" xr:uid="{00000000-0005-0000-0000-00004D110000}"/>
    <cellStyle name="Normal 40 2 4 3 2 2" xfId="14502" xr:uid="{00000000-0005-0000-0000-0000A6380000}"/>
    <cellStyle name="Normal 40 2 4 3 2 2 3" xfId="29600" xr:uid="{00000000-0005-0000-0000-0000A0730000}"/>
    <cellStyle name="Normal 40 2 4 3 2 3" xfId="9482" xr:uid="{00000000-0005-0000-0000-00000A250000}"/>
    <cellStyle name="Normal 40 2 4 3 2 3 3" xfId="24583" xr:uid="{00000000-0005-0000-0000-000007600000}"/>
    <cellStyle name="Normal 40 2 4 3 2 5" xfId="19570" xr:uid="{00000000-0005-0000-0000-0000724C0000}"/>
    <cellStyle name="Normal 40 2 4 3 3" xfId="6121" xr:uid="{00000000-0005-0000-0000-0000E9170000}"/>
    <cellStyle name="Normal 40 2 4 3 3 2" xfId="16173" xr:uid="{00000000-0005-0000-0000-00002D3F0000}"/>
    <cellStyle name="Normal 40 2 4 3 3 3" xfId="11153" xr:uid="{00000000-0005-0000-0000-0000912B0000}"/>
    <cellStyle name="Normal 40 2 4 3 3 3 3" xfId="26254" xr:uid="{00000000-0005-0000-0000-00008E660000}"/>
    <cellStyle name="Normal 40 2 4 3 3 5" xfId="21241" xr:uid="{00000000-0005-0000-0000-0000F9520000}"/>
    <cellStyle name="Normal 40 2 4 3 4" xfId="12831" xr:uid="{00000000-0005-0000-0000-00001F320000}"/>
    <cellStyle name="Normal 40 2 4 3 4 3" xfId="27929" xr:uid="{00000000-0005-0000-0000-0000196D0000}"/>
    <cellStyle name="Normal 40 2 4 3 5" xfId="7810" xr:uid="{00000000-0005-0000-0000-0000821E0000}"/>
    <cellStyle name="Normal 40 2 4 3 5 3" xfId="22912" xr:uid="{00000000-0005-0000-0000-000080590000}"/>
    <cellStyle name="Normal 40 2 4 3 7" xfId="17899" xr:uid="{00000000-0005-0000-0000-0000EB450000}"/>
    <cellStyle name="Normal 40 2 4 4" xfId="3592" xr:uid="{00000000-0005-0000-0000-0000080E0000}"/>
    <cellStyle name="Normal 40 2 4 4 2" xfId="13666" xr:uid="{00000000-0005-0000-0000-000062350000}"/>
    <cellStyle name="Normal 40 2 4 4 2 3" xfId="28764" xr:uid="{00000000-0005-0000-0000-00005C700000}"/>
    <cellStyle name="Normal 40 2 4 4 3" xfId="8646" xr:uid="{00000000-0005-0000-0000-0000C6210000}"/>
    <cellStyle name="Normal 40 2 4 4 3 3" xfId="23747" xr:uid="{00000000-0005-0000-0000-0000C35C0000}"/>
    <cellStyle name="Normal 40 2 4 4 5" xfId="18734" xr:uid="{00000000-0005-0000-0000-00002E490000}"/>
    <cellStyle name="Normal 40 2 4 5" xfId="5285" xr:uid="{00000000-0005-0000-0000-0000A5140000}"/>
    <cellStyle name="Normal 40 2 4 5 2" xfId="15337" xr:uid="{00000000-0005-0000-0000-0000E93B0000}"/>
    <cellStyle name="Normal 40 2 4 5 2 3" xfId="30435" xr:uid="{00000000-0005-0000-0000-0000E3760000}"/>
    <cellStyle name="Normal 40 2 4 5 3" xfId="10317" xr:uid="{00000000-0005-0000-0000-00004D280000}"/>
    <cellStyle name="Normal 40 2 4 5 3 3" xfId="25418" xr:uid="{00000000-0005-0000-0000-00004A630000}"/>
    <cellStyle name="Normal 40 2 4 5 5" xfId="20405" xr:uid="{00000000-0005-0000-0000-0000B54F0000}"/>
    <cellStyle name="Normal 40 2 4 6" xfId="11995" xr:uid="{00000000-0005-0000-0000-0000DB2E0000}"/>
    <cellStyle name="Normal 40 2 4 6 3" xfId="27093" xr:uid="{00000000-0005-0000-0000-0000D5690000}"/>
    <cellStyle name="Normal 40 2 4 7" xfId="6974" xr:uid="{00000000-0005-0000-0000-00003E1B0000}"/>
    <cellStyle name="Normal 40 2 4 7 3" xfId="22076" xr:uid="{00000000-0005-0000-0000-00003C560000}"/>
    <cellStyle name="Normal 40 2 4 9" xfId="17063" xr:uid="{00000000-0005-0000-0000-0000A7420000}"/>
    <cellStyle name="Normal 40 2 5" xfId="2108" xr:uid="{00000000-0005-0000-0000-00003C080000}"/>
    <cellStyle name="Normal 40 2 5 2" xfId="2949" xr:uid="{00000000-0005-0000-0000-0000850B0000}"/>
    <cellStyle name="Normal 40 2 5 2 2" xfId="4639" xr:uid="{00000000-0005-0000-0000-00001F120000}"/>
    <cellStyle name="Normal 40 2 5 2 2 2" xfId="14712" xr:uid="{00000000-0005-0000-0000-000078390000}"/>
    <cellStyle name="Normal 40 2 5 2 2 2 3" xfId="29810" xr:uid="{00000000-0005-0000-0000-000072740000}"/>
    <cellStyle name="Normal 40 2 5 2 2 3" xfId="9692" xr:uid="{00000000-0005-0000-0000-0000DC250000}"/>
    <cellStyle name="Normal 40 2 5 2 2 3 3" xfId="24793" xr:uid="{00000000-0005-0000-0000-0000D9600000}"/>
    <cellStyle name="Normal 40 2 5 2 2 5" xfId="19780" xr:uid="{00000000-0005-0000-0000-0000444D0000}"/>
    <cellStyle name="Normal 40 2 5 2 3" xfId="6331" xr:uid="{00000000-0005-0000-0000-0000BB180000}"/>
    <cellStyle name="Normal 40 2 5 2 3 2" xfId="16383" xr:uid="{00000000-0005-0000-0000-0000FF3F0000}"/>
    <cellStyle name="Normal 40 2 5 2 3 3" xfId="11363" xr:uid="{00000000-0005-0000-0000-0000632C0000}"/>
    <cellStyle name="Normal 40 2 5 2 3 3 3" xfId="26464" xr:uid="{00000000-0005-0000-0000-000060670000}"/>
    <cellStyle name="Normal 40 2 5 2 3 5" xfId="21451" xr:uid="{00000000-0005-0000-0000-0000CB530000}"/>
    <cellStyle name="Normal 40 2 5 2 4" xfId="13041" xr:uid="{00000000-0005-0000-0000-0000F1320000}"/>
    <cellStyle name="Normal 40 2 5 2 4 3" xfId="28139" xr:uid="{00000000-0005-0000-0000-0000EB6D0000}"/>
    <cellStyle name="Normal 40 2 5 2 5" xfId="8020" xr:uid="{00000000-0005-0000-0000-0000541F0000}"/>
    <cellStyle name="Normal 40 2 5 2 5 3" xfId="23122" xr:uid="{00000000-0005-0000-0000-0000525A0000}"/>
    <cellStyle name="Normal 40 2 5 2 7" xfId="18109" xr:uid="{00000000-0005-0000-0000-0000BD460000}"/>
    <cellStyle name="Normal 40 2 5 3" xfId="3802" xr:uid="{00000000-0005-0000-0000-0000DA0E0000}"/>
    <cellStyle name="Normal 40 2 5 3 2" xfId="13876" xr:uid="{00000000-0005-0000-0000-000034360000}"/>
    <cellStyle name="Normal 40 2 5 3 2 3" xfId="28974" xr:uid="{00000000-0005-0000-0000-00002E710000}"/>
    <cellStyle name="Normal 40 2 5 3 3" xfId="8856" xr:uid="{00000000-0005-0000-0000-000098220000}"/>
    <cellStyle name="Normal 40 2 5 3 3 3" xfId="23957" xr:uid="{00000000-0005-0000-0000-0000955D0000}"/>
    <cellStyle name="Normal 40 2 5 3 5" xfId="18944" xr:uid="{00000000-0005-0000-0000-0000004A0000}"/>
    <cellStyle name="Normal 40 2 5 4" xfId="5495" xr:uid="{00000000-0005-0000-0000-000077150000}"/>
    <cellStyle name="Normal 40 2 5 4 2" xfId="15547" xr:uid="{00000000-0005-0000-0000-0000BB3C0000}"/>
    <cellStyle name="Normal 40 2 5 4 2 3" xfId="30645" xr:uid="{00000000-0005-0000-0000-0000B5770000}"/>
    <cellStyle name="Normal 40 2 5 4 3" xfId="10527" xr:uid="{00000000-0005-0000-0000-00001F290000}"/>
    <cellStyle name="Normal 40 2 5 4 3 3" xfId="25628" xr:uid="{00000000-0005-0000-0000-00001C640000}"/>
    <cellStyle name="Normal 40 2 5 4 5" xfId="20615" xr:uid="{00000000-0005-0000-0000-000087500000}"/>
    <cellStyle name="Normal 40 2 5 5" xfId="12205" xr:uid="{00000000-0005-0000-0000-0000AD2F0000}"/>
    <cellStyle name="Normal 40 2 5 5 3" xfId="27303" xr:uid="{00000000-0005-0000-0000-0000A76A0000}"/>
    <cellStyle name="Normal 40 2 5 6" xfId="7184" xr:uid="{00000000-0005-0000-0000-0000101C0000}"/>
    <cellStyle name="Normal 40 2 5 6 3" xfId="22286" xr:uid="{00000000-0005-0000-0000-00000E570000}"/>
    <cellStyle name="Normal 40 2 5 8" xfId="17273" xr:uid="{00000000-0005-0000-0000-000079430000}"/>
    <cellStyle name="Normal 40 2 6" xfId="2529" xr:uid="{00000000-0005-0000-0000-0000E1090000}"/>
    <cellStyle name="Normal 40 2 6 2" xfId="4221" xr:uid="{00000000-0005-0000-0000-00007D100000}"/>
    <cellStyle name="Normal 40 2 6 2 2" xfId="14294" xr:uid="{00000000-0005-0000-0000-0000D6370000}"/>
    <cellStyle name="Normal 40 2 6 2 2 3" xfId="29392" xr:uid="{00000000-0005-0000-0000-0000D0720000}"/>
    <cellStyle name="Normal 40 2 6 2 3" xfId="9274" xr:uid="{00000000-0005-0000-0000-00003A240000}"/>
    <cellStyle name="Normal 40 2 6 2 3 3" xfId="24375" xr:uid="{00000000-0005-0000-0000-0000375F0000}"/>
    <cellStyle name="Normal 40 2 6 2 5" xfId="19362" xr:uid="{00000000-0005-0000-0000-0000A24B0000}"/>
    <cellStyle name="Normal 40 2 6 3" xfId="5913" xr:uid="{00000000-0005-0000-0000-000019170000}"/>
    <cellStyle name="Normal 40 2 6 3 2" xfId="15965" xr:uid="{00000000-0005-0000-0000-00005D3E0000}"/>
    <cellStyle name="Normal 40 2 6 3 3" xfId="10945" xr:uid="{00000000-0005-0000-0000-0000C12A0000}"/>
    <cellStyle name="Normal 40 2 6 3 3 3" xfId="26046" xr:uid="{00000000-0005-0000-0000-0000BE650000}"/>
    <cellStyle name="Normal 40 2 6 3 5" xfId="21033" xr:uid="{00000000-0005-0000-0000-000029520000}"/>
    <cellStyle name="Normal 40 2 6 4" xfId="12623" xr:uid="{00000000-0005-0000-0000-00004F310000}"/>
    <cellStyle name="Normal 40 2 6 4 3" xfId="27721" xr:uid="{00000000-0005-0000-0000-0000496C0000}"/>
    <cellStyle name="Normal 40 2 6 5" xfId="7602" xr:uid="{00000000-0005-0000-0000-0000B21D0000}"/>
    <cellStyle name="Normal 40 2 6 5 3" xfId="22704" xr:uid="{00000000-0005-0000-0000-0000B0580000}"/>
    <cellStyle name="Normal 40 2 6 7" xfId="17691" xr:uid="{00000000-0005-0000-0000-00001B450000}"/>
    <cellStyle name="Normal 40 2 7" xfId="3380" xr:uid="{00000000-0005-0000-0000-0000340D0000}"/>
    <cellStyle name="Normal 40 2 7 2" xfId="13458" xr:uid="{00000000-0005-0000-0000-000092340000}"/>
    <cellStyle name="Normal 40 2 7 2 3" xfId="28556" xr:uid="{00000000-0005-0000-0000-00008C6F0000}"/>
    <cellStyle name="Normal 40 2 7 3" xfId="8438" xr:uid="{00000000-0005-0000-0000-0000F6200000}"/>
    <cellStyle name="Normal 40 2 7 3 3" xfId="23539" xr:uid="{00000000-0005-0000-0000-0000F35B0000}"/>
    <cellStyle name="Normal 40 2 7 5" xfId="18526" xr:uid="{00000000-0005-0000-0000-00005E480000}"/>
    <cellStyle name="Normal 40 2 8" xfId="5074" xr:uid="{00000000-0005-0000-0000-0000D2130000}"/>
    <cellStyle name="Normal 40 2 8 2" xfId="15129" xr:uid="{00000000-0005-0000-0000-0000193B0000}"/>
    <cellStyle name="Normal 40 2 8 2 3" xfId="30227" xr:uid="{00000000-0005-0000-0000-000013760000}"/>
    <cellStyle name="Normal 40 2 8 3" xfId="10109" xr:uid="{00000000-0005-0000-0000-00007D270000}"/>
    <cellStyle name="Normal 40 2 8 3 3" xfId="25210" xr:uid="{00000000-0005-0000-0000-00007A620000}"/>
    <cellStyle name="Normal 40 2 8 5" xfId="20197" xr:uid="{00000000-0005-0000-0000-0000E54E0000}"/>
    <cellStyle name="Normal 40 2 9" xfId="11785" xr:uid="{00000000-0005-0000-0000-0000092E0000}"/>
    <cellStyle name="Normal 40 2 9 3" xfId="26885" xr:uid="{00000000-0005-0000-0000-000005690000}"/>
    <cellStyle name="Normal 41" xfId="967" xr:uid="{00000000-0005-0000-0000-0000C7030000}"/>
    <cellStyle name="Normal 41 2" xfId="1441" xr:uid="{00000000-0005-0000-0000-0000A1050000}"/>
    <cellStyle name="Normal 41 2 10" xfId="6765" xr:uid="{00000000-0005-0000-0000-00006D1A0000}"/>
    <cellStyle name="Normal 41 2 10 3" xfId="21869" xr:uid="{00000000-0005-0000-0000-00006D550000}"/>
    <cellStyle name="Normal 41 2 12" xfId="16854" xr:uid="{00000000-0005-0000-0000-0000D6410000}"/>
    <cellStyle name="Normal 41 2 2" xfId="1729" xr:uid="{00000000-0005-0000-0000-0000C1060000}"/>
    <cellStyle name="Normal 41 2 2 11" xfId="16908" xr:uid="{00000000-0005-0000-0000-00000C420000}"/>
    <cellStyle name="Normal 41 2 2 2" xfId="1837" xr:uid="{00000000-0005-0000-0000-00002D070000}"/>
    <cellStyle name="Normal 41 2 2 2 10" xfId="17012" xr:uid="{00000000-0005-0000-0000-000074420000}"/>
    <cellStyle name="Normal 41 2 2 2 2" xfId="2054" xr:uid="{00000000-0005-0000-0000-000006080000}"/>
    <cellStyle name="Normal 41 2 2 2 2 2" xfId="2475" xr:uid="{00000000-0005-0000-0000-0000AB090000}"/>
    <cellStyle name="Normal 41 2 2 2 2 2 2" xfId="3314" xr:uid="{00000000-0005-0000-0000-0000F20C0000}"/>
    <cellStyle name="Normal 41 2 2 2 2 2 2 2" xfId="5004" xr:uid="{00000000-0005-0000-0000-00008C130000}"/>
    <cellStyle name="Normal 41 2 2 2 2 2 2 2 2" xfId="15077" xr:uid="{00000000-0005-0000-0000-0000E53A0000}"/>
    <cellStyle name="Normal 41 2 2 2 2 2 2 2 2 3" xfId="30175" xr:uid="{00000000-0005-0000-0000-0000DF750000}"/>
    <cellStyle name="Normal 41 2 2 2 2 2 2 2 3" xfId="10057" xr:uid="{00000000-0005-0000-0000-000049270000}"/>
    <cellStyle name="Normal 41 2 2 2 2 2 2 2 3 3" xfId="25158" xr:uid="{00000000-0005-0000-0000-000046620000}"/>
    <cellStyle name="Normal 41 2 2 2 2 2 2 2 5" xfId="20145" xr:uid="{00000000-0005-0000-0000-0000B14E0000}"/>
    <cellStyle name="Normal 41 2 2 2 2 2 2 3" xfId="6696" xr:uid="{00000000-0005-0000-0000-0000281A0000}"/>
    <cellStyle name="Normal 41 2 2 2 2 2 2 3 2" xfId="16748" xr:uid="{00000000-0005-0000-0000-00006C410000}"/>
    <cellStyle name="Normal 41 2 2 2 2 2 2 3 3" xfId="11728" xr:uid="{00000000-0005-0000-0000-0000D02D0000}"/>
    <cellStyle name="Normal 41 2 2 2 2 2 2 3 3 3" xfId="26829" xr:uid="{00000000-0005-0000-0000-0000CD680000}"/>
    <cellStyle name="Normal 41 2 2 2 2 2 2 3 5" xfId="21816" xr:uid="{00000000-0005-0000-0000-000038550000}"/>
    <cellStyle name="Normal 41 2 2 2 2 2 2 4" xfId="13406" xr:uid="{00000000-0005-0000-0000-00005E340000}"/>
    <cellStyle name="Normal 41 2 2 2 2 2 2 4 3" xfId="28504" xr:uid="{00000000-0005-0000-0000-0000586F0000}"/>
    <cellStyle name="Normal 41 2 2 2 2 2 2 5" xfId="8385" xr:uid="{00000000-0005-0000-0000-0000C1200000}"/>
    <cellStyle name="Normal 41 2 2 2 2 2 2 5 3" xfId="23487" xr:uid="{00000000-0005-0000-0000-0000BF5B0000}"/>
    <cellStyle name="Normal 41 2 2 2 2 2 2 7" xfId="18474" xr:uid="{00000000-0005-0000-0000-00002A480000}"/>
    <cellStyle name="Normal 41 2 2 2 2 2 3" xfId="4167" xr:uid="{00000000-0005-0000-0000-000047100000}"/>
    <cellStyle name="Normal 41 2 2 2 2 2 3 2" xfId="14241" xr:uid="{00000000-0005-0000-0000-0000A1370000}"/>
    <cellStyle name="Normal 41 2 2 2 2 2 3 2 3" xfId="29339" xr:uid="{00000000-0005-0000-0000-00009B720000}"/>
    <cellStyle name="Normal 41 2 2 2 2 2 3 3" xfId="9221" xr:uid="{00000000-0005-0000-0000-000005240000}"/>
    <cellStyle name="Normal 41 2 2 2 2 2 3 3 3" xfId="24322" xr:uid="{00000000-0005-0000-0000-0000025F0000}"/>
    <cellStyle name="Normal 41 2 2 2 2 2 3 5" xfId="19309" xr:uid="{00000000-0005-0000-0000-00006D4B0000}"/>
    <cellStyle name="Normal 41 2 2 2 2 2 4" xfId="5860" xr:uid="{00000000-0005-0000-0000-0000E4160000}"/>
    <cellStyle name="Normal 41 2 2 2 2 2 4 2" xfId="15912" xr:uid="{00000000-0005-0000-0000-0000283E0000}"/>
    <cellStyle name="Normal 41 2 2 2 2 2 4 3" xfId="10892" xr:uid="{00000000-0005-0000-0000-00008C2A0000}"/>
    <cellStyle name="Normal 41 2 2 2 2 2 4 3 3" xfId="25993" xr:uid="{00000000-0005-0000-0000-000089650000}"/>
    <cellStyle name="Normal 41 2 2 2 2 2 4 5" xfId="20980" xr:uid="{00000000-0005-0000-0000-0000F4510000}"/>
    <cellStyle name="Normal 41 2 2 2 2 2 5" xfId="12570" xr:uid="{00000000-0005-0000-0000-00001A310000}"/>
    <cellStyle name="Normal 41 2 2 2 2 2 5 3" xfId="27668" xr:uid="{00000000-0005-0000-0000-0000146C0000}"/>
    <cellStyle name="Normal 41 2 2 2 2 2 6" xfId="7549" xr:uid="{00000000-0005-0000-0000-00007D1D0000}"/>
    <cellStyle name="Normal 41 2 2 2 2 2 6 3" xfId="22651" xr:uid="{00000000-0005-0000-0000-00007B580000}"/>
    <cellStyle name="Normal 41 2 2 2 2 2 8" xfId="17638" xr:uid="{00000000-0005-0000-0000-0000E6440000}"/>
    <cellStyle name="Normal 41 2 2 2 2 3" xfId="2896" xr:uid="{00000000-0005-0000-0000-0000500B0000}"/>
    <cellStyle name="Normal 41 2 2 2 2 3 2" xfId="4586" xr:uid="{00000000-0005-0000-0000-0000EA110000}"/>
    <cellStyle name="Normal 41 2 2 2 2 3 2 2" xfId="14659" xr:uid="{00000000-0005-0000-0000-000043390000}"/>
    <cellStyle name="Normal 41 2 2 2 2 3 2 2 3" xfId="29757" xr:uid="{00000000-0005-0000-0000-00003D740000}"/>
    <cellStyle name="Normal 41 2 2 2 2 3 2 3" xfId="9639" xr:uid="{00000000-0005-0000-0000-0000A7250000}"/>
    <cellStyle name="Normal 41 2 2 2 2 3 2 3 3" xfId="24740" xr:uid="{00000000-0005-0000-0000-0000A4600000}"/>
    <cellStyle name="Normal 41 2 2 2 2 3 2 5" xfId="19727" xr:uid="{00000000-0005-0000-0000-00000F4D0000}"/>
    <cellStyle name="Normal 41 2 2 2 2 3 3" xfId="6278" xr:uid="{00000000-0005-0000-0000-000086180000}"/>
    <cellStyle name="Normal 41 2 2 2 2 3 3 2" xfId="16330" xr:uid="{00000000-0005-0000-0000-0000CA3F0000}"/>
    <cellStyle name="Normal 41 2 2 2 2 3 3 3" xfId="11310" xr:uid="{00000000-0005-0000-0000-00002E2C0000}"/>
    <cellStyle name="Normal 41 2 2 2 2 3 3 3 3" xfId="26411" xr:uid="{00000000-0005-0000-0000-00002B670000}"/>
    <cellStyle name="Normal 41 2 2 2 2 3 3 5" xfId="21398" xr:uid="{00000000-0005-0000-0000-000096530000}"/>
    <cellStyle name="Normal 41 2 2 2 2 3 4" xfId="12988" xr:uid="{00000000-0005-0000-0000-0000BC320000}"/>
    <cellStyle name="Normal 41 2 2 2 2 3 4 3" xfId="28086" xr:uid="{00000000-0005-0000-0000-0000B66D0000}"/>
    <cellStyle name="Normal 41 2 2 2 2 3 5" xfId="7967" xr:uid="{00000000-0005-0000-0000-00001F1F0000}"/>
    <cellStyle name="Normal 41 2 2 2 2 3 5 3" xfId="23069" xr:uid="{00000000-0005-0000-0000-00001D5A0000}"/>
    <cellStyle name="Normal 41 2 2 2 2 3 7" xfId="18056" xr:uid="{00000000-0005-0000-0000-000088460000}"/>
    <cellStyle name="Normal 41 2 2 2 2 4" xfId="3749" xr:uid="{00000000-0005-0000-0000-0000A50E0000}"/>
    <cellStyle name="Normal 41 2 2 2 2 4 2" xfId="13823" xr:uid="{00000000-0005-0000-0000-0000FF350000}"/>
    <cellStyle name="Normal 41 2 2 2 2 4 2 3" xfId="28921" xr:uid="{00000000-0005-0000-0000-0000F9700000}"/>
    <cellStyle name="Normal 41 2 2 2 2 4 3" xfId="8803" xr:uid="{00000000-0005-0000-0000-000063220000}"/>
    <cellStyle name="Normal 41 2 2 2 2 4 3 3" xfId="23904" xr:uid="{00000000-0005-0000-0000-0000605D0000}"/>
    <cellStyle name="Normal 41 2 2 2 2 4 5" xfId="18891" xr:uid="{00000000-0005-0000-0000-0000CB490000}"/>
    <cellStyle name="Normal 41 2 2 2 2 5" xfId="5442" xr:uid="{00000000-0005-0000-0000-000042150000}"/>
    <cellStyle name="Normal 41 2 2 2 2 5 2" xfId="15494" xr:uid="{00000000-0005-0000-0000-0000863C0000}"/>
    <cellStyle name="Normal 41 2 2 2 2 5 2 3" xfId="30592" xr:uid="{00000000-0005-0000-0000-000080770000}"/>
    <cellStyle name="Normal 41 2 2 2 2 5 3" xfId="10474" xr:uid="{00000000-0005-0000-0000-0000EA280000}"/>
    <cellStyle name="Normal 41 2 2 2 2 5 3 3" xfId="25575" xr:uid="{00000000-0005-0000-0000-0000E7630000}"/>
    <cellStyle name="Normal 41 2 2 2 2 5 5" xfId="20562" xr:uid="{00000000-0005-0000-0000-000052500000}"/>
    <cellStyle name="Normal 41 2 2 2 2 6" xfId="12152" xr:uid="{00000000-0005-0000-0000-0000782F0000}"/>
    <cellStyle name="Normal 41 2 2 2 2 6 3" xfId="27250" xr:uid="{00000000-0005-0000-0000-0000726A0000}"/>
    <cellStyle name="Normal 41 2 2 2 2 7" xfId="7131" xr:uid="{00000000-0005-0000-0000-0000DB1B0000}"/>
    <cellStyle name="Normal 41 2 2 2 2 7 3" xfId="22233" xr:uid="{00000000-0005-0000-0000-0000D9560000}"/>
    <cellStyle name="Normal 41 2 2 2 2 9" xfId="17220" xr:uid="{00000000-0005-0000-0000-000044430000}"/>
    <cellStyle name="Normal 41 2 2 2 3" xfId="2267" xr:uid="{00000000-0005-0000-0000-0000DB080000}"/>
    <cellStyle name="Normal 41 2 2 2 3 2" xfId="3106" xr:uid="{00000000-0005-0000-0000-0000220C0000}"/>
    <cellStyle name="Normal 41 2 2 2 3 2 2" xfId="4796" xr:uid="{00000000-0005-0000-0000-0000BC120000}"/>
    <cellStyle name="Normal 41 2 2 2 3 2 2 2" xfId="14869" xr:uid="{00000000-0005-0000-0000-0000153A0000}"/>
    <cellStyle name="Normal 41 2 2 2 3 2 2 2 3" xfId="29967" xr:uid="{00000000-0005-0000-0000-00000F750000}"/>
    <cellStyle name="Normal 41 2 2 2 3 2 2 3" xfId="9849" xr:uid="{00000000-0005-0000-0000-000079260000}"/>
    <cellStyle name="Normal 41 2 2 2 3 2 2 3 3" xfId="24950" xr:uid="{00000000-0005-0000-0000-000076610000}"/>
    <cellStyle name="Normal 41 2 2 2 3 2 2 5" xfId="19937" xr:uid="{00000000-0005-0000-0000-0000E14D0000}"/>
    <cellStyle name="Normal 41 2 2 2 3 2 3" xfId="6488" xr:uid="{00000000-0005-0000-0000-000058190000}"/>
    <cellStyle name="Normal 41 2 2 2 3 2 3 2" xfId="16540" xr:uid="{00000000-0005-0000-0000-00009C400000}"/>
    <cellStyle name="Normal 41 2 2 2 3 2 3 3" xfId="11520" xr:uid="{00000000-0005-0000-0000-0000002D0000}"/>
    <cellStyle name="Normal 41 2 2 2 3 2 3 3 3" xfId="26621" xr:uid="{00000000-0005-0000-0000-0000FD670000}"/>
    <cellStyle name="Normal 41 2 2 2 3 2 3 5" xfId="21608" xr:uid="{00000000-0005-0000-0000-000068540000}"/>
    <cellStyle name="Normal 41 2 2 2 3 2 4" xfId="13198" xr:uid="{00000000-0005-0000-0000-00008E330000}"/>
    <cellStyle name="Normal 41 2 2 2 3 2 4 3" xfId="28296" xr:uid="{00000000-0005-0000-0000-0000886E0000}"/>
    <cellStyle name="Normal 41 2 2 2 3 2 5" xfId="8177" xr:uid="{00000000-0005-0000-0000-0000F11F0000}"/>
    <cellStyle name="Normal 41 2 2 2 3 2 5 3" xfId="23279" xr:uid="{00000000-0005-0000-0000-0000EF5A0000}"/>
    <cellStyle name="Normal 41 2 2 2 3 2 7" xfId="18266" xr:uid="{00000000-0005-0000-0000-00005A470000}"/>
    <cellStyle name="Normal 41 2 2 2 3 3" xfId="3959" xr:uid="{00000000-0005-0000-0000-0000770F0000}"/>
    <cellStyle name="Normal 41 2 2 2 3 3 2" xfId="14033" xr:uid="{00000000-0005-0000-0000-0000D1360000}"/>
    <cellStyle name="Normal 41 2 2 2 3 3 2 3" xfId="29131" xr:uid="{00000000-0005-0000-0000-0000CB710000}"/>
    <cellStyle name="Normal 41 2 2 2 3 3 3" xfId="9013" xr:uid="{00000000-0005-0000-0000-000035230000}"/>
    <cellStyle name="Normal 41 2 2 2 3 3 3 3" xfId="24114" xr:uid="{00000000-0005-0000-0000-0000325E0000}"/>
    <cellStyle name="Normal 41 2 2 2 3 3 5" xfId="19101" xr:uid="{00000000-0005-0000-0000-00009D4A0000}"/>
    <cellStyle name="Normal 41 2 2 2 3 4" xfId="5652" xr:uid="{00000000-0005-0000-0000-000014160000}"/>
    <cellStyle name="Normal 41 2 2 2 3 4 2" xfId="15704" xr:uid="{00000000-0005-0000-0000-0000583D0000}"/>
    <cellStyle name="Normal 41 2 2 2 3 4 2 3" xfId="30802" xr:uid="{00000000-0005-0000-0000-000052780000}"/>
    <cellStyle name="Normal 41 2 2 2 3 4 3" xfId="10684" xr:uid="{00000000-0005-0000-0000-0000BC290000}"/>
    <cellStyle name="Normal 41 2 2 2 3 4 3 3" xfId="25785" xr:uid="{00000000-0005-0000-0000-0000B9640000}"/>
    <cellStyle name="Normal 41 2 2 2 3 4 5" xfId="20772" xr:uid="{00000000-0005-0000-0000-000024510000}"/>
    <cellStyle name="Normal 41 2 2 2 3 5" xfId="12362" xr:uid="{00000000-0005-0000-0000-00004A300000}"/>
    <cellStyle name="Normal 41 2 2 2 3 5 3" xfId="27460" xr:uid="{00000000-0005-0000-0000-0000446B0000}"/>
    <cellStyle name="Normal 41 2 2 2 3 6" xfId="7341" xr:uid="{00000000-0005-0000-0000-0000AD1C0000}"/>
    <cellStyle name="Normal 41 2 2 2 3 6 3" xfId="22443" xr:uid="{00000000-0005-0000-0000-0000AB570000}"/>
    <cellStyle name="Normal 41 2 2 2 3 8" xfId="17430" xr:uid="{00000000-0005-0000-0000-000016440000}"/>
    <cellStyle name="Normal 41 2 2 2 4" xfId="2688" xr:uid="{00000000-0005-0000-0000-0000800A0000}"/>
    <cellStyle name="Normal 41 2 2 2 4 2" xfId="4378" xr:uid="{00000000-0005-0000-0000-00001A110000}"/>
    <cellStyle name="Normal 41 2 2 2 4 2 2" xfId="14451" xr:uid="{00000000-0005-0000-0000-000073380000}"/>
    <cellStyle name="Normal 41 2 2 2 4 2 2 3" xfId="29549" xr:uid="{00000000-0005-0000-0000-00006D730000}"/>
    <cellStyle name="Normal 41 2 2 2 4 2 3" xfId="9431" xr:uid="{00000000-0005-0000-0000-0000D7240000}"/>
    <cellStyle name="Normal 41 2 2 2 4 2 3 3" xfId="24532" xr:uid="{00000000-0005-0000-0000-0000D45F0000}"/>
    <cellStyle name="Normal 41 2 2 2 4 2 5" xfId="19519" xr:uid="{00000000-0005-0000-0000-00003F4C0000}"/>
    <cellStyle name="Normal 41 2 2 2 4 3" xfId="6070" xr:uid="{00000000-0005-0000-0000-0000B6170000}"/>
    <cellStyle name="Normal 41 2 2 2 4 3 2" xfId="16122" xr:uid="{00000000-0005-0000-0000-0000FA3E0000}"/>
    <cellStyle name="Normal 41 2 2 2 4 3 3" xfId="11102" xr:uid="{00000000-0005-0000-0000-00005E2B0000}"/>
    <cellStyle name="Normal 41 2 2 2 4 3 3 3" xfId="26203" xr:uid="{00000000-0005-0000-0000-00005B660000}"/>
    <cellStyle name="Normal 41 2 2 2 4 3 5" xfId="21190" xr:uid="{00000000-0005-0000-0000-0000C6520000}"/>
    <cellStyle name="Normal 41 2 2 2 4 4" xfId="12780" xr:uid="{00000000-0005-0000-0000-0000EC310000}"/>
    <cellStyle name="Normal 41 2 2 2 4 4 3" xfId="27878" xr:uid="{00000000-0005-0000-0000-0000E66C0000}"/>
    <cellStyle name="Normal 41 2 2 2 4 5" xfId="7759" xr:uid="{00000000-0005-0000-0000-00004F1E0000}"/>
    <cellStyle name="Normal 41 2 2 2 4 5 3" xfId="22861" xr:uid="{00000000-0005-0000-0000-00004D590000}"/>
    <cellStyle name="Normal 41 2 2 2 4 7" xfId="17848" xr:uid="{00000000-0005-0000-0000-0000B8450000}"/>
    <cellStyle name="Normal 41 2 2 2 5" xfId="3541" xr:uid="{00000000-0005-0000-0000-0000D50D0000}"/>
    <cellStyle name="Normal 41 2 2 2 5 2" xfId="13615" xr:uid="{00000000-0005-0000-0000-00002F350000}"/>
    <cellStyle name="Normal 41 2 2 2 5 2 3" xfId="28713" xr:uid="{00000000-0005-0000-0000-000029700000}"/>
    <cellStyle name="Normal 41 2 2 2 5 3" xfId="8595" xr:uid="{00000000-0005-0000-0000-000093210000}"/>
    <cellStyle name="Normal 41 2 2 2 5 3 3" xfId="23696" xr:uid="{00000000-0005-0000-0000-0000905C0000}"/>
    <cellStyle name="Normal 41 2 2 2 5 5" xfId="18683" xr:uid="{00000000-0005-0000-0000-0000FB480000}"/>
    <cellStyle name="Normal 41 2 2 2 6" xfId="5234" xr:uid="{00000000-0005-0000-0000-000072140000}"/>
    <cellStyle name="Normal 41 2 2 2 6 2" xfId="15286" xr:uid="{00000000-0005-0000-0000-0000B63B0000}"/>
    <cellStyle name="Normal 41 2 2 2 6 2 3" xfId="30384" xr:uid="{00000000-0005-0000-0000-0000B0760000}"/>
    <cellStyle name="Normal 41 2 2 2 6 3" xfId="10266" xr:uid="{00000000-0005-0000-0000-00001A280000}"/>
    <cellStyle name="Normal 41 2 2 2 6 3 3" xfId="25367" xr:uid="{00000000-0005-0000-0000-000017630000}"/>
    <cellStyle name="Normal 41 2 2 2 6 5" xfId="20354" xr:uid="{00000000-0005-0000-0000-0000824F0000}"/>
    <cellStyle name="Normal 41 2 2 2 7" xfId="11944" xr:uid="{00000000-0005-0000-0000-0000A82E0000}"/>
    <cellStyle name="Normal 41 2 2 2 7 3" xfId="27042" xr:uid="{00000000-0005-0000-0000-0000A2690000}"/>
    <cellStyle name="Normal 41 2 2 2 8" xfId="6923" xr:uid="{00000000-0005-0000-0000-00000B1B0000}"/>
    <cellStyle name="Normal 41 2 2 2 8 3" xfId="22025" xr:uid="{00000000-0005-0000-0000-000009560000}"/>
    <cellStyle name="Normal 41 2 2 3" xfId="1950" xr:uid="{00000000-0005-0000-0000-00009E070000}"/>
    <cellStyle name="Normal 41 2 2 3 2" xfId="2371" xr:uid="{00000000-0005-0000-0000-000043090000}"/>
    <cellStyle name="Normal 41 2 2 3 2 2" xfId="3210" xr:uid="{00000000-0005-0000-0000-00008A0C0000}"/>
    <cellStyle name="Normal 41 2 2 3 2 2 2" xfId="4900" xr:uid="{00000000-0005-0000-0000-000024130000}"/>
    <cellStyle name="Normal 41 2 2 3 2 2 2 2" xfId="14973" xr:uid="{00000000-0005-0000-0000-00007D3A0000}"/>
    <cellStyle name="Normal 41 2 2 3 2 2 2 2 3" xfId="30071" xr:uid="{00000000-0005-0000-0000-000077750000}"/>
    <cellStyle name="Normal 41 2 2 3 2 2 2 3" xfId="9953" xr:uid="{00000000-0005-0000-0000-0000E1260000}"/>
    <cellStyle name="Normal 41 2 2 3 2 2 2 3 3" xfId="25054" xr:uid="{00000000-0005-0000-0000-0000DE610000}"/>
    <cellStyle name="Normal 41 2 2 3 2 2 2 5" xfId="20041" xr:uid="{00000000-0005-0000-0000-0000494E0000}"/>
    <cellStyle name="Normal 41 2 2 3 2 2 3" xfId="6592" xr:uid="{00000000-0005-0000-0000-0000C0190000}"/>
    <cellStyle name="Normal 41 2 2 3 2 2 3 2" xfId="16644" xr:uid="{00000000-0005-0000-0000-000004410000}"/>
    <cellStyle name="Normal 41 2 2 3 2 2 3 3" xfId="11624" xr:uid="{00000000-0005-0000-0000-0000682D0000}"/>
    <cellStyle name="Normal 41 2 2 3 2 2 3 3 3" xfId="26725" xr:uid="{00000000-0005-0000-0000-000065680000}"/>
    <cellStyle name="Normal 41 2 2 3 2 2 3 5" xfId="21712" xr:uid="{00000000-0005-0000-0000-0000D0540000}"/>
    <cellStyle name="Normal 41 2 2 3 2 2 4" xfId="13302" xr:uid="{00000000-0005-0000-0000-0000F6330000}"/>
    <cellStyle name="Normal 41 2 2 3 2 2 4 3" xfId="28400" xr:uid="{00000000-0005-0000-0000-0000F06E0000}"/>
    <cellStyle name="Normal 41 2 2 3 2 2 5" xfId="8281" xr:uid="{00000000-0005-0000-0000-000059200000}"/>
    <cellStyle name="Normal 41 2 2 3 2 2 5 3" xfId="23383" xr:uid="{00000000-0005-0000-0000-0000575B0000}"/>
    <cellStyle name="Normal 41 2 2 3 2 2 7" xfId="18370" xr:uid="{00000000-0005-0000-0000-0000C2470000}"/>
    <cellStyle name="Normal 41 2 2 3 2 3" xfId="4063" xr:uid="{00000000-0005-0000-0000-0000DF0F0000}"/>
    <cellStyle name="Normal 41 2 2 3 2 3 2" xfId="14137" xr:uid="{00000000-0005-0000-0000-000039370000}"/>
    <cellStyle name="Normal 41 2 2 3 2 3 2 3" xfId="29235" xr:uid="{00000000-0005-0000-0000-000033720000}"/>
    <cellStyle name="Normal 41 2 2 3 2 3 3" xfId="9117" xr:uid="{00000000-0005-0000-0000-00009D230000}"/>
    <cellStyle name="Normal 41 2 2 3 2 3 3 3" xfId="24218" xr:uid="{00000000-0005-0000-0000-00009A5E0000}"/>
    <cellStyle name="Normal 41 2 2 3 2 3 5" xfId="19205" xr:uid="{00000000-0005-0000-0000-0000054B0000}"/>
    <cellStyle name="Normal 41 2 2 3 2 4" xfId="5756" xr:uid="{00000000-0005-0000-0000-00007C160000}"/>
    <cellStyle name="Normal 41 2 2 3 2 4 2" xfId="15808" xr:uid="{00000000-0005-0000-0000-0000C03D0000}"/>
    <cellStyle name="Normal 41 2 2 3 2 4 2 3" xfId="30906" xr:uid="{00000000-0005-0000-0000-0000BA780000}"/>
    <cellStyle name="Normal 41 2 2 3 2 4 3" xfId="10788" xr:uid="{00000000-0005-0000-0000-0000242A0000}"/>
    <cellStyle name="Normal 41 2 2 3 2 4 3 3" xfId="25889" xr:uid="{00000000-0005-0000-0000-000021650000}"/>
    <cellStyle name="Normal 41 2 2 3 2 4 5" xfId="20876" xr:uid="{00000000-0005-0000-0000-00008C510000}"/>
    <cellStyle name="Normal 41 2 2 3 2 5" xfId="12466" xr:uid="{00000000-0005-0000-0000-0000B2300000}"/>
    <cellStyle name="Normal 41 2 2 3 2 5 3" xfId="27564" xr:uid="{00000000-0005-0000-0000-0000AC6B0000}"/>
    <cellStyle name="Normal 41 2 2 3 2 6" xfId="7445" xr:uid="{00000000-0005-0000-0000-0000151D0000}"/>
    <cellStyle name="Normal 41 2 2 3 2 6 3" xfId="22547" xr:uid="{00000000-0005-0000-0000-000013580000}"/>
    <cellStyle name="Normal 41 2 2 3 2 8" xfId="17534" xr:uid="{00000000-0005-0000-0000-00007E440000}"/>
    <cellStyle name="Normal 41 2 2 3 3" xfId="2792" xr:uid="{00000000-0005-0000-0000-0000E80A0000}"/>
    <cellStyle name="Normal 41 2 2 3 3 2" xfId="4482" xr:uid="{00000000-0005-0000-0000-000082110000}"/>
    <cellStyle name="Normal 41 2 2 3 3 2 2" xfId="14555" xr:uid="{00000000-0005-0000-0000-0000DB380000}"/>
    <cellStyle name="Normal 41 2 2 3 3 2 2 3" xfId="29653" xr:uid="{00000000-0005-0000-0000-0000D5730000}"/>
    <cellStyle name="Normal 41 2 2 3 3 2 3" xfId="9535" xr:uid="{00000000-0005-0000-0000-00003F250000}"/>
    <cellStyle name="Normal 41 2 2 3 3 2 3 3" xfId="24636" xr:uid="{00000000-0005-0000-0000-00003C600000}"/>
    <cellStyle name="Normal 41 2 2 3 3 2 5" xfId="19623" xr:uid="{00000000-0005-0000-0000-0000A74C0000}"/>
    <cellStyle name="Normal 41 2 2 3 3 3" xfId="6174" xr:uid="{00000000-0005-0000-0000-00001E180000}"/>
    <cellStyle name="Normal 41 2 2 3 3 3 2" xfId="16226" xr:uid="{00000000-0005-0000-0000-0000623F0000}"/>
    <cellStyle name="Normal 41 2 2 3 3 3 3" xfId="11206" xr:uid="{00000000-0005-0000-0000-0000C62B0000}"/>
    <cellStyle name="Normal 41 2 2 3 3 3 3 3" xfId="26307" xr:uid="{00000000-0005-0000-0000-0000C3660000}"/>
    <cellStyle name="Normal 41 2 2 3 3 3 5" xfId="21294" xr:uid="{00000000-0005-0000-0000-00002E530000}"/>
    <cellStyle name="Normal 41 2 2 3 3 4" xfId="12884" xr:uid="{00000000-0005-0000-0000-000054320000}"/>
    <cellStyle name="Normal 41 2 2 3 3 4 3" xfId="27982" xr:uid="{00000000-0005-0000-0000-00004E6D0000}"/>
    <cellStyle name="Normal 41 2 2 3 3 5" xfId="7863" xr:uid="{00000000-0005-0000-0000-0000B71E0000}"/>
    <cellStyle name="Normal 41 2 2 3 3 5 3" xfId="22965" xr:uid="{00000000-0005-0000-0000-0000B5590000}"/>
    <cellStyle name="Normal 41 2 2 3 3 7" xfId="17952" xr:uid="{00000000-0005-0000-0000-000020460000}"/>
    <cellStyle name="Normal 41 2 2 3 4" xfId="3645" xr:uid="{00000000-0005-0000-0000-00003D0E0000}"/>
    <cellStyle name="Normal 41 2 2 3 4 2" xfId="13719" xr:uid="{00000000-0005-0000-0000-000097350000}"/>
    <cellStyle name="Normal 41 2 2 3 4 2 3" xfId="28817" xr:uid="{00000000-0005-0000-0000-000091700000}"/>
    <cellStyle name="Normal 41 2 2 3 4 3" xfId="8699" xr:uid="{00000000-0005-0000-0000-0000FB210000}"/>
    <cellStyle name="Normal 41 2 2 3 4 3 3" xfId="23800" xr:uid="{00000000-0005-0000-0000-0000F85C0000}"/>
    <cellStyle name="Normal 41 2 2 3 4 5" xfId="18787" xr:uid="{00000000-0005-0000-0000-000063490000}"/>
    <cellStyle name="Normal 41 2 2 3 5" xfId="5338" xr:uid="{00000000-0005-0000-0000-0000DA140000}"/>
    <cellStyle name="Normal 41 2 2 3 5 2" xfId="15390" xr:uid="{00000000-0005-0000-0000-00001E3C0000}"/>
    <cellStyle name="Normal 41 2 2 3 5 2 3" xfId="30488" xr:uid="{00000000-0005-0000-0000-000018770000}"/>
    <cellStyle name="Normal 41 2 2 3 5 3" xfId="10370" xr:uid="{00000000-0005-0000-0000-000082280000}"/>
    <cellStyle name="Normal 41 2 2 3 5 3 3" xfId="25471" xr:uid="{00000000-0005-0000-0000-00007F630000}"/>
    <cellStyle name="Normal 41 2 2 3 5 5" xfId="20458" xr:uid="{00000000-0005-0000-0000-0000EA4F0000}"/>
    <cellStyle name="Normal 41 2 2 3 6" xfId="12048" xr:uid="{00000000-0005-0000-0000-0000102F0000}"/>
    <cellStyle name="Normal 41 2 2 3 6 3" xfId="27146" xr:uid="{00000000-0005-0000-0000-00000A6A0000}"/>
    <cellStyle name="Normal 41 2 2 3 7" xfId="7027" xr:uid="{00000000-0005-0000-0000-0000731B0000}"/>
    <cellStyle name="Normal 41 2 2 3 7 3" xfId="22129" xr:uid="{00000000-0005-0000-0000-000071560000}"/>
    <cellStyle name="Normal 41 2 2 3 9" xfId="17116" xr:uid="{00000000-0005-0000-0000-0000DC420000}"/>
    <cellStyle name="Normal 41 2 2 4" xfId="2163" xr:uid="{00000000-0005-0000-0000-000073080000}"/>
    <cellStyle name="Normal 41 2 2 4 2" xfId="3002" xr:uid="{00000000-0005-0000-0000-0000BA0B0000}"/>
    <cellStyle name="Normal 41 2 2 4 2 2" xfId="4692" xr:uid="{00000000-0005-0000-0000-000054120000}"/>
    <cellStyle name="Normal 41 2 2 4 2 2 2" xfId="14765" xr:uid="{00000000-0005-0000-0000-0000AD390000}"/>
    <cellStyle name="Normal 41 2 2 4 2 2 2 3" xfId="29863" xr:uid="{00000000-0005-0000-0000-0000A7740000}"/>
    <cellStyle name="Normal 41 2 2 4 2 2 3" xfId="9745" xr:uid="{00000000-0005-0000-0000-000011260000}"/>
    <cellStyle name="Normal 41 2 2 4 2 2 3 3" xfId="24846" xr:uid="{00000000-0005-0000-0000-00000E610000}"/>
    <cellStyle name="Normal 41 2 2 4 2 2 5" xfId="19833" xr:uid="{00000000-0005-0000-0000-0000794D0000}"/>
    <cellStyle name="Normal 41 2 2 4 2 3" xfId="6384" xr:uid="{00000000-0005-0000-0000-0000F0180000}"/>
    <cellStyle name="Normal 41 2 2 4 2 3 2" xfId="16436" xr:uid="{00000000-0005-0000-0000-000034400000}"/>
    <cellStyle name="Normal 41 2 2 4 2 3 3" xfId="11416" xr:uid="{00000000-0005-0000-0000-0000982C0000}"/>
    <cellStyle name="Normal 41 2 2 4 2 3 3 3" xfId="26517" xr:uid="{00000000-0005-0000-0000-000095670000}"/>
    <cellStyle name="Normal 41 2 2 4 2 3 5" xfId="21504" xr:uid="{00000000-0005-0000-0000-000000540000}"/>
    <cellStyle name="Normal 41 2 2 4 2 4" xfId="13094" xr:uid="{00000000-0005-0000-0000-000026330000}"/>
    <cellStyle name="Normal 41 2 2 4 2 4 3" xfId="28192" xr:uid="{00000000-0005-0000-0000-0000206E0000}"/>
    <cellStyle name="Normal 41 2 2 4 2 5" xfId="8073" xr:uid="{00000000-0005-0000-0000-0000891F0000}"/>
    <cellStyle name="Normal 41 2 2 4 2 5 3" xfId="23175" xr:uid="{00000000-0005-0000-0000-0000875A0000}"/>
    <cellStyle name="Normal 41 2 2 4 2 7" xfId="18162" xr:uid="{00000000-0005-0000-0000-0000F2460000}"/>
    <cellStyle name="Normal 41 2 2 4 3" xfId="3855" xr:uid="{00000000-0005-0000-0000-00000F0F0000}"/>
    <cellStyle name="Normal 41 2 2 4 3 2" xfId="13929" xr:uid="{00000000-0005-0000-0000-000069360000}"/>
    <cellStyle name="Normal 41 2 2 4 3 2 3" xfId="29027" xr:uid="{00000000-0005-0000-0000-000063710000}"/>
    <cellStyle name="Normal 41 2 2 4 3 3" xfId="8909" xr:uid="{00000000-0005-0000-0000-0000CD220000}"/>
    <cellStyle name="Normal 41 2 2 4 3 3 3" xfId="24010" xr:uid="{00000000-0005-0000-0000-0000CA5D0000}"/>
    <cellStyle name="Normal 41 2 2 4 3 5" xfId="18997" xr:uid="{00000000-0005-0000-0000-0000354A0000}"/>
    <cellStyle name="Normal 41 2 2 4 4" xfId="5548" xr:uid="{00000000-0005-0000-0000-0000AC150000}"/>
    <cellStyle name="Normal 41 2 2 4 4 2" xfId="15600" xr:uid="{00000000-0005-0000-0000-0000F03C0000}"/>
    <cellStyle name="Normal 41 2 2 4 4 2 3" xfId="30698" xr:uid="{00000000-0005-0000-0000-0000EA770000}"/>
    <cellStyle name="Normal 41 2 2 4 4 3" xfId="10580" xr:uid="{00000000-0005-0000-0000-000054290000}"/>
    <cellStyle name="Normal 41 2 2 4 4 3 3" xfId="25681" xr:uid="{00000000-0005-0000-0000-000051640000}"/>
    <cellStyle name="Normal 41 2 2 4 4 5" xfId="20668" xr:uid="{00000000-0005-0000-0000-0000BC500000}"/>
    <cellStyle name="Normal 41 2 2 4 5" xfId="12258" xr:uid="{00000000-0005-0000-0000-0000E22F0000}"/>
    <cellStyle name="Normal 41 2 2 4 5 3" xfId="27356" xr:uid="{00000000-0005-0000-0000-0000DC6A0000}"/>
    <cellStyle name="Normal 41 2 2 4 6" xfId="7237" xr:uid="{00000000-0005-0000-0000-0000451C0000}"/>
    <cellStyle name="Normal 41 2 2 4 6 3" xfId="22339" xr:uid="{00000000-0005-0000-0000-000043570000}"/>
    <cellStyle name="Normal 41 2 2 4 8" xfId="17326" xr:uid="{00000000-0005-0000-0000-0000AE430000}"/>
    <cellStyle name="Normal 41 2 2 5" xfId="2584" xr:uid="{00000000-0005-0000-0000-0000180A0000}"/>
    <cellStyle name="Normal 41 2 2 5 2" xfId="4274" xr:uid="{00000000-0005-0000-0000-0000B2100000}"/>
    <cellStyle name="Normal 41 2 2 5 2 2" xfId="14347" xr:uid="{00000000-0005-0000-0000-00000B380000}"/>
    <cellStyle name="Normal 41 2 2 5 2 2 3" xfId="29445" xr:uid="{00000000-0005-0000-0000-000005730000}"/>
    <cellStyle name="Normal 41 2 2 5 2 3" xfId="9327" xr:uid="{00000000-0005-0000-0000-00006F240000}"/>
    <cellStyle name="Normal 41 2 2 5 2 3 3" xfId="24428" xr:uid="{00000000-0005-0000-0000-00006C5F0000}"/>
    <cellStyle name="Normal 41 2 2 5 2 5" xfId="19415" xr:uid="{00000000-0005-0000-0000-0000D74B0000}"/>
    <cellStyle name="Normal 41 2 2 5 3" xfId="5966" xr:uid="{00000000-0005-0000-0000-00004E170000}"/>
    <cellStyle name="Normal 41 2 2 5 3 2" xfId="16018" xr:uid="{00000000-0005-0000-0000-0000923E0000}"/>
    <cellStyle name="Normal 41 2 2 5 3 3" xfId="10998" xr:uid="{00000000-0005-0000-0000-0000F62A0000}"/>
    <cellStyle name="Normal 41 2 2 5 3 3 3" xfId="26099" xr:uid="{00000000-0005-0000-0000-0000F3650000}"/>
    <cellStyle name="Normal 41 2 2 5 3 5" xfId="21086" xr:uid="{00000000-0005-0000-0000-00005E520000}"/>
    <cellStyle name="Normal 41 2 2 5 4" xfId="12676" xr:uid="{00000000-0005-0000-0000-000084310000}"/>
    <cellStyle name="Normal 41 2 2 5 4 3" xfId="27774" xr:uid="{00000000-0005-0000-0000-00007E6C0000}"/>
    <cellStyle name="Normal 41 2 2 5 5" xfId="7655" xr:uid="{00000000-0005-0000-0000-0000E71D0000}"/>
    <cellStyle name="Normal 41 2 2 5 5 3" xfId="22757" xr:uid="{00000000-0005-0000-0000-0000E5580000}"/>
    <cellStyle name="Normal 41 2 2 5 7" xfId="17744" xr:uid="{00000000-0005-0000-0000-000050450000}"/>
    <cellStyle name="Normal 41 2 2 6" xfId="3437" xr:uid="{00000000-0005-0000-0000-00006D0D0000}"/>
    <cellStyle name="Normal 41 2 2 6 2" xfId="13511" xr:uid="{00000000-0005-0000-0000-0000C7340000}"/>
    <cellStyle name="Normal 41 2 2 6 2 3" xfId="28609" xr:uid="{00000000-0005-0000-0000-0000C16F0000}"/>
    <cellStyle name="Normal 41 2 2 6 3" xfId="8491" xr:uid="{00000000-0005-0000-0000-00002B210000}"/>
    <cellStyle name="Normal 41 2 2 6 3 3" xfId="23592" xr:uid="{00000000-0005-0000-0000-0000285C0000}"/>
    <cellStyle name="Normal 41 2 2 6 5" xfId="18579" xr:uid="{00000000-0005-0000-0000-000093480000}"/>
    <cellStyle name="Normal 41 2 2 7" xfId="5130" xr:uid="{00000000-0005-0000-0000-00000A140000}"/>
    <cellStyle name="Normal 41 2 2 7 2" xfId="15182" xr:uid="{00000000-0005-0000-0000-00004E3B0000}"/>
    <cellStyle name="Normal 41 2 2 7 2 3" xfId="30280" xr:uid="{00000000-0005-0000-0000-000048760000}"/>
    <cellStyle name="Normal 41 2 2 7 3" xfId="10162" xr:uid="{00000000-0005-0000-0000-0000B2270000}"/>
    <cellStyle name="Normal 41 2 2 7 3 3" xfId="25263" xr:uid="{00000000-0005-0000-0000-0000AF620000}"/>
    <cellStyle name="Normal 41 2 2 7 5" xfId="20250" xr:uid="{00000000-0005-0000-0000-00001A4F0000}"/>
    <cellStyle name="Normal 41 2 2 8" xfId="11840" xr:uid="{00000000-0005-0000-0000-0000402E0000}"/>
    <cellStyle name="Normal 41 2 2 8 3" xfId="26938" xr:uid="{00000000-0005-0000-0000-00003A690000}"/>
    <cellStyle name="Normal 41 2 2 9" xfId="6819" xr:uid="{00000000-0005-0000-0000-0000A31A0000}"/>
    <cellStyle name="Normal 41 2 2 9 3" xfId="21921" xr:uid="{00000000-0005-0000-0000-0000A1550000}"/>
    <cellStyle name="Normal 41 2 3" xfId="1783" xr:uid="{00000000-0005-0000-0000-0000F7060000}"/>
    <cellStyle name="Normal 41 2 3 10" xfId="16960" xr:uid="{00000000-0005-0000-0000-000040420000}"/>
    <cellStyle name="Normal 41 2 3 2" xfId="2002" xr:uid="{00000000-0005-0000-0000-0000D2070000}"/>
    <cellStyle name="Normal 41 2 3 2 2" xfId="2423" xr:uid="{00000000-0005-0000-0000-000077090000}"/>
    <cellStyle name="Normal 41 2 3 2 2 2" xfId="3262" xr:uid="{00000000-0005-0000-0000-0000BE0C0000}"/>
    <cellStyle name="Normal 41 2 3 2 2 2 2" xfId="4952" xr:uid="{00000000-0005-0000-0000-000058130000}"/>
    <cellStyle name="Normal 41 2 3 2 2 2 2 2" xfId="15025" xr:uid="{00000000-0005-0000-0000-0000B13A0000}"/>
    <cellStyle name="Normal 41 2 3 2 2 2 2 2 3" xfId="30123" xr:uid="{00000000-0005-0000-0000-0000AB750000}"/>
    <cellStyle name="Normal 41 2 3 2 2 2 2 3" xfId="10005" xr:uid="{00000000-0005-0000-0000-000015270000}"/>
    <cellStyle name="Normal 41 2 3 2 2 2 2 3 3" xfId="25106" xr:uid="{00000000-0005-0000-0000-000012620000}"/>
    <cellStyle name="Normal 41 2 3 2 2 2 2 5" xfId="20093" xr:uid="{00000000-0005-0000-0000-00007D4E0000}"/>
    <cellStyle name="Normal 41 2 3 2 2 2 3" xfId="6644" xr:uid="{00000000-0005-0000-0000-0000F4190000}"/>
    <cellStyle name="Normal 41 2 3 2 2 2 3 2" xfId="16696" xr:uid="{00000000-0005-0000-0000-000038410000}"/>
    <cellStyle name="Normal 41 2 3 2 2 2 3 3" xfId="11676" xr:uid="{00000000-0005-0000-0000-00009C2D0000}"/>
    <cellStyle name="Normal 41 2 3 2 2 2 3 3 3" xfId="26777" xr:uid="{00000000-0005-0000-0000-000099680000}"/>
    <cellStyle name="Normal 41 2 3 2 2 2 3 5" xfId="21764" xr:uid="{00000000-0005-0000-0000-000004550000}"/>
    <cellStyle name="Normal 41 2 3 2 2 2 4" xfId="13354" xr:uid="{00000000-0005-0000-0000-00002A340000}"/>
    <cellStyle name="Normal 41 2 3 2 2 2 4 3" xfId="28452" xr:uid="{00000000-0005-0000-0000-0000246F0000}"/>
    <cellStyle name="Normal 41 2 3 2 2 2 5" xfId="8333" xr:uid="{00000000-0005-0000-0000-00008D200000}"/>
    <cellStyle name="Normal 41 2 3 2 2 2 5 3" xfId="23435" xr:uid="{00000000-0005-0000-0000-00008B5B0000}"/>
    <cellStyle name="Normal 41 2 3 2 2 2 7" xfId="18422" xr:uid="{00000000-0005-0000-0000-0000F6470000}"/>
    <cellStyle name="Normal 41 2 3 2 2 3" xfId="4115" xr:uid="{00000000-0005-0000-0000-000013100000}"/>
    <cellStyle name="Normal 41 2 3 2 2 3 2" xfId="14189" xr:uid="{00000000-0005-0000-0000-00006D370000}"/>
    <cellStyle name="Normal 41 2 3 2 2 3 2 3" xfId="29287" xr:uid="{00000000-0005-0000-0000-000067720000}"/>
    <cellStyle name="Normal 41 2 3 2 2 3 3" xfId="9169" xr:uid="{00000000-0005-0000-0000-0000D1230000}"/>
    <cellStyle name="Normal 41 2 3 2 2 3 3 3" xfId="24270" xr:uid="{00000000-0005-0000-0000-0000CE5E0000}"/>
    <cellStyle name="Normal 41 2 3 2 2 3 5" xfId="19257" xr:uid="{00000000-0005-0000-0000-0000394B0000}"/>
    <cellStyle name="Normal 41 2 3 2 2 4" xfId="5808" xr:uid="{00000000-0005-0000-0000-0000B0160000}"/>
    <cellStyle name="Normal 41 2 3 2 2 4 2" xfId="15860" xr:uid="{00000000-0005-0000-0000-0000F43D0000}"/>
    <cellStyle name="Normal 41 2 3 2 2 4 3" xfId="10840" xr:uid="{00000000-0005-0000-0000-0000582A0000}"/>
    <cellStyle name="Normal 41 2 3 2 2 4 3 3" xfId="25941" xr:uid="{00000000-0005-0000-0000-000055650000}"/>
    <cellStyle name="Normal 41 2 3 2 2 4 5" xfId="20928" xr:uid="{00000000-0005-0000-0000-0000C0510000}"/>
    <cellStyle name="Normal 41 2 3 2 2 5" xfId="12518" xr:uid="{00000000-0005-0000-0000-0000E6300000}"/>
    <cellStyle name="Normal 41 2 3 2 2 5 3" xfId="27616" xr:uid="{00000000-0005-0000-0000-0000E06B0000}"/>
    <cellStyle name="Normal 41 2 3 2 2 6" xfId="7497" xr:uid="{00000000-0005-0000-0000-0000491D0000}"/>
    <cellStyle name="Normal 41 2 3 2 2 6 3" xfId="22599" xr:uid="{00000000-0005-0000-0000-000047580000}"/>
    <cellStyle name="Normal 41 2 3 2 2 8" xfId="17586" xr:uid="{00000000-0005-0000-0000-0000B2440000}"/>
    <cellStyle name="Normal 41 2 3 2 3" xfId="2844" xr:uid="{00000000-0005-0000-0000-00001C0B0000}"/>
    <cellStyle name="Normal 41 2 3 2 3 2" xfId="4534" xr:uid="{00000000-0005-0000-0000-0000B6110000}"/>
    <cellStyle name="Normal 41 2 3 2 3 2 2" xfId="14607" xr:uid="{00000000-0005-0000-0000-00000F390000}"/>
    <cellStyle name="Normal 41 2 3 2 3 2 2 3" xfId="29705" xr:uid="{00000000-0005-0000-0000-000009740000}"/>
    <cellStyle name="Normal 41 2 3 2 3 2 3" xfId="9587" xr:uid="{00000000-0005-0000-0000-000073250000}"/>
    <cellStyle name="Normal 41 2 3 2 3 2 3 3" xfId="24688" xr:uid="{00000000-0005-0000-0000-000070600000}"/>
    <cellStyle name="Normal 41 2 3 2 3 2 5" xfId="19675" xr:uid="{00000000-0005-0000-0000-0000DB4C0000}"/>
    <cellStyle name="Normal 41 2 3 2 3 3" xfId="6226" xr:uid="{00000000-0005-0000-0000-000052180000}"/>
    <cellStyle name="Normal 41 2 3 2 3 3 2" xfId="16278" xr:uid="{00000000-0005-0000-0000-0000963F0000}"/>
    <cellStyle name="Normal 41 2 3 2 3 3 3" xfId="11258" xr:uid="{00000000-0005-0000-0000-0000FA2B0000}"/>
    <cellStyle name="Normal 41 2 3 2 3 3 3 3" xfId="26359" xr:uid="{00000000-0005-0000-0000-0000F7660000}"/>
    <cellStyle name="Normal 41 2 3 2 3 3 5" xfId="21346" xr:uid="{00000000-0005-0000-0000-000062530000}"/>
    <cellStyle name="Normal 41 2 3 2 3 4" xfId="12936" xr:uid="{00000000-0005-0000-0000-000088320000}"/>
    <cellStyle name="Normal 41 2 3 2 3 4 3" xfId="28034" xr:uid="{00000000-0005-0000-0000-0000826D0000}"/>
    <cellStyle name="Normal 41 2 3 2 3 5" xfId="7915" xr:uid="{00000000-0005-0000-0000-0000EB1E0000}"/>
    <cellStyle name="Normal 41 2 3 2 3 5 3" xfId="23017" xr:uid="{00000000-0005-0000-0000-0000E9590000}"/>
    <cellStyle name="Normal 41 2 3 2 3 7" xfId="18004" xr:uid="{00000000-0005-0000-0000-000054460000}"/>
    <cellStyle name="Normal 41 2 3 2 4" xfId="3697" xr:uid="{00000000-0005-0000-0000-0000710E0000}"/>
    <cellStyle name="Normal 41 2 3 2 4 2" xfId="13771" xr:uid="{00000000-0005-0000-0000-0000CB350000}"/>
    <cellStyle name="Normal 41 2 3 2 4 2 3" xfId="28869" xr:uid="{00000000-0005-0000-0000-0000C5700000}"/>
    <cellStyle name="Normal 41 2 3 2 4 3" xfId="8751" xr:uid="{00000000-0005-0000-0000-00002F220000}"/>
    <cellStyle name="Normal 41 2 3 2 4 3 3" xfId="23852" xr:uid="{00000000-0005-0000-0000-00002C5D0000}"/>
    <cellStyle name="Normal 41 2 3 2 4 5" xfId="18839" xr:uid="{00000000-0005-0000-0000-000097490000}"/>
    <cellStyle name="Normal 41 2 3 2 5" xfId="5390" xr:uid="{00000000-0005-0000-0000-00000E150000}"/>
    <cellStyle name="Normal 41 2 3 2 5 2" xfId="15442" xr:uid="{00000000-0005-0000-0000-0000523C0000}"/>
    <cellStyle name="Normal 41 2 3 2 5 2 3" xfId="30540" xr:uid="{00000000-0005-0000-0000-00004C770000}"/>
    <cellStyle name="Normal 41 2 3 2 5 3" xfId="10422" xr:uid="{00000000-0005-0000-0000-0000B6280000}"/>
    <cellStyle name="Normal 41 2 3 2 5 3 3" xfId="25523" xr:uid="{00000000-0005-0000-0000-0000B3630000}"/>
    <cellStyle name="Normal 41 2 3 2 5 5" xfId="20510" xr:uid="{00000000-0005-0000-0000-00001E500000}"/>
    <cellStyle name="Normal 41 2 3 2 6" xfId="12100" xr:uid="{00000000-0005-0000-0000-0000442F0000}"/>
    <cellStyle name="Normal 41 2 3 2 6 3" xfId="27198" xr:uid="{00000000-0005-0000-0000-00003E6A0000}"/>
    <cellStyle name="Normal 41 2 3 2 7" xfId="7079" xr:uid="{00000000-0005-0000-0000-0000A71B0000}"/>
    <cellStyle name="Normal 41 2 3 2 7 3" xfId="22181" xr:uid="{00000000-0005-0000-0000-0000A5560000}"/>
    <cellStyle name="Normal 41 2 3 2 9" xfId="17168" xr:uid="{00000000-0005-0000-0000-000010430000}"/>
    <cellStyle name="Normal 41 2 3 3" xfId="2215" xr:uid="{00000000-0005-0000-0000-0000A7080000}"/>
    <cellStyle name="Normal 41 2 3 3 2" xfId="3054" xr:uid="{00000000-0005-0000-0000-0000EE0B0000}"/>
    <cellStyle name="Normal 41 2 3 3 2 2" xfId="4744" xr:uid="{00000000-0005-0000-0000-000088120000}"/>
    <cellStyle name="Normal 41 2 3 3 2 2 2" xfId="14817" xr:uid="{00000000-0005-0000-0000-0000E1390000}"/>
    <cellStyle name="Normal 41 2 3 3 2 2 2 3" xfId="29915" xr:uid="{00000000-0005-0000-0000-0000DB740000}"/>
    <cellStyle name="Normal 41 2 3 3 2 2 3" xfId="9797" xr:uid="{00000000-0005-0000-0000-000045260000}"/>
    <cellStyle name="Normal 41 2 3 3 2 2 3 3" xfId="24898" xr:uid="{00000000-0005-0000-0000-000042610000}"/>
    <cellStyle name="Normal 41 2 3 3 2 2 5" xfId="19885" xr:uid="{00000000-0005-0000-0000-0000AD4D0000}"/>
    <cellStyle name="Normal 41 2 3 3 2 3" xfId="6436" xr:uid="{00000000-0005-0000-0000-000024190000}"/>
    <cellStyle name="Normal 41 2 3 3 2 3 2" xfId="16488" xr:uid="{00000000-0005-0000-0000-000068400000}"/>
    <cellStyle name="Normal 41 2 3 3 2 3 3" xfId="11468" xr:uid="{00000000-0005-0000-0000-0000CC2C0000}"/>
    <cellStyle name="Normal 41 2 3 3 2 3 3 3" xfId="26569" xr:uid="{00000000-0005-0000-0000-0000C9670000}"/>
    <cellStyle name="Normal 41 2 3 3 2 3 5" xfId="21556" xr:uid="{00000000-0005-0000-0000-000034540000}"/>
    <cellStyle name="Normal 41 2 3 3 2 4" xfId="13146" xr:uid="{00000000-0005-0000-0000-00005A330000}"/>
    <cellStyle name="Normal 41 2 3 3 2 4 3" xfId="28244" xr:uid="{00000000-0005-0000-0000-0000546E0000}"/>
    <cellStyle name="Normal 41 2 3 3 2 5" xfId="8125" xr:uid="{00000000-0005-0000-0000-0000BD1F0000}"/>
    <cellStyle name="Normal 41 2 3 3 2 5 3" xfId="23227" xr:uid="{00000000-0005-0000-0000-0000BB5A0000}"/>
    <cellStyle name="Normal 41 2 3 3 2 7" xfId="18214" xr:uid="{00000000-0005-0000-0000-000026470000}"/>
    <cellStyle name="Normal 41 2 3 3 3" xfId="3907" xr:uid="{00000000-0005-0000-0000-0000430F0000}"/>
    <cellStyle name="Normal 41 2 3 3 3 2" xfId="13981" xr:uid="{00000000-0005-0000-0000-00009D360000}"/>
    <cellStyle name="Normal 41 2 3 3 3 2 3" xfId="29079" xr:uid="{00000000-0005-0000-0000-000097710000}"/>
    <cellStyle name="Normal 41 2 3 3 3 3" xfId="8961" xr:uid="{00000000-0005-0000-0000-000001230000}"/>
    <cellStyle name="Normal 41 2 3 3 3 3 3" xfId="24062" xr:uid="{00000000-0005-0000-0000-0000FE5D0000}"/>
    <cellStyle name="Normal 41 2 3 3 3 5" xfId="19049" xr:uid="{00000000-0005-0000-0000-0000694A0000}"/>
    <cellStyle name="Normal 41 2 3 3 4" xfId="5600" xr:uid="{00000000-0005-0000-0000-0000E0150000}"/>
    <cellStyle name="Normal 41 2 3 3 4 2" xfId="15652" xr:uid="{00000000-0005-0000-0000-0000243D0000}"/>
    <cellStyle name="Normal 41 2 3 3 4 2 3" xfId="30750" xr:uid="{00000000-0005-0000-0000-00001E780000}"/>
    <cellStyle name="Normal 41 2 3 3 4 3" xfId="10632" xr:uid="{00000000-0005-0000-0000-000088290000}"/>
    <cellStyle name="Normal 41 2 3 3 4 3 3" xfId="25733" xr:uid="{00000000-0005-0000-0000-000085640000}"/>
    <cellStyle name="Normal 41 2 3 3 4 5" xfId="20720" xr:uid="{00000000-0005-0000-0000-0000F0500000}"/>
    <cellStyle name="Normal 41 2 3 3 5" xfId="12310" xr:uid="{00000000-0005-0000-0000-000016300000}"/>
    <cellStyle name="Normal 41 2 3 3 5 3" xfId="27408" xr:uid="{00000000-0005-0000-0000-0000106B0000}"/>
    <cellStyle name="Normal 41 2 3 3 6" xfId="7289" xr:uid="{00000000-0005-0000-0000-0000791C0000}"/>
    <cellStyle name="Normal 41 2 3 3 6 3" xfId="22391" xr:uid="{00000000-0005-0000-0000-000077570000}"/>
    <cellStyle name="Normal 41 2 3 3 8" xfId="17378" xr:uid="{00000000-0005-0000-0000-0000E2430000}"/>
    <cellStyle name="Normal 41 2 3 4" xfId="2636" xr:uid="{00000000-0005-0000-0000-00004C0A0000}"/>
    <cellStyle name="Normal 41 2 3 4 2" xfId="4326" xr:uid="{00000000-0005-0000-0000-0000E6100000}"/>
    <cellStyle name="Normal 41 2 3 4 2 2" xfId="14399" xr:uid="{00000000-0005-0000-0000-00003F380000}"/>
    <cellStyle name="Normal 41 2 3 4 2 2 3" xfId="29497" xr:uid="{00000000-0005-0000-0000-000039730000}"/>
    <cellStyle name="Normal 41 2 3 4 2 3" xfId="9379" xr:uid="{00000000-0005-0000-0000-0000A3240000}"/>
    <cellStyle name="Normal 41 2 3 4 2 3 3" xfId="24480" xr:uid="{00000000-0005-0000-0000-0000A05F0000}"/>
    <cellStyle name="Normal 41 2 3 4 2 5" xfId="19467" xr:uid="{00000000-0005-0000-0000-00000B4C0000}"/>
    <cellStyle name="Normal 41 2 3 4 3" xfId="6018" xr:uid="{00000000-0005-0000-0000-000082170000}"/>
    <cellStyle name="Normal 41 2 3 4 3 2" xfId="16070" xr:uid="{00000000-0005-0000-0000-0000C63E0000}"/>
    <cellStyle name="Normal 41 2 3 4 3 3" xfId="11050" xr:uid="{00000000-0005-0000-0000-00002A2B0000}"/>
    <cellStyle name="Normal 41 2 3 4 3 3 3" xfId="26151" xr:uid="{00000000-0005-0000-0000-000027660000}"/>
    <cellStyle name="Normal 41 2 3 4 3 5" xfId="21138" xr:uid="{00000000-0005-0000-0000-000092520000}"/>
    <cellStyle name="Normal 41 2 3 4 4" xfId="12728" xr:uid="{00000000-0005-0000-0000-0000B8310000}"/>
    <cellStyle name="Normal 41 2 3 4 4 3" xfId="27826" xr:uid="{00000000-0005-0000-0000-0000B26C0000}"/>
    <cellStyle name="Normal 41 2 3 4 5" xfId="7707" xr:uid="{00000000-0005-0000-0000-00001B1E0000}"/>
    <cellStyle name="Normal 41 2 3 4 5 3" xfId="22809" xr:uid="{00000000-0005-0000-0000-000019590000}"/>
    <cellStyle name="Normal 41 2 3 4 7" xfId="17796" xr:uid="{00000000-0005-0000-0000-000084450000}"/>
    <cellStyle name="Normal 41 2 3 5" xfId="3489" xr:uid="{00000000-0005-0000-0000-0000A10D0000}"/>
    <cellStyle name="Normal 41 2 3 5 2" xfId="13563" xr:uid="{00000000-0005-0000-0000-0000FB340000}"/>
    <cellStyle name="Normal 41 2 3 5 2 3" xfId="28661" xr:uid="{00000000-0005-0000-0000-0000F56F0000}"/>
    <cellStyle name="Normal 41 2 3 5 3" xfId="8543" xr:uid="{00000000-0005-0000-0000-00005F210000}"/>
    <cellStyle name="Normal 41 2 3 5 3 3" xfId="23644" xr:uid="{00000000-0005-0000-0000-00005C5C0000}"/>
    <cellStyle name="Normal 41 2 3 5 5" xfId="18631" xr:uid="{00000000-0005-0000-0000-0000C7480000}"/>
    <cellStyle name="Normal 41 2 3 6" xfId="5182" xr:uid="{00000000-0005-0000-0000-00003E140000}"/>
    <cellStyle name="Normal 41 2 3 6 2" xfId="15234" xr:uid="{00000000-0005-0000-0000-0000823B0000}"/>
    <cellStyle name="Normal 41 2 3 6 2 3" xfId="30332" xr:uid="{00000000-0005-0000-0000-00007C760000}"/>
    <cellStyle name="Normal 41 2 3 6 3" xfId="10214" xr:uid="{00000000-0005-0000-0000-0000E6270000}"/>
    <cellStyle name="Normal 41 2 3 6 3 3" xfId="25315" xr:uid="{00000000-0005-0000-0000-0000E3620000}"/>
    <cellStyle name="Normal 41 2 3 6 5" xfId="20302" xr:uid="{00000000-0005-0000-0000-00004E4F0000}"/>
    <cellStyle name="Normal 41 2 3 7" xfId="11892" xr:uid="{00000000-0005-0000-0000-0000742E0000}"/>
    <cellStyle name="Normal 41 2 3 7 3" xfId="26990" xr:uid="{00000000-0005-0000-0000-00006E690000}"/>
    <cellStyle name="Normal 41 2 3 8" xfId="6871" xr:uid="{00000000-0005-0000-0000-0000D71A0000}"/>
    <cellStyle name="Normal 41 2 3 8 3" xfId="21973" xr:uid="{00000000-0005-0000-0000-0000D5550000}"/>
    <cellStyle name="Normal 41 2 4" xfId="1896" xr:uid="{00000000-0005-0000-0000-000068070000}"/>
    <cellStyle name="Normal 41 2 4 2" xfId="2319" xr:uid="{00000000-0005-0000-0000-00000F090000}"/>
    <cellStyle name="Normal 41 2 4 2 2" xfId="3158" xr:uid="{00000000-0005-0000-0000-0000560C0000}"/>
    <cellStyle name="Normal 41 2 4 2 2 2" xfId="4848" xr:uid="{00000000-0005-0000-0000-0000F0120000}"/>
    <cellStyle name="Normal 41 2 4 2 2 2 2" xfId="14921" xr:uid="{00000000-0005-0000-0000-0000493A0000}"/>
    <cellStyle name="Normal 41 2 4 2 2 2 2 3" xfId="30019" xr:uid="{00000000-0005-0000-0000-000043750000}"/>
    <cellStyle name="Normal 41 2 4 2 2 2 3" xfId="9901" xr:uid="{00000000-0005-0000-0000-0000AD260000}"/>
    <cellStyle name="Normal 41 2 4 2 2 2 3 3" xfId="25002" xr:uid="{00000000-0005-0000-0000-0000AA610000}"/>
    <cellStyle name="Normal 41 2 4 2 2 2 5" xfId="19989" xr:uid="{00000000-0005-0000-0000-0000154E0000}"/>
    <cellStyle name="Normal 41 2 4 2 2 3" xfId="6540" xr:uid="{00000000-0005-0000-0000-00008C190000}"/>
    <cellStyle name="Normal 41 2 4 2 2 3 2" xfId="16592" xr:uid="{00000000-0005-0000-0000-0000D0400000}"/>
    <cellStyle name="Normal 41 2 4 2 2 3 3" xfId="11572" xr:uid="{00000000-0005-0000-0000-0000342D0000}"/>
    <cellStyle name="Normal 41 2 4 2 2 3 3 3" xfId="26673" xr:uid="{00000000-0005-0000-0000-000031680000}"/>
    <cellStyle name="Normal 41 2 4 2 2 3 5" xfId="21660" xr:uid="{00000000-0005-0000-0000-00009C540000}"/>
    <cellStyle name="Normal 41 2 4 2 2 4" xfId="13250" xr:uid="{00000000-0005-0000-0000-0000C2330000}"/>
    <cellStyle name="Normal 41 2 4 2 2 4 3" xfId="28348" xr:uid="{00000000-0005-0000-0000-0000BC6E0000}"/>
    <cellStyle name="Normal 41 2 4 2 2 5" xfId="8229" xr:uid="{00000000-0005-0000-0000-000025200000}"/>
    <cellStyle name="Normal 41 2 4 2 2 5 3" xfId="23331" xr:uid="{00000000-0005-0000-0000-0000235B0000}"/>
    <cellStyle name="Normal 41 2 4 2 2 7" xfId="18318" xr:uid="{00000000-0005-0000-0000-00008E470000}"/>
    <cellStyle name="Normal 41 2 4 2 3" xfId="4011" xr:uid="{00000000-0005-0000-0000-0000AB0F0000}"/>
    <cellStyle name="Normal 41 2 4 2 3 2" xfId="14085" xr:uid="{00000000-0005-0000-0000-000005370000}"/>
    <cellStyle name="Normal 41 2 4 2 3 2 3" xfId="29183" xr:uid="{00000000-0005-0000-0000-0000FF710000}"/>
    <cellStyle name="Normal 41 2 4 2 3 3" xfId="9065" xr:uid="{00000000-0005-0000-0000-000069230000}"/>
    <cellStyle name="Normal 41 2 4 2 3 3 3" xfId="24166" xr:uid="{00000000-0005-0000-0000-0000665E0000}"/>
    <cellStyle name="Normal 41 2 4 2 3 5" xfId="19153" xr:uid="{00000000-0005-0000-0000-0000D14A0000}"/>
    <cellStyle name="Normal 41 2 4 2 4" xfId="5704" xr:uid="{00000000-0005-0000-0000-000048160000}"/>
    <cellStyle name="Normal 41 2 4 2 4 2" xfId="15756" xr:uid="{00000000-0005-0000-0000-00008C3D0000}"/>
    <cellStyle name="Normal 41 2 4 2 4 2 3" xfId="30854" xr:uid="{00000000-0005-0000-0000-000086780000}"/>
    <cellStyle name="Normal 41 2 4 2 4 3" xfId="10736" xr:uid="{00000000-0005-0000-0000-0000F0290000}"/>
    <cellStyle name="Normal 41 2 4 2 4 3 3" xfId="25837" xr:uid="{00000000-0005-0000-0000-0000ED640000}"/>
    <cellStyle name="Normal 41 2 4 2 4 5" xfId="20824" xr:uid="{00000000-0005-0000-0000-000058510000}"/>
    <cellStyle name="Normal 41 2 4 2 5" xfId="12414" xr:uid="{00000000-0005-0000-0000-00007E300000}"/>
    <cellStyle name="Normal 41 2 4 2 5 3" xfId="27512" xr:uid="{00000000-0005-0000-0000-0000786B0000}"/>
    <cellStyle name="Normal 41 2 4 2 6" xfId="7393" xr:uid="{00000000-0005-0000-0000-0000E11C0000}"/>
    <cellStyle name="Normal 41 2 4 2 6 3" xfId="22495" xr:uid="{00000000-0005-0000-0000-0000DF570000}"/>
    <cellStyle name="Normal 41 2 4 2 8" xfId="17482" xr:uid="{00000000-0005-0000-0000-00004A440000}"/>
    <cellStyle name="Normal 41 2 4 3" xfId="2740" xr:uid="{00000000-0005-0000-0000-0000B40A0000}"/>
    <cellStyle name="Normal 41 2 4 3 2" xfId="4430" xr:uid="{00000000-0005-0000-0000-00004E110000}"/>
    <cellStyle name="Normal 41 2 4 3 2 2" xfId="14503" xr:uid="{00000000-0005-0000-0000-0000A7380000}"/>
    <cellStyle name="Normal 41 2 4 3 2 2 3" xfId="29601" xr:uid="{00000000-0005-0000-0000-0000A1730000}"/>
    <cellStyle name="Normal 41 2 4 3 2 3" xfId="9483" xr:uid="{00000000-0005-0000-0000-00000B250000}"/>
    <cellStyle name="Normal 41 2 4 3 2 3 3" xfId="24584" xr:uid="{00000000-0005-0000-0000-000008600000}"/>
    <cellStyle name="Normal 41 2 4 3 2 5" xfId="19571" xr:uid="{00000000-0005-0000-0000-0000734C0000}"/>
    <cellStyle name="Normal 41 2 4 3 3" xfId="6122" xr:uid="{00000000-0005-0000-0000-0000EA170000}"/>
    <cellStyle name="Normal 41 2 4 3 3 2" xfId="16174" xr:uid="{00000000-0005-0000-0000-00002E3F0000}"/>
    <cellStyle name="Normal 41 2 4 3 3 3" xfId="11154" xr:uid="{00000000-0005-0000-0000-0000922B0000}"/>
    <cellStyle name="Normal 41 2 4 3 3 3 3" xfId="26255" xr:uid="{00000000-0005-0000-0000-00008F660000}"/>
    <cellStyle name="Normal 41 2 4 3 3 5" xfId="21242" xr:uid="{00000000-0005-0000-0000-0000FA520000}"/>
    <cellStyle name="Normal 41 2 4 3 4" xfId="12832" xr:uid="{00000000-0005-0000-0000-000020320000}"/>
    <cellStyle name="Normal 41 2 4 3 4 3" xfId="27930" xr:uid="{00000000-0005-0000-0000-00001A6D0000}"/>
    <cellStyle name="Normal 41 2 4 3 5" xfId="7811" xr:uid="{00000000-0005-0000-0000-0000831E0000}"/>
    <cellStyle name="Normal 41 2 4 3 5 3" xfId="22913" xr:uid="{00000000-0005-0000-0000-000081590000}"/>
    <cellStyle name="Normal 41 2 4 3 7" xfId="17900" xr:uid="{00000000-0005-0000-0000-0000EC450000}"/>
    <cellStyle name="Normal 41 2 4 4" xfId="3593" xr:uid="{00000000-0005-0000-0000-0000090E0000}"/>
    <cellStyle name="Normal 41 2 4 4 2" xfId="13667" xr:uid="{00000000-0005-0000-0000-000063350000}"/>
    <cellStyle name="Normal 41 2 4 4 2 3" xfId="28765" xr:uid="{00000000-0005-0000-0000-00005D700000}"/>
    <cellStyle name="Normal 41 2 4 4 3" xfId="8647" xr:uid="{00000000-0005-0000-0000-0000C7210000}"/>
    <cellStyle name="Normal 41 2 4 4 3 3" xfId="23748" xr:uid="{00000000-0005-0000-0000-0000C45C0000}"/>
    <cellStyle name="Normal 41 2 4 4 5" xfId="18735" xr:uid="{00000000-0005-0000-0000-00002F490000}"/>
    <cellStyle name="Normal 41 2 4 5" xfId="5286" xr:uid="{00000000-0005-0000-0000-0000A6140000}"/>
    <cellStyle name="Normal 41 2 4 5 2" xfId="15338" xr:uid="{00000000-0005-0000-0000-0000EA3B0000}"/>
    <cellStyle name="Normal 41 2 4 5 2 3" xfId="30436" xr:uid="{00000000-0005-0000-0000-0000E4760000}"/>
    <cellStyle name="Normal 41 2 4 5 3" xfId="10318" xr:uid="{00000000-0005-0000-0000-00004E280000}"/>
    <cellStyle name="Normal 41 2 4 5 3 3" xfId="25419" xr:uid="{00000000-0005-0000-0000-00004B630000}"/>
    <cellStyle name="Normal 41 2 4 5 5" xfId="20406" xr:uid="{00000000-0005-0000-0000-0000B64F0000}"/>
    <cellStyle name="Normal 41 2 4 6" xfId="11996" xr:uid="{00000000-0005-0000-0000-0000DC2E0000}"/>
    <cellStyle name="Normal 41 2 4 6 3" xfId="27094" xr:uid="{00000000-0005-0000-0000-0000D6690000}"/>
    <cellStyle name="Normal 41 2 4 7" xfId="6975" xr:uid="{00000000-0005-0000-0000-00003F1B0000}"/>
    <cellStyle name="Normal 41 2 4 7 3" xfId="22077" xr:uid="{00000000-0005-0000-0000-00003D560000}"/>
    <cellStyle name="Normal 41 2 4 9" xfId="17064" xr:uid="{00000000-0005-0000-0000-0000A8420000}"/>
    <cellStyle name="Normal 41 2 5" xfId="2109" xr:uid="{00000000-0005-0000-0000-00003D080000}"/>
    <cellStyle name="Normal 41 2 5 2" xfId="2950" xr:uid="{00000000-0005-0000-0000-0000860B0000}"/>
    <cellStyle name="Normal 41 2 5 2 2" xfId="4640" xr:uid="{00000000-0005-0000-0000-000020120000}"/>
    <cellStyle name="Normal 41 2 5 2 2 2" xfId="14713" xr:uid="{00000000-0005-0000-0000-000079390000}"/>
    <cellStyle name="Normal 41 2 5 2 2 2 3" xfId="29811" xr:uid="{00000000-0005-0000-0000-000073740000}"/>
    <cellStyle name="Normal 41 2 5 2 2 3" xfId="9693" xr:uid="{00000000-0005-0000-0000-0000DD250000}"/>
    <cellStyle name="Normal 41 2 5 2 2 3 3" xfId="24794" xr:uid="{00000000-0005-0000-0000-0000DA600000}"/>
    <cellStyle name="Normal 41 2 5 2 2 5" xfId="19781" xr:uid="{00000000-0005-0000-0000-0000454D0000}"/>
    <cellStyle name="Normal 41 2 5 2 3" xfId="6332" xr:uid="{00000000-0005-0000-0000-0000BC180000}"/>
    <cellStyle name="Normal 41 2 5 2 3 2" xfId="16384" xr:uid="{00000000-0005-0000-0000-000000400000}"/>
    <cellStyle name="Normal 41 2 5 2 3 3" xfId="11364" xr:uid="{00000000-0005-0000-0000-0000642C0000}"/>
    <cellStyle name="Normal 41 2 5 2 3 3 3" xfId="26465" xr:uid="{00000000-0005-0000-0000-000061670000}"/>
    <cellStyle name="Normal 41 2 5 2 3 5" xfId="21452" xr:uid="{00000000-0005-0000-0000-0000CC530000}"/>
    <cellStyle name="Normal 41 2 5 2 4" xfId="13042" xr:uid="{00000000-0005-0000-0000-0000F2320000}"/>
    <cellStyle name="Normal 41 2 5 2 4 3" xfId="28140" xr:uid="{00000000-0005-0000-0000-0000EC6D0000}"/>
    <cellStyle name="Normal 41 2 5 2 5" xfId="8021" xr:uid="{00000000-0005-0000-0000-0000551F0000}"/>
    <cellStyle name="Normal 41 2 5 2 5 3" xfId="23123" xr:uid="{00000000-0005-0000-0000-0000535A0000}"/>
    <cellStyle name="Normal 41 2 5 2 7" xfId="18110" xr:uid="{00000000-0005-0000-0000-0000BE460000}"/>
    <cellStyle name="Normal 41 2 5 3" xfId="3803" xr:uid="{00000000-0005-0000-0000-0000DB0E0000}"/>
    <cellStyle name="Normal 41 2 5 3 2" xfId="13877" xr:uid="{00000000-0005-0000-0000-000035360000}"/>
    <cellStyle name="Normal 41 2 5 3 2 3" xfId="28975" xr:uid="{00000000-0005-0000-0000-00002F710000}"/>
    <cellStyle name="Normal 41 2 5 3 3" xfId="8857" xr:uid="{00000000-0005-0000-0000-000099220000}"/>
    <cellStyle name="Normal 41 2 5 3 3 3" xfId="23958" xr:uid="{00000000-0005-0000-0000-0000965D0000}"/>
    <cellStyle name="Normal 41 2 5 3 5" xfId="18945" xr:uid="{00000000-0005-0000-0000-0000014A0000}"/>
    <cellStyle name="Normal 41 2 5 4" xfId="5496" xr:uid="{00000000-0005-0000-0000-000078150000}"/>
    <cellStyle name="Normal 41 2 5 4 2" xfId="15548" xr:uid="{00000000-0005-0000-0000-0000BC3C0000}"/>
    <cellStyle name="Normal 41 2 5 4 2 3" xfId="30646" xr:uid="{00000000-0005-0000-0000-0000B6770000}"/>
    <cellStyle name="Normal 41 2 5 4 3" xfId="10528" xr:uid="{00000000-0005-0000-0000-000020290000}"/>
    <cellStyle name="Normal 41 2 5 4 3 3" xfId="25629" xr:uid="{00000000-0005-0000-0000-00001D640000}"/>
    <cellStyle name="Normal 41 2 5 4 5" xfId="20616" xr:uid="{00000000-0005-0000-0000-000088500000}"/>
    <cellStyle name="Normal 41 2 5 5" xfId="12206" xr:uid="{00000000-0005-0000-0000-0000AE2F0000}"/>
    <cellStyle name="Normal 41 2 5 5 3" xfId="27304" xr:uid="{00000000-0005-0000-0000-0000A86A0000}"/>
    <cellStyle name="Normal 41 2 5 6" xfId="7185" xr:uid="{00000000-0005-0000-0000-0000111C0000}"/>
    <cellStyle name="Normal 41 2 5 6 3" xfId="22287" xr:uid="{00000000-0005-0000-0000-00000F570000}"/>
    <cellStyle name="Normal 41 2 5 8" xfId="17274" xr:uid="{00000000-0005-0000-0000-00007A430000}"/>
    <cellStyle name="Normal 41 2 6" xfId="2530" xr:uid="{00000000-0005-0000-0000-0000E2090000}"/>
    <cellStyle name="Normal 41 2 6 2" xfId="4222" xr:uid="{00000000-0005-0000-0000-00007E100000}"/>
    <cellStyle name="Normal 41 2 6 2 2" xfId="14295" xr:uid="{00000000-0005-0000-0000-0000D7370000}"/>
    <cellStyle name="Normal 41 2 6 2 2 3" xfId="29393" xr:uid="{00000000-0005-0000-0000-0000D1720000}"/>
    <cellStyle name="Normal 41 2 6 2 3" xfId="9275" xr:uid="{00000000-0005-0000-0000-00003B240000}"/>
    <cellStyle name="Normal 41 2 6 2 3 3" xfId="24376" xr:uid="{00000000-0005-0000-0000-0000385F0000}"/>
    <cellStyle name="Normal 41 2 6 2 5" xfId="19363" xr:uid="{00000000-0005-0000-0000-0000A34B0000}"/>
    <cellStyle name="Normal 41 2 6 3" xfId="5914" xr:uid="{00000000-0005-0000-0000-00001A170000}"/>
    <cellStyle name="Normal 41 2 6 3 2" xfId="15966" xr:uid="{00000000-0005-0000-0000-00005E3E0000}"/>
    <cellStyle name="Normal 41 2 6 3 3" xfId="10946" xr:uid="{00000000-0005-0000-0000-0000C22A0000}"/>
    <cellStyle name="Normal 41 2 6 3 3 3" xfId="26047" xr:uid="{00000000-0005-0000-0000-0000BF650000}"/>
    <cellStyle name="Normal 41 2 6 3 5" xfId="21034" xr:uid="{00000000-0005-0000-0000-00002A520000}"/>
    <cellStyle name="Normal 41 2 6 4" xfId="12624" xr:uid="{00000000-0005-0000-0000-000050310000}"/>
    <cellStyle name="Normal 41 2 6 4 3" xfId="27722" xr:uid="{00000000-0005-0000-0000-00004A6C0000}"/>
    <cellStyle name="Normal 41 2 6 5" xfId="7603" xr:uid="{00000000-0005-0000-0000-0000B31D0000}"/>
    <cellStyle name="Normal 41 2 6 5 3" xfId="22705" xr:uid="{00000000-0005-0000-0000-0000B1580000}"/>
    <cellStyle name="Normal 41 2 6 7" xfId="17692" xr:uid="{00000000-0005-0000-0000-00001C450000}"/>
    <cellStyle name="Normal 41 2 7" xfId="3381" xr:uid="{00000000-0005-0000-0000-0000350D0000}"/>
    <cellStyle name="Normal 41 2 7 2" xfId="13459" xr:uid="{00000000-0005-0000-0000-000093340000}"/>
    <cellStyle name="Normal 41 2 7 2 3" xfId="28557" xr:uid="{00000000-0005-0000-0000-00008D6F0000}"/>
    <cellStyle name="Normal 41 2 7 3" xfId="8439" xr:uid="{00000000-0005-0000-0000-0000F7200000}"/>
    <cellStyle name="Normal 41 2 7 3 3" xfId="23540" xr:uid="{00000000-0005-0000-0000-0000F45B0000}"/>
    <cellStyle name="Normal 41 2 7 5" xfId="18527" xr:uid="{00000000-0005-0000-0000-00005F480000}"/>
    <cellStyle name="Normal 41 2 8" xfId="5075" xr:uid="{00000000-0005-0000-0000-0000D3130000}"/>
    <cellStyle name="Normal 41 2 8 2" xfId="15130" xr:uid="{00000000-0005-0000-0000-00001A3B0000}"/>
    <cellStyle name="Normal 41 2 8 2 3" xfId="30228" xr:uid="{00000000-0005-0000-0000-000014760000}"/>
    <cellStyle name="Normal 41 2 8 3" xfId="10110" xr:uid="{00000000-0005-0000-0000-00007E270000}"/>
    <cellStyle name="Normal 41 2 8 3 3" xfId="25211" xr:uid="{00000000-0005-0000-0000-00007B620000}"/>
    <cellStyle name="Normal 41 2 8 5" xfId="20198" xr:uid="{00000000-0005-0000-0000-0000E64E0000}"/>
    <cellStyle name="Normal 41 2 9" xfId="11786" xr:uid="{00000000-0005-0000-0000-00000A2E0000}"/>
    <cellStyle name="Normal 41 2 9 3" xfId="26886" xr:uid="{00000000-0005-0000-0000-000006690000}"/>
    <cellStyle name="Normal 42" xfId="968" xr:uid="{00000000-0005-0000-0000-0000C8030000}"/>
    <cellStyle name="Normal 42 2" xfId="1442" xr:uid="{00000000-0005-0000-0000-0000A2050000}"/>
    <cellStyle name="Normal 42 2 10" xfId="6766" xr:uid="{00000000-0005-0000-0000-00006E1A0000}"/>
    <cellStyle name="Normal 42 2 10 3" xfId="21870" xr:uid="{00000000-0005-0000-0000-00006E550000}"/>
    <cellStyle name="Normal 42 2 12" xfId="16855" xr:uid="{00000000-0005-0000-0000-0000D7410000}"/>
    <cellStyle name="Normal 42 2 2" xfId="1730" xr:uid="{00000000-0005-0000-0000-0000C2060000}"/>
    <cellStyle name="Normal 42 2 2 11" xfId="16909" xr:uid="{00000000-0005-0000-0000-00000D420000}"/>
    <cellStyle name="Normal 42 2 2 2" xfId="1838" xr:uid="{00000000-0005-0000-0000-00002E070000}"/>
    <cellStyle name="Normal 42 2 2 2 10" xfId="17013" xr:uid="{00000000-0005-0000-0000-000075420000}"/>
    <cellStyle name="Normal 42 2 2 2 2" xfId="2055" xr:uid="{00000000-0005-0000-0000-000007080000}"/>
    <cellStyle name="Normal 42 2 2 2 2 2" xfId="2476" xr:uid="{00000000-0005-0000-0000-0000AC090000}"/>
    <cellStyle name="Normal 42 2 2 2 2 2 2" xfId="3315" xr:uid="{00000000-0005-0000-0000-0000F30C0000}"/>
    <cellStyle name="Normal 42 2 2 2 2 2 2 2" xfId="5005" xr:uid="{00000000-0005-0000-0000-00008D130000}"/>
    <cellStyle name="Normal 42 2 2 2 2 2 2 2 2" xfId="15078" xr:uid="{00000000-0005-0000-0000-0000E63A0000}"/>
    <cellStyle name="Normal 42 2 2 2 2 2 2 2 2 3" xfId="30176" xr:uid="{00000000-0005-0000-0000-0000E0750000}"/>
    <cellStyle name="Normal 42 2 2 2 2 2 2 2 3" xfId="10058" xr:uid="{00000000-0005-0000-0000-00004A270000}"/>
    <cellStyle name="Normal 42 2 2 2 2 2 2 2 3 3" xfId="25159" xr:uid="{00000000-0005-0000-0000-000047620000}"/>
    <cellStyle name="Normal 42 2 2 2 2 2 2 2 5" xfId="20146" xr:uid="{00000000-0005-0000-0000-0000B24E0000}"/>
    <cellStyle name="Normal 42 2 2 2 2 2 2 3" xfId="6697" xr:uid="{00000000-0005-0000-0000-0000291A0000}"/>
    <cellStyle name="Normal 42 2 2 2 2 2 2 3 2" xfId="16749" xr:uid="{00000000-0005-0000-0000-00006D410000}"/>
    <cellStyle name="Normal 42 2 2 2 2 2 2 3 3" xfId="11729" xr:uid="{00000000-0005-0000-0000-0000D12D0000}"/>
    <cellStyle name="Normal 42 2 2 2 2 2 2 3 3 3" xfId="26830" xr:uid="{00000000-0005-0000-0000-0000CE680000}"/>
    <cellStyle name="Normal 42 2 2 2 2 2 2 3 5" xfId="21817" xr:uid="{00000000-0005-0000-0000-000039550000}"/>
    <cellStyle name="Normal 42 2 2 2 2 2 2 4" xfId="13407" xr:uid="{00000000-0005-0000-0000-00005F340000}"/>
    <cellStyle name="Normal 42 2 2 2 2 2 2 4 3" xfId="28505" xr:uid="{00000000-0005-0000-0000-0000596F0000}"/>
    <cellStyle name="Normal 42 2 2 2 2 2 2 5" xfId="8386" xr:uid="{00000000-0005-0000-0000-0000C2200000}"/>
    <cellStyle name="Normal 42 2 2 2 2 2 2 5 3" xfId="23488" xr:uid="{00000000-0005-0000-0000-0000C05B0000}"/>
    <cellStyle name="Normal 42 2 2 2 2 2 2 7" xfId="18475" xr:uid="{00000000-0005-0000-0000-00002B480000}"/>
    <cellStyle name="Normal 42 2 2 2 2 2 3" xfId="4168" xr:uid="{00000000-0005-0000-0000-000048100000}"/>
    <cellStyle name="Normal 42 2 2 2 2 2 3 2" xfId="14242" xr:uid="{00000000-0005-0000-0000-0000A2370000}"/>
    <cellStyle name="Normal 42 2 2 2 2 2 3 2 3" xfId="29340" xr:uid="{00000000-0005-0000-0000-00009C720000}"/>
    <cellStyle name="Normal 42 2 2 2 2 2 3 3" xfId="9222" xr:uid="{00000000-0005-0000-0000-000006240000}"/>
    <cellStyle name="Normal 42 2 2 2 2 2 3 3 3" xfId="24323" xr:uid="{00000000-0005-0000-0000-0000035F0000}"/>
    <cellStyle name="Normal 42 2 2 2 2 2 3 5" xfId="19310" xr:uid="{00000000-0005-0000-0000-00006E4B0000}"/>
    <cellStyle name="Normal 42 2 2 2 2 2 4" xfId="5861" xr:uid="{00000000-0005-0000-0000-0000E5160000}"/>
    <cellStyle name="Normal 42 2 2 2 2 2 4 2" xfId="15913" xr:uid="{00000000-0005-0000-0000-0000293E0000}"/>
    <cellStyle name="Normal 42 2 2 2 2 2 4 3" xfId="10893" xr:uid="{00000000-0005-0000-0000-00008D2A0000}"/>
    <cellStyle name="Normal 42 2 2 2 2 2 4 3 3" xfId="25994" xr:uid="{00000000-0005-0000-0000-00008A650000}"/>
    <cellStyle name="Normal 42 2 2 2 2 2 4 5" xfId="20981" xr:uid="{00000000-0005-0000-0000-0000F5510000}"/>
    <cellStyle name="Normal 42 2 2 2 2 2 5" xfId="12571" xr:uid="{00000000-0005-0000-0000-00001B310000}"/>
    <cellStyle name="Normal 42 2 2 2 2 2 5 3" xfId="27669" xr:uid="{00000000-0005-0000-0000-0000156C0000}"/>
    <cellStyle name="Normal 42 2 2 2 2 2 6" xfId="7550" xr:uid="{00000000-0005-0000-0000-00007E1D0000}"/>
    <cellStyle name="Normal 42 2 2 2 2 2 6 3" xfId="22652" xr:uid="{00000000-0005-0000-0000-00007C580000}"/>
    <cellStyle name="Normal 42 2 2 2 2 2 8" xfId="17639" xr:uid="{00000000-0005-0000-0000-0000E7440000}"/>
    <cellStyle name="Normal 42 2 2 2 2 3" xfId="2897" xr:uid="{00000000-0005-0000-0000-0000510B0000}"/>
    <cellStyle name="Normal 42 2 2 2 2 3 2" xfId="4587" xr:uid="{00000000-0005-0000-0000-0000EB110000}"/>
    <cellStyle name="Normal 42 2 2 2 2 3 2 2" xfId="14660" xr:uid="{00000000-0005-0000-0000-000044390000}"/>
    <cellStyle name="Normal 42 2 2 2 2 3 2 2 3" xfId="29758" xr:uid="{00000000-0005-0000-0000-00003E740000}"/>
    <cellStyle name="Normal 42 2 2 2 2 3 2 3" xfId="9640" xr:uid="{00000000-0005-0000-0000-0000A8250000}"/>
    <cellStyle name="Normal 42 2 2 2 2 3 2 3 3" xfId="24741" xr:uid="{00000000-0005-0000-0000-0000A5600000}"/>
    <cellStyle name="Normal 42 2 2 2 2 3 2 5" xfId="19728" xr:uid="{00000000-0005-0000-0000-0000104D0000}"/>
    <cellStyle name="Normal 42 2 2 2 2 3 3" xfId="6279" xr:uid="{00000000-0005-0000-0000-000087180000}"/>
    <cellStyle name="Normal 42 2 2 2 2 3 3 2" xfId="16331" xr:uid="{00000000-0005-0000-0000-0000CB3F0000}"/>
    <cellStyle name="Normal 42 2 2 2 2 3 3 3" xfId="11311" xr:uid="{00000000-0005-0000-0000-00002F2C0000}"/>
    <cellStyle name="Normal 42 2 2 2 2 3 3 3 3" xfId="26412" xr:uid="{00000000-0005-0000-0000-00002C670000}"/>
    <cellStyle name="Normal 42 2 2 2 2 3 3 5" xfId="21399" xr:uid="{00000000-0005-0000-0000-000097530000}"/>
    <cellStyle name="Normal 42 2 2 2 2 3 4" xfId="12989" xr:uid="{00000000-0005-0000-0000-0000BD320000}"/>
    <cellStyle name="Normal 42 2 2 2 2 3 4 3" xfId="28087" xr:uid="{00000000-0005-0000-0000-0000B76D0000}"/>
    <cellStyle name="Normal 42 2 2 2 2 3 5" xfId="7968" xr:uid="{00000000-0005-0000-0000-0000201F0000}"/>
    <cellStyle name="Normal 42 2 2 2 2 3 5 3" xfId="23070" xr:uid="{00000000-0005-0000-0000-00001E5A0000}"/>
    <cellStyle name="Normal 42 2 2 2 2 3 7" xfId="18057" xr:uid="{00000000-0005-0000-0000-000089460000}"/>
    <cellStyle name="Normal 42 2 2 2 2 4" xfId="3750" xr:uid="{00000000-0005-0000-0000-0000A60E0000}"/>
    <cellStyle name="Normal 42 2 2 2 2 4 2" xfId="13824" xr:uid="{00000000-0005-0000-0000-000000360000}"/>
    <cellStyle name="Normal 42 2 2 2 2 4 2 3" xfId="28922" xr:uid="{00000000-0005-0000-0000-0000FA700000}"/>
    <cellStyle name="Normal 42 2 2 2 2 4 3" xfId="8804" xr:uid="{00000000-0005-0000-0000-000064220000}"/>
    <cellStyle name="Normal 42 2 2 2 2 4 3 3" xfId="23905" xr:uid="{00000000-0005-0000-0000-0000615D0000}"/>
    <cellStyle name="Normal 42 2 2 2 2 4 5" xfId="18892" xr:uid="{00000000-0005-0000-0000-0000CC490000}"/>
    <cellStyle name="Normal 42 2 2 2 2 5" xfId="5443" xr:uid="{00000000-0005-0000-0000-000043150000}"/>
    <cellStyle name="Normal 42 2 2 2 2 5 2" xfId="15495" xr:uid="{00000000-0005-0000-0000-0000873C0000}"/>
    <cellStyle name="Normal 42 2 2 2 2 5 2 3" xfId="30593" xr:uid="{00000000-0005-0000-0000-000081770000}"/>
    <cellStyle name="Normal 42 2 2 2 2 5 3" xfId="10475" xr:uid="{00000000-0005-0000-0000-0000EB280000}"/>
    <cellStyle name="Normal 42 2 2 2 2 5 3 3" xfId="25576" xr:uid="{00000000-0005-0000-0000-0000E8630000}"/>
    <cellStyle name="Normal 42 2 2 2 2 5 5" xfId="20563" xr:uid="{00000000-0005-0000-0000-000053500000}"/>
    <cellStyle name="Normal 42 2 2 2 2 6" xfId="12153" xr:uid="{00000000-0005-0000-0000-0000792F0000}"/>
    <cellStyle name="Normal 42 2 2 2 2 6 3" xfId="27251" xr:uid="{00000000-0005-0000-0000-0000736A0000}"/>
    <cellStyle name="Normal 42 2 2 2 2 7" xfId="7132" xr:uid="{00000000-0005-0000-0000-0000DC1B0000}"/>
    <cellStyle name="Normal 42 2 2 2 2 7 3" xfId="22234" xr:uid="{00000000-0005-0000-0000-0000DA560000}"/>
    <cellStyle name="Normal 42 2 2 2 2 9" xfId="17221" xr:uid="{00000000-0005-0000-0000-000045430000}"/>
    <cellStyle name="Normal 42 2 2 2 3" xfId="2268" xr:uid="{00000000-0005-0000-0000-0000DC080000}"/>
    <cellStyle name="Normal 42 2 2 2 3 2" xfId="3107" xr:uid="{00000000-0005-0000-0000-0000230C0000}"/>
    <cellStyle name="Normal 42 2 2 2 3 2 2" xfId="4797" xr:uid="{00000000-0005-0000-0000-0000BD120000}"/>
    <cellStyle name="Normal 42 2 2 2 3 2 2 2" xfId="14870" xr:uid="{00000000-0005-0000-0000-0000163A0000}"/>
    <cellStyle name="Normal 42 2 2 2 3 2 2 2 3" xfId="29968" xr:uid="{00000000-0005-0000-0000-000010750000}"/>
    <cellStyle name="Normal 42 2 2 2 3 2 2 3" xfId="9850" xr:uid="{00000000-0005-0000-0000-00007A260000}"/>
    <cellStyle name="Normal 42 2 2 2 3 2 2 3 3" xfId="24951" xr:uid="{00000000-0005-0000-0000-000077610000}"/>
    <cellStyle name="Normal 42 2 2 2 3 2 2 5" xfId="19938" xr:uid="{00000000-0005-0000-0000-0000E24D0000}"/>
    <cellStyle name="Normal 42 2 2 2 3 2 3" xfId="6489" xr:uid="{00000000-0005-0000-0000-000059190000}"/>
    <cellStyle name="Normal 42 2 2 2 3 2 3 2" xfId="16541" xr:uid="{00000000-0005-0000-0000-00009D400000}"/>
    <cellStyle name="Normal 42 2 2 2 3 2 3 3" xfId="11521" xr:uid="{00000000-0005-0000-0000-0000012D0000}"/>
    <cellStyle name="Normal 42 2 2 2 3 2 3 3 3" xfId="26622" xr:uid="{00000000-0005-0000-0000-0000FE670000}"/>
    <cellStyle name="Normal 42 2 2 2 3 2 3 5" xfId="21609" xr:uid="{00000000-0005-0000-0000-000069540000}"/>
    <cellStyle name="Normal 42 2 2 2 3 2 4" xfId="13199" xr:uid="{00000000-0005-0000-0000-00008F330000}"/>
    <cellStyle name="Normal 42 2 2 2 3 2 4 3" xfId="28297" xr:uid="{00000000-0005-0000-0000-0000896E0000}"/>
    <cellStyle name="Normal 42 2 2 2 3 2 5" xfId="8178" xr:uid="{00000000-0005-0000-0000-0000F21F0000}"/>
    <cellStyle name="Normal 42 2 2 2 3 2 5 3" xfId="23280" xr:uid="{00000000-0005-0000-0000-0000F05A0000}"/>
    <cellStyle name="Normal 42 2 2 2 3 2 7" xfId="18267" xr:uid="{00000000-0005-0000-0000-00005B470000}"/>
    <cellStyle name="Normal 42 2 2 2 3 3" xfId="3960" xr:uid="{00000000-0005-0000-0000-0000780F0000}"/>
    <cellStyle name="Normal 42 2 2 2 3 3 2" xfId="14034" xr:uid="{00000000-0005-0000-0000-0000D2360000}"/>
    <cellStyle name="Normal 42 2 2 2 3 3 2 3" xfId="29132" xr:uid="{00000000-0005-0000-0000-0000CC710000}"/>
    <cellStyle name="Normal 42 2 2 2 3 3 3" xfId="9014" xr:uid="{00000000-0005-0000-0000-000036230000}"/>
    <cellStyle name="Normal 42 2 2 2 3 3 3 3" xfId="24115" xr:uid="{00000000-0005-0000-0000-0000335E0000}"/>
    <cellStyle name="Normal 42 2 2 2 3 3 5" xfId="19102" xr:uid="{00000000-0005-0000-0000-00009E4A0000}"/>
    <cellStyle name="Normal 42 2 2 2 3 4" xfId="5653" xr:uid="{00000000-0005-0000-0000-000015160000}"/>
    <cellStyle name="Normal 42 2 2 2 3 4 2" xfId="15705" xr:uid="{00000000-0005-0000-0000-0000593D0000}"/>
    <cellStyle name="Normal 42 2 2 2 3 4 2 3" xfId="30803" xr:uid="{00000000-0005-0000-0000-000053780000}"/>
    <cellStyle name="Normal 42 2 2 2 3 4 3" xfId="10685" xr:uid="{00000000-0005-0000-0000-0000BD290000}"/>
    <cellStyle name="Normal 42 2 2 2 3 4 3 3" xfId="25786" xr:uid="{00000000-0005-0000-0000-0000BA640000}"/>
    <cellStyle name="Normal 42 2 2 2 3 4 5" xfId="20773" xr:uid="{00000000-0005-0000-0000-000025510000}"/>
    <cellStyle name="Normal 42 2 2 2 3 5" xfId="12363" xr:uid="{00000000-0005-0000-0000-00004B300000}"/>
    <cellStyle name="Normal 42 2 2 2 3 5 3" xfId="27461" xr:uid="{00000000-0005-0000-0000-0000456B0000}"/>
    <cellStyle name="Normal 42 2 2 2 3 6" xfId="7342" xr:uid="{00000000-0005-0000-0000-0000AE1C0000}"/>
    <cellStyle name="Normal 42 2 2 2 3 6 3" xfId="22444" xr:uid="{00000000-0005-0000-0000-0000AC570000}"/>
    <cellStyle name="Normal 42 2 2 2 3 8" xfId="17431" xr:uid="{00000000-0005-0000-0000-000017440000}"/>
    <cellStyle name="Normal 42 2 2 2 4" xfId="2689" xr:uid="{00000000-0005-0000-0000-0000810A0000}"/>
    <cellStyle name="Normal 42 2 2 2 4 2" xfId="4379" xr:uid="{00000000-0005-0000-0000-00001B110000}"/>
    <cellStyle name="Normal 42 2 2 2 4 2 2" xfId="14452" xr:uid="{00000000-0005-0000-0000-000074380000}"/>
    <cellStyle name="Normal 42 2 2 2 4 2 2 3" xfId="29550" xr:uid="{00000000-0005-0000-0000-00006E730000}"/>
    <cellStyle name="Normal 42 2 2 2 4 2 3" xfId="9432" xr:uid="{00000000-0005-0000-0000-0000D8240000}"/>
    <cellStyle name="Normal 42 2 2 2 4 2 3 3" xfId="24533" xr:uid="{00000000-0005-0000-0000-0000D55F0000}"/>
    <cellStyle name="Normal 42 2 2 2 4 2 5" xfId="19520" xr:uid="{00000000-0005-0000-0000-0000404C0000}"/>
    <cellStyle name="Normal 42 2 2 2 4 3" xfId="6071" xr:uid="{00000000-0005-0000-0000-0000B7170000}"/>
    <cellStyle name="Normal 42 2 2 2 4 3 2" xfId="16123" xr:uid="{00000000-0005-0000-0000-0000FB3E0000}"/>
    <cellStyle name="Normal 42 2 2 2 4 3 3" xfId="11103" xr:uid="{00000000-0005-0000-0000-00005F2B0000}"/>
    <cellStyle name="Normal 42 2 2 2 4 3 3 3" xfId="26204" xr:uid="{00000000-0005-0000-0000-00005C660000}"/>
    <cellStyle name="Normal 42 2 2 2 4 3 5" xfId="21191" xr:uid="{00000000-0005-0000-0000-0000C7520000}"/>
    <cellStyle name="Normal 42 2 2 2 4 4" xfId="12781" xr:uid="{00000000-0005-0000-0000-0000ED310000}"/>
    <cellStyle name="Normal 42 2 2 2 4 4 3" xfId="27879" xr:uid="{00000000-0005-0000-0000-0000E76C0000}"/>
    <cellStyle name="Normal 42 2 2 2 4 5" xfId="7760" xr:uid="{00000000-0005-0000-0000-0000501E0000}"/>
    <cellStyle name="Normal 42 2 2 2 4 5 3" xfId="22862" xr:uid="{00000000-0005-0000-0000-00004E590000}"/>
    <cellStyle name="Normal 42 2 2 2 4 7" xfId="17849" xr:uid="{00000000-0005-0000-0000-0000B9450000}"/>
    <cellStyle name="Normal 42 2 2 2 5" xfId="3542" xr:uid="{00000000-0005-0000-0000-0000D60D0000}"/>
    <cellStyle name="Normal 42 2 2 2 5 2" xfId="13616" xr:uid="{00000000-0005-0000-0000-000030350000}"/>
    <cellStyle name="Normal 42 2 2 2 5 2 3" xfId="28714" xr:uid="{00000000-0005-0000-0000-00002A700000}"/>
    <cellStyle name="Normal 42 2 2 2 5 3" xfId="8596" xr:uid="{00000000-0005-0000-0000-000094210000}"/>
    <cellStyle name="Normal 42 2 2 2 5 3 3" xfId="23697" xr:uid="{00000000-0005-0000-0000-0000915C0000}"/>
    <cellStyle name="Normal 42 2 2 2 5 5" xfId="18684" xr:uid="{00000000-0005-0000-0000-0000FC480000}"/>
    <cellStyle name="Normal 42 2 2 2 6" xfId="5235" xr:uid="{00000000-0005-0000-0000-000073140000}"/>
    <cellStyle name="Normal 42 2 2 2 6 2" xfId="15287" xr:uid="{00000000-0005-0000-0000-0000B73B0000}"/>
    <cellStyle name="Normal 42 2 2 2 6 2 3" xfId="30385" xr:uid="{00000000-0005-0000-0000-0000B1760000}"/>
    <cellStyle name="Normal 42 2 2 2 6 3" xfId="10267" xr:uid="{00000000-0005-0000-0000-00001B280000}"/>
    <cellStyle name="Normal 42 2 2 2 6 3 3" xfId="25368" xr:uid="{00000000-0005-0000-0000-000018630000}"/>
    <cellStyle name="Normal 42 2 2 2 6 5" xfId="20355" xr:uid="{00000000-0005-0000-0000-0000834F0000}"/>
    <cellStyle name="Normal 42 2 2 2 7" xfId="11945" xr:uid="{00000000-0005-0000-0000-0000A92E0000}"/>
    <cellStyle name="Normal 42 2 2 2 7 3" xfId="27043" xr:uid="{00000000-0005-0000-0000-0000A3690000}"/>
    <cellStyle name="Normal 42 2 2 2 8" xfId="6924" xr:uid="{00000000-0005-0000-0000-00000C1B0000}"/>
    <cellStyle name="Normal 42 2 2 2 8 3" xfId="22026" xr:uid="{00000000-0005-0000-0000-00000A560000}"/>
    <cellStyle name="Normal 42 2 2 3" xfId="1951" xr:uid="{00000000-0005-0000-0000-00009F070000}"/>
    <cellStyle name="Normal 42 2 2 3 2" xfId="2372" xr:uid="{00000000-0005-0000-0000-000044090000}"/>
    <cellStyle name="Normal 42 2 2 3 2 2" xfId="3211" xr:uid="{00000000-0005-0000-0000-00008B0C0000}"/>
    <cellStyle name="Normal 42 2 2 3 2 2 2" xfId="4901" xr:uid="{00000000-0005-0000-0000-000025130000}"/>
    <cellStyle name="Normal 42 2 2 3 2 2 2 2" xfId="14974" xr:uid="{00000000-0005-0000-0000-00007E3A0000}"/>
    <cellStyle name="Normal 42 2 2 3 2 2 2 2 3" xfId="30072" xr:uid="{00000000-0005-0000-0000-000078750000}"/>
    <cellStyle name="Normal 42 2 2 3 2 2 2 3" xfId="9954" xr:uid="{00000000-0005-0000-0000-0000E2260000}"/>
    <cellStyle name="Normal 42 2 2 3 2 2 2 3 3" xfId="25055" xr:uid="{00000000-0005-0000-0000-0000DF610000}"/>
    <cellStyle name="Normal 42 2 2 3 2 2 2 5" xfId="20042" xr:uid="{00000000-0005-0000-0000-00004A4E0000}"/>
    <cellStyle name="Normal 42 2 2 3 2 2 3" xfId="6593" xr:uid="{00000000-0005-0000-0000-0000C1190000}"/>
    <cellStyle name="Normal 42 2 2 3 2 2 3 2" xfId="16645" xr:uid="{00000000-0005-0000-0000-000005410000}"/>
    <cellStyle name="Normal 42 2 2 3 2 2 3 3" xfId="11625" xr:uid="{00000000-0005-0000-0000-0000692D0000}"/>
    <cellStyle name="Normal 42 2 2 3 2 2 3 3 3" xfId="26726" xr:uid="{00000000-0005-0000-0000-000066680000}"/>
    <cellStyle name="Normal 42 2 2 3 2 2 3 5" xfId="21713" xr:uid="{00000000-0005-0000-0000-0000D1540000}"/>
    <cellStyle name="Normal 42 2 2 3 2 2 4" xfId="13303" xr:uid="{00000000-0005-0000-0000-0000F7330000}"/>
    <cellStyle name="Normal 42 2 2 3 2 2 4 3" xfId="28401" xr:uid="{00000000-0005-0000-0000-0000F16E0000}"/>
    <cellStyle name="Normal 42 2 2 3 2 2 5" xfId="8282" xr:uid="{00000000-0005-0000-0000-00005A200000}"/>
    <cellStyle name="Normal 42 2 2 3 2 2 5 3" xfId="23384" xr:uid="{00000000-0005-0000-0000-0000585B0000}"/>
    <cellStyle name="Normal 42 2 2 3 2 2 7" xfId="18371" xr:uid="{00000000-0005-0000-0000-0000C3470000}"/>
    <cellStyle name="Normal 42 2 2 3 2 3" xfId="4064" xr:uid="{00000000-0005-0000-0000-0000E00F0000}"/>
    <cellStyle name="Normal 42 2 2 3 2 3 2" xfId="14138" xr:uid="{00000000-0005-0000-0000-00003A370000}"/>
    <cellStyle name="Normal 42 2 2 3 2 3 2 3" xfId="29236" xr:uid="{00000000-0005-0000-0000-000034720000}"/>
    <cellStyle name="Normal 42 2 2 3 2 3 3" xfId="9118" xr:uid="{00000000-0005-0000-0000-00009E230000}"/>
    <cellStyle name="Normal 42 2 2 3 2 3 3 3" xfId="24219" xr:uid="{00000000-0005-0000-0000-00009B5E0000}"/>
    <cellStyle name="Normal 42 2 2 3 2 3 5" xfId="19206" xr:uid="{00000000-0005-0000-0000-0000064B0000}"/>
    <cellStyle name="Normal 42 2 2 3 2 4" xfId="5757" xr:uid="{00000000-0005-0000-0000-00007D160000}"/>
    <cellStyle name="Normal 42 2 2 3 2 4 2" xfId="15809" xr:uid="{00000000-0005-0000-0000-0000C13D0000}"/>
    <cellStyle name="Normal 42 2 2 3 2 4 2 3" xfId="30907" xr:uid="{00000000-0005-0000-0000-0000BB780000}"/>
    <cellStyle name="Normal 42 2 2 3 2 4 3" xfId="10789" xr:uid="{00000000-0005-0000-0000-0000252A0000}"/>
    <cellStyle name="Normal 42 2 2 3 2 4 3 3" xfId="25890" xr:uid="{00000000-0005-0000-0000-000022650000}"/>
    <cellStyle name="Normal 42 2 2 3 2 4 5" xfId="20877" xr:uid="{00000000-0005-0000-0000-00008D510000}"/>
    <cellStyle name="Normal 42 2 2 3 2 5" xfId="12467" xr:uid="{00000000-0005-0000-0000-0000B3300000}"/>
    <cellStyle name="Normal 42 2 2 3 2 5 3" xfId="27565" xr:uid="{00000000-0005-0000-0000-0000AD6B0000}"/>
    <cellStyle name="Normal 42 2 2 3 2 6" xfId="7446" xr:uid="{00000000-0005-0000-0000-0000161D0000}"/>
    <cellStyle name="Normal 42 2 2 3 2 6 3" xfId="22548" xr:uid="{00000000-0005-0000-0000-000014580000}"/>
    <cellStyle name="Normal 42 2 2 3 2 8" xfId="17535" xr:uid="{00000000-0005-0000-0000-00007F440000}"/>
    <cellStyle name="Normal 42 2 2 3 3" xfId="2793" xr:uid="{00000000-0005-0000-0000-0000E90A0000}"/>
    <cellStyle name="Normal 42 2 2 3 3 2" xfId="4483" xr:uid="{00000000-0005-0000-0000-000083110000}"/>
    <cellStyle name="Normal 42 2 2 3 3 2 2" xfId="14556" xr:uid="{00000000-0005-0000-0000-0000DC380000}"/>
    <cellStyle name="Normal 42 2 2 3 3 2 2 3" xfId="29654" xr:uid="{00000000-0005-0000-0000-0000D6730000}"/>
    <cellStyle name="Normal 42 2 2 3 3 2 3" xfId="9536" xr:uid="{00000000-0005-0000-0000-000040250000}"/>
    <cellStyle name="Normal 42 2 2 3 3 2 3 3" xfId="24637" xr:uid="{00000000-0005-0000-0000-00003D600000}"/>
    <cellStyle name="Normal 42 2 2 3 3 2 5" xfId="19624" xr:uid="{00000000-0005-0000-0000-0000A84C0000}"/>
    <cellStyle name="Normal 42 2 2 3 3 3" xfId="6175" xr:uid="{00000000-0005-0000-0000-00001F180000}"/>
    <cellStyle name="Normal 42 2 2 3 3 3 2" xfId="16227" xr:uid="{00000000-0005-0000-0000-0000633F0000}"/>
    <cellStyle name="Normal 42 2 2 3 3 3 3" xfId="11207" xr:uid="{00000000-0005-0000-0000-0000C72B0000}"/>
    <cellStyle name="Normal 42 2 2 3 3 3 3 3" xfId="26308" xr:uid="{00000000-0005-0000-0000-0000C4660000}"/>
    <cellStyle name="Normal 42 2 2 3 3 3 5" xfId="21295" xr:uid="{00000000-0005-0000-0000-00002F530000}"/>
    <cellStyle name="Normal 42 2 2 3 3 4" xfId="12885" xr:uid="{00000000-0005-0000-0000-000055320000}"/>
    <cellStyle name="Normal 42 2 2 3 3 4 3" xfId="27983" xr:uid="{00000000-0005-0000-0000-00004F6D0000}"/>
    <cellStyle name="Normal 42 2 2 3 3 5" xfId="7864" xr:uid="{00000000-0005-0000-0000-0000B81E0000}"/>
    <cellStyle name="Normal 42 2 2 3 3 5 3" xfId="22966" xr:uid="{00000000-0005-0000-0000-0000B6590000}"/>
    <cellStyle name="Normal 42 2 2 3 3 7" xfId="17953" xr:uid="{00000000-0005-0000-0000-000021460000}"/>
    <cellStyle name="Normal 42 2 2 3 4" xfId="3646" xr:uid="{00000000-0005-0000-0000-00003E0E0000}"/>
    <cellStyle name="Normal 42 2 2 3 4 2" xfId="13720" xr:uid="{00000000-0005-0000-0000-000098350000}"/>
    <cellStyle name="Normal 42 2 2 3 4 2 3" xfId="28818" xr:uid="{00000000-0005-0000-0000-000092700000}"/>
    <cellStyle name="Normal 42 2 2 3 4 3" xfId="8700" xr:uid="{00000000-0005-0000-0000-0000FC210000}"/>
    <cellStyle name="Normal 42 2 2 3 4 3 3" xfId="23801" xr:uid="{00000000-0005-0000-0000-0000F95C0000}"/>
    <cellStyle name="Normal 42 2 2 3 4 5" xfId="18788" xr:uid="{00000000-0005-0000-0000-000064490000}"/>
    <cellStyle name="Normal 42 2 2 3 5" xfId="5339" xr:uid="{00000000-0005-0000-0000-0000DB140000}"/>
    <cellStyle name="Normal 42 2 2 3 5 2" xfId="15391" xr:uid="{00000000-0005-0000-0000-00001F3C0000}"/>
    <cellStyle name="Normal 42 2 2 3 5 2 3" xfId="30489" xr:uid="{00000000-0005-0000-0000-000019770000}"/>
    <cellStyle name="Normal 42 2 2 3 5 3" xfId="10371" xr:uid="{00000000-0005-0000-0000-000083280000}"/>
    <cellStyle name="Normal 42 2 2 3 5 3 3" xfId="25472" xr:uid="{00000000-0005-0000-0000-000080630000}"/>
    <cellStyle name="Normal 42 2 2 3 5 5" xfId="20459" xr:uid="{00000000-0005-0000-0000-0000EB4F0000}"/>
    <cellStyle name="Normal 42 2 2 3 6" xfId="12049" xr:uid="{00000000-0005-0000-0000-0000112F0000}"/>
    <cellStyle name="Normal 42 2 2 3 6 3" xfId="27147" xr:uid="{00000000-0005-0000-0000-00000B6A0000}"/>
    <cellStyle name="Normal 42 2 2 3 7" xfId="7028" xr:uid="{00000000-0005-0000-0000-0000741B0000}"/>
    <cellStyle name="Normal 42 2 2 3 7 3" xfId="22130" xr:uid="{00000000-0005-0000-0000-000072560000}"/>
    <cellStyle name="Normal 42 2 2 3 9" xfId="17117" xr:uid="{00000000-0005-0000-0000-0000DD420000}"/>
    <cellStyle name="Normal 42 2 2 4" xfId="2164" xr:uid="{00000000-0005-0000-0000-000074080000}"/>
    <cellStyle name="Normal 42 2 2 4 2" xfId="3003" xr:uid="{00000000-0005-0000-0000-0000BB0B0000}"/>
    <cellStyle name="Normal 42 2 2 4 2 2" xfId="4693" xr:uid="{00000000-0005-0000-0000-000055120000}"/>
    <cellStyle name="Normal 42 2 2 4 2 2 2" xfId="14766" xr:uid="{00000000-0005-0000-0000-0000AE390000}"/>
    <cellStyle name="Normal 42 2 2 4 2 2 2 3" xfId="29864" xr:uid="{00000000-0005-0000-0000-0000A8740000}"/>
    <cellStyle name="Normal 42 2 2 4 2 2 3" xfId="9746" xr:uid="{00000000-0005-0000-0000-000012260000}"/>
    <cellStyle name="Normal 42 2 2 4 2 2 3 3" xfId="24847" xr:uid="{00000000-0005-0000-0000-00000F610000}"/>
    <cellStyle name="Normal 42 2 2 4 2 2 5" xfId="19834" xr:uid="{00000000-0005-0000-0000-00007A4D0000}"/>
    <cellStyle name="Normal 42 2 2 4 2 3" xfId="6385" xr:uid="{00000000-0005-0000-0000-0000F1180000}"/>
    <cellStyle name="Normal 42 2 2 4 2 3 2" xfId="16437" xr:uid="{00000000-0005-0000-0000-000035400000}"/>
    <cellStyle name="Normal 42 2 2 4 2 3 3" xfId="11417" xr:uid="{00000000-0005-0000-0000-0000992C0000}"/>
    <cellStyle name="Normal 42 2 2 4 2 3 3 3" xfId="26518" xr:uid="{00000000-0005-0000-0000-000096670000}"/>
    <cellStyle name="Normal 42 2 2 4 2 3 5" xfId="21505" xr:uid="{00000000-0005-0000-0000-000001540000}"/>
    <cellStyle name="Normal 42 2 2 4 2 4" xfId="13095" xr:uid="{00000000-0005-0000-0000-000027330000}"/>
    <cellStyle name="Normal 42 2 2 4 2 4 3" xfId="28193" xr:uid="{00000000-0005-0000-0000-0000216E0000}"/>
    <cellStyle name="Normal 42 2 2 4 2 5" xfId="8074" xr:uid="{00000000-0005-0000-0000-00008A1F0000}"/>
    <cellStyle name="Normal 42 2 2 4 2 5 3" xfId="23176" xr:uid="{00000000-0005-0000-0000-0000885A0000}"/>
    <cellStyle name="Normal 42 2 2 4 2 7" xfId="18163" xr:uid="{00000000-0005-0000-0000-0000F3460000}"/>
    <cellStyle name="Normal 42 2 2 4 3" xfId="3856" xr:uid="{00000000-0005-0000-0000-0000100F0000}"/>
    <cellStyle name="Normal 42 2 2 4 3 2" xfId="13930" xr:uid="{00000000-0005-0000-0000-00006A360000}"/>
    <cellStyle name="Normal 42 2 2 4 3 2 3" xfId="29028" xr:uid="{00000000-0005-0000-0000-000064710000}"/>
    <cellStyle name="Normal 42 2 2 4 3 3" xfId="8910" xr:uid="{00000000-0005-0000-0000-0000CE220000}"/>
    <cellStyle name="Normal 42 2 2 4 3 3 3" xfId="24011" xr:uid="{00000000-0005-0000-0000-0000CB5D0000}"/>
    <cellStyle name="Normal 42 2 2 4 3 5" xfId="18998" xr:uid="{00000000-0005-0000-0000-0000364A0000}"/>
    <cellStyle name="Normal 42 2 2 4 4" xfId="5549" xr:uid="{00000000-0005-0000-0000-0000AD150000}"/>
    <cellStyle name="Normal 42 2 2 4 4 2" xfId="15601" xr:uid="{00000000-0005-0000-0000-0000F13C0000}"/>
    <cellStyle name="Normal 42 2 2 4 4 2 3" xfId="30699" xr:uid="{00000000-0005-0000-0000-0000EB770000}"/>
    <cellStyle name="Normal 42 2 2 4 4 3" xfId="10581" xr:uid="{00000000-0005-0000-0000-000055290000}"/>
    <cellStyle name="Normal 42 2 2 4 4 3 3" xfId="25682" xr:uid="{00000000-0005-0000-0000-000052640000}"/>
    <cellStyle name="Normal 42 2 2 4 4 5" xfId="20669" xr:uid="{00000000-0005-0000-0000-0000BD500000}"/>
    <cellStyle name="Normal 42 2 2 4 5" xfId="12259" xr:uid="{00000000-0005-0000-0000-0000E32F0000}"/>
    <cellStyle name="Normal 42 2 2 4 5 3" xfId="27357" xr:uid="{00000000-0005-0000-0000-0000DD6A0000}"/>
    <cellStyle name="Normal 42 2 2 4 6" xfId="7238" xr:uid="{00000000-0005-0000-0000-0000461C0000}"/>
    <cellStyle name="Normal 42 2 2 4 6 3" xfId="22340" xr:uid="{00000000-0005-0000-0000-000044570000}"/>
    <cellStyle name="Normal 42 2 2 4 8" xfId="17327" xr:uid="{00000000-0005-0000-0000-0000AF430000}"/>
    <cellStyle name="Normal 42 2 2 5" xfId="2585" xr:uid="{00000000-0005-0000-0000-0000190A0000}"/>
    <cellStyle name="Normal 42 2 2 5 2" xfId="4275" xr:uid="{00000000-0005-0000-0000-0000B3100000}"/>
    <cellStyle name="Normal 42 2 2 5 2 2" xfId="14348" xr:uid="{00000000-0005-0000-0000-00000C380000}"/>
    <cellStyle name="Normal 42 2 2 5 2 2 3" xfId="29446" xr:uid="{00000000-0005-0000-0000-000006730000}"/>
    <cellStyle name="Normal 42 2 2 5 2 3" xfId="9328" xr:uid="{00000000-0005-0000-0000-000070240000}"/>
    <cellStyle name="Normal 42 2 2 5 2 3 3" xfId="24429" xr:uid="{00000000-0005-0000-0000-00006D5F0000}"/>
    <cellStyle name="Normal 42 2 2 5 2 5" xfId="19416" xr:uid="{00000000-0005-0000-0000-0000D84B0000}"/>
    <cellStyle name="Normal 42 2 2 5 3" xfId="5967" xr:uid="{00000000-0005-0000-0000-00004F170000}"/>
    <cellStyle name="Normal 42 2 2 5 3 2" xfId="16019" xr:uid="{00000000-0005-0000-0000-0000933E0000}"/>
    <cellStyle name="Normal 42 2 2 5 3 3" xfId="10999" xr:uid="{00000000-0005-0000-0000-0000F72A0000}"/>
    <cellStyle name="Normal 42 2 2 5 3 3 3" xfId="26100" xr:uid="{00000000-0005-0000-0000-0000F4650000}"/>
    <cellStyle name="Normal 42 2 2 5 3 5" xfId="21087" xr:uid="{00000000-0005-0000-0000-00005F520000}"/>
    <cellStyle name="Normal 42 2 2 5 4" xfId="12677" xr:uid="{00000000-0005-0000-0000-000085310000}"/>
    <cellStyle name="Normal 42 2 2 5 4 3" xfId="27775" xr:uid="{00000000-0005-0000-0000-00007F6C0000}"/>
    <cellStyle name="Normal 42 2 2 5 5" xfId="7656" xr:uid="{00000000-0005-0000-0000-0000E81D0000}"/>
    <cellStyle name="Normal 42 2 2 5 5 3" xfId="22758" xr:uid="{00000000-0005-0000-0000-0000E6580000}"/>
    <cellStyle name="Normal 42 2 2 5 7" xfId="17745" xr:uid="{00000000-0005-0000-0000-000051450000}"/>
    <cellStyle name="Normal 42 2 2 6" xfId="3438" xr:uid="{00000000-0005-0000-0000-00006E0D0000}"/>
    <cellStyle name="Normal 42 2 2 6 2" xfId="13512" xr:uid="{00000000-0005-0000-0000-0000C8340000}"/>
    <cellStyle name="Normal 42 2 2 6 2 3" xfId="28610" xr:uid="{00000000-0005-0000-0000-0000C26F0000}"/>
    <cellStyle name="Normal 42 2 2 6 3" xfId="8492" xr:uid="{00000000-0005-0000-0000-00002C210000}"/>
    <cellStyle name="Normal 42 2 2 6 3 3" xfId="23593" xr:uid="{00000000-0005-0000-0000-0000295C0000}"/>
    <cellStyle name="Normal 42 2 2 6 5" xfId="18580" xr:uid="{00000000-0005-0000-0000-000094480000}"/>
    <cellStyle name="Normal 42 2 2 7" xfId="5131" xr:uid="{00000000-0005-0000-0000-00000B140000}"/>
    <cellStyle name="Normal 42 2 2 7 2" xfId="15183" xr:uid="{00000000-0005-0000-0000-00004F3B0000}"/>
    <cellStyle name="Normal 42 2 2 7 2 3" xfId="30281" xr:uid="{00000000-0005-0000-0000-000049760000}"/>
    <cellStyle name="Normal 42 2 2 7 3" xfId="10163" xr:uid="{00000000-0005-0000-0000-0000B3270000}"/>
    <cellStyle name="Normal 42 2 2 7 3 3" xfId="25264" xr:uid="{00000000-0005-0000-0000-0000B0620000}"/>
    <cellStyle name="Normal 42 2 2 7 5" xfId="20251" xr:uid="{00000000-0005-0000-0000-00001B4F0000}"/>
    <cellStyle name="Normal 42 2 2 8" xfId="11841" xr:uid="{00000000-0005-0000-0000-0000412E0000}"/>
    <cellStyle name="Normal 42 2 2 8 3" xfId="26939" xr:uid="{00000000-0005-0000-0000-00003B690000}"/>
    <cellStyle name="Normal 42 2 2 9" xfId="6820" xr:uid="{00000000-0005-0000-0000-0000A41A0000}"/>
    <cellStyle name="Normal 42 2 2 9 3" xfId="21922" xr:uid="{00000000-0005-0000-0000-0000A2550000}"/>
    <cellStyle name="Normal 42 2 3" xfId="1784" xr:uid="{00000000-0005-0000-0000-0000F8060000}"/>
    <cellStyle name="Normal 42 2 3 10" xfId="16961" xr:uid="{00000000-0005-0000-0000-000041420000}"/>
    <cellStyle name="Normal 42 2 3 2" xfId="2003" xr:uid="{00000000-0005-0000-0000-0000D3070000}"/>
    <cellStyle name="Normal 42 2 3 2 2" xfId="2424" xr:uid="{00000000-0005-0000-0000-000078090000}"/>
    <cellStyle name="Normal 42 2 3 2 2 2" xfId="3263" xr:uid="{00000000-0005-0000-0000-0000BF0C0000}"/>
    <cellStyle name="Normal 42 2 3 2 2 2 2" xfId="4953" xr:uid="{00000000-0005-0000-0000-000059130000}"/>
    <cellStyle name="Normal 42 2 3 2 2 2 2 2" xfId="15026" xr:uid="{00000000-0005-0000-0000-0000B23A0000}"/>
    <cellStyle name="Normal 42 2 3 2 2 2 2 2 3" xfId="30124" xr:uid="{00000000-0005-0000-0000-0000AC750000}"/>
    <cellStyle name="Normal 42 2 3 2 2 2 2 3" xfId="10006" xr:uid="{00000000-0005-0000-0000-000016270000}"/>
    <cellStyle name="Normal 42 2 3 2 2 2 2 3 3" xfId="25107" xr:uid="{00000000-0005-0000-0000-000013620000}"/>
    <cellStyle name="Normal 42 2 3 2 2 2 2 5" xfId="20094" xr:uid="{00000000-0005-0000-0000-00007E4E0000}"/>
    <cellStyle name="Normal 42 2 3 2 2 2 3" xfId="6645" xr:uid="{00000000-0005-0000-0000-0000F5190000}"/>
    <cellStyle name="Normal 42 2 3 2 2 2 3 2" xfId="16697" xr:uid="{00000000-0005-0000-0000-000039410000}"/>
    <cellStyle name="Normal 42 2 3 2 2 2 3 3" xfId="11677" xr:uid="{00000000-0005-0000-0000-00009D2D0000}"/>
    <cellStyle name="Normal 42 2 3 2 2 2 3 3 3" xfId="26778" xr:uid="{00000000-0005-0000-0000-00009A680000}"/>
    <cellStyle name="Normal 42 2 3 2 2 2 3 5" xfId="21765" xr:uid="{00000000-0005-0000-0000-000005550000}"/>
    <cellStyle name="Normal 42 2 3 2 2 2 4" xfId="13355" xr:uid="{00000000-0005-0000-0000-00002B340000}"/>
    <cellStyle name="Normal 42 2 3 2 2 2 4 3" xfId="28453" xr:uid="{00000000-0005-0000-0000-0000256F0000}"/>
    <cellStyle name="Normal 42 2 3 2 2 2 5" xfId="8334" xr:uid="{00000000-0005-0000-0000-00008E200000}"/>
    <cellStyle name="Normal 42 2 3 2 2 2 5 3" xfId="23436" xr:uid="{00000000-0005-0000-0000-00008C5B0000}"/>
    <cellStyle name="Normal 42 2 3 2 2 2 7" xfId="18423" xr:uid="{00000000-0005-0000-0000-0000F7470000}"/>
    <cellStyle name="Normal 42 2 3 2 2 3" xfId="4116" xr:uid="{00000000-0005-0000-0000-000014100000}"/>
    <cellStyle name="Normal 42 2 3 2 2 3 2" xfId="14190" xr:uid="{00000000-0005-0000-0000-00006E370000}"/>
    <cellStyle name="Normal 42 2 3 2 2 3 2 3" xfId="29288" xr:uid="{00000000-0005-0000-0000-000068720000}"/>
    <cellStyle name="Normal 42 2 3 2 2 3 3" xfId="9170" xr:uid="{00000000-0005-0000-0000-0000D2230000}"/>
    <cellStyle name="Normal 42 2 3 2 2 3 3 3" xfId="24271" xr:uid="{00000000-0005-0000-0000-0000CF5E0000}"/>
    <cellStyle name="Normal 42 2 3 2 2 3 5" xfId="19258" xr:uid="{00000000-0005-0000-0000-00003A4B0000}"/>
    <cellStyle name="Normal 42 2 3 2 2 4" xfId="5809" xr:uid="{00000000-0005-0000-0000-0000B1160000}"/>
    <cellStyle name="Normal 42 2 3 2 2 4 2" xfId="15861" xr:uid="{00000000-0005-0000-0000-0000F53D0000}"/>
    <cellStyle name="Normal 42 2 3 2 2 4 3" xfId="10841" xr:uid="{00000000-0005-0000-0000-0000592A0000}"/>
    <cellStyle name="Normal 42 2 3 2 2 4 3 3" xfId="25942" xr:uid="{00000000-0005-0000-0000-000056650000}"/>
    <cellStyle name="Normal 42 2 3 2 2 4 5" xfId="20929" xr:uid="{00000000-0005-0000-0000-0000C1510000}"/>
    <cellStyle name="Normal 42 2 3 2 2 5" xfId="12519" xr:uid="{00000000-0005-0000-0000-0000E7300000}"/>
    <cellStyle name="Normal 42 2 3 2 2 5 3" xfId="27617" xr:uid="{00000000-0005-0000-0000-0000E16B0000}"/>
    <cellStyle name="Normal 42 2 3 2 2 6" xfId="7498" xr:uid="{00000000-0005-0000-0000-00004A1D0000}"/>
    <cellStyle name="Normal 42 2 3 2 2 6 3" xfId="22600" xr:uid="{00000000-0005-0000-0000-000048580000}"/>
    <cellStyle name="Normal 42 2 3 2 2 8" xfId="17587" xr:uid="{00000000-0005-0000-0000-0000B3440000}"/>
    <cellStyle name="Normal 42 2 3 2 3" xfId="2845" xr:uid="{00000000-0005-0000-0000-00001D0B0000}"/>
    <cellStyle name="Normal 42 2 3 2 3 2" xfId="4535" xr:uid="{00000000-0005-0000-0000-0000B7110000}"/>
    <cellStyle name="Normal 42 2 3 2 3 2 2" xfId="14608" xr:uid="{00000000-0005-0000-0000-000010390000}"/>
    <cellStyle name="Normal 42 2 3 2 3 2 2 3" xfId="29706" xr:uid="{00000000-0005-0000-0000-00000A740000}"/>
    <cellStyle name="Normal 42 2 3 2 3 2 3" xfId="9588" xr:uid="{00000000-0005-0000-0000-000074250000}"/>
    <cellStyle name="Normal 42 2 3 2 3 2 3 3" xfId="24689" xr:uid="{00000000-0005-0000-0000-000071600000}"/>
    <cellStyle name="Normal 42 2 3 2 3 2 5" xfId="19676" xr:uid="{00000000-0005-0000-0000-0000DC4C0000}"/>
    <cellStyle name="Normal 42 2 3 2 3 3" xfId="6227" xr:uid="{00000000-0005-0000-0000-000053180000}"/>
    <cellStyle name="Normal 42 2 3 2 3 3 2" xfId="16279" xr:uid="{00000000-0005-0000-0000-0000973F0000}"/>
    <cellStyle name="Normal 42 2 3 2 3 3 3" xfId="11259" xr:uid="{00000000-0005-0000-0000-0000FB2B0000}"/>
    <cellStyle name="Normal 42 2 3 2 3 3 3 3" xfId="26360" xr:uid="{00000000-0005-0000-0000-0000F8660000}"/>
    <cellStyle name="Normal 42 2 3 2 3 3 5" xfId="21347" xr:uid="{00000000-0005-0000-0000-000063530000}"/>
    <cellStyle name="Normal 42 2 3 2 3 4" xfId="12937" xr:uid="{00000000-0005-0000-0000-000089320000}"/>
    <cellStyle name="Normal 42 2 3 2 3 4 3" xfId="28035" xr:uid="{00000000-0005-0000-0000-0000836D0000}"/>
    <cellStyle name="Normal 42 2 3 2 3 5" xfId="7916" xr:uid="{00000000-0005-0000-0000-0000EC1E0000}"/>
    <cellStyle name="Normal 42 2 3 2 3 5 3" xfId="23018" xr:uid="{00000000-0005-0000-0000-0000EA590000}"/>
    <cellStyle name="Normal 42 2 3 2 3 7" xfId="18005" xr:uid="{00000000-0005-0000-0000-000055460000}"/>
    <cellStyle name="Normal 42 2 3 2 4" xfId="3698" xr:uid="{00000000-0005-0000-0000-0000720E0000}"/>
    <cellStyle name="Normal 42 2 3 2 4 2" xfId="13772" xr:uid="{00000000-0005-0000-0000-0000CC350000}"/>
    <cellStyle name="Normal 42 2 3 2 4 2 3" xfId="28870" xr:uid="{00000000-0005-0000-0000-0000C6700000}"/>
    <cellStyle name="Normal 42 2 3 2 4 3" xfId="8752" xr:uid="{00000000-0005-0000-0000-000030220000}"/>
    <cellStyle name="Normal 42 2 3 2 4 3 3" xfId="23853" xr:uid="{00000000-0005-0000-0000-00002D5D0000}"/>
    <cellStyle name="Normal 42 2 3 2 4 5" xfId="18840" xr:uid="{00000000-0005-0000-0000-000098490000}"/>
    <cellStyle name="Normal 42 2 3 2 5" xfId="5391" xr:uid="{00000000-0005-0000-0000-00000F150000}"/>
    <cellStyle name="Normal 42 2 3 2 5 2" xfId="15443" xr:uid="{00000000-0005-0000-0000-0000533C0000}"/>
    <cellStyle name="Normal 42 2 3 2 5 2 3" xfId="30541" xr:uid="{00000000-0005-0000-0000-00004D770000}"/>
    <cellStyle name="Normal 42 2 3 2 5 3" xfId="10423" xr:uid="{00000000-0005-0000-0000-0000B7280000}"/>
    <cellStyle name="Normal 42 2 3 2 5 3 3" xfId="25524" xr:uid="{00000000-0005-0000-0000-0000B4630000}"/>
    <cellStyle name="Normal 42 2 3 2 5 5" xfId="20511" xr:uid="{00000000-0005-0000-0000-00001F500000}"/>
    <cellStyle name="Normal 42 2 3 2 6" xfId="12101" xr:uid="{00000000-0005-0000-0000-0000452F0000}"/>
    <cellStyle name="Normal 42 2 3 2 6 3" xfId="27199" xr:uid="{00000000-0005-0000-0000-00003F6A0000}"/>
    <cellStyle name="Normal 42 2 3 2 7" xfId="7080" xr:uid="{00000000-0005-0000-0000-0000A81B0000}"/>
    <cellStyle name="Normal 42 2 3 2 7 3" xfId="22182" xr:uid="{00000000-0005-0000-0000-0000A6560000}"/>
    <cellStyle name="Normal 42 2 3 2 9" xfId="17169" xr:uid="{00000000-0005-0000-0000-000011430000}"/>
    <cellStyle name="Normal 42 2 3 3" xfId="2216" xr:uid="{00000000-0005-0000-0000-0000A8080000}"/>
    <cellStyle name="Normal 42 2 3 3 2" xfId="3055" xr:uid="{00000000-0005-0000-0000-0000EF0B0000}"/>
    <cellStyle name="Normal 42 2 3 3 2 2" xfId="4745" xr:uid="{00000000-0005-0000-0000-000089120000}"/>
    <cellStyle name="Normal 42 2 3 3 2 2 2" xfId="14818" xr:uid="{00000000-0005-0000-0000-0000E2390000}"/>
    <cellStyle name="Normal 42 2 3 3 2 2 2 3" xfId="29916" xr:uid="{00000000-0005-0000-0000-0000DC740000}"/>
    <cellStyle name="Normal 42 2 3 3 2 2 3" xfId="9798" xr:uid="{00000000-0005-0000-0000-000046260000}"/>
    <cellStyle name="Normal 42 2 3 3 2 2 3 3" xfId="24899" xr:uid="{00000000-0005-0000-0000-000043610000}"/>
    <cellStyle name="Normal 42 2 3 3 2 2 5" xfId="19886" xr:uid="{00000000-0005-0000-0000-0000AE4D0000}"/>
    <cellStyle name="Normal 42 2 3 3 2 3" xfId="6437" xr:uid="{00000000-0005-0000-0000-000025190000}"/>
    <cellStyle name="Normal 42 2 3 3 2 3 2" xfId="16489" xr:uid="{00000000-0005-0000-0000-000069400000}"/>
    <cellStyle name="Normal 42 2 3 3 2 3 3" xfId="11469" xr:uid="{00000000-0005-0000-0000-0000CD2C0000}"/>
    <cellStyle name="Normal 42 2 3 3 2 3 3 3" xfId="26570" xr:uid="{00000000-0005-0000-0000-0000CA670000}"/>
    <cellStyle name="Normal 42 2 3 3 2 3 5" xfId="21557" xr:uid="{00000000-0005-0000-0000-000035540000}"/>
    <cellStyle name="Normal 42 2 3 3 2 4" xfId="13147" xr:uid="{00000000-0005-0000-0000-00005B330000}"/>
    <cellStyle name="Normal 42 2 3 3 2 4 3" xfId="28245" xr:uid="{00000000-0005-0000-0000-0000556E0000}"/>
    <cellStyle name="Normal 42 2 3 3 2 5" xfId="8126" xr:uid="{00000000-0005-0000-0000-0000BE1F0000}"/>
    <cellStyle name="Normal 42 2 3 3 2 5 3" xfId="23228" xr:uid="{00000000-0005-0000-0000-0000BC5A0000}"/>
    <cellStyle name="Normal 42 2 3 3 2 7" xfId="18215" xr:uid="{00000000-0005-0000-0000-000027470000}"/>
    <cellStyle name="Normal 42 2 3 3 3" xfId="3908" xr:uid="{00000000-0005-0000-0000-0000440F0000}"/>
    <cellStyle name="Normal 42 2 3 3 3 2" xfId="13982" xr:uid="{00000000-0005-0000-0000-00009E360000}"/>
    <cellStyle name="Normal 42 2 3 3 3 2 3" xfId="29080" xr:uid="{00000000-0005-0000-0000-000098710000}"/>
    <cellStyle name="Normal 42 2 3 3 3 3" xfId="8962" xr:uid="{00000000-0005-0000-0000-000002230000}"/>
    <cellStyle name="Normal 42 2 3 3 3 3 3" xfId="24063" xr:uid="{00000000-0005-0000-0000-0000FF5D0000}"/>
    <cellStyle name="Normal 42 2 3 3 3 5" xfId="19050" xr:uid="{00000000-0005-0000-0000-00006A4A0000}"/>
    <cellStyle name="Normal 42 2 3 3 4" xfId="5601" xr:uid="{00000000-0005-0000-0000-0000E1150000}"/>
    <cellStyle name="Normal 42 2 3 3 4 2" xfId="15653" xr:uid="{00000000-0005-0000-0000-0000253D0000}"/>
    <cellStyle name="Normal 42 2 3 3 4 2 3" xfId="30751" xr:uid="{00000000-0005-0000-0000-00001F780000}"/>
    <cellStyle name="Normal 42 2 3 3 4 3" xfId="10633" xr:uid="{00000000-0005-0000-0000-000089290000}"/>
    <cellStyle name="Normal 42 2 3 3 4 3 3" xfId="25734" xr:uid="{00000000-0005-0000-0000-000086640000}"/>
    <cellStyle name="Normal 42 2 3 3 4 5" xfId="20721" xr:uid="{00000000-0005-0000-0000-0000F1500000}"/>
    <cellStyle name="Normal 42 2 3 3 5" xfId="12311" xr:uid="{00000000-0005-0000-0000-000017300000}"/>
    <cellStyle name="Normal 42 2 3 3 5 3" xfId="27409" xr:uid="{00000000-0005-0000-0000-0000116B0000}"/>
    <cellStyle name="Normal 42 2 3 3 6" xfId="7290" xr:uid="{00000000-0005-0000-0000-00007A1C0000}"/>
    <cellStyle name="Normal 42 2 3 3 6 3" xfId="22392" xr:uid="{00000000-0005-0000-0000-000078570000}"/>
    <cellStyle name="Normal 42 2 3 3 8" xfId="17379" xr:uid="{00000000-0005-0000-0000-0000E3430000}"/>
    <cellStyle name="Normal 42 2 3 4" xfId="2637" xr:uid="{00000000-0005-0000-0000-00004D0A0000}"/>
    <cellStyle name="Normal 42 2 3 4 2" xfId="4327" xr:uid="{00000000-0005-0000-0000-0000E7100000}"/>
    <cellStyle name="Normal 42 2 3 4 2 2" xfId="14400" xr:uid="{00000000-0005-0000-0000-000040380000}"/>
    <cellStyle name="Normal 42 2 3 4 2 2 3" xfId="29498" xr:uid="{00000000-0005-0000-0000-00003A730000}"/>
    <cellStyle name="Normal 42 2 3 4 2 3" xfId="9380" xr:uid="{00000000-0005-0000-0000-0000A4240000}"/>
    <cellStyle name="Normal 42 2 3 4 2 3 3" xfId="24481" xr:uid="{00000000-0005-0000-0000-0000A15F0000}"/>
    <cellStyle name="Normal 42 2 3 4 2 5" xfId="19468" xr:uid="{00000000-0005-0000-0000-00000C4C0000}"/>
    <cellStyle name="Normal 42 2 3 4 3" xfId="6019" xr:uid="{00000000-0005-0000-0000-000083170000}"/>
    <cellStyle name="Normal 42 2 3 4 3 2" xfId="16071" xr:uid="{00000000-0005-0000-0000-0000C73E0000}"/>
    <cellStyle name="Normal 42 2 3 4 3 3" xfId="11051" xr:uid="{00000000-0005-0000-0000-00002B2B0000}"/>
    <cellStyle name="Normal 42 2 3 4 3 3 3" xfId="26152" xr:uid="{00000000-0005-0000-0000-000028660000}"/>
    <cellStyle name="Normal 42 2 3 4 3 5" xfId="21139" xr:uid="{00000000-0005-0000-0000-000093520000}"/>
    <cellStyle name="Normal 42 2 3 4 4" xfId="12729" xr:uid="{00000000-0005-0000-0000-0000B9310000}"/>
    <cellStyle name="Normal 42 2 3 4 4 3" xfId="27827" xr:uid="{00000000-0005-0000-0000-0000B36C0000}"/>
    <cellStyle name="Normal 42 2 3 4 5" xfId="7708" xr:uid="{00000000-0005-0000-0000-00001C1E0000}"/>
    <cellStyle name="Normal 42 2 3 4 5 3" xfId="22810" xr:uid="{00000000-0005-0000-0000-00001A590000}"/>
    <cellStyle name="Normal 42 2 3 4 7" xfId="17797" xr:uid="{00000000-0005-0000-0000-000085450000}"/>
    <cellStyle name="Normal 42 2 3 5" xfId="3490" xr:uid="{00000000-0005-0000-0000-0000A20D0000}"/>
    <cellStyle name="Normal 42 2 3 5 2" xfId="13564" xr:uid="{00000000-0005-0000-0000-0000FC340000}"/>
    <cellStyle name="Normal 42 2 3 5 2 3" xfId="28662" xr:uid="{00000000-0005-0000-0000-0000F66F0000}"/>
    <cellStyle name="Normal 42 2 3 5 3" xfId="8544" xr:uid="{00000000-0005-0000-0000-000060210000}"/>
    <cellStyle name="Normal 42 2 3 5 3 3" xfId="23645" xr:uid="{00000000-0005-0000-0000-00005D5C0000}"/>
    <cellStyle name="Normal 42 2 3 5 5" xfId="18632" xr:uid="{00000000-0005-0000-0000-0000C8480000}"/>
    <cellStyle name="Normal 42 2 3 6" xfId="5183" xr:uid="{00000000-0005-0000-0000-00003F140000}"/>
    <cellStyle name="Normal 42 2 3 6 2" xfId="15235" xr:uid="{00000000-0005-0000-0000-0000833B0000}"/>
    <cellStyle name="Normal 42 2 3 6 2 3" xfId="30333" xr:uid="{00000000-0005-0000-0000-00007D760000}"/>
    <cellStyle name="Normal 42 2 3 6 3" xfId="10215" xr:uid="{00000000-0005-0000-0000-0000E7270000}"/>
    <cellStyle name="Normal 42 2 3 6 3 3" xfId="25316" xr:uid="{00000000-0005-0000-0000-0000E4620000}"/>
    <cellStyle name="Normal 42 2 3 6 5" xfId="20303" xr:uid="{00000000-0005-0000-0000-00004F4F0000}"/>
    <cellStyle name="Normal 42 2 3 7" xfId="11893" xr:uid="{00000000-0005-0000-0000-0000752E0000}"/>
    <cellStyle name="Normal 42 2 3 7 3" xfId="26991" xr:uid="{00000000-0005-0000-0000-00006F690000}"/>
    <cellStyle name="Normal 42 2 3 8" xfId="6872" xr:uid="{00000000-0005-0000-0000-0000D81A0000}"/>
    <cellStyle name="Normal 42 2 3 8 3" xfId="21974" xr:uid="{00000000-0005-0000-0000-0000D6550000}"/>
    <cellStyle name="Normal 42 2 4" xfId="1897" xr:uid="{00000000-0005-0000-0000-000069070000}"/>
    <cellStyle name="Normal 42 2 4 2" xfId="2320" xr:uid="{00000000-0005-0000-0000-000010090000}"/>
    <cellStyle name="Normal 42 2 4 2 2" xfId="3159" xr:uid="{00000000-0005-0000-0000-0000570C0000}"/>
    <cellStyle name="Normal 42 2 4 2 2 2" xfId="4849" xr:uid="{00000000-0005-0000-0000-0000F1120000}"/>
    <cellStyle name="Normal 42 2 4 2 2 2 2" xfId="14922" xr:uid="{00000000-0005-0000-0000-00004A3A0000}"/>
    <cellStyle name="Normal 42 2 4 2 2 2 2 3" xfId="30020" xr:uid="{00000000-0005-0000-0000-000044750000}"/>
    <cellStyle name="Normal 42 2 4 2 2 2 3" xfId="9902" xr:uid="{00000000-0005-0000-0000-0000AE260000}"/>
    <cellStyle name="Normal 42 2 4 2 2 2 3 3" xfId="25003" xr:uid="{00000000-0005-0000-0000-0000AB610000}"/>
    <cellStyle name="Normal 42 2 4 2 2 2 5" xfId="19990" xr:uid="{00000000-0005-0000-0000-0000164E0000}"/>
    <cellStyle name="Normal 42 2 4 2 2 3" xfId="6541" xr:uid="{00000000-0005-0000-0000-00008D190000}"/>
    <cellStyle name="Normal 42 2 4 2 2 3 2" xfId="16593" xr:uid="{00000000-0005-0000-0000-0000D1400000}"/>
    <cellStyle name="Normal 42 2 4 2 2 3 3" xfId="11573" xr:uid="{00000000-0005-0000-0000-0000352D0000}"/>
    <cellStyle name="Normal 42 2 4 2 2 3 3 3" xfId="26674" xr:uid="{00000000-0005-0000-0000-000032680000}"/>
    <cellStyle name="Normal 42 2 4 2 2 3 5" xfId="21661" xr:uid="{00000000-0005-0000-0000-00009D540000}"/>
    <cellStyle name="Normal 42 2 4 2 2 4" xfId="13251" xr:uid="{00000000-0005-0000-0000-0000C3330000}"/>
    <cellStyle name="Normal 42 2 4 2 2 4 3" xfId="28349" xr:uid="{00000000-0005-0000-0000-0000BD6E0000}"/>
    <cellStyle name="Normal 42 2 4 2 2 5" xfId="8230" xr:uid="{00000000-0005-0000-0000-000026200000}"/>
    <cellStyle name="Normal 42 2 4 2 2 5 3" xfId="23332" xr:uid="{00000000-0005-0000-0000-0000245B0000}"/>
    <cellStyle name="Normal 42 2 4 2 2 7" xfId="18319" xr:uid="{00000000-0005-0000-0000-00008F470000}"/>
    <cellStyle name="Normal 42 2 4 2 3" xfId="4012" xr:uid="{00000000-0005-0000-0000-0000AC0F0000}"/>
    <cellStyle name="Normal 42 2 4 2 3 2" xfId="14086" xr:uid="{00000000-0005-0000-0000-000006370000}"/>
    <cellStyle name="Normal 42 2 4 2 3 2 3" xfId="29184" xr:uid="{00000000-0005-0000-0000-000000720000}"/>
    <cellStyle name="Normal 42 2 4 2 3 3" xfId="9066" xr:uid="{00000000-0005-0000-0000-00006A230000}"/>
    <cellStyle name="Normal 42 2 4 2 3 3 3" xfId="24167" xr:uid="{00000000-0005-0000-0000-0000675E0000}"/>
    <cellStyle name="Normal 42 2 4 2 3 5" xfId="19154" xr:uid="{00000000-0005-0000-0000-0000D24A0000}"/>
    <cellStyle name="Normal 42 2 4 2 4" xfId="5705" xr:uid="{00000000-0005-0000-0000-000049160000}"/>
    <cellStyle name="Normal 42 2 4 2 4 2" xfId="15757" xr:uid="{00000000-0005-0000-0000-00008D3D0000}"/>
    <cellStyle name="Normal 42 2 4 2 4 2 3" xfId="30855" xr:uid="{00000000-0005-0000-0000-000087780000}"/>
    <cellStyle name="Normal 42 2 4 2 4 3" xfId="10737" xr:uid="{00000000-0005-0000-0000-0000F1290000}"/>
    <cellStyle name="Normal 42 2 4 2 4 3 3" xfId="25838" xr:uid="{00000000-0005-0000-0000-0000EE640000}"/>
    <cellStyle name="Normal 42 2 4 2 4 5" xfId="20825" xr:uid="{00000000-0005-0000-0000-000059510000}"/>
    <cellStyle name="Normal 42 2 4 2 5" xfId="12415" xr:uid="{00000000-0005-0000-0000-00007F300000}"/>
    <cellStyle name="Normal 42 2 4 2 5 3" xfId="27513" xr:uid="{00000000-0005-0000-0000-0000796B0000}"/>
    <cellStyle name="Normal 42 2 4 2 6" xfId="7394" xr:uid="{00000000-0005-0000-0000-0000E21C0000}"/>
    <cellStyle name="Normal 42 2 4 2 6 3" xfId="22496" xr:uid="{00000000-0005-0000-0000-0000E0570000}"/>
    <cellStyle name="Normal 42 2 4 2 8" xfId="17483" xr:uid="{00000000-0005-0000-0000-00004B440000}"/>
    <cellStyle name="Normal 42 2 4 3" xfId="2741" xr:uid="{00000000-0005-0000-0000-0000B50A0000}"/>
    <cellStyle name="Normal 42 2 4 3 2" xfId="4431" xr:uid="{00000000-0005-0000-0000-00004F110000}"/>
    <cellStyle name="Normal 42 2 4 3 2 2" xfId="14504" xr:uid="{00000000-0005-0000-0000-0000A8380000}"/>
    <cellStyle name="Normal 42 2 4 3 2 2 3" xfId="29602" xr:uid="{00000000-0005-0000-0000-0000A2730000}"/>
    <cellStyle name="Normal 42 2 4 3 2 3" xfId="9484" xr:uid="{00000000-0005-0000-0000-00000C250000}"/>
    <cellStyle name="Normal 42 2 4 3 2 3 3" xfId="24585" xr:uid="{00000000-0005-0000-0000-000009600000}"/>
    <cellStyle name="Normal 42 2 4 3 2 5" xfId="19572" xr:uid="{00000000-0005-0000-0000-0000744C0000}"/>
    <cellStyle name="Normal 42 2 4 3 3" xfId="6123" xr:uid="{00000000-0005-0000-0000-0000EB170000}"/>
    <cellStyle name="Normal 42 2 4 3 3 2" xfId="16175" xr:uid="{00000000-0005-0000-0000-00002F3F0000}"/>
    <cellStyle name="Normal 42 2 4 3 3 3" xfId="11155" xr:uid="{00000000-0005-0000-0000-0000932B0000}"/>
    <cellStyle name="Normal 42 2 4 3 3 3 3" xfId="26256" xr:uid="{00000000-0005-0000-0000-000090660000}"/>
    <cellStyle name="Normal 42 2 4 3 3 5" xfId="21243" xr:uid="{00000000-0005-0000-0000-0000FB520000}"/>
    <cellStyle name="Normal 42 2 4 3 4" xfId="12833" xr:uid="{00000000-0005-0000-0000-000021320000}"/>
    <cellStyle name="Normal 42 2 4 3 4 3" xfId="27931" xr:uid="{00000000-0005-0000-0000-00001B6D0000}"/>
    <cellStyle name="Normal 42 2 4 3 5" xfId="7812" xr:uid="{00000000-0005-0000-0000-0000841E0000}"/>
    <cellStyle name="Normal 42 2 4 3 5 3" xfId="22914" xr:uid="{00000000-0005-0000-0000-000082590000}"/>
    <cellStyle name="Normal 42 2 4 3 7" xfId="17901" xr:uid="{00000000-0005-0000-0000-0000ED450000}"/>
    <cellStyle name="Normal 42 2 4 4" xfId="3594" xr:uid="{00000000-0005-0000-0000-00000A0E0000}"/>
    <cellStyle name="Normal 42 2 4 4 2" xfId="13668" xr:uid="{00000000-0005-0000-0000-000064350000}"/>
    <cellStyle name="Normal 42 2 4 4 2 3" xfId="28766" xr:uid="{00000000-0005-0000-0000-00005E700000}"/>
    <cellStyle name="Normal 42 2 4 4 3" xfId="8648" xr:uid="{00000000-0005-0000-0000-0000C8210000}"/>
    <cellStyle name="Normal 42 2 4 4 3 3" xfId="23749" xr:uid="{00000000-0005-0000-0000-0000C55C0000}"/>
    <cellStyle name="Normal 42 2 4 4 5" xfId="18736" xr:uid="{00000000-0005-0000-0000-000030490000}"/>
    <cellStyle name="Normal 42 2 4 5" xfId="5287" xr:uid="{00000000-0005-0000-0000-0000A7140000}"/>
    <cellStyle name="Normal 42 2 4 5 2" xfId="15339" xr:uid="{00000000-0005-0000-0000-0000EB3B0000}"/>
    <cellStyle name="Normal 42 2 4 5 2 3" xfId="30437" xr:uid="{00000000-0005-0000-0000-0000E5760000}"/>
    <cellStyle name="Normal 42 2 4 5 3" xfId="10319" xr:uid="{00000000-0005-0000-0000-00004F280000}"/>
    <cellStyle name="Normal 42 2 4 5 3 3" xfId="25420" xr:uid="{00000000-0005-0000-0000-00004C630000}"/>
    <cellStyle name="Normal 42 2 4 5 5" xfId="20407" xr:uid="{00000000-0005-0000-0000-0000B74F0000}"/>
    <cellStyle name="Normal 42 2 4 6" xfId="11997" xr:uid="{00000000-0005-0000-0000-0000DD2E0000}"/>
    <cellStyle name="Normal 42 2 4 6 3" xfId="27095" xr:uid="{00000000-0005-0000-0000-0000D7690000}"/>
    <cellStyle name="Normal 42 2 4 7" xfId="6976" xr:uid="{00000000-0005-0000-0000-0000401B0000}"/>
    <cellStyle name="Normal 42 2 4 7 3" xfId="22078" xr:uid="{00000000-0005-0000-0000-00003E560000}"/>
    <cellStyle name="Normal 42 2 4 9" xfId="17065" xr:uid="{00000000-0005-0000-0000-0000A9420000}"/>
    <cellStyle name="Normal 42 2 5" xfId="2110" xr:uid="{00000000-0005-0000-0000-00003E080000}"/>
    <cellStyle name="Normal 42 2 5 2" xfId="2951" xr:uid="{00000000-0005-0000-0000-0000870B0000}"/>
    <cellStyle name="Normal 42 2 5 2 2" xfId="4641" xr:uid="{00000000-0005-0000-0000-000021120000}"/>
    <cellStyle name="Normal 42 2 5 2 2 2" xfId="14714" xr:uid="{00000000-0005-0000-0000-00007A390000}"/>
    <cellStyle name="Normal 42 2 5 2 2 2 3" xfId="29812" xr:uid="{00000000-0005-0000-0000-000074740000}"/>
    <cellStyle name="Normal 42 2 5 2 2 3" xfId="9694" xr:uid="{00000000-0005-0000-0000-0000DE250000}"/>
    <cellStyle name="Normal 42 2 5 2 2 3 3" xfId="24795" xr:uid="{00000000-0005-0000-0000-0000DB600000}"/>
    <cellStyle name="Normal 42 2 5 2 2 5" xfId="19782" xr:uid="{00000000-0005-0000-0000-0000464D0000}"/>
    <cellStyle name="Normal 42 2 5 2 3" xfId="6333" xr:uid="{00000000-0005-0000-0000-0000BD180000}"/>
    <cellStyle name="Normal 42 2 5 2 3 2" xfId="16385" xr:uid="{00000000-0005-0000-0000-000001400000}"/>
    <cellStyle name="Normal 42 2 5 2 3 3" xfId="11365" xr:uid="{00000000-0005-0000-0000-0000652C0000}"/>
    <cellStyle name="Normal 42 2 5 2 3 3 3" xfId="26466" xr:uid="{00000000-0005-0000-0000-000062670000}"/>
    <cellStyle name="Normal 42 2 5 2 3 5" xfId="21453" xr:uid="{00000000-0005-0000-0000-0000CD530000}"/>
    <cellStyle name="Normal 42 2 5 2 4" xfId="13043" xr:uid="{00000000-0005-0000-0000-0000F3320000}"/>
    <cellStyle name="Normal 42 2 5 2 4 3" xfId="28141" xr:uid="{00000000-0005-0000-0000-0000ED6D0000}"/>
    <cellStyle name="Normal 42 2 5 2 5" xfId="8022" xr:uid="{00000000-0005-0000-0000-0000561F0000}"/>
    <cellStyle name="Normal 42 2 5 2 5 3" xfId="23124" xr:uid="{00000000-0005-0000-0000-0000545A0000}"/>
    <cellStyle name="Normal 42 2 5 2 7" xfId="18111" xr:uid="{00000000-0005-0000-0000-0000BF460000}"/>
    <cellStyle name="Normal 42 2 5 3" xfId="3804" xr:uid="{00000000-0005-0000-0000-0000DC0E0000}"/>
    <cellStyle name="Normal 42 2 5 3 2" xfId="13878" xr:uid="{00000000-0005-0000-0000-000036360000}"/>
    <cellStyle name="Normal 42 2 5 3 2 3" xfId="28976" xr:uid="{00000000-0005-0000-0000-000030710000}"/>
    <cellStyle name="Normal 42 2 5 3 3" xfId="8858" xr:uid="{00000000-0005-0000-0000-00009A220000}"/>
    <cellStyle name="Normal 42 2 5 3 3 3" xfId="23959" xr:uid="{00000000-0005-0000-0000-0000975D0000}"/>
    <cellStyle name="Normal 42 2 5 3 5" xfId="18946" xr:uid="{00000000-0005-0000-0000-0000024A0000}"/>
    <cellStyle name="Normal 42 2 5 4" xfId="5497" xr:uid="{00000000-0005-0000-0000-000079150000}"/>
    <cellStyle name="Normal 42 2 5 4 2" xfId="15549" xr:uid="{00000000-0005-0000-0000-0000BD3C0000}"/>
    <cellStyle name="Normal 42 2 5 4 2 3" xfId="30647" xr:uid="{00000000-0005-0000-0000-0000B7770000}"/>
    <cellStyle name="Normal 42 2 5 4 3" xfId="10529" xr:uid="{00000000-0005-0000-0000-000021290000}"/>
    <cellStyle name="Normal 42 2 5 4 3 3" xfId="25630" xr:uid="{00000000-0005-0000-0000-00001E640000}"/>
    <cellStyle name="Normal 42 2 5 4 5" xfId="20617" xr:uid="{00000000-0005-0000-0000-000089500000}"/>
    <cellStyle name="Normal 42 2 5 5" xfId="12207" xr:uid="{00000000-0005-0000-0000-0000AF2F0000}"/>
    <cellStyle name="Normal 42 2 5 5 3" xfId="27305" xr:uid="{00000000-0005-0000-0000-0000A96A0000}"/>
    <cellStyle name="Normal 42 2 5 6" xfId="7186" xr:uid="{00000000-0005-0000-0000-0000121C0000}"/>
    <cellStyle name="Normal 42 2 5 6 3" xfId="22288" xr:uid="{00000000-0005-0000-0000-000010570000}"/>
    <cellStyle name="Normal 42 2 5 8" xfId="17275" xr:uid="{00000000-0005-0000-0000-00007B430000}"/>
    <cellStyle name="Normal 42 2 6" xfId="2531" xr:uid="{00000000-0005-0000-0000-0000E3090000}"/>
    <cellStyle name="Normal 42 2 6 2" xfId="4223" xr:uid="{00000000-0005-0000-0000-00007F100000}"/>
    <cellStyle name="Normal 42 2 6 2 2" xfId="14296" xr:uid="{00000000-0005-0000-0000-0000D8370000}"/>
    <cellStyle name="Normal 42 2 6 2 2 3" xfId="29394" xr:uid="{00000000-0005-0000-0000-0000D2720000}"/>
    <cellStyle name="Normal 42 2 6 2 3" xfId="9276" xr:uid="{00000000-0005-0000-0000-00003C240000}"/>
    <cellStyle name="Normal 42 2 6 2 3 3" xfId="24377" xr:uid="{00000000-0005-0000-0000-0000395F0000}"/>
    <cellStyle name="Normal 42 2 6 2 5" xfId="19364" xr:uid="{00000000-0005-0000-0000-0000A44B0000}"/>
    <cellStyle name="Normal 42 2 6 3" xfId="5915" xr:uid="{00000000-0005-0000-0000-00001B170000}"/>
    <cellStyle name="Normal 42 2 6 3 2" xfId="15967" xr:uid="{00000000-0005-0000-0000-00005F3E0000}"/>
    <cellStyle name="Normal 42 2 6 3 3" xfId="10947" xr:uid="{00000000-0005-0000-0000-0000C32A0000}"/>
    <cellStyle name="Normal 42 2 6 3 3 3" xfId="26048" xr:uid="{00000000-0005-0000-0000-0000C0650000}"/>
    <cellStyle name="Normal 42 2 6 3 5" xfId="21035" xr:uid="{00000000-0005-0000-0000-00002B520000}"/>
    <cellStyle name="Normal 42 2 6 4" xfId="12625" xr:uid="{00000000-0005-0000-0000-000051310000}"/>
    <cellStyle name="Normal 42 2 6 4 3" xfId="27723" xr:uid="{00000000-0005-0000-0000-00004B6C0000}"/>
    <cellStyle name="Normal 42 2 6 5" xfId="7604" xr:uid="{00000000-0005-0000-0000-0000B41D0000}"/>
    <cellStyle name="Normal 42 2 6 5 3" xfId="22706" xr:uid="{00000000-0005-0000-0000-0000B2580000}"/>
    <cellStyle name="Normal 42 2 6 7" xfId="17693" xr:uid="{00000000-0005-0000-0000-00001D450000}"/>
    <cellStyle name="Normal 42 2 7" xfId="3382" xr:uid="{00000000-0005-0000-0000-0000360D0000}"/>
    <cellStyle name="Normal 42 2 7 2" xfId="13460" xr:uid="{00000000-0005-0000-0000-000094340000}"/>
    <cellStyle name="Normal 42 2 7 2 3" xfId="28558" xr:uid="{00000000-0005-0000-0000-00008E6F0000}"/>
    <cellStyle name="Normal 42 2 7 3" xfId="8440" xr:uid="{00000000-0005-0000-0000-0000F8200000}"/>
    <cellStyle name="Normal 42 2 7 3 3" xfId="23541" xr:uid="{00000000-0005-0000-0000-0000F55B0000}"/>
    <cellStyle name="Normal 42 2 7 5" xfId="18528" xr:uid="{00000000-0005-0000-0000-000060480000}"/>
    <cellStyle name="Normal 42 2 8" xfId="5076" xr:uid="{00000000-0005-0000-0000-0000D4130000}"/>
    <cellStyle name="Normal 42 2 8 2" xfId="15131" xr:uid="{00000000-0005-0000-0000-00001B3B0000}"/>
    <cellStyle name="Normal 42 2 8 2 3" xfId="30229" xr:uid="{00000000-0005-0000-0000-000015760000}"/>
    <cellStyle name="Normal 42 2 8 3" xfId="10111" xr:uid="{00000000-0005-0000-0000-00007F270000}"/>
    <cellStyle name="Normal 42 2 8 3 3" xfId="25212" xr:uid="{00000000-0005-0000-0000-00007C620000}"/>
    <cellStyle name="Normal 42 2 8 5" xfId="20199" xr:uid="{00000000-0005-0000-0000-0000E74E0000}"/>
    <cellStyle name="Normal 42 2 9" xfId="11787" xr:uid="{00000000-0005-0000-0000-00000B2E0000}"/>
    <cellStyle name="Normal 42 2 9 3" xfId="26887" xr:uid="{00000000-0005-0000-0000-000007690000}"/>
    <cellStyle name="Normal 43" xfId="969" xr:uid="{00000000-0005-0000-0000-0000C9030000}"/>
    <cellStyle name="Normal 43 2" xfId="1443" xr:uid="{00000000-0005-0000-0000-0000A3050000}"/>
    <cellStyle name="Normal 43 2 10" xfId="6767" xr:uid="{00000000-0005-0000-0000-00006F1A0000}"/>
    <cellStyle name="Normal 43 2 10 3" xfId="21871" xr:uid="{00000000-0005-0000-0000-00006F550000}"/>
    <cellStyle name="Normal 43 2 12" xfId="16856" xr:uid="{00000000-0005-0000-0000-0000D8410000}"/>
    <cellStyle name="Normal 43 2 2" xfId="1731" xr:uid="{00000000-0005-0000-0000-0000C3060000}"/>
    <cellStyle name="Normal 43 2 2 11" xfId="16910" xr:uid="{00000000-0005-0000-0000-00000E420000}"/>
    <cellStyle name="Normal 43 2 2 2" xfId="1839" xr:uid="{00000000-0005-0000-0000-00002F070000}"/>
    <cellStyle name="Normal 43 2 2 2 10" xfId="17014" xr:uid="{00000000-0005-0000-0000-000076420000}"/>
    <cellStyle name="Normal 43 2 2 2 2" xfId="2056" xr:uid="{00000000-0005-0000-0000-000008080000}"/>
    <cellStyle name="Normal 43 2 2 2 2 2" xfId="2477" xr:uid="{00000000-0005-0000-0000-0000AD090000}"/>
    <cellStyle name="Normal 43 2 2 2 2 2 2" xfId="3316" xr:uid="{00000000-0005-0000-0000-0000F40C0000}"/>
    <cellStyle name="Normal 43 2 2 2 2 2 2 2" xfId="5006" xr:uid="{00000000-0005-0000-0000-00008E130000}"/>
    <cellStyle name="Normal 43 2 2 2 2 2 2 2 2" xfId="15079" xr:uid="{00000000-0005-0000-0000-0000E73A0000}"/>
    <cellStyle name="Normal 43 2 2 2 2 2 2 2 2 3" xfId="30177" xr:uid="{00000000-0005-0000-0000-0000E1750000}"/>
    <cellStyle name="Normal 43 2 2 2 2 2 2 2 3" xfId="10059" xr:uid="{00000000-0005-0000-0000-00004B270000}"/>
    <cellStyle name="Normal 43 2 2 2 2 2 2 2 3 3" xfId="25160" xr:uid="{00000000-0005-0000-0000-000048620000}"/>
    <cellStyle name="Normal 43 2 2 2 2 2 2 2 5" xfId="20147" xr:uid="{00000000-0005-0000-0000-0000B34E0000}"/>
    <cellStyle name="Normal 43 2 2 2 2 2 2 3" xfId="6698" xr:uid="{00000000-0005-0000-0000-00002A1A0000}"/>
    <cellStyle name="Normal 43 2 2 2 2 2 2 3 2" xfId="16750" xr:uid="{00000000-0005-0000-0000-00006E410000}"/>
    <cellStyle name="Normal 43 2 2 2 2 2 2 3 3" xfId="11730" xr:uid="{00000000-0005-0000-0000-0000D22D0000}"/>
    <cellStyle name="Normal 43 2 2 2 2 2 2 3 3 3" xfId="26831" xr:uid="{00000000-0005-0000-0000-0000CF680000}"/>
    <cellStyle name="Normal 43 2 2 2 2 2 2 3 5" xfId="21818" xr:uid="{00000000-0005-0000-0000-00003A550000}"/>
    <cellStyle name="Normal 43 2 2 2 2 2 2 4" xfId="13408" xr:uid="{00000000-0005-0000-0000-000060340000}"/>
    <cellStyle name="Normal 43 2 2 2 2 2 2 4 3" xfId="28506" xr:uid="{00000000-0005-0000-0000-00005A6F0000}"/>
    <cellStyle name="Normal 43 2 2 2 2 2 2 5" xfId="8387" xr:uid="{00000000-0005-0000-0000-0000C3200000}"/>
    <cellStyle name="Normal 43 2 2 2 2 2 2 5 3" xfId="23489" xr:uid="{00000000-0005-0000-0000-0000C15B0000}"/>
    <cellStyle name="Normal 43 2 2 2 2 2 2 7" xfId="18476" xr:uid="{00000000-0005-0000-0000-00002C480000}"/>
    <cellStyle name="Normal 43 2 2 2 2 2 3" xfId="4169" xr:uid="{00000000-0005-0000-0000-000049100000}"/>
    <cellStyle name="Normal 43 2 2 2 2 2 3 2" xfId="14243" xr:uid="{00000000-0005-0000-0000-0000A3370000}"/>
    <cellStyle name="Normal 43 2 2 2 2 2 3 2 3" xfId="29341" xr:uid="{00000000-0005-0000-0000-00009D720000}"/>
    <cellStyle name="Normal 43 2 2 2 2 2 3 3" xfId="9223" xr:uid="{00000000-0005-0000-0000-000007240000}"/>
    <cellStyle name="Normal 43 2 2 2 2 2 3 3 3" xfId="24324" xr:uid="{00000000-0005-0000-0000-0000045F0000}"/>
    <cellStyle name="Normal 43 2 2 2 2 2 3 5" xfId="19311" xr:uid="{00000000-0005-0000-0000-00006F4B0000}"/>
    <cellStyle name="Normal 43 2 2 2 2 2 4" xfId="5862" xr:uid="{00000000-0005-0000-0000-0000E6160000}"/>
    <cellStyle name="Normal 43 2 2 2 2 2 4 2" xfId="15914" xr:uid="{00000000-0005-0000-0000-00002A3E0000}"/>
    <cellStyle name="Normal 43 2 2 2 2 2 4 3" xfId="10894" xr:uid="{00000000-0005-0000-0000-00008E2A0000}"/>
    <cellStyle name="Normal 43 2 2 2 2 2 4 3 3" xfId="25995" xr:uid="{00000000-0005-0000-0000-00008B650000}"/>
    <cellStyle name="Normal 43 2 2 2 2 2 4 5" xfId="20982" xr:uid="{00000000-0005-0000-0000-0000F6510000}"/>
    <cellStyle name="Normal 43 2 2 2 2 2 5" xfId="12572" xr:uid="{00000000-0005-0000-0000-00001C310000}"/>
    <cellStyle name="Normal 43 2 2 2 2 2 5 3" xfId="27670" xr:uid="{00000000-0005-0000-0000-0000166C0000}"/>
    <cellStyle name="Normal 43 2 2 2 2 2 6" xfId="7551" xr:uid="{00000000-0005-0000-0000-00007F1D0000}"/>
    <cellStyle name="Normal 43 2 2 2 2 2 6 3" xfId="22653" xr:uid="{00000000-0005-0000-0000-00007D580000}"/>
    <cellStyle name="Normal 43 2 2 2 2 2 8" xfId="17640" xr:uid="{00000000-0005-0000-0000-0000E8440000}"/>
    <cellStyle name="Normal 43 2 2 2 2 3" xfId="2898" xr:uid="{00000000-0005-0000-0000-0000520B0000}"/>
    <cellStyle name="Normal 43 2 2 2 2 3 2" xfId="4588" xr:uid="{00000000-0005-0000-0000-0000EC110000}"/>
    <cellStyle name="Normal 43 2 2 2 2 3 2 2" xfId="14661" xr:uid="{00000000-0005-0000-0000-000045390000}"/>
    <cellStyle name="Normal 43 2 2 2 2 3 2 2 3" xfId="29759" xr:uid="{00000000-0005-0000-0000-00003F740000}"/>
    <cellStyle name="Normal 43 2 2 2 2 3 2 3" xfId="9641" xr:uid="{00000000-0005-0000-0000-0000A9250000}"/>
    <cellStyle name="Normal 43 2 2 2 2 3 2 3 3" xfId="24742" xr:uid="{00000000-0005-0000-0000-0000A6600000}"/>
    <cellStyle name="Normal 43 2 2 2 2 3 2 5" xfId="19729" xr:uid="{00000000-0005-0000-0000-0000114D0000}"/>
    <cellStyle name="Normal 43 2 2 2 2 3 3" xfId="6280" xr:uid="{00000000-0005-0000-0000-000088180000}"/>
    <cellStyle name="Normal 43 2 2 2 2 3 3 2" xfId="16332" xr:uid="{00000000-0005-0000-0000-0000CC3F0000}"/>
    <cellStyle name="Normal 43 2 2 2 2 3 3 3" xfId="11312" xr:uid="{00000000-0005-0000-0000-0000302C0000}"/>
    <cellStyle name="Normal 43 2 2 2 2 3 3 3 3" xfId="26413" xr:uid="{00000000-0005-0000-0000-00002D670000}"/>
    <cellStyle name="Normal 43 2 2 2 2 3 3 5" xfId="21400" xr:uid="{00000000-0005-0000-0000-000098530000}"/>
    <cellStyle name="Normal 43 2 2 2 2 3 4" xfId="12990" xr:uid="{00000000-0005-0000-0000-0000BE320000}"/>
    <cellStyle name="Normal 43 2 2 2 2 3 4 3" xfId="28088" xr:uid="{00000000-0005-0000-0000-0000B86D0000}"/>
    <cellStyle name="Normal 43 2 2 2 2 3 5" xfId="7969" xr:uid="{00000000-0005-0000-0000-0000211F0000}"/>
    <cellStyle name="Normal 43 2 2 2 2 3 5 3" xfId="23071" xr:uid="{00000000-0005-0000-0000-00001F5A0000}"/>
    <cellStyle name="Normal 43 2 2 2 2 3 7" xfId="18058" xr:uid="{00000000-0005-0000-0000-00008A460000}"/>
    <cellStyle name="Normal 43 2 2 2 2 4" xfId="3751" xr:uid="{00000000-0005-0000-0000-0000A70E0000}"/>
    <cellStyle name="Normal 43 2 2 2 2 4 2" xfId="13825" xr:uid="{00000000-0005-0000-0000-000001360000}"/>
    <cellStyle name="Normal 43 2 2 2 2 4 2 3" xfId="28923" xr:uid="{00000000-0005-0000-0000-0000FB700000}"/>
    <cellStyle name="Normal 43 2 2 2 2 4 3" xfId="8805" xr:uid="{00000000-0005-0000-0000-000065220000}"/>
    <cellStyle name="Normal 43 2 2 2 2 4 3 3" xfId="23906" xr:uid="{00000000-0005-0000-0000-0000625D0000}"/>
    <cellStyle name="Normal 43 2 2 2 2 4 5" xfId="18893" xr:uid="{00000000-0005-0000-0000-0000CD490000}"/>
    <cellStyle name="Normal 43 2 2 2 2 5" xfId="5444" xr:uid="{00000000-0005-0000-0000-000044150000}"/>
    <cellStyle name="Normal 43 2 2 2 2 5 2" xfId="15496" xr:uid="{00000000-0005-0000-0000-0000883C0000}"/>
    <cellStyle name="Normal 43 2 2 2 2 5 2 3" xfId="30594" xr:uid="{00000000-0005-0000-0000-000082770000}"/>
    <cellStyle name="Normal 43 2 2 2 2 5 3" xfId="10476" xr:uid="{00000000-0005-0000-0000-0000EC280000}"/>
    <cellStyle name="Normal 43 2 2 2 2 5 3 3" xfId="25577" xr:uid="{00000000-0005-0000-0000-0000E9630000}"/>
    <cellStyle name="Normal 43 2 2 2 2 5 5" xfId="20564" xr:uid="{00000000-0005-0000-0000-000054500000}"/>
    <cellStyle name="Normal 43 2 2 2 2 6" xfId="12154" xr:uid="{00000000-0005-0000-0000-00007A2F0000}"/>
    <cellStyle name="Normal 43 2 2 2 2 6 3" xfId="27252" xr:uid="{00000000-0005-0000-0000-0000746A0000}"/>
    <cellStyle name="Normal 43 2 2 2 2 7" xfId="7133" xr:uid="{00000000-0005-0000-0000-0000DD1B0000}"/>
    <cellStyle name="Normal 43 2 2 2 2 7 3" xfId="22235" xr:uid="{00000000-0005-0000-0000-0000DB560000}"/>
    <cellStyle name="Normal 43 2 2 2 2 9" xfId="17222" xr:uid="{00000000-0005-0000-0000-000046430000}"/>
    <cellStyle name="Normal 43 2 2 2 3" xfId="2269" xr:uid="{00000000-0005-0000-0000-0000DD080000}"/>
    <cellStyle name="Normal 43 2 2 2 3 2" xfId="3108" xr:uid="{00000000-0005-0000-0000-0000240C0000}"/>
    <cellStyle name="Normal 43 2 2 2 3 2 2" xfId="4798" xr:uid="{00000000-0005-0000-0000-0000BE120000}"/>
    <cellStyle name="Normal 43 2 2 2 3 2 2 2" xfId="14871" xr:uid="{00000000-0005-0000-0000-0000173A0000}"/>
    <cellStyle name="Normal 43 2 2 2 3 2 2 2 3" xfId="29969" xr:uid="{00000000-0005-0000-0000-000011750000}"/>
    <cellStyle name="Normal 43 2 2 2 3 2 2 3" xfId="9851" xr:uid="{00000000-0005-0000-0000-00007B260000}"/>
    <cellStyle name="Normal 43 2 2 2 3 2 2 3 3" xfId="24952" xr:uid="{00000000-0005-0000-0000-000078610000}"/>
    <cellStyle name="Normal 43 2 2 2 3 2 2 5" xfId="19939" xr:uid="{00000000-0005-0000-0000-0000E34D0000}"/>
    <cellStyle name="Normal 43 2 2 2 3 2 3" xfId="6490" xr:uid="{00000000-0005-0000-0000-00005A190000}"/>
    <cellStyle name="Normal 43 2 2 2 3 2 3 2" xfId="16542" xr:uid="{00000000-0005-0000-0000-00009E400000}"/>
    <cellStyle name="Normal 43 2 2 2 3 2 3 3" xfId="11522" xr:uid="{00000000-0005-0000-0000-0000022D0000}"/>
    <cellStyle name="Normal 43 2 2 2 3 2 3 3 3" xfId="26623" xr:uid="{00000000-0005-0000-0000-0000FF670000}"/>
    <cellStyle name="Normal 43 2 2 2 3 2 3 5" xfId="21610" xr:uid="{00000000-0005-0000-0000-00006A540000}"/>
    <cellStyle name="Normal 43 2 2 2 3 2 4" xfId="13200" xr:uid="{00000000-0005-0000-0000-000090330000}"/>
    <cellStyle name="Normal 43 2 2 2 3 2 4 3" xfId="28298" xr:uid="{00000000-0005-0000-0000-00008A6E0000}"/>
    <cellStyle name="Normal 43 2 2 2 3 2 5" xfId="8179" xr:uid="{00000000-0005-0000-0000-0000F31F0000}"/>
    <cellStyle name="Normal 43 2 2 2 3 2 5 3" xfId="23281" xr:uid="{00000000-0005-0000-0000-0000F15A0000}"/>
    <cellStyle name="Normal 43 2 2 2 3 2 7" xfId="18268" xr:uid="{00000000-0005-0000-0000-00005C470000}"/>
    <cellStyle name="Normal 43 2 2 2 3 3" xfId="3961" xr:uid="{00000000-0005-0000-0000-0000790F0000}"/>
    <cellStyle name="Normal 43 2 2 2 3 3 2" xfId="14035" xr:uid="{00000000-0005-0000-0000-0000D3360000}"/>
    <cellStyle name="Normal 43 2 2 2 3 3 2 3" xfId="29133" xr:uid="{00000000-0005-0000-0000-0000CD710000}"/>
    <cellStyle name="Normal 43 2 2 2 3 3 3" xfId="9015" xr:uid="{00000000-0005-0000-0000-000037230000}"/>
    <cellStyle name="Normal 43 2 2 2 3 3 3 3" xfId="24116" xr:uid="{00000000-0005-0000-0000-0000345E0000}"/>
    <cellStyle name="Normal 43 2 2 2 3 3 5" xfId="19103" xr:uid="{00000000-0005-0000-0000-00009F4A0000}"/>
    <cellStyle name="Normal 43 2 2 2 3 4" xfId="5654" xr:uid="{00000000-0005-0000-0000-000016160000}"/>
    <cellStyle name="Normal 43 2 2 2 3 4 2" xfId="15706" xr:uid="{00000000-0005-0000-0000-00005A3D0000}"/>
    <cellStyle name="Normal 43 2 2 2 3 4 2 3" xfId="30804" xr:uid="{00000000-0005-0000-0000-000054780000}"/>
    <cellStyle name="Normal 43 2 2 2 3 4 3" xfId="10686" xr:uid="{00000000-0005-0000-0000-0000BE290000}"/>
    <cellStyle name="Normal 43 2 2 2 3 4 3 3" xfId="25787" xr:uid="{00000000-0005-0000-0000-0000BB640000}"/>
    <cellStyle name="Normal 43 2 2 2 3 4 5" xfId="20774" xr:uid="{00000000-0005-0000-0000-000026510000}"/>
    <cellStyle name="Normal 43 2 2 2 3 5" xfId="12364" xr:uid="{00000000-0005-0000-0000-00004C300000}"/>
    <cellStyle name="Normal 43 2 2 2 3 5 3" xfId="27462" xr:uid="{00000000-0005-0000-0000-0000466B0000}"/>
    <cellStyle name="Normal 43 2 2 2 3 6" xfId="7343" xr:uid="{00000000-0005-0000-0000-0000AF1C0000}"/>
    <cellStyle name="Normal 43 2 2 2 3 6 3" xfId="22445" xr:uid="{00000000-0005-0000-0000-0000AD570000}"/>
    <cellStyle name="Normal 43 2 2 2 3 8" xfId="17432" xr:uid="{00000000-0005-0000-0000-000018440000}"/>
    <cellStyle name="Normal 43 2 2 2 4" xfId="2690" xr:uid="{00000000-0005-0000-0000-0000820A0000}"/>
    <cellStyle name="Normal 43 2 2 2 4 2" xfId="4380" xr:uid="{00000000-0005-0000-0000-00001C110000}"/>
    <cellStyle name="Normal 43 2 2 2 4 2 2" xfId="14453" xr:uid="{00000000-0005-0000-0000-000075380000}"/>
    <cellStyle name="Normal 43 2 2 2 4 2 2 3" xfId="29551" xr:uid="{00000000-0005-0000-0000-00006F730000}"/>
    <cellStyle name="Normal 43 2 2 2 4 2 3" xfId="9433" xr:uid="{00000000-0005-0000-0000-0000D9240000}"/>
    <cellStyle name="Normal 43 2 2 2 4 2 3 3" xfId="24534" xr:uid="{00000000-0005-0000-0000-0000D65F0000}"/>
    <cellStyle name="Normal 43 2 2 2 4 2 5" xfId="19521" xr:uid="{00000000-0005-0000-0000-0000414C0000}"/>
    <cellStyle name="Normal 43 2 2 2 4 3" xfId="6072" xr:uid="{00000000-0005-0000-0000-0000B8170000}"/>
    <cellStyle name="Normal 43 2 2 2 4 3 2" xfId="16124" xr:uid="{00000000-0005-0000-0000-0000FC3E0000}"/>
    <cellStyle name="Normal 43 2 2 2 4 3 3" xfId="11104" xr:uid="{00000000-0005-0000-0000-0000602B0000}"/>
    <cellStyle name="Normal 43 2 2 2 4 3 3 3" xfId="26205" xr:uid="{00000000-0005-0000-0000-00005D660000}"/>
    <cellStyle name="Normal 43 2 2 2 4 3 5" xfId="21192" xr:uid="{00000000-0005-0000-0000-0000C8520000}"/>
    <cellStyle name="Normal 43 2 2 2 4 4" xfId="12782" xr:uid="{00000000-0005-0000-0000-0000EE310000}"/>
    <cellStyle name="Normal 43 2 2 2 4 4 3" xfId="27880" xr:uid="{00000000-0005-0000-0000-0000E86C0000}"/>
    <cellStyle name="Normal 43 2 2 2 4 5" xfId="7761" xr:uid="{00000000-0005-0000-0000-0000511E0000}"/>
    <cellStyle name="Normal 43 2 2 2 4 5 3" xfId="22863" xr:uid="{00000000-0005-0000-0000-00004F590000}"/>
    <cellStyle name="Normal 43 2 2 2 4 7" xfId="17850" xr:uid="{00000000-0005-0000-0000-0000BA450000}"/>
    <cellStyle name="Normal 43 2 2 2 5" xfId="3543" xr:uid="{00000000-0005-0000-0000-0000D70D0000}"/>
    <cellStyle name="Normal 43 2 2 2 5 2" xfId="13617" xr:uid="{00000000-0005-0000-0000-000031350000}"/>
    <cellStyle name="Normal 43 2 2 2 5 2 3" xfId="28715" xr:uid="{00000000-0005-0000-0000-00002B700000}"/>
    <cellStyle name="Normal 43 2 2 2 5 3" xfId="8597" xr:uid="{00000000-0005-0000-0000-000095210000}"/>
    <cellStyle name="Normal 43 2 2 2 5 3 3" xfId="23698" xr:uid="{00000000-0005-0000-0000-0000925C0000}"/>
    <cellStyle name="Normal 43 2 2 2 5 5" xfId="18685" xr:uid="{00000000-0005-0000-0000-0000FD480000}"/>
    <cellStyle name="Normal 43 2 2 2 6" xfId="5236" xr:uid="{00000000-0005-0000-0000-000074140000}"/>
    <cellStyle name="Normal 43 2 2 2 6 2" xfId="15288" xr:uid="{00000000-0005-0000-0000-0000B83B0000}"/>
    <cellStyle name="Normal 43 2 2 2 6 2 3" xfId="30386" xr:uid="{00000000-0005-0000-0000-0000B2760000}"/>
    <cellStyle name="Normal 43 2 2 2 6 3" xfId="10268" xr:uid="{00000000-0005-0000-0000-00001C280000}"/>
    <cellStyle name="Normal 43 2 2 2 6 3 3" xfId="25369" xr:uid="{00000000-0005-0000-0000-000019630000}"/>
    <cellStyle name="Normal 43 2 2 2 6 5" xfId="20356" xr:uid="{00000000-0005-0000-0000-0000844F0000}"/>
    <cellStyle name="Normal 43 2 2 2 7" xfId="11946" xr:uid="{00000000-0005-0000-0000-0000AA2E0000}"/>
    <cellStyle name="Normal 43 2 2 2 7 3" xfId="27044" xr:uid="{00000000-0005-0000-0000-0000A4690000}"/>
    <cellStyle name="Normal 43 2 2 2 8" xfId="6925" xr:uid="{00000000-0005-0000-0000-00000D1B0000}"/>
    <cellStyle name="Normal 43 2 2 2 8 3" xfId="22027" xr:uid="{00000000-0005-0000-0000-00000B560000}"/>
    <cellStyle name="Normal 43 2 2 3" xfId="1952" xr:uid="{00000000-0005-0000-0000-0000A0070000}"/>
    <cellStyle name="Normal 43 2 2 3 2" xfId="2373" xr:uid="{00000000-0005-0000-0000-000045090000}"/>
    <cellStyle name="Normal 43 2 2 3 2 2" xfId="3212" xr:uid="{00000000-0005-0000-0000-00008C0C0000}"/>
    <cellStyle name="Normal 43 2 2 3 2 2 2" xfId="4902" xr:uid="{00000000-0005-0000-0000-000026130000}"/>
    <cellStyle name="Normal 43 2 2 3 2 2 2 2" xfId="14975" xr:uid="{00000000-0005-0000-0000-00007F3A0000}"/>
    <cellStyle name="Normal 43 2 2 3 2 2 2 2 3" xfId="30073" xr:uid="{00000000-0005-0000-0000-000079750000}"/>
    <cellStyle name="Normal 43 2 2 3 2 2 2 3" xfId="9955" xr:uid="{00000000-0005-0000-0000-0000E3260000}"/>
    <cellStyle name="Normal 43 2 2 3 2 2 2 3 3" xfId="25056" xr:uid="{00000000-0005-0000-0000-0000E0610000}"/>
    <cellStyle name="Normal 43 2 2 3 2 2 2 5" xfId="20043" xr:uid="{00000000-0005-0000-0000-00004B4E0000}"/>
    <cellStyle name="Normal 43 2 2 3 2 2 3" xfId="6594" xr:uid="{00000000-0005-0000-0000-0000C2190000}"/>
    <cellStyle name="Normal 43 2 2 3 2 2 3 2" xfId="16646" xr:uid="{00000000-0005-0000-0000-000006410000}"/>
    <cellStyle name="Normal 43 2 2 3 2 2 3 3" xfId="11626" xr:uid="{00000000-0005-0000-0000-00006A2D0000}"/>
    <cellStyle name="Normal 43 2 2 3 2 2 3 3 3" xfId="26727" xr:uid="{00000000-0005-0000-0000-000067680000}"/>
    <cellStyle name="Normal 43 2 2 3 2 2 3 5" xfId="21714" xr:uid="{00000000-0005-0000-0000-0000D2540000}"/>
    <cellStyle name="Normal 43 2 2 3 2 2 4" xfId="13304" xr:uid="{00000000-0005-0000-0000-0000F8330000}"/>
    <cellStyle name="Normal 43 2 2 3 2 2 4 3" xfId="28402" xr:uid="{00000000-0005-0000-0000-0000F26E0000}"/>
    <cellStyle name="Normal 43 2 2 3 2 2 5" xfId="8283" xr:uid="{00000000-0005-0000-0000-00005B200000}"/>
    <cellStyle name="Normal 43 2 2 3 2 2 5 3" xfId="23385" xr:uid="{00000000-0005-0000-0000-0000595B0000}"/>
    <cellStyle name="Normal 43 2 2 3 2 2 7" xfId="18372" xr:uid="{00000000-0005-0000-0000-0000C4470000}"/>
    <cellStyle name="Normal 43 2 2 3 2 3" xfId="4065" xr:uid="{00000000-0005-0000-0000-0000E10F0000}"/>
    <cellStyle name="Normal 43 2 2 3 2 3 2" xfId="14139" xr:uid="{00000000-0005-0000-0000-00003B370000}"/>
    <cellStyle name="Normal 43 2 2 3 2 3 2 3" xfId="29237" xr:uid="{00000000-0005-0000-0000-000035720000}"/>
    <cellStyle name="Normal 43 2 2 3 2 3 3" xfId="9119" xr:uid="{00000000-0005-0000-0000-00009F230000}"/>
    <cellStyle name="Normal 43 2 2 3 2 3 3 3" xfId="24220" xr:uid="{00000000-0005-0000-0000-00009C5E0000}"/>
    <cellStyle name="Normal 43 2 2 3 2 3 5" xfId="19207" xr:uid="{00000000-0005-0000-0000-0000074B0000}"/>
    <cellStyle name="Normal 43 2 2 3 2 4" xfId="5758" xr:uid="{00000000-0005-0000-0000-00007E160000}"/>
    <cellStyle name="Normal 43 2 2 3 2 4 2" xfId="15810" xr:uid="{00000000-0005-0000-0000-0000C23D0000}"/>
    <cellStyle name="Normal 43 2 2 3 2 4 2 3" xfId="30908" xr:uid="{00000000-0005-0000-0000-0000BC780000}"/>
    <cellStyle name="Normal 43 2 2 3 2 4 3" xfId="10790" xr:uid="{00000000-0005-0000-0000-0000262A0000}"/>
    <cellStyle name="Normal 43 2 2 3 2 4 3 3" xfId="25891" xr:uid="{00000000-0005-0000-0000-000023650000}"/>
    <cellStyle name="Normal 43 2 2 3 2 4 5" xfId="20878" xr:uid="{00000000-0005-0000-0000-00008E510000}"/>
    <cellStyle name="Normal 43 2 2 3 2 5" xfId="12468" xr:uid="{00000000-0005-0000-0000-0000B4300000}"/>
    <cellStyle name="Normal 43 2 2 3 2 5 3" xfId="27566" xr:uid="{00000000-0005-0000-0000-0000AE6B0000}"/>
    <cellStyle name="Normal 43 2 2 3 2 6" xfId="7447" xr:uid="{00000000-0005-0000-0000-0000171D0000}"/>
    <cellStyle name="Normal 43 2 2 3 2 6 3" xfId="22549" xr:uid="{00000000-0005-0000-0000-000015580000}"/>
    <cellStyle name="Normal 43 2 2 3 2 8" xfId="17536" xr:uid="{00000000-0005-0000-0000-000080440000}"/>
    <cellStyle name="Normal 43 2 2 3 3" xfId="2794" xr:uid="{00000000-0005-0000-0000-0000EA0A0000}"/>
    <cellStyle name="Normal 43 2 2 3 3 2" xfId="4484" xr:uid="{00000000-0005-0000-0000-000084110000}"/>
    <cellStyle name="Normal 43 2 2 3 3 2 2" xfId="14557" xr:uid="{00000000-0005-0000-0000-0000DD380000}"/>
    <cellStyle name="Normal 43 2 2 3 3 2 2 3" xfId="29655" xr:uid="{00000000-0005-0000-0000-0000D7730000}"/>
    <cellStyle name="Normal 43 2 2 3 3 2 3" xfId="9537" xr:uid="{00000000-0005-0000-0000-000041250000}"/>
    <cellStyle name="Normal 43 2 2 3 3 2 3 3" xfId="24638" xr:uid="{00000000-0005-0000-0000-00003E600000}"/>
    <cellStyle name="Normal 43 2 2 3 3 2 5" xfId="19625" xr:uid="{00000000-0005-0000-0000-0000A94C0000}"/>
    <cellStyle name="Normal 43 2 2 3 3 3" xfId="6176" xr:uid="{00000000-0005-0000-0000-000020180000}"/>
    <cellStyle name="Normal 43 2 2 3 3 3 2" xfId="16228" xr:uid="{00000000-0005-0000-0000-0000643F0000}"/>
    <cellStyle name="Normal 43 2 2 3 3 3 3" xfId="11208" xr:uid="{00000000-0005-0000-0000-0000C82B0000}"/>
    <cellStyle name="Normal 43 2 2 3 3 3 3 3" xfId="26309" xr:uid="{00000000-0005-0000-0000-0000C5660000}"/>
    <cellStyle name="Normal 43 2 2 3 3 3 5" xfId="21296" xr:uid="{00000000-0005-0000-0000-000030530000}"/>
    <cellStyle name="Normal 43 2 2 3 3 4" xfId="12886" xr:uid="{00000000-0005-0000-0000-000056320000}"/>
    <cellStyle name="Normal 43 2 2 3 3 4 3" xfId="27984" xr:uid="{00000000-0005-0000-0000-0000506D0000}"/>
    <cellStyle name="Normal 43 2 2 3 3 5" xfId="7865" xr:uid="{00000000-0005-0000-0000-0000B91E0000}"/>
    <cellStyle name="Normal 43 2 2 3 3 5 3" xfId="22967" xr:uid="{00000000-0005-0000-0000-0000B7590000}"/>
    <cellStyle name="Normal 43 2 2 3 3 7" xfId="17954" xr:uid="{00000000-0005-0000-0000-000022460000}"/>
    <cellStyle name="Normal 43 2 2 3 4" xfId="3647" xr:uid="{00000000-0005-0000-0000-00003F0E0000}"/>
    <cellStyle name="Normal 43 2 2 3 4 2" xfId="13721" xr:uid="{00000000-0005-0000-0000-000099350000}"/>
    <cellStyle name="Normal 43 2 2 3 4 2 3" xfId="28819" xr:uid="{00000000-0005-0000-0000-000093700000}"/>
    <cellStyle name="Normal 43 2 2 3 4 3" xfId="8701" xr:uid="{00000000-0005-0000-0000-0000FD210000}"/>
    <cellStyle name="Normal 43 2 2 3 4 3 3" xfId="23802" xr:uid="{00000000-0005-0000-0000-0000FA5C0000}"/>
    <cellStyle name="Normal 43 2 2 3 4 5" xfId="18789" xr:uid="{00000000-0005-0000-0000-000065490000}"/>
    <cellStyle name="Normal 43 2 2 3 5" xfId="5340" xr:uid="{00000000-0005-0000-0000-0000DC140000}"/>
    <cellStyle name="Normal 43 2 2 3 5 2" xfId="15392" xr:uid="{00000000-0005-0000-0000-0000203C0000}"/>
    <cellStyle name="Normal 43 2 2 3 5 2 3" xfId="30490" xr:uid="{00000000-0005-0000-0000-00001A770000}"/>
    <cellStyle name="Normal 43 2 2 3 5 3" xfId="10372" xr:uid="{00000000-0005-0000-0000-000084280000}"/>
    <cellStyle name="Normal 43 2 2 3 5 3 3" xfId="25473" xr:uid="{00000000-0005-0000-0000-000081630000}"/>
    <cellStyle name="Normal 43 2 2 3 5 5" xfId="20460" xr:uid="{00000000-0005-0000-0000-0000EC4F0000}"/>
    <cellStyle name="Normal 43 2 2 3 6" xfId="12050" xr:uid="{00000000-0005-0000-0000-0000122F0000}"/>
    <cellStyle name="Normal 43 2 2 3 6 3" xfId="27148" xr:uid="{00000000-0005-0000-0000-00000C6A0000}"/>
    <cellStyle name="Normal 43 2 2 3 7" xfId="7029" xr:uid="{00000000-0005-0000-0000-0000751B0000}"/>
    <cellStyle name="Normal 43 2 2 3 7 3" xfId="22131" xr:uid="{00000000-0005-0000-0000-000073560000}"/>
    <cellStyle name="Normal 43 2 2 3 9" xfId="17118" xr:uid="{00000000-0005-0000-0000-0000DE420000}"/>
    <cellStyle name="Normal 43 2 2 4" xfId="2165" xr:uid="{00000000-0005-0000-0000-000075080000}"/>
    <cellStyle name="Normal 43 2 2 4 2" xfId="3004" xr:uid="{00000000-0005-0000-0000-0000BC0B0000}"/>
    <cellStyle name="Normal 43 2 2 4 2 2" xfId="4694" xr:uid="{00000000-0005-0000-0000-000056120000}"/>
    <cellStyle name="Normal 43 2 2 4 2 2 2" xfId="14767" xr:uid="{00000000-0005-0000-0000-0000AF390000}"/>
    <cellStyle name="Normal 43 2 2 4 2 2 2 3" xfId="29865" xr:uid="{00000000-0005-0000-0000-0000A9740000}"/>
    <cellStyle name="Normal 43 2 2 4 2 2 3" xfId="9747" xr:uid="{00000000-0005-0000-0000-000013260000}"/>
    <cellStyle name="Normal 43 2 2 4 2 2 3 3" xfId="24848" xr:uid="{00000000-0005-0000-0000-000010610000}"/>
    <cellStyle name="Normal 43 2 2 4 2 2 5" xfId="19835" xr:uid="{00000000-0005-0000-0000-00007B4D0000}"/>
    <cellStyle name="Normal 43 2 2 4 2 3" xfId="6386" xr:uid="{00000000-0005-0000-0000-0000F2180000}"/>
    <cellStyle name="Normal 43 2 2 4 2 3 2" xfId="16438" xr:uid="{00000000-0005-0000-0000-000036400000}"/>
    <cellStyle name="Normal 43 2 2 4 2 3 3" xfId="11418" xr:uid="{00000000-0005-0000-0000-00009A2C0000}"/>
    <cellStyle name="Normal 43 2 2 4 2 3 3 3" xfId="26519" xr:uid="{00000000-0005-0000-0000-000097670000}"/>
    <cellStyle name="Normal 43 2 2 4 2 3 5" xfId="21506" xr:uid="{00000000-0005-0000-0000-000002540000}"/>
    <cellStyle name="Normal 43 2 2 4 2 4" xfId="13096" xr:uid="{00000000-0005-0000-0000-000028330000}"/>
    <cellStyle name="Normal 43 2 2 4 2 4 3" xfId="28194" xr:uid="{00000000-0005-0000-0000-0000226E0000}"/>
    <cellStyle name="Normal 43 2 2 4 2 5" xfId="8075" xr:uid="{00000000-0005-0000-0000-00008B1F0000}"/>
    <cellStyle name="Normal 43 2 2 4 2 5 3" xfId="23177" xr:uid="{00000000-0005-0000-0000-0000895A0000}"/>
    <cellStyle name="Normal 43 2 2 4 2 7" xfId="18164" xr:uid="{00000000-0005-0000-0000-0000F4460000}"/>
    <cellStyle name="Normal 43 2 2 4 3" xfId="3857" xr:uid="{00000000-0005-0000-0000-0000110F0000}"/>
    <cellStyle name="Normal 43 2 2 4 3 2" xfId="13931" xr:uid="{00000000-0005-0000-0000-00006B360000}"/>
    <cellStyle name="Normal 43 2 2 4 3 2 3" xfId="29029" xr:uid="{00000000-0005-0000-0000-000065710000}"/>
    <cellStyle name="Normal 43 2 2 4 3 3" xfId="8911" xr:uid="{00000000-0005-0000-0000-0000CF220000}"/>
    <cellStyle name="Normal 43 2 2 4 3 3 3" xfId="24012" xr:uid="{00000000-0005-0000-0000-0000CC5D0000}"/>
    <cellStyle name="Normal 43 2 2 4 3 5" xfId="18999" xr:uid="{00000000-0005-0000-0000-0000374A0000}"/>
    <cellStyle name="Normal 43 2 2 4 4" xfId="5550" xr:uid="{00000000-0005-0000-0000-0000AE150000}"/>
    <cellStyle name="Normal 43 2 2 4 4 2" xfId="15602" xr:uid="{00000000-0005-0000-0000-0000F23C0000}"/>
    <cellStyle name="Normal 43 2 2 4 4 2 3" xfId="30700" xr:uid="{00000000-0005-0000-0000-0000EC770000}"/>
    <cellStyle name="Normal 43 2 2 4 4 3" xfId="10582" xr:uid="{00000000-0005-0000-0000-000056290000}"/>
    <cellStyle name="Normal 43 2 2 4 4 3 3" xfId="25683" xr:uid="{00000000-0005-0000-0000-000053640000}"/>
    <cellStyle name="Normal 43 2 2 4 4 5" xfId="20670" xr:uid="{00000000-0005-0000-0000-0000BE500000}"/>
    <cellStyle name="Normal 43 2 2 4 5" xfId="12260" xr:uid="{00000000-0005-0000-0000-0000E42F0000}"/>
    <cellStyle name="Normal 43 2 2 4 5 3" xfId="27358" xr:uid="{00000000-0005-0000-0000-0000DE6A0000}"/>
    <cellStyle name="Normal 43 2 2 4 6" xfId="7239" xr:uid="{00000000-0005-0000-0000-0000471C0000}"/>
    <cellStyle name="Normal 43 2 2 4 6 3" xfId="22341" xr:uid="{00000000-0005-0000-0000-000045570000}"/>
    <cellStyle name="Normal 43 2 2 4 8" xfId="17328" xr:uid="{00000000-0005-0000-0000-0000B0430000}"/>
    <cellStyle name="Normal 43 2 2 5" xfId="2586" xr:uid="{00000000-0005-0000-0000-00001A0A0000}"/>
    <cellStyle name="Normal 43 2 2 5 2" xfId="4276" xr:uid="{00000000-0005-0000-0000-0000B4100000}"/>
    <cellStyle name="Normal 43 2 2 5 2 2" xfId="14349" xr:uid="{00000000-0005-0000-0000-00000D380000}"/>
    <cellStyle name="Normal 43 2 2 5 2 2 3" xfId="29447" xr:uid="{00000000-0005-0000-0000-000007730000}"/>
    <cellStyle name="Normal 43 2 2 5 2 3" xfId="9329" xr:uid="{00000000-0005-0000-0000-000071240000}"/>
    <cellStyle name="Normal 43 2 2 5 2 3 3" xfId="24430" xr:uid="{00000000-0005-0000-0000-00006E5F0000}"/>
    <cellStyle name="Normal 43 2 2 5 2 5" xfId="19417" xr:uid="{00000000-0005-0000-0000-0000D94B0000}"/>
    <cellStyle name="Normal 43 2 2 5 3" xfId="5968" xr:uid="{00000000-0005-0000-0000-000050170000}"/>
    <cellStyle name="Normal 43 2 2 5 3 2" xfId="16020" xr:uid="{00000000-0005-0000-0000-0000943E0000}"/>
    <cellStyle name="Normal 43 2 2 5 3 3" xfId="11000" xr:uid="{00000000-0005-0000-0000-0000F82A0000}"/>
    <cellStyle name="Normal 43 2 2 5 3 3 3" xfId="26101" xr:uid="{00000000-0005-0000-0000-0000F5650000}"/>
    <cellStyle name="Normal 43 2 2 5 3 5" xfId="21088" xr:uid="{00000000-0005-0000-0000-000060520000}"/>
    <cellStyle name="Normal 43 2 2 5 4" xfId="12678" xr:uid="{00000000-0005-0000-0000-000086310000}"/>
    <cellStyle name="Normal 43 2 2 5 4 3" xfId="27776" xr:uid="{00000000-0005-0000-0000-0000806C0000}"/>
    <cellStyle name="Normal 43 2 2 5 5" xfId="7657" xr:uid="{00000000-0005-0000-0000-0000E91D0000}"/>
    <cellStyle name="Normal 43 2 2 5 5 3" xfId="22759" xr:uid="{00000000-0005-0000-0000-0000E7580000}"/>
    <cellStyle name="Normal 43 2 2 5 7" xfId="17746" xr:uid="{00000000-0005-0000-0000-000052450000}"/>
    <cellStyle name="Normal 43 2 2 6" xfId="3439" xr:uid="{00000000-0005-0000-0000-00006F0D0000}"/>
    <cellStyle name="Normal 43 2 2 6 2" xfId="13513" xr:uid="{00000000-0005-0000-0000-0000C9340000}"/>
    <cellStyle name="Normal 43 2 2 6 2 3" xfId="28611" xr:uid="{00000000-0005-0000-0000-0000C36F0000}"/>
    <cellStyle name="Normal 43 2 2 6 3" xfId="8493" xr:uid="{00000000-0005-0000-0000-00002D210000}"/>
    <cellStyle name="Normal 43 2 2 6 3 3" xfId="23594" xr:uid="{00000000-0005-0000-0000-00002A5C0000}"/>
    <cellStyle name="Normal 43 2 2 6 5" xfId="18581" xr:uid="{00000000-0005-0000-0000-000095480000}"/>
    <cellStyle name="Normal 43 2 2 7" xfId="5132" xr:uid="{00000000-0005-0000-0000-00000C140000}"/>
    <cellStyle name="Normal 43 2 2 7 2" xfId="15184" xr:uid="{00000000-0005-0000-0000-0000503B0000}"/>
    <cellStyle name="Normal 43 2 2 7 2 3" xfId="30282" xr:uid="{00000000-0005-0000-0000-00004A760000}"/>
    <cellStyle name="Normal 43 2 2 7 3" xfId="10164" xr:uid="{00000000-0005-0000-0000-0000B4270000}"/>
    <cellStyle name="Normal 43 2 2 7 3 3" xfId="25265" xr:uid="{00000000-0005-0000-0000-0000B1620000}"/>
    <cellStyle name="Normal 43 2 2 7 5" xfId="20252" xr:uid="{00000000-0005-0000-0000-00001C4F0000}"/>
    <cellStyle name="Normal 43 2 2 8" xfId="11842" xr:uid="{00000000-0005-0000-0000-0000422E0000}"/>
    <cellStyle name="Normal 43 2 2 8 3" xfId="26940" xr:uid="{00000000-0005-0000-0000-00003C690000}"/>
    <cellStyle name="Normal 43 2 2 9" xfId="6821" xr:uid="{00000000-0005-0000-0000-0000A51A0000}"/>
    <cellStyle name="Normal 43 2 2 9 3" xfId="21923" xr:uid="{00000000-0005-0000-0000-0000A3550000}"/>
    <cellStyle name="Normal 43 2 3" xfId="1785" xr:uid="{00000000-0005-0000-0000-0000F9060000}"/>
    <cellStyle name="Normal 43 2 3 10" xfId="16962" xr:uid="{00000000-0005-0000-0000-000042420000}"/>
    <cellStyle name="Normal 43 2 3 2" xfId="2004" xr:uid="{00000000-0005-0000-0000-0000D4070000}"/>
    <cellStyle name="Normal 43 2 3 2 2" xfId="2425" xr:uid="{00000000-0005-0000-0000-000079090000}"/>
    <cellStyle name="Normal 43 2 3 2 2 2" xfId="3264" xr:uid="{00000000-0005-0000-0000-0000C00C0000}"/>
    <cellStyle name="Normal 43 2 3 2 2 2 2" xfId="4954" xr:uid="{00000000-0005-0000-0000-00005A130000}"/>
    <cellStyle name="Normal 43 2 3 2 2 2 2 2" xfId="15027" xr:uid="{00000000-0005-0000-0000-0000B33A0000}"/>
    <cellStyle name="Normal 43 2 3 2 2 2 2 2 3" xfId="30125" xr:uid="{00000000-0005-0000-0000-0000AD750000}"/>
    <cellStyle name="Normal 43 2 3 2 2 2 2 3" xfId="10007" xr:uid="{00000000-0005-0000-0000-000017270000}"/>
    <cellStyle name="Normal 43 2 3 2 2 2 2 3 3" xfId="25108" xr:uid="{00000000-0005-0000-0000-000014620000}"/>
    <cellStyle name="Normal 43 2 3 2 2 2 2 5" xfId="20095" xr:uid="{00000000-0005-0000-0000-00007F4E0000}"/>
    <cellStyle name="Normal 43 2 3 2 2 2 3" xfId="6646" xr:uid="{00000000-0005-0000-0000-0000F6190000}"/>
    <cellStyle name="Normal 43 2 3 2 2 2 3 2" xfId="16698" xr:uid="{00000000-0005-0000-0000-00003A410000}"/>
    <cellStyle name="Normal 43 2 3 2 2 2 3 3" xfId="11678" xr:uid="{00000000-0005-0000-0000-00009E2D0000}"/>
    <cellStyle name="Normal 43 2 3 2 2 2 3 3 3" xfId="26779" xr:uid="{00000000-0005-0000-0000-00009B680000}"/>
    <cellStyle name="Normal 43 2 3 2 2 2 3 5" xfId="21766" xr:uid="{00000000-0005-0000-0000-000006550000}"/>
    <cellStyle name="Normal 43 2 3 2 2 2 4" xfId="13356" xr:uid="{00000000-0005-0000-0000-00002C340000}"/>
    <cellStyle name="Normal 43 2 3 2 2 2 4 3" xfId="28454" xr:uid="{00000000-0005-0000-0000-0000266F0000}"/>
    <cellStyle name="Normal 43 2 3 2 2 2 5" xfId="8335" xr:uid="{00000000-0005-0000-0000-00008F200000}"/>
    <cellStyle name="Normal 43 2 3 2 2 2 5 3" xfId="23437" xr:uid="{00000000-0005-0000-0000-00008D5B0000}"/>
    <cellStyle name="Normal 43 2 3 2 2 2 7" xfId="18424" xr:uid="{00000000-0005-0000-0000-0000F8470000}"/>
    <cellStyle name="Normal 43 2 3 2 2 3" xfId="4117" xr:uid="{00000000-0005-0000-0000-000015100000}"/>
    <cellStyle name="Normal 43 2 3 2 2 3 2" xfId="14191" xr:uid="{00000000-0005-0000-0000-00006F370000}"/>
    <cellStyle name="Normal 43 2 3 2 2 3 2 3" xfId="29289" xr:uid="{00000000-0005-0000-0000-000069720000}"/>
    <cellStyle name="Normal 43 2 3 2 2 3 3" xfId="9171" xr:uid="{00000000-0005-0000-0000-0000D3230000}"/>
    <cellStyle name="Normal 43 2 3 2 2 3 3 3" xfId="24272" xr:uid="{00000000-0005-0000-0000-0000D05E0000}"/>
    <cellStyle name="Normal 43 2 3 2 2 3 5" xfId="19259" xr:uid="{00000000-0005-0000-0000-00003B4B0000}"/>
    <cellStyle name="Normal 43 2 3 2 2 4" xfId="5810" xr:uid="{00000000-0005-0000-0000-0000B2160000}"/>
    <cellStyle name="Normal 43 2 3 2 2 4 2" xfId="15862" xr:uid="{00000000-0005-0000-0000-0000F63D0000}"/>
    <cellStyle name="Normal 43 2 3 2 2 4 3" xfId="10842" xr:uid="{00000000-0005-0000-0000-00005A2A0000}"/>
    <cellStyle name="Normal 43 2 3 2 2 4 3 3" xfId="25943" xr:uid="{00000000-0005-0000-0000-000057650000}"/>
    <cellStyle name="Normal 43 2 3 2 2 4 5" xfId="20930" xr:uid="{00000000-0005-0000-0000-0000C2510000}"/>
    <cellStyle name="Normal 43 2 3 2 2 5" xfId="12520" xr:uid="{00000000-0005-0000-0000-0000E8300000}"/>
    <cellStyle name="Normal 43 2 3 2 2 5 3" xfId="27618" xr:uid="{00000000-0005-0000-0000-0000E26B0000}"/>
    <cellStyle name="Normal 43 2 3 2 2 6" xfId="7499" xr:uid="{00000000-0005-0000-0000-00004B1D0000}"/>
    <cellStyle name="Normal 43 2 3 2 2 6 3" xfId="22601" xr:uid="{00000000-0005-0000-0000-000049580000}"/>
    <cellStyle name="Normal 43 2 3 2 2 8" xfId="17588" xr:uid="{00000000-0005-0000-0000-0000B4440000}"/>
    <cellStyle name="Normal 43 2 3 2 3" xfId="2846" xr:uid="{00000000-0005-0000-0000-00001E0B0000}"/>
    <cellStyle name="Normal 43 2 3 2 3 2" xfId="4536" xr:uid="{00000000-0005-0000-0000-0000B8110000}"/>
    <cellStyle name="Normal 43 2 3 2 3 2 2" xfId="14609" xr:uid="{00000000-0005-0000-0000-000011390000}"/>
    <cellStyle name="Normal 43 2 3 2 3 2 2 3" xfId="29707" xr:uid="{00000000-0005-0000-0000-00000B740000}"/>
    <cellStyle name="Normal 43 2 3 2 3 2 3" xfId="9589" xr:uid="{00000000-0005-0000-0000-000075250000}"/>
    <cellStyle name="Normal 43 2 3 2 3 2 3 3" xfId="24690" xr:uid="{00000000-0005-0000-0000-000072600000}"/>
    <cellStyle name="Normal 43 2 3 2 3 2 5" xfId="19677" xr:uid="{00000000-0005-0000-0000-0000DD4C0000}"/>
    <cellStyle name="Normal 43 2 3 2 3 3" xfId="6228" xr:uid="{00000000-0005-0000-0000-000054180000}"/>
    <cellStyle name="Normal 43 2 3 2 3 3 2" xfId="16280" xr:uid="{00000000-0005-0000-0000-0000983F0000}"/>
    <cellStyle name="Normal 43 2 3 2 3 3 3" xfId="11260" xr:uid="{00000000-0005-0000-0000-0000FC2B0000}"/>
    <cellStyle name="Normal 43 2 3 2 3 3 3 3" xfId="26361" xr:uid="{00000000-0005-0000-0000-0000F9660000}"/>
    <cellStyle name="Normal 43 2 3 2 3 3 5" xfId="21348" xr:uid="{00000000-0005-0000-0000-000064530000}"/>
    <cellStyle name="Normal 43 2 3 2 3 4" xfId="12938" xr:uid="{00000000-0005-0000-0000-00008A320000}"/>
    <cellStyle name="Normal 43 2 3 2 3 4 3" xfId="28036" xr:uid="{00000000-0005-0000-0000-0000846D0000}"/>
    <cellStyle name="Normal 43 2 3 2 3 5" xfId="7917" xr:uid="{00000000-0005-0000-0000-0000ED1E0000}"/>
    <cellStyle name="Normal 43 2 3 2 3 5 3" xfId="23019" xr:uid="{00000000-0005-0000-0000-0000EB590000}"/>
    <cellStyle name="Normal 43 2 3 2 3 7" xfId="18006" xr:uid="{00000000-0005-0000-0000-000056460000}"/>
    <cellStyle name="Normal 43 2 3 2 4" xfId="3699" xr:uid="{00000000-0005-0000-0000-0000730E0000}"/>
    <cellStyle name="Normal 43 2 3 2 4 2" xfId="13773" xr:uid="{00000000-0005-0000-0000-0000CD350000}"/>
    <cellStyle name="Normal 43 2 3 2 4 2 3" xfId="28871" xr:uid="{00000000-0005-0000-0000-0000C7700000}"/>
    <cellStyle name="Normal 43 2 3 2 4 3" xfId="8753" xr:uid="{00000000-0005-0000-0000-000031220000}"/>
    <cellStyle name="Normal 43 2 3 2 4 3 3" xfId="23854" xr:uid="{00000000-0005-0000-0000-00002E5D0000}"/>
    <cellStyle name="Normal 43 2 3 2 4 5" xfId="18841" xr:uid="{00000000-0005-0000-0000-000099490000}"/>
    <cellStyle name="Normal 43 2 3 2 5" xfId="5392" xr:uid="{00000000-0005-0000-0000-000010150000}"/>
    <cellStyle name="Normal 43 2 3 2 5 2" xfId="15444" xr:uid="{00000000-0005-0000-0000-0000543C0000}"/>
    <cellStyle name="Normal 43 2 3 2 5 2 3" xfId="30542" xr:uid="{00000000-0005-0000-0000-00004E770000}"/>
    <cellStyle name="Normal 43 2 3 2 5 3" xfId="10424" xr:uid="{00000000-0005-0000-0000-0000B8280000}"/>
    <cellStyle name="Normal 43 2 3 2 5 3 3" xfId="25525" xr:uid="{00000000-0005-0000-0000-0000B5630000}"/>
    <cellStyle name="Normal 43 2 3 2 5 5" xfId="20512" xr:uid="{00000000-0005-0000-0000-000020500000}"/>
    <cellStyle name="Normal 43 2 3 2 6" xfId="12102" xr:uid="{00000000-0005-0000-0000-0000462F0000}"/>
    <cellStyle name="Normal 43 2 3 2 6 3" xfId="27200" xr:uid="{00000000-0005-0000-0000-0000406A0000}"/>
    <cellStyle name="Normal 43 2 3 2 7" xfId="7081" xr:uid="{00000000-0005-0000-0000-0000A91B0000}"/>
    <cellStyle name="Normal 43 2 3 2 7 3" xfId="22183" xr:uid="{00000000-0005-0000-0000-0000A7560000}"/>
    <cellStyle name="Normal 43 2 3 2 9" xfId="17170" xr:uid="{00000000-0005-0000-0000-000012430000}"/>
    <cellStyle name="Normal 43 2 3 3" xfId="2217" xr:uid="{00000000-0005-0000-0000-0000A9080000}"/>
    <cellStyle name="Normal 43 2 3 3 2" xfId="3056" xr:uid="{00000000-0005-0000-0000-0000F00B0000}"/>
    <cellStyle name="Normal 43 2 3 3 2 2" xfId="4746" xr:uid="{00000000-0005-0000-0000-00008A120000}"/>
    <cellStyle name="Normal 43 2 3 3 2 2 2" xfId="14819" xr:uid="{00000000-0005-0000-0000-0000E3390000}"/>
    <cellStyle name="Normal 43 2 3 3 2 2 2 3" xfId="29917" xr:uid="{00000000-0005-0000-0000-0000DD740000}"/>
    <cellStyle name="Normal 43 2 3 3 2 2 3" xfId="9799" xr:uid="{00000000-0005-0000-0000-000047260000}"/>
    <cellStyle name="Normal 43 2 3 3 2 2 3 3" xfId="24900" xr:uid="{00000000-0005-0000-0000-000044610000}"/>
    <cellStyle name="Normal 43 2 3 3 2 2 5" xfId="19887" xr:uid="{00000000-0005-0000-0000-0000AF4D0000}"/>
    <cellStyle name="Normal 43 2 3 3 2 3" xfId="6438" xr:uid="{00000000-0005-0000-0000-000026190000}"/>
    <cellStyle name="Normal 43 2 3 3 2 3 2" xfId="16490" xr:uid="{00000000-0005-0000-0000-00006A400000}"/>
    <cellStyle name="Normal 43 2 3 3 2 3 3" xfId="11470" xr:uid="{00000000-0005-0000-0000-0000CE2C0000}"/>
    <cellStyle name="Normal 43 2 3 3 2 3 3 3" xfId="26571" xr:uid="{00000000-0005-0000-0000-0000CB670000}"/>
    <cellStyle name="Normal 43 2 3 3 2 3 5" xfId="21558" xr:uid="{00000000-0005-0000-0000-000036540000}"/>
    <cellStyle name="Normal 43 2 3 3 2 4" xfId="13148" xr:uid="{00000000-0005-0000-0000-00005C330000}"/>
    <cellStyle name="Normal 43 2 3 3 2 4 3" xfId="28246" xr:uid="{00000000-0005-0000-0000-0000566E0000}"/>
    <cellStyle name="Normal 43 2 3 3 2 5" xfId="8127" xr:uid="{00000000-0005-0000-0000-0000BF1F0000}"/>
    <cellStyle name="Normal 43 2 3 3 2 5 3" xfId="23229" xr:uid="{00000000-0005-0000-0000-0000BD5A0000}"/>
    <cellStyle name="Normal 43 2 3 3 2 7" xfId="18216" xr:uid="{00000000-0005-0000-0000-000028470000}"/>
    <cellStyle name="Normal 43 2 3 3 3" xfId="3909" xr:uid="{00000000-0005-0000-0000-0000450F0000}"/>
    <cellStyle name="Normal 43 2 3 3 3 2" xfId="13983" xr:uid="{00000000-0005-0000-0000-00009F360000}"/>
    <cellStyle name="Normal 43 2 3 3 3 2 3" xfId="29081" xr:uid="{00000000-0005-0000-0000-000099710000}"/>
    <cellStyle name="Normal 43 2 3 3 3 3" xfId="8963" xr:uid="{00000000-0005-0000-0000-000003230000}"/>
    <cellStyle name="Normal 43 2 3 3 3 3 3" xfId="24064" xr:uid="{00000000-0005-0000-0000-0000005E0000}"/>
    <cellStyle name="Normal 43 2 3 3 3 5" xfId="19051" xr:uid="{00000000-0005-0000-0000-00006B4A0000}"/>
    <cellStyle name="Normal 43 2 3 3 4" xfId="5602" xr:uid="{00000000-0005-0000-0000-0000E2150000}"/>
    <cellStyle name="Normal 43 2 3 3 4 2" xfId="15654" xr:uid="{00000000-0005-0000-0000-0000263D0000}"/>
    <cellStyle name="Normal 43 2 3 3 4 2 3" xfId="30752" xr:uid="{00000000-0005-0000-0000-000020780000}"/>
    <cellStyle name="Normal 43 2 3 3 4 3" xfId="10634" xr:uid="{00000000-0005-0000-0000-00008A290000}"/>
    <cellStyle name="Normal 43 2 3 3 4 3 3" xfId="25735" xr:uid="{00000000-0005-0000-0000-000087640000}"/>
    <cellStyle name="Normal 43 2 3 3 4 5" xfId="20722" xr:uid="{00000000-0005-0000-0000-0000F2500000}"/>
    <cellStyle name="Normal 43 2 3 3 5" xfId="12312" xr:uid="{00000000-0005-0000-0000-000018300000}"/>
    <cellStyle name="Normal 43 2 3 3 5 3" xfId="27410" xr:uid="{00000000-0005-0000-0000-0000126B0000}"/>
    <cellStyle name="Normal 43 2 3 3 6" xfId="7291" xr:uid="{00000000-0005-0000-0000-00007B1C0000}"/>
    <cellStyle name="Normal 43 2 3 3 6 3" xfId="22393" xr:uid="{00000000-0005-0000-0000-000079570000}"/>
    <cellStyle name="Normal 43 2 3 3 8" xfId="17380" xr:uid="{00000000-0005-0000-0000-0000E4430000}"/>
    <cellStyle name="Normal 43 2 3 4" xfId="2638" xr:uid="{00000000-0005-0000-0000-00004E0A0000}"/>
    <cellStyle name="Normal 43 2 3 4 2" xfId="4328" xr:uid="{00000000-0005-0000-0000-0000E8100000}"/>
    <cellStyle name="Normal 43 2 3 4 2 2" xfId="14401" xr:uid="{00000000-0005-0000-0000-000041380000}"/>
    <cellStyle name="Normal 43 2 3 4 2 2 3" xfId="29499" xr:uid="{00000000-0005-0000-0000-00003B730000}"/>
    <cellStyle name="Normal 43 2 3 4 2 3" xfId="9381" xr:uid="{00000000-0005-0000-0000-0000A5240000}"/>
    <cellStyle name="Normal 43 2 3 4 2 3 3" xfId="24482" xr:uid="{00000000-0005-0000-0000-0000A25F0000}"/>
    <cellStyle name="Normal 43 2 3 4 2 5" xfId="19469" xr:uid="{00000000-0005-0000-0000-00000D4C0000}"/>
    <cellStyle name="Normal 43 2 3 4 3" xfId="6020" xr:uid="{00000000-0005-0000-0000-000084170000}"/>
    <cellStyle name="Normal 43 2 3 4 3 2" xfId="16072" xr:uid="{00000000-0005-0000-0000-0000C83E0000}"/>
    <cellStyle name="Normal 43 2 3 4 3 3" xfId="11052" xr:uid="{00000000-0005-0000-0000-00002C2B0000}"/>
    <cellStyle name="Normal 43 2 3 4 3 3 3" xfId="26153" xr:uid="{00000000-0005-0000-0000-000029660000}"/>
    <cellStyle name="Normal 43 2 3 4 3 5" xfId="21140" xr:uid="{00000000-0005-0000-0000-000094520000}"/>
    <cellStyle name="Normal 43 2 3 4 4" xfId="12730" xr:uid="{00000000-0005-0000-0000-0000BA310000}"/>
    <cellStyle name="Normal 43 2 3 4 4 3" xfId="27828" xr:uid="{00000000-0005-0000-0000-0000B46C0000}"/>
    <cellStyle name="Normal 43 2 3 4 5" xfId="7709" xr:uid="{00000000-0005-0000-0000-00001D1E0000}"/>
    <cellStyle name="Normal 43 2 3 4 5 3" xfId="22811" xr:uid="{00000000-0005-0000-0000-00001B590000}"/>
    <cellStyle name="Normal 43 2 3 4 7" xfId="17798" xr:uid="{00000000-0005-0000-0000-000086450000}"/>
    <cellStyle name="Normal 43 2 3 5" xfId="3491" xr:uid="{00000000-0005-0000-0000-0000A30D0000}"/>
    <cellStyle name="Normal 43 2 3 5 2" xfId="13565" xr:uid="{00000000-0005-0000-0000-0000FD340000}"/>
    <cellStyle name="Normal 43 2 3 5 2 3" xfId="28663" xr:uid="{00000000-0005-0000-0000-0000F76F0000}"/>
    <cellStyle name="Normal 43 2 3 5 3" xfId="8545" xr:uid="{00000000-0005-0000-0000-000061210000}"/>
    <cellStyle name="Normal 43 2 3 5 3 3" xfId="23646" xr:uid="{00000000-0005-0000-0000-00005E5C0000}"/>
    <cellStyle name="Normal 43 2 3 5 5" xfId="18633" xr:uid="{00000000-0005-0000-0000-0000C9480000}"/>
    <cellStyle name="Normal 43 2 3 6" xfId="5184" xr:uid="{00000000-0005-0000-0000-000040140000}"/>
    <cellStyle name="Normal 43 2 3 6 2" xfId="15236" xr:uid="{00000000-0005-0000-0000-0000843B0000}"/>
    <cellStyle name="Normal 43 2 3 6 2 3" xfId="30334" xr:uid="{00000000-0005-0000-0000-00007E760000}"/>
    <cellStyle name="Normal 43 2 3 6 3" xfId="10216" xr:uid="{00000000-0005-0000-0000-0000E8270000}"/>
    <cellStyle name="Normal 43 2 3 6 3 3" xfId="25317" xr:uid="{00000000-0005-0000-0000-0000E5620000}"/>
    <cellStyle name="Normal 43 2 3 6 5" xfId="20304" xr:uid="{00000000-0005-0000-0000-0000504F0000}"/>
    <cellStyle name="Normal 43 2 3 7" xfId="11894" xr:uid="{00000000-0005-0000-0000-0000762E0000}"/>
    <cellStyle name="Normal 43 2 3 7 3" xfId="26992" xr:uid="{00000000-0005-0000-0000-000070690000}"/>
    <cellStyle name="Normal 43 2 3 8" xfId="6873" xr:uid="{00000000-0005-0000-0000-0000D91A0000}"/>
    <cellStyle name="Normal 43 2 3 8 3" xfId="21975" xr:uid="{00000000-0005-0000-0000-0000D7550000}"/>
    <cellStyle name="Normal 43 2 4" xfId="1898" xr:uid="{00000000-0005-0000-0000-00006A070000}"/>
    <cellStyle name="Normal 43 2 4 2" xfId="2321" xr:uid="{00000000-0005-0000-0000-000011090000}"/>
    <cellStyle name="Normal 43 2 4 2 2" xfId="3160" xr:uid="{00000000-0005-0000-0000-0000580C0000}"/>
    <cellStyle name="Normal 43 2 4 2 2 2" xfId="4850" xr:uid="{00000000-0005-0000-0000-0000F2120000}"/>
    <cellStyle name="Normal 43 2 4 2 2 2 2" xfId="14923" xr:uid="{00000000-0005-0000-0000-00004B3A0000}"/>
    <cellStyle name="Normal 43 2 4 2 2 2 2 3" xfId="30021" xr:uid="{00000000-0005-0000-0000-000045750000}"/>
    <cellStyle name="Normal 43 2 4 2 2 2 3" xfId="9903" xr:uid="{00000000-0005-0000-0000-0000AF260000}"/>
    <cellStyle name="Normal 43 2 4 2 2 2 3 3" xfId="25004" xr:uid="{00000000-0005-0000-0000-0000AC610000}"/>
    <cellStyle name="Normal 43 2 4 2 2 2 5" xfId="19991" xr:uid="{00000000-0005-0000-0000-0000174E0000}"/>
    <cellStyle name="Normal 43 2 4 2 2 3" xfId="6542" xr:uid="{00000000-0005-0000-0000-00008E190000}"/>
    <cellStyle name="Normal 43 2 4 2 2 3 2" xfId="16594" xr:uid="{00000000-0005-0000-0000-0000D2400000}"/>
    <cellStyle name="Normal 43 2 4 2 2 3 3" xfId="11574" xr:uid="{00000000-0005-0000-0000-0000362D0000}"/>
    <cellStyle name="Normal 43 2 4 2 2 3 3 3" xfId="26675" xr:uid="{00000000-0005-0000-0000-000033680000}"/>
    <cellStyle name="Normal 43 2 4 2 2 3 5" xfId="21662" xr:uid="{00000000-0005-0000-0000-00009E540000}"/>
    <cellStyle name="Normal 43 2 4 2 2 4" xfId="13252" xr:uid="{00000000-0005-0000-0000-0000C4330000}"/>
    <cellStyle name="Normal 43 2 4 2 2 4 3" xfId="28350" xr:uid="{00000000-0005-0000-0000-0000BE6E0000}"/>
    <cellStyle name="Normal 43 2 4 2 2 5" xfId="8231" xr:uid="{00000000-0005-0000-0000-000027200000}"/>
    <cellStyle name="Normal 43 2 4 2 2 5 3" xfId="23333" xr:uid="{00000000-0005-0000-0000-0000255B0000}"/>
    <cellStyle name="Normal 43 2 4 2 2 7" xfId="18320" xr:uid="{00000000-0005-0000-0000-000090470000}"/>
    <cellStyle name="Normal 43 2 4 2 3" xfId="4013" xr:uid="{00000000-0005-0000-0000-0000AD0F0000}"/>
    <cellStyle name="Normal 43 2 4 2 3 2" xfId="14087" xr:uid="{00000000-0005-0000-0000-000007370000}"/>
    <cellStyle name="Normal 43 2 4 2 3 2 3" xfId="29185" xr:uid="{00000000-0005-0000-0000-000001720000}"/>
    <cellStyle name="Normal 43 2 4 2 3 3" xfId="9067" xr:uid="{00000000-0005-0000-0000-00006B230000}"/>
    <cellStyle name="Normal 43 2 4 2 3 3 3" xfId="24168" xr:uid="{00000000-0005-0000-0000-0000685E0000}"/>
    <cellStyle name="Normal 43 2 4 2 3 5" xfId="19155" xr:uid="{00000000-0005-0000-0000-0000D34A0000}"/>
    <cellStyle name="Normal 43 2 4 2 4" xfId="5706" xr:uid="{00000000-0005-0000-0000-00004A160000}"/>
    <cellStyle name="Normal 43 2 4 2 4 2" xfId="15758" xr:uid="{00000000-0005-0000-0000-00008E3D0000}"/>
    <cellStyle name="Normal 43 2 4 2 4 2 3" xfId="30856" xr:uid="{00000000-0005-0000-0000-000088780000}"/>
    <cellStyle name="Normal 43 2 4 2 4 3" xfId="10738" xr:uid="{00000000-0005-0000-0000-0000F2290000}"/>
    <cellStyle name="Normal 43 2 4 2 4 3 3" xfId="25839" xr:uid="{00000000-0005-0000-0000-0000EF640000}"/>
    <cellStyle name="Normal 43 2 4 2 4 5" xfId="20826" xr:uid="{00000000-0005-0000-0000-00005A510000}"/>
    <cellStyle name="Normal 43 2 4 2 5" xfId="12416" xr:uid="{00000000-0005-0000-0000-000080300000}"/>
    <cellStyle name="Normal 43 2 4 2 5 3" xfId="27514" xr:uid="{00000000-0005-0000-0000-00007A6B0000}"/>
    <cellStyle name="Normal 43 2 4 2 6" xfId="7395" xr:uid="{00000000-0005-0000-0000-0000E31C0000}"/>
    <cellStyle name="Normal 43 2 4 2 6 3" xfId="22497" xr:uid="{00000000-0005-0000-0000-0000E1570000}"/>
    <cellStyle name="Normal 43 2 4 2 8" xfId="17484" xr:uid="{00000000-0005-0000-0000-00004C440000}"/>
    <cellStyle name="Normal 43 2 4 3" xfId="2742" xr:uid="{00000000-0005-0000-0000-0000B60A0000}"/>
    <cellStyle name="Normal 43 2 4 3 2" xfId="4432" xr:uid="{00000000-0005-0000-0000-000050110000}"/>
    <cellStyle name="Normal 43 2 4 3 2 2" xfId="14505" xr:uid="{00000000-0005-0000-0000-0000A9380000}"/>
    <cellStyle name="Normal 43 2 4 3 2 2 3" xfId="29603" xr:uid="{00000000-0005-0000-0000-0000A3730000}"/>
    <cellStyle name="Normal 43 2 4 3 2 3" xfId="9485" xr:uid="{00000000-0005-0000-0000-00000D250000}"/>
    <cellStyle name="Normal 43 2 4 3 2 3 3" xfId="24586" xr:uid="{00000000-0005-0000-0000-00000A600000}"/>
    <cellStyle name="Normal 43 2 4 3 2 5" xfId="19573" xr:uid="{00000000-0005-0000-0000-0000754C0000}"/>
    <cellStyle name="Normal 43 2 4 3 3" xfId="6124" xr:uid="{00000000-0005-0000-0000-0000EC170000}"/>
    <cellStyle name="Normal 43 2 4 3 3 2" xfId="16176" xr:uid="{00000000-0005-0000-0000-0000303F0000}"/>
    <cellStyle name="Normal 43 2 4 3 3 3" xfId="11156" xr:uid="{00000000-0005-0000-0000-0000942B0000}"/>
    <cellStyle name="Normal 43 2 4 3 3 3 3" xfId="26257" xr:uid="{00000000-0005-0000-0000-000091660000}"/>
    <cellStyle name="Normal 43 2 4 3 3 5" xfId="21244" xr:uid="{00000000-0005-0000-0000-0000FC520000}"/>
    <cellStyle name="Normal 43 2 4 3 4" xfId="12834" xr:uid="{00000000-0005-0000-0000-000022320000}"/>
    <cellStyle name="Normal 43 2 4 3 4 3" xfId="27932" xr:uid="{00000000-0005-0000-0000-00001C6D0000}"/>
    <cellStyle name="Normal 43 2 4 3 5" xfId="7813" xr:uid="{00000000-0005-0000-0000-0000851E0000}"/>
    <cellStyle name="Normal 43 2 4 3 5 3" xfId="22915" xr:uid="{00000000-0005-0000-0000-000083590000}"/>
    <cellStyle name="Normal 43 2 4 3 7" xfId="17902" xr:uid="{00000000-0005-0000-0000-0000EE450000}"/>
    <cellStyle name="Normal 43 2 4 4" xfId="3595" xr:uid="{00000000-0005-0000-0000-00000B0E0000}"/>
    <cellStyle name="Normal 43 2 4 4 2" xfId="13669" xr:uid="{00000000-0005-0000-0000-000065350000}"/>
    <cellStyle name="Normal 43 2 4 4 2 3" xfId="28767" xr:uid="{00000000-0005-0000-0000-00005F700000}"/>
    <cellStyle name="Normal 43 2 4 4 3" xfId="8649" xr:uid="{00000000-0005-0000-0000-0000C9210000}"/>
    <cellStyle name="Normal 43 2 4 4 3 3" xfId="23750" xr:uid="{00000000-0005-0000-0000-0000C65C0000}"/>
    <cellStyle name="Normal 43 2 4 4 5" xfId="18737" xr:uid="{00000000-0005-0000-0000-000031490000}"/>
    <cellStyle name="Normal 43 2 4 5" xfId="5288" xr:uid="{00000000-0005-0000-0000-0000A8140000}"/>
    <cellStyle name="Normal 43 2 4 5 2" xfId="15340" xr:uid="{00000000-0005-0000-0000-0000EC3B0000}"/>
    <cellStyle name="Normal 43 2 4 5 2 3" xfId="30438" xr:uid="{00000000-0005-0000-0000-0000E6760000}"/>
    <cellStyle name="Normal 43 2 4 5 3" xfId="10320" xr:uid="{00000000-0005-0000-0000-000050280000}"/>
    <cellStyle name="Normal 43 2 4 5 3 3" xfId="25421" xr:uid="{00000000-0005-0000-0000-00004D630000}"/>
    <cellStyle name="Normal 43 2 4 5 5" xfId="20408" xr:uid="{00000000-0005-0000-0000-0000B84F0000}"/>
    <cellStyle name="Normal 43 2 4 6" xfId="11998" xr:uid="{00000000-0005-0000-0000-0000DE2E0000}"/>
    <cellStyle name="Normal 43 2 4 6 3" xfId="27096" xr:uid="{00000000-0005-0000-0000-0000D8690000}"/>
    <cellStyle name="Normal 43 2 4 7" xfId="6977" xr:uid="{00000000-0005-0000-0000-0000411B0000}"/>
    <cellStyle name="Normal 43 2 4 7 3" xfId="22079" xr:uid="{00000000-0005-0000-0000-00003F560000}"/>
    <cellStyle name="Normal 43 2 4 9" xfId="17066" xr:uid="{00000000-0005-0000-0000-0000AA420000}"/>
    <cellStyle name="Normal 43 2 5" xfId="2111" xr:uid="{00000000-0005-0000-0000-00003F080000}"/>
    <cellStyle name="Normal 43 2 5 2" xfId="2952" xr:uid="{00000000-0005-0000-0000-0000880B0000}"/>
    <cellStyle name="Normal 43 2 5 2 2" xfId="4642" xr:uid="{00000000-0005-0000-0000-000022120000}"/>
    <cellStyle name="Normal 43 2 5 2 2 2" xfId="14715" xr:uid="{00000000-0005-0000-0000-00007B390000}"/>
    <cellStyle name="Normal 43 2 5 2 2 2 3" xfId="29813" xr:uid="{00000000-0005-0000-0000-000075740000}"/>
    <cellStyle name="Normal 43 2 5 2 2 3" xfId="9695" xr:uid="{00000000-0005-0000-0000-0000DF250000}"/>
    <cellStyle name="Normal 43 2 5 2 2 3 3" xfId="24796" xr:uid="{00000000-0005-0000-0000-0000DC600000}"/>
    <cellStyle name="Normal 43 2 5 2 2 5" xfId="19783" xr:uid="{00000000-0005-0000-0000-0000474D0000}"/>
    <cellStyle name="Normal 43 2 5 2 3" xfId="6334" xr:uid="{00000000-0005-0000-0000-0000BE180000}"/>
    <cellStyle name="Normal 43 2 5 2 3 2" xfId="16386" xr:uid="{00000000-0005-0000-0000-000002400000}"/>
    <cellStyle name="Normal 43 2 5 2 3 3" xfId="11366" xr:uid="{00000000-0005-0000-0000-0000662C0000}"/>
    <cellStyle name="Normal 43 2 5 2 3 3 3" xfId="26467" xr:uid="{00000000-0005-0000-0000-000063670000}"/>
    <cellStyle name="Normal 43 2 5 2 3 5" xfId="21454" xr:uid="{00000000-0005-0000-0000-0000CE530000}"/>
    <cellStyle name="Normal 43 2 5 2 4" xfId="13044" xr:uid="{00000000-0005-0000-0000-0000F4320000}"/>
    <cellStyle name="Normal 43 2 5 2 4 3" xfId="28142" xr:uid="{00000000-0005-0000-0000-0000EE6D0000}"/>
    <cellStyle name="Normal 43 2 5 2 5" xfId="8023" xr:uid="{00000000-0005-0000-0000-0000571F0000}"/>
    <cellStyle name="Normal 43 2 5 2 5 3" xfId="23125" xr:uid="{00000000-0005-0000-0000-0000555A0000}"/>
    <cellStyle name="Normal 43 2 5 2 7" xfId="18112" xr:uid="{00000000-0005-0000-0000-0000C0460000}"/>
    <cellStyle name="Normal 43 2 5 3" xfId="3805" xr:uid="{00000000-0005-0000-0000-0000DD0E0000}"/>
    <cellStyle name="Normal 43 2 5 3 2" xfId="13879" xr:uid="{00000000-0005-0000-0000-000037360000}"/>
    <cellStyle name="Normal 43 2 5 3 2 3" xfId="28977" xr:uid="{00000000-0005-0000-0000-000031710000}"/>
    <cellStyle name="Normal 43 2 5 3 3" xfId="8859" xr:uid="{00000000-0005-0000-0000-00009B220000}"/>
    <cellStyle name="Normal 43 2 5 3 3 3" xfId="23960" xr:uid="{00000000-0005-0000-0000-0000985D0000}"/>
    <cellStyle name="Normal 43 2 5 3 5" xfId="18947" xr:uid="{00000000-0005-0000-0000-0000034A0000}"/>
    <cellStyle name="Normal 43 2 5 4" xfId="5498" xr:uid="{00000000-0005-0000-0000-00007A150000}"/>
    <cellStyle name="Normal 43 2 5 4 2" xfId="15550" xr:uid="{00000000-0005-0000-0000-0000BE3C0000}"/>
    <cellStyle name="Normal 43 2 5 4 2 3" xfId="30648" xr:uid="{00000000-0005-0000-0000-0000B8770000}"/>
    <cellStyle name="Normal 43 2 5 4 3" xfId="10530" xr:uid="{00000000-0005-0000-0000-000022290000}"/>
    <cellStyle name="Normal 43 2 5 4 3 3" xfId="25631" xr:uid="{00000000-0005-0000-0000-00001F640000}"/>
    <cellStyle name="Normal 43 2 5 4 5" xfId="20618" xr:uid="{00000000-0005-0000-0000-00008A500000}"/>
    <cellStyle name="Normal 43 2 5 5" xfId="12208" xr:uid="{00000000-0005-0000-0000-0000B02F0000}"/>
    <cellStyle name="Normal 43 2 5 5 3" xfId="27306" xr:uid="{00000000-0005-0000-0000-0000AA6A0000}"/>
    <cellStyle name="Normal 43 2 5 6" xfId="7187" xr:uid="{00000000-0005-0000-0000-0000131C0000}"/>
    <cellStyle name="Normal 43 2 5 6 3" xfId="22289" xr:uid="{00000000-0005-0000-0000-000011570000}"/>
    <cellStyle name="Normal 43 2 5 8" xfId="17276" xr:uid="{00000000-0005-0000-0000-00007C430000}"/>
    <cellStyle name="Normal 43 2 6" xfId="2532" xr:uid="{00000000-0005-0000-0000-0000E4090000}"/>
    <cellStyle name="Normal 43 2 6 2" xfId="4224" xr:uid="{00000000-0005-0000-0000-000080100000}"/>
    <cellStyle name="Normal 43 2 6 2 2" xfId="14297" xr:uid="{00000000-0005-0000-0000-0000D9370000}"/>
    <cellStyle name="Normal 43 2 6 2 2 3" xfId="29395" xr:uid="{00000000-0005-0000-0000-0000D3720000}"/>
    <cellStyle name="Normal 43 2 6 2 3" xfId="9277" xr:uid="{00000000-0005-0000-0000-00003D240000}"/>
    <cellStyle name="Normal 43 2 6 2 3 3" xfId="24378" xr:uid="{00000000-0005-0000-0000-00003A5F0000}"/>
    <cellStyle name="Normal 43 2 6 2 5" xfId="19365" xr:uid="{00000000-0005-0000-0000-0000A54B0000}"/>
    <cellStyle name="Normal 43 2 6 3" xfId="5916" xr:uid="{00000000-0005-0000-0000-00001C170000}"/>
    <cellStyle name="Normal 43 2 6 3 2" xfId="15968" xr:uid="{00000000-0005-0000-0000-0000603E0000}"/>
    <cellStyle name="Normal 43 2 6 3 3" xfId="10948" xr:uid="{00000000-0005-0000-0000-0000C42A0000}"/>
    <cellStyle name="Normal 43 2 6 3 3 3" xfId="26049" xr:uid="{00000000-0005-0000-0000-0000C1650000}"/>
    <cellStyle name="Normal 43 2 6 3 5" xfId="21036" xr:uid="{00000000-0005-0000-0000-00002C520000}"/>
    <cellStyle name="Normal 43 2 6 4" xfId="12626" xr:uid="{00000000-0005-0000-0000-000052310000}"/>
    <cellStyle name="Normal 43 2 6 4 3" xfId="27724" xr:uid="{00000000-0005-0000-0000-00004C6C0000}"/>
    <cellStyle name="Normal 43 2 6 5" xfId="7605" xr:uid="{00000000-0005-0000-0000-0000B51D0000}"/>
    <cellStyle name="Normal 43 2 6 5 3" xfId="22707" xr:uid="{00000000-0005-0000-0000-0000B3580000}"/>
    <cellStyle name="Normal 43 2 6 7" xfId="17694" xr:uid="{00000000-0005-0000-0000-00001E450000}"/>
    <cellStyle name="Normal 43 2 7" xfId="3383" xr:uid="{00000000-0005-0000-0000-0000370D0000}"/>
    <cellStyle name="Normal 43 2 7 2" xfId="13461" xr:uid="{00000000-0005-0000-0000-000095340000}"/>
    <cellStyle name="Normal 43 2 7 2 3" xfId="28559" xr:uid="{00000000-0005-0000-0000-00008F6F0000}"/>
    <cellStyle name="Normal 43 2 7 3" xfId="8441" xr:uid="{00000000-0005-0000-0000-0000F9200000}"/>
    <cellStyle name="Normal 43 2 7 3 3" xfId="23542" xr:uid="{00000000-0005-0000-0000-0000F65B0000}"/>
    <cellStyle name="Normal 43 2 7 5" xfId="18529" xr:uid="{00000000-0005-0000-0000-000061480000}"/>
    <cellStyle name="Normal 43 2 8" xfId="5077" xr:uid="{00000000-0005-0000-0000-0000D5130000}"/>
    <cellStyle name="Normal 43 2 8 2" xfId="15132" xr:uid="{00000000-0005-0000-0000-00001C3B0000}"/>
    <cellStyle name="Normal 43 2 8 2 3" xfId="30230" xr:uid="{00000000-0005-0000-0000-000016760000}"/>
    <cellStyle name="Normal 43 2 8 3" xfId="10112" xr:uid="{00000000-0005-0000-0000-000080270000}"/>
    <cellStyle name="Normal 43 2 8 3 3" xfId="25213" xr:uid="{00000000-0005-0000-0000-00007D620000}"/>
    <cellStyle name="Normal 43 2 8 5" xfId="20200" xr:uid="{00000000-0005-0000-0000-0000E84E0000}"/>
    <cellStyle name="Normal 43 2 9" xfId="11788" xr:uid="{00000000-0005-0000-0000-00000C2E0000}"/>
    <cellStyle name="Normal 43 2 9 3" xfId="26888" xr:uid="{00000000-0005-0000-0000-000008690000}"/>
    <cellStyle name="Normal 44" xfId="970" xr:uid="{00000000-0005-0000-0000-0000CA030000}"/>
    <cellStyle name="Normal 44 2" xfId="1444" xr:uid="{00000000-0005-0000-0000-0000A4050000}"/>
    <cellStyle name="Normal 44 2 10" xfId="6768" xr:uid="{00000000-0005-0000-0000-0000701A0000}"/>
    <cellStyle name="Normal 44 2 10 3" xfId="21872" xr:uid="{00000000-0005-0000-0000-000070550000}"/>
    <cellStyle name="Normal 44 2 12" xfId="16857" xr:uid="{00000000-0005-0000-0000-0000D9410000}"/>
    <cellStyle name="Normal 44 2 2" xfId="1732" xr:uid="{00000000-0005-0000-0000-0000C4060000}"/>
    <cellStyle name="Normal 44 2 2 11" xfId="16911" xr:uid="{00000000-0005-0000-0000-00000F420000}"/>
    <cellStyle name="Normal 44 2 2 2" xfId="1840" xr:uid="{00000000-0005-0000-0000-000030070000}"/>
    <cellStyle name="Normal 44 2 2 2 10" xfId="17015" xr:uid="{00000000-0005-0000-0000-000077420000}"/>
    <cellStyle name="Normal 44 2 2 2 2" xfId="2057" xr:uid="{00000000-0005-0000-0000-000009080000}"/>
    <cellStyle name="Normal 44 2 2 2 2 2" xfId="2478" xr:uid="{00000000-0005-0000-0000-0000AE090000}"/>
    <cellStyle name="Normal 44 2 2 2 2 2 2" xfId="3317" xr:uid="{00000000-0005-0000-0000-0000F50C0000}"/>
    <cellStyle name="Normal 44 2 2 2 2 2 2 2" xfId="5007" xr:uid="{00000000-0005-0000-0000-00008F130000}"/>
    <cellStyle name="Normal 44 2 2 2 2 2 2 2 2" xfId="15080" xr:uid="{00000000-0005-0000-0000-0000E83A0000}"/>
    <cellStyle name="Normal 44 2 2 2 2 2 2 2 2 3" xfId="30178" xr:uid="{00000000-0005-0000-0000-0000E2750000}"/>
    <cellStyle name="Normal 44 2 2 2 2 2 2 2 3" xfId="10060" xr:uid="{00000000-0005-0000-0000-00004C270000}"/>
    <cellStyle name="Normal 44 2 2 2 2 2 2 2 3 3" xfId="25161" xr:uid="{00000000-0005-0000-0000-000049620000}"/>
    <cellStyle name="Normal 44 2 2 2 2 2 2 2 5" xfId="20148" xr:uid="{00000000-0005-0000-0000-0000B44E0000}"/>
    <cellStyle name="Normal 44 2 2 2 2 2 2 3" xfId="6699" xr:uid="{00000000-0005-0000-0000-00002B1A0000}"/>
    <cellStyle name="Normal 44 2 2 2 2 2 2 3 2" xfId="16751" xr:uid="{00000000-0005-0000-0000-00006F410000}"/>
    <cellStyle name="Normal 44 2 2 2 2 2 2 3 3" xfId="11731" xr:uid="{00000000-0005-0000-0000-0000D32D0000}"/>
    <cellStyle name="Normal 44 2 2 2 2 2 2 3 3 3" xfId="26832" xr:uid="{00000000-0005-0000-0000-0000D0680000}"/>
    <cellStyle name="Normal 44 2 2 2 2 2 2 3 5" xfId="21819" xr:uid="{00000000-0005-0000-0000-00003B550000}"/>
    <cellStyle name="Normal 44 2 2 2 2 2 2 4" xfId="13409" xr:uid="{00000000-0005-0000-0000-000061340000}"/>
    <cellStyle name="Normal 44 2 2 2 2 2 2 4 3" xfId="28507" xr:uid="{00000000-0005-0000-0000-00005B6F0000}"/>
    <cellStyle name="Normal 44 2 2 2 2 2 2 5" xfId="8388" xr:uid="{00000000-0005-0000-0000-0000C4200000}"/>
    <cellStyle name="Normal 44 2 2 2 2 2 2 5 3" xfId="23490" xr:uid="{00000000-0005-0000-0000-0000C25B0000}"/>
    <cellStyle name="Normal 44 2 2 2 2 2 2 7" xfId="18477" xr:uid="{00000000-0005-0000-0000-00002D480000}"/>
    <cellStyle name="Normal 44 2 2 2 2 2 3" xfId="4170" xr:uid="{00000000-0005-0000-0000-00004A100000}"/>
    <cellStyle name="Normal 44 2 2 2 2 2 3 2" xfId="14244" xr:uid="{00000000-0005-0000-0000-0000A4370000}"/>
    <cellStyle name="Normal 44 2 2 2 2 2 3 2 3" xfId="29342" xr:uid="{00000000-0005-0000-0000-00009E720000}"/>
    <cellStyle name="Normal 44 2 2 2 2 2 3 3" xfId="9224" xr:uid="{00000000-0005-0000-0000-000008240000}"/>
    <cellStyle name="Normal 44 2 2 2 2 2 3 3 3" xfId="24325" xr:uid="{00000000-0005-0000-0000-0000055F0000}"/>
    <cellStyle name="Normal 44 2 2 2 2 2 3 5" xfId="19312" xr:uid="{00000000-0005-0000-0000-0000704B0000}"/>
    <cellStyle name="Normal 44 2 2 2 2 2 4" xfId="5863" xr:uid="{00000000-0005-0000-0000-0000E7160000}"/>
    <cellStyle name="Normal 44 2 2 2 2 2 4 2" xfId="15915" xr:uid="{00000000-0005-0000-0000-00002B3E0000}"/>
    <cellStyle name="Normal 44 2 2 2 2 2 4 3" xfId="10895" xr:uid="{00000000-0005-0000-0000-00008F2A0000}"/>
    <cellStyle name="Normal 44 2 2 2 2 2 4 3 3" xfId="25996" xr:uid="{00000000-0005-0000-0000-00008C650000}"/>
    <cellStyle name="Normal 44 2 2 2 2 2 4 5" xfId="20983" xr:uid="{00000000-0005-0000-0000-0000F7510000}"/>
    <cellStyle name="Normal 44 2 2 2 2 2 5" xfId="12573" xr:uid="{00000000-0005-0000-0000-00001D310000}"/>
    <cellStyle name="Normal 44 2 2 2 2 2 5 3" xfId="27671" xr:uid="{00000000-0005-0000-0000-0000176C0000}"/>
    <cellStyle name="Normal 44 2 2 2 2 2 6" xfId="7552" xr:uid="{00000000-0005-0000-0000-0000801D0000}"/>
    <cellStyle name="Normal 44 2 2 2 2 2 6 3" xfId="22654" xr:uid="{00000000-0005-0000-0000-00007E580000}"/>
    <cellStyle name="Normal 44 2 2 2 2 2 8" xfId="17641" xr:uid="{00000000-0005-0000-0000-0000E9440000}"/>
    <cellStyle name="Normal 44 2 2 2 2 3" xfId="2899" xr:uid="{00000000-0005-0000-0000-0000530B0000}"/>
    <cellStyle name="Normal 44 2 2 2 2 3 2" xfId="4589" xr:uid="{00000000-0005-0000-0000-0000ED110000}"/>
    <cellStyle name="Normal 44 2 2 2 2 3 2 2" xfId="14662" xr:uid="{00000000-0005-0000-0000-000046390000}"/>
    <cellStyle name="Normal 44 2 2 2 2 3 2 2 3" xfId="29760" xr:uid="{00000000-0005-0000-0000-000040740000}"/>
    <cellStyle name="Normal 44 2 2 2 2 3 2 3" xfId="9642" xr:uid="{00000000-0005-0000-0000-0000AA250000}"/>
    <cellStyle name="Normal 44 2 2 2 2 3 2 3 3" xfId="24743" xr:uid="{00000000-0005-0000-0000-0000A7600000}"/>
    <cellStyle name="Normal 44 2 2 2 2 3 2 5" xfId="19730" xr:uid="{00000000-0005-0000-0000-0000124D0000}"/>
    <cellStyle name="Normal 44 2 2 2 2 3 3" xfId="6281" xr:uid="{00000000-0005-0000-0000-000089180000}"/>
    <cellStyle name="Normal 44 2 2 2 2 3 3 2" xfId="16333" xr:uid="{00000000-0005-0000-0000-0000CD3F0000}"/>
    <cellStyle name="Normal 44 2 2 2 2 3 3 3" xfId="11313" xr:uid="{00000000-0005-0000-0000-0000312C0000}"/>
    <cellStyle name="Normal 44 2 2 2 2 3 3 3 3" xfId="26414" xr:uid="{00000000-0005-0000-0000-00002E670000}"/>
    <cellStyle name="Normal 44 2 2 2 2 3 3 5" xfId="21401" xr:uid="{00000000-0005-0000-0000-000099530000}"/>
    <cellStyle name="Normal 44 2 2 2 2 3 4" xfId="12991" xr:uid="{00000000-0005-0000-0000-0000BF320000}"/>
    <cellStyle name="Normal 44 2 2 2 2 3 4 3" xfId="28089" xr:uid="{00000000-0005-0000-0000-0000B96D0000}"/>
    <cellStyle name="Normal 44 2 2 2 2 3 5" xfId="7970" xr:uid="{00000000-0005-0000-0000-0000221F0000}"/>
    <cellStyle name="Normal 44 2 2 2 2 3 5 3" xfId="23072" xr:uid="{00000000-0005-0000-0000-0000205A0000}"/>
    <cellStyle name="Normal 44 2 2 2 2 3 7" xfId="18059" xr:uid="{00000000-0005-0000-0000-00008B460000}"/>
    <cellStyle name="Normal 44 2 2 2 2 4" xfId="3752" xr:uid="{00000000-0005-0000-0000-0000A80E0000}"/>
    <cellStyle name="Normal 44 2 2 2 2 4 2" xfId="13826" xr:uid="{00000000-0005-0000-0000-000002360000}"/>
    <cellStyle name="Normal 44 2 2 2 2 4 2 3" xfId="28924" xr:uid="{00000000-0005-0000-0000-0000FC700000}"/>
    <cellStyle name="Normal 44 2 2 2 2 4 3" xfId="8806" xr:uid="{00000000-0005-0000-0000-000066220000}"/>
    <cellStyle name="Normal 44 2 2 2 2 4 3 3" xfId="23907" xr:uid="{00000000-0005-0000-0000-0000635D0000}"/>
    <cellStyle name="Normal 44 2 2 2 2 4 5" xfId="18894" xr:uid="{00000000-0005-0000-0000-0000CE490000}"/>
    <cellStyle name="Normal 44 2 2 2 2 5" xfId="5445" xr:uid="{00000000-0005-0000-0000-000045150000}"/>
    <cellStyle name="Normal 44 2 2 2 2 5 2" xfId="15497" xr:uid="{00000000-0005-0000-0000-0000893C0000}"/>
    <cellStyle name="Normal 44 2 2 2 2 5 2 3" xfId="30595" xr:uid="{00000000-0005-0000-0000-000083770000}"/>
    <cellStyle name="Normal 44 2 2 2 2 5 3" xfId="10477" xr:uid="{00000000-0005-0000-0000-0000ED280000}"/>
    <cellStyle name="Normal 44 2 2 2 2 5 3 3" xfId="25578" xr:uid="{00000000-0005-0000-0000-0000EA630000}"/>
    <cellStyle name="Normal 44 2 2 2 2 5 5" xfId="20565" xr:uid="{00000000-0005-0000-0000-000055500000}"/>
    <cellStyle name="Normal 44 2 2 2 2 6" xfId="12155" xr:uid="{00000000-0005-0000-0000-00007B2F0000}"/>
    <cellStyle name="Normal 44 2 2 2 2 6 3" xfId="27253" xr:uid="{00000000-0005-0000-0000-0000756A0000}"/>
    <cellStyle name="Normal 44 2 2 2 2 7" xfId="7134" xr:uid="{00000000-0005-0000-0000-0000DE1B0000}"/>
    <cellStyle name="Normal 44 2 2 2 2 7 3" xfId="22236" xr:uid="{00000000-0005-0000-0000-0000DC560000}"/>
    <cellStyle name="Normal 44 2 2 2 2 9" xfId="17223" xr:uid="{00000000-0005-0000-0000-000047430000}"/>
    <cellStyle name="Normal 44 2 2 2 3" xfId="2270" xr:uid="{00000000-0005-0000-0000-0000DE080000}"/>
    <cellStyle name="Normal 44 2 2 2 3 2" xfId="3109" xr:uid="{00000000-0005-0000-0000-0000250C0000}"/>
    <cellStyle name="Normal 44 2 2 2 3 2 2" xfId="4799" xr:uid="{00000000-0005-0000-0000-0000BF120000}"/>
    <cellStyle name="Normal 44 2 2 2 3 2 2 2" xfId="14872" xr:uid="{00000000-0005-0000-0000-0000183A0000}"/>
    <cellStyle name="Normal 44 2 2 2 3 2 2 2 3" xfId="29970" xr:uid="{00000000-0005-0000-0000-000012750000}"/>
    <cellStyle name="Normal 44 2 2 2 3 2 2 3" xfId="9852" xr:uid="{00000000-0005-0000-0000-00007C260000}"/>
    <cellStyle name="Normal 44 2 2 2 3 2 2 3 3" xfId="24953" xr:uid="{00000000-0005-0000-0000-000079610000}"/>
    <cellStyle name="Normal 44 2 2 2 3 2 2 5" xfId="19940" xr:uid="{00000000-0005-0000-0000-0000E44D0000}"/>
    <cellStyle name="Normal 44 2 2 2 3 2 3" xfId="6491" xr:uid="{00000000-0005-0000-0000-00005B190000}"/>
    <cellStyle name="Normal 44 2 2 2 3 2 3 2" xfId="16543" xr:uid="{00000000-0005-0000-0000-00009F400000}"/>
    <cellStyle name="Normal 44 2 2 2 3 2 3 3" xfId="11523" xr:uid="{00000000-0005-0000-0000-0000032D0000}"/>
    <cellStyle name="Normal 44 2 2 2 3 2 3 3 3" xfId="26624" xr:uid="{00000000-0005-0000-0000-000000680000}"/>
    <cellStyle name="Normal 44 2 2 2 3 2 3 5" xfId="21611" xr:uid="{00000000-0005-0000-0000-00006B540000}"/>
    <cellStyle name="Normal 44 2 2 2 3 2 4" xfId="13201" xr:uid="{00000000-0005-0000-0000-000091330000}"/>
    <cellStyle name="Normal 44 2 2 2 3 2 4 3" xfId="28299" xr:uid="{00000000-0005-0000-0000-00008B6E0000}"/>
    <cellStyle name="Normal 44 2 2 2 3 2 5" xfId="8180" xr:uid="{00000000-0005-0000-0000-0000F41F0000}"/>
    <cellStyle name="Normal 44 2 2 2 3 2 5 3" xfId="23282" xr:uid="{00000000-0005-0000-0000-0000F25A0000}"/>
    <cellStyle name="Normal 44 2 2 2 3 2 7" xfId="18269" xr:uid="{00000000-0005-0000-0000-00005D470000}"/>
    <cellStyle name="Normal 44 2 2 2 3 3" xfId="3962" xr:uid="{00000000-0005-0000-0000-00007A0F0000}"/>
    <cellStyle name="Normal 44 2 2 2 3 3 2" xfId="14036" xr:uid="{00000000-0005-0000-0000-0000D4360000}"/>
    <cellStyle name="Normal 44 2 2 2 3 3 2 3" xfId="29134" xr:uid="{00000000-0005-0000-0000-0000CE710000}"/>
    <cellStyle name="Normal 44 2 2 2 3 3 3" xfId="9016" xr:uid="{00000000-0005-0000-0000-000038230000}"/>
    <cellStyle name="Normal 44 2 2 2 3 3 3 3" xfId="24117" xr:uid="{00000000-0005-0000-0000-0000355E0000}"/>
    <cellStyle name="Normal 44 2 2 2 3 3 5" xfId="19104" xr:uid="{00000000-0005-0000-0000-0000A04A0000}"/>
    <cellStyle name="Normal 44 2 2 2 3 4" xfId="5655" xr:uid="{00000000-0005-0000-0000-000017160000}"/>
    <cellStyle name="Normal 44 2 2 2 3 4 2" xfId="15707" xr:uid="{00000000-0005-0000-0000-00005B3D0000}"/>
    <cellStyle name="Normal 44 2 2 2 3 4 2 3" xfId="30805" xr:uid="{00000000-0005-0000-0000-000055780000}"/>
    <cellStyle name="Normal 44 2 2 2 3 4 3" xfId="10687" xr:uid="{00000000-0005-0000-0000-0000BF290000}"/>
    <cellStyle name="Normal 44 2 2 2 3 4 3 3" xfId="25788" xr:uid="{00000000-0005-0000-0000-0000BC640000}"/>
    <cellStyle name="Normal 44 2 2 2 3 4 5" xfId="20775" xr:uid="{00000000-0005-0000-0000-000027510000}"/>
    <cellStyle name="Normal 44 2 2 2 3 5" xfId="12365" xr:uid="{00000000-0005-0000-0000-00004D300000}"/>
    <cellStyle name="Normal 44 2 2 2 3 5 3" xfId="27463" xr:uid="{00000000-0005-0000-0000-0000476B0000}"/>
    <cellStyle name="Normal 44 2 2 2 3 6" xfId="7344" xr:uid="{00000000-0005-0000-0000-0000B01C0000}"/>
    <cellStyle name="Normal 44 2 2 2 3 6 3" xfId="22446" xr:uid="{00000000-0005-0000-0000-0000AE570000}"/>
    <cellStyle name="Normal 44 2 2 2 3 8" xfId="17433" xr:uid="{00000000-0005-0000-0000-000019440000}"/>
    <cellStyle name="Normal 44 2 2 2 4" xfId="2691" xr:uid="{00000000-0005-0000-0000-0000830A0000}"/>
    <cellStyle name="Normal 44 2 2 2 4 2" xfId="4381" xr:uid="{00000000-0005-0000-0000-00001D110000}"/>
    <cellStyle name="Normal 44 2 2 2 4 2 2" xfId="14454" xr:uid="{00000000-0005-0000-0000-000076380000}"/>
    <cellStyle name="Normal 44 2 2 2 4 2 2 3" xfId="29552" xr:uid="{00000000-0005-0000-0000-000070730000}"/>
    <cellStyle name="Normal 44 2 2 2 4 2 3" xfId="9434" xr:uid="{00000000-0005-0000-0000-0000DA240000}"/>
    <cellStyle name="Normal 44 2 2 2 4 2 3 3" xfId="24535" xr:uid="{00000000-0005-0000-0000-0000D75F0000}"/>
    <cellStyle name="Normal 44 2 2 2 4 2 5" xfId="19522" xr:uid="{00000000-0005-0000-0000-0000424C0000}"/>
    <cellStyle name="Normal 44 2 2 2 4 3" xfId="6073" xr:uid="{00000000-0005-0000-0000-0000B9170000}"/>
    <cellStyle name="Normal 44 2 2 2 4 3 2" xfId="16125" xr:uid="{00000000-0005-0000-0000-0000FD3E0000}"/>
    <cellStyle name="Normal 44 2 2 2 4 3 3" xfId="11105" xr:uid="{00000000-0005-0000-0000-0000612B0000}"/>
    <cellStyle name="Normal 44 2 2 2 4 3 3 3" xfId="26206" xr:uid="{00000000-0005-0000-0000-00005E660000}"/>
    <cellStyle name="Normal 44 2 2 2 4 3 5" xfId="21193" xr:uid="{00000000-0005-0000-0000-0000C9520000}"/>
    <cellStyle name="Normal 44 2 2 2 4 4" xfId="12783" xr:uid="{00000000-0005-0000-0000-0000EF310000}"/>
    <cellStyle name="Normal 44 2 2 2 4 4 3" xfId="27881" xr:uid="{00000000-0005-0000-0000-0000E96C0000}"/>
    <cellStyle name="Normal 44 2 2 2 4 5" xfId="7762" xr:uid="{00000000-0005-0000-0000-0000521E0000}"/>
    <cellStyle name="Normal 44 2 2 2 4 5 3" xfId="22864" xr:uid="{00000000-0005-0000-0000-000050590000}"/>
    <cellStyle name="Normal 44 2 2 2 4 7" xfId="17851" xr:uid="{00000000-0005-0000-0000-0000BB450000}"/>
    <cellStyle name="Normal 44 2 2 2 5" xfId="3544" xr:uid="{00000000-0005-0000-0000-0000D80D0000}"/>
    <cellStyle name="Normal 44 2 2 2 5 2" xfId="13618" xr:uid="{00000000-0005-0000-0000-000032350000}"/>
    <cellStyle name="Normal 44 2 2 2 5 2 3" xfId="28716" xr:uid="{00000000-0005-0000-0000-00002C700000}"/>
    <cellStyle name="Normal 44 2 2 2 5 3" xfId="8598" xr:uid="{00000000-0005-0000-0000-000096210000}"/>
    <cellStyle name="Normal 44 2 2 2 5 3 3" xfId="23699" xr:uid="{00000000-0005-0000-0000-0000935C0000}"/>
    <cellStyle name="Normal 44 2 2 2 5 5" xfId="18686" xr:uid="{00000000-0005-0000-0000-0000FE480000}"/>
    <cellStyle name="Normal 44 2 2 2 6" xfId="5237" xr:uid="{00000000-0005-0000-0000-000075140000}"/>
    <cellStyle name="Normal 44 2 2 2 6 2" xfId="15289" xr:uid="{00000000-0005-0000-0000-0000B93B0000}"/>
    <cellStyle name="Normal 44 2 2 2 6 2 3" xfId="30387" xr:uid="{00000000-0005-0000-0000-0000B3760000}"/>
    <cellStyle name="Normal 44 2 2 2 6 3" xfId="10269" xr:uid="{00000000-0005-0000-0000-00001D280000}"/>
    <cellStyle name="Normal 44 2 2 2 6 3 3" xfId="25370" xr:uid="{00000000-0005-0000-0000-00001A630000}"/>
    <cellStyle name="Normal 44 2 2 2 6 5" xfId="20357" xr:uid="{00000000-0005-0000-0000-0000854F0000}"/>
    <cellStyle name="Normal 44 2 2 2 7" xfId="11947" xr:uid="{00000000-0005-0000-0000-0000AB2E0000}"/>
    <cellStyle name="Normal 44 2 2 2 7 3" xfId="27045" xr:uid="{00000000-0005-0000-0000-0000A5690000}"/>
    <cellStyle name="Normal 44 2 2 2 8" xfId="6926" xr:uid="{00000000-0005-0000-0000-00000E1B0000}"/>
    <cellStyle name="Normal 44 2 2 2 8 3" xfId="22028" xr:uid="{00000000-0005-0000-0000-00000C560000}"/>
    <cellStyle name="Normal 44 2 2 3" xfId="1953" xr:uid="{00000000-0005-0000-0000-0000A1070000}"/>
    <cellStyle name="Normal 44 2 2 3 2" xfId="2374" xr:uid="{00000000-0005-0000-0000-000046090000}"/>
    <cellStyle name="Normal 44 2 2 3 2 2" xfId="3213" xr:uid="{00000000-0005-0000-0000-00008D0C0000}"/>
    <cellStyle name="Normal 44 2 2 3 2 2 2" xfId="4903" xr:uid="{00000000-0005-0000-0000-000027130000}"/>
    <cellStyle name="Normal 44 2 2 3 2 2 2 2" xfId="14976" xr:uid="{00000000-0005-0000-0000-0000803A0000}"/>
    <cellStyle name="Normal 44 2 2 3 2 2 2 2 3" xfId="30074" xr:uid="{00000000-0005-0000-0000-00007A750000}"/>
    <cellStyle name="Normal 44 2 2 3 2 2 2 3" xfId="9956" xr:uid="{00000000-0005-0000-0000-0000E4260000}"/>
    <cellStyle name="Normal 44 2 2 3 2 2 2 3 3" xfId="25057" xr:uid="{00000000-0005-0000-0000-0000E1610000}"/>
    <cellStyle name="Normal 44 2 2 3 2 2 2 5" xfId="20044" xr:uid="{00000000-0005-0000-0000-00004C4E0000}"/>
    <cellStyle name="Normal 44 2 2 3 2 2 3" xfId="6595" xr:uid="{00000000-0005-0000-0000-0000C3190000}"/>
    <cellStyle name="Normal 44 2 2 3 2 2 3 2" xfId="16647" xr:uid="{00000000-0005-0000-0000-000007410000}"/>
    <cellStyle name="Normal 44 2 2 3 2 2 3 3" xfId="11627" xr:uid="{00000000-0005-0000-0000-00006B2D0000}"/>
    <cellStyle name="Normal 44 2 2 3 2 2 3 3 3" xfId="26728" xr:uid="{00000000-0005-0000-0000-000068680000}"/>
    <cellStyle name="Normal 44 2 2 3 2 2 3 5" xfId="21715" xr:uid="{00000000-0005-0000-0000-0000D3540000}"/>
    <cellStyle name="Normal 44 2 2 3 2 2 4" xfId="13305" xr:uid="{00000000-0005-0000-0000-0000F9330000}"/>
    <cellStyle name="Normal 44 2 2 3 2 2 4 3" xfId="28403" xr:uid="{00000000-0005-0000-0000-0000F36E0000}"/>
    <cellStyle name="Normal 44 2 2 3 2 2 5" xfId="8284" xr:uid="{00000000-0005-0000-0000-00005C200000}"/>
    <cellStyle name="Normal 44 2 2 3 2 2 5 3" xfId="23386" xr:uid="{00000000-0005-0000-0000-00005A5B0000}"/>
    <cellStyle name="Normal 44 2 2 3 2 2 7" xfId="18373" xr:uid="{00000000-0005-0000-0000-0000C5470000}"/>
    <cellStyle name="Normal 44 2 2 3 2 3" xfId="4066" xr:uid="{00000000-0005-0000-0000-0000E20F0000}"/>
    <cellStyle name="Normal 44 2 2 3 2 3 2" xfId="14140" xr:uid="{00000000-0005-0000-0000-00003C370000}"/>
    <cellStyle name="Normal 44 2 2 3 2 3 2 3" xfId="29238" xr:uid="{00000000-0005-0000-0000-000036720000}"/>
    <cellStyle name="Normal 44 2 2 3 2 3 3" xfId="9120" xr:uid="{00000000-0005-0000-0000-0000A0230000}"/>
    <cellStyle name="Normal 44 2 2 3 2 3 3 3" xfId="24221" xr:uid="{00000000-0005-0000-0000-00009D5E0000}"/>
    <cellStyle name="Normal 44 2 2 3 2 3 5" xfId="19208" xr:uid="{00000000-0005-0000-0000-0000084B0000}"/>
    <cellStyle name="Normal 44 2 2 3 2 4" xfId="5759" xr:uid="{00000000-0005-0000-0000-00007F160000}"/>
    <cellStyle name="Normal 44 2 2 3 2 4 2" xfId="15811" xr:uid="{00000000-0005-0000-0000-0000C33D0000}"/>
    <cellStyle name="Normal 44 2 2 3 2 4 2 3" xfId="30909" xr:uid="{00000000-0005-0000-0000-0000BD780000}"/>
    <cellStyle name="Normal 44 2 2 3 2 4 3" xfId="10791" xr:uid="{00000000-0005-0000-0000-0000272A0000}"/>
    <cellStyle name="Normal 44 2 2 3 2 4 3 3" xfId="25892" xr:uid="{00000000-0005-0000-0000-000024650000}"/>
    <cellStyle name="Normal 44 2 2 3 2 4 5" xfId="20879" xr:uid="{00000000-0005-0000-0000-00008F510000}"/>
    <cellStyle name="Normal 44 2 2 3 2 5" xfId="12469" xr:uid="{00000000-0005-0000-0000-0000B5300000}"/>
    <cellStyle name="Normal 44 2 2 3 2 5 3" xfId="27567" xr:uid="{00000000-0005-0000-0000-0000AF6B0000}"/>
    <cellStyle name="Normal 44 2 2 3 2 6" xfId="7448" xr:uid="{00000000-0005-0000-0000-0000181D0000}"/>
    <cellStyle name="Normal 44 2 2 3 2 6 3" xfId="22550" xr:uid="{00000000-0005-0000-0000-000016580000}"/>
    <cellStyle name="Normal 44 2 2 3 2 8" xfId="17537" xr:uid="{00000000-0005-0000-0000-000081440000}"/>
    <cellStyle name="Normal 44 2 2 3 3" xfId="2795" xr:uid="{00000000-0005-0000-0000-0000EB0A0000}"/>
    <cellStyle name="Normal 44 2 2 3 3 2" xfId="4485" xr:uid="{00000000-0005-0000-0000-000085110000}"/>
    <cellStyle name="Normal 44 2 2 3 3 2 2" xfId="14558" xr:uid="{00000000-0005-0000-0000-0000DE380000}"/>
    <cellStyle name="Normal 44 2 2 3 3 2 2 3" xfId="29656" xr:uid="{00000000-0005-0000-0000-0000D8730000}"/>
    <cellStyle name="Normal 44 2 2 3 3 2 3" xfId="9538" xr:uid="{00000000-0005-0000-0000-000042250000}"/>
    <cellStyle name="Normal 44 2 2 3 3 2 3 3" xfId="24639" xr:uid="{00000000-0005-0000-0000-00003F600000}"/>
    <cellStyle name="Normal 44 2 2 3 3 2 5" xfId="19626" xr:uid="{00000000-0005-0000-0000-0000AA4C0000}"/>
    <cellStyle name="Normal 44 2 2 3 3 3" xfId="6177" xr:uid="{00000000-0005-0000-0000-000021180000}"/>
    <cellStyle name="Normal 44 2 2 3 3 3 2" xfId="16229" xr:uid="{00000000-0005-0000-0000-0000653F0000}"/>
    <cellStyle name="Normal 44 2 2 3 3 3 3" xfId="11209" xr:uid="{00000000-0005-0000-0000-0000C92B0000}"/>
    <cellStyle name="Normal 44 2 2 3 3 3 3 3" xfId="26310" xr:uid="{00000000-0005-0000-0000-0000C6660000}"/>
    <cellStyle name="Normal 44 2 2 3 3 3 5" xfId="21297" xr:uid="{00000000-0005-0000-0000-000031530000}"/>
    <cellStyle name="Normal 44 2 2 3 3 4" xfId="12887" xr:uid="{00000000-0005-0000-0000-000057320000}"/>
    <cellStyle name="Normal 44 2 2 3 3 4 3" xfId="27985" xr:uid="{00000000-0005-0000-0000-0000516D0000}"/>
    <cellStyle name="Normal 44 2 2 3 3 5" xfId="7866" xr:uid="{00000000-0005-0000-0000-0000BA1E0000}"/>
    <cellStyle name="Normal 44 2 2 3 3 5 3" xfId="22968" xr:uid="{00000000-0005-0000-0000-0000B8590000}"/>
    <cellStyle name="Normal 44 2 2 3 3 7" xfId="17955" xr:uid="{00000000-0005-0000-0000-000023460000}"/>
    <cellStyle name="Normal 44 2 2 3 4" xfId="3648" xr:uid="{00000000-0005-0000-0000-0000400E0000}"/>
    <cellStyle name="Normal 44 2 2 3 4 2" xfId="13722" xr:uid="{00000000-0005-0000-0000-00009A350000}"/>
    <cellStyle name="Normal 44 2 2 3 4 2 3" xfId="28820" xr:uid="{00000000-0005-0000-0000-000094700000}"/>
    <cellStyle name="Normal 44 2 2 3 4 3" xfId="8702" xr:uid="{00000000-0005-0000-0000-0000FE210000}"/>
    <cellStyle name="Normal 44 2 2 3 4 3 3" xfId="23803" xr:uid="{00000000-0005-0000-0000-0000FB5C0000}"/>
    <cellStyle name="Normal 44 2 2 3 4 5" xfId="18790" xr:uid="{00000000-0005-0000-0000-000066490000}"/>
    <cellStyle name="Normal 44 2 2 3 5" xfId="5341" xr:uid="{00000000-0005-0000-0000-0000DD140000}"/>
    <cellStyle name="Normal 44 2 2 3 5 2" xfId="15393" xr:uid="{00000000-0005-0000-0000-0000213C0000}"/>
    <cellStyle name="Normal 44 2 2 3 5 2 3" xfId="30491" xr:uid="{00000000-0005-0000-0000-00001B770000}"/>
    <cellStyle name="Normal 44 2 2 3 5 3" xfId="10373" xr:uid="{00000000-0005-0000-0000-000085280000}"/>
    <cellStyle name="Normal 44 2 2 3 5 3 3" xfId="25474" xr:uid="{00000000-0005-0000-0000-000082630000}"/>
    <cellStyle name="Normal 44 2 2 3 5 5" xfId="20461" xr:uid="{00000000-0005-0000-0000-0000ED4F0000}"/>
    <cellStyle name="Normal 44 2 2 3 6" xfId="12051" xr:uid="{00000000-0005-0000-0000-0000132F0000}"/>
    <cellStyle name="Normal 44 2 2 3 6 3" xfId="27149" xr:uid="{00000000-0005-0000-0000-00000D6A0000}"/>
    <cellStyle name="Normal 44 2 2 3 7" xfId="7030" xr:uid="{00000000-0005-0000-0000-0000761B0000}"/>
    <cellStyle name="Normal 44 2 2 3 7 3" xfId="22132" xr:uid="{00000000-0005-0000-0000-000074560000}"/>
    <cellStyle name="Normal 44 2 2 3 9" xfId="17119" xr:uid="{00000000-0005-0000-0000-0000DF420000}"/>
    <cellStyle name="Normal 44 2 2 4" xfId="2166" xr:uid="{00000000-0005-0000-0000-000076080000}"/>
    <cellStyle name="Normal 44 2 2 4 2" xfId="3005" xr:uid="{00000000-0005-0000-0000-0000BD0B0000}"/>
    <cellStyle name="Normal 44 2 2 4 2 2" xfId="4695" xr:uid="{00000000-0005-0000-0000-000057120000}"/>
    <cellStyle name="Normal 44 2 2 4 2 2 2" xfId="14768" xr:uid="{00000000-0005-0000-0000-0000B0390000}"/>
    <cellStyle name="Normal 44 2 2 4 2 2 2 3" xfId="29866" xr:uid="{00000000-0005-0000-0000-0000AA740000}"/>
    <cellStyle name="Normal 44 2 2 4 2 2 3" xfId="9748" xr:uid="{00000000-0005-0000-0000-000014260000}"/>
    <cellStyle name="Normal 44 2 2 4 2 2 3 3" xfId="24849" xr:uid="{00000000-0005-0000-0000-000011610000}"/>
    <cellStyle name="Normal 44 2 2 4 2 2 5" xfId="19836" xr:uid="{00000000-0005-0000-0000-00007C4D0000}"/>
    <cellStyle name="Normal 44 2 2 4 2 3" xfId="6387" xr:uid="{00000000-0005-0000-0000-0000F3180000}"/>
    <cellStyle name="Normal 44 2 2 4 2 3 2" xfId="16439" xr:uid="{00000000-0005-0000-0000-000037400000}"/>
    <cellStyle name="Normal 44 2 2 4 2 3 3" xfId="11419" xr:uid="{00000000-0005-0000-0000-00009B2C0000}"/>
    <cellStyle name="Normal 44 2 2 4 2 3 3 3" xfId="26520" xr:uid="{00000000-0005-0000-0000-000098670000}"/>
    <cellStyle name="Normal 44 2 2 4 2 3 5" xfId="21507" xr:uid="{00000000-0005-0000-0000-000003540000}"/>
    <cellStyle name="Normal 44 2 2 4 2 4" xfId="13097" xr:uid="{00000000-0005-0000-0000-000029330000}"/>
    <cellStyle name="Normal 44 2 2 4 2 4 3" xfId="28195" xr:uid="{00000000-0005-0000-0000-0000236E0000}"/>
    <cellStyle name="Normal 44 2 2 4 2 5" xfId="8076" xr:uid="{00000000-0005-0000-0000-00008C1F0000}"/>
    <cellStyle name="Normal 44 2 2 4 2 5 3" xfId="23178" xr:uid="{00000000-0005-0000-0000-00008A5A0000}"/>
    <cellStyle name="Normal 44 2 2 4 2 7" xfId="18165" xr:uid="{00000000-0005-0000-0000-0000F5460000}"/>
    <cellStyle name="Normal 44 2 2 4 3" xfId="3858" xr:uid="{00000000-0005-0000-0000-0000120F0000}"/>
    <cellStyle name="Normal 44 2 2 4 3 2" xfId="13932" xr:uid="{00000000-0005-0000-0000-00006C360000}"/>
    <cellStyle name="Normal 44 2 2 4 3 2 3" xfId="29030" xr:uid="{00000000-0005-0000-0000-000066710000}"/>
    <cellStyle name="Normal 44 2 2 4 3 3" xfId="8912" xr:uid="{00000000-0005-0000-0000-0000D0220000}"/>
    <cellStyle name="Normal 44 2 2 4 3 3 3" xfId="24013" xr:uid="{00000000-0005-0000-0000-0000CD5D0000}"/>
    <cellStyle name="Normal 44 2 2 4 3 5" xfId="19000" xr:uid="{00000000-0005-0000-0000-0000384A0000}"/>
    <cellStyle name="Normal 44 2 2 4 4" xfId="5551" xr:uid="{00000000-0005-0000-0000-0000AF150000}"/>
    <cellStyle name="Normal 44 2 2 4 4 2" xfId="15603" xr:uid="{00000000-0005-0000-0000-0000F33C0000}"/>
    <cellStyle name="Normal 44 2 2 4 4 2 3" xfId="30701" xr:uid="{00000000-0005-0000-0000-0000ED770000}"/>
    <cellStyle name="Normal 44 2 2 4 4 3" xfId="10583" xr:uid="{00000000-0005-0000-0000-000057290000}"/>
    <cellStyle name="Normal 44 2 2 4 4 3 3" xfId="25684" xr:uid="{00000000-0005-0000-0000-000054640000}"/>
    <cellStyle name="Normal 44 2 2 4 4 5" xfId="20671" xr:uid="{00000000-0005-0000-0000-0000BF500000}"/>
    <cellStyle name="Normal 44 2 2 4 5" xfId="12261" xr:uid="{00000000-0005-0000-0000-0000E52F0000}"/>
    <cellStyle name="Normal 44 2 2 4 5 3" xfId="27359" xr:uid="{00000000-0005-0000-0000-0000DF6A0000}"/>
    <cellStyle name="Normal 44 2 2 4 6" xfId="7240" xr:uid="{00000000-0005-0000-0000-0000481C0000}"/>
    <cellStyle name="Normal 44 2 2 4 6 3" xfId="22342" xr:uid="{00000000-0005-0000-0000-000046570000}"/>
    <cellStyle name="Normal 44 2 2 4 8" xfId="17329" xr:uid="{00000000-0005-0000-0000-0000B1430000}"/>
    <cellStyle name="Normal 44 2 2 5" xfId="2587" xr:uid="{00000000-0005-0000-0000-00001B0A0000}"/>
    <cellStyle name="Normal 44 2 2 5 2" xfId="4277" xr:uid="{00000000-0005-0000-0000-0000B5100000}"/>
    <cellStyle name="Normal 44 2 2 5 2 2" xfId="14350" xr:uid="{00000000-0005-0000-0000-00000E380000}"/>
    <cellStyle name="Normal 44 2 2 5 2 2 3" xfId="29448" xr:uid="{00000000-0005-0000-0000-000008730000}"/>
    <cellStyle name="Normal 44 2 2 5 2 3" xfId="9330" xr:uid="{00000000-0005-0000-0000-000072240000}"/>
    <cellStyle name="Normal 44 2 2 5 2 3 3" xfId="24431" xr:uid="{00000000-0005-0000-0000-00006F5F0000}"/>
    <cellStyle name="Normal 44 2 2 5 2 5" xfId="19418" xr:uid="{00000000-0005-0000-0000-0000DA4B0000}"/>
    <cellStyle name="Normal 44 2 2 5 3" xfId="5969" xr:uid="{00000000-0005-0000-0000-000051170000}"/>
    <cellStyle name="Normal 44 2 2 5 3 2" xfId="16021" xr:uid="{00000000-0005-0000-0000-0000953E0000}"/>
    <cellStyle name="Normal 44 2 2 5 3 3" xfId="11001" xr:uid="{00000000-0005-0000-0000-0000F92A0000}"/>
    <cellStyle name="Normal 44 2 2 5 3 3 3" xfId="26102" xr:uid="{00000000-0005-0000-0000-0000F6650000}"/>
    <cellStyle name="Normal 44 2 2 5 3 5" xfId="21089" xr:uid="{00000000-0005-0000-0000-000061520000}"/>
    <cellStyle name="Normal 44 2 2 5 4" xfId="12679" xr:uid="{00000000-0005-0000-0000-000087310000}"/>
    <cellStyle name="Normal 44 2 2 5 4 3" xfId="27777" xr:uid="{00000000-0005-0000-0000-0000816C0000}"/>
    <cellStyle name="Normal 44 2 2 5 5" xfId="7658" xr:uid="{00000000-0005-0000-0000-0000EA1D0000}"/>
    <cellStyle name="Normal 44 2 2 5 5 3" xfId="22760" xr:uid="{00000000-0005-0000-0000-0000E8580000}"/>
    <cellStyle name="Normal 44 2 2 5 7" xfId="17747" xr:uid="{00000000-0005-0000-0000-000053450000}"/>
    <cellStyle name="Normal 44 2 2 6" xfId="3440" xr:uid="{00000000-0005-0000-0000-0000700D0000}"/>
    <cellStyle name="Normal 44 2 2 6 2" xfId="13514" xr:uid="{00000000-0005-0000-0000-0000CA340000}"/>
    <cellStyle name="Normal 44 2 2 6 2 3" xfId="28612" xr:uid="{00000000-0005-0000-0000-0000C46F0000}"/>
    <cellStyle name="Normal 44 2 2 6 3" xfId="8494" xr:uid="{00000000-0005-0000-0000-00002E210000}"/>
    <cellStyle name="Normal 44 2 2 6 3 3" xfId="23595" xr:uid="{00000000-0005-0000-0000-00002B5C0000}"/>
    <cellStyle name="Normal 44 2 2 6 5" xfId="18582" xr:uid="{00000000-0005-0000-0000-000096480000}"/>
    <cellStyle name="Normal 44 2 2 7" xfId="5133" xr:uid="{00000000-0005-0000-0000-00000D140000}"/>
    <cellStyle name="Normal 44 2 2 7 2" xfId="15185" xr:uid="{00000000-0005-0000-0000-0000513B0000}"/>
    <cellStyle name="Normal 44 2 2 7 2 3" xfId="30283" xr:uid="{00000000-0005-0000-0000-00004B760000}"/>
    <cellStyle name="Normal 44 2 2 7 3" xfId="10165" xr:uid="{00000000-0005-0000-0000-0000B5270000}"/>
    <cellStyle name="Normal 44 2 2 7 3 3" xfId="25266" xr:uid="{00000000-0005-0000-0000-0000B2620000}"/>
    <cellStyle name="Normal 44 2 2 7 5" xfId="20253" xr:uid="{00000000-0005-0000-0000-00001D4F0000}"/>
    <cellStyle name="Normal 44 2 2 8" xfId="11843" xr:uid="{00000000-0005-0000-0000-0000432E0000}"/>
    <cellStyle name="Normal 44 2 2 8 3" xfId="26941" xr:uid="{00000000-0005-0000-0000-00003D690000}"/>
    <cellStyle name="Normal 44 2 2 9" xfId="6822" xr:uid="{00000000-0005-0000-0000-0000A61A0000}"/>
    <cellStyle name="Normal 44 2 2 9 3" xfId="21924" xr:uid="{00000000-0005-0000-0000-0000A4550000}"/>
    <cellStyle name="Normal 44 2 3" xfId="1786" xr:uid="{00000000-0005-0000-0000-0000FA060000}"/>
    <cellStyle name="Normal 44 2 3 10" xfId="16963" xr:uid="{00000000-0005-0000-0000-000043420000}"/>
    <cellStyle name="Normal 44 2 3 2" xfId="2005" xr:uid="{00000000-0005-0000-0000-0000D5070000}"/>
    <cellStyle name="Normal 44 2 3 2 2" xfId="2426" xr:uid="{00000000-0005-0000-0000-00007A090000}"/>
    <cellStyle name="Normal 44 2 3 2 2 2" xfId="3265" xr:uid="{00000000-0005-0000-0000-0000C10C0000}"/>
    <cellStyle name="Normal 44 2 3 2 2 2 2" xfId="4955" xr:uid="{00000000-0005-0000-0000-00005B130000}"/>
    <cellStyle name="Normal 44 2 3 2 2 2 2 2" xfId="15028" xr:uid="{00000000-0005-0000-0000-0000B43A0000}"/>
    <cellStyle name="Normal 44 2 3 2 2 2 2 2 3" xfId="30126" xr:uid="{00000000-0005-0000-0000-0000AE750000}"/>
    <cellStyle name="Normal 44 2 3 2 2 2 2 3" xfId="10008" xr:uid="{00000000-0005-0000-0000-000018270000}"/>
    <cellStyle name="Normal 44 2 3 2 2 2 2 3 3" xfId="25109" xr:uid="{00000000-0005-0000-0000-000015620000}"/>
    <cellStyle name="Normal 44 2 3 2 2 2 2 5" xfId="20096" xr:uid="{00000000-0005-0000-0000-0000804E0000}"/>
    <cellStyle name="Normal 44 2 3 2 2 2 3" xfId="6647" xr:uid="{00000000-0005-0000-0000-0000F7190000}"/>
    <cellStyle name="Normal 44 2 3 2 2 2 3 2" xfId="16699" xr:uid="{00000000-0005-0000-0000-00003B410000}"/>
    <cellStyle name="Normal 44 2 3 2 2 2 3 3" xfId="11679" xr:uid="{00000000-0005-0000-0000-00009F2D0000}"/>
    <cellStyle name="Normal 44 2 3 2 2 2 3 3 3" xfId="26780" xr:uid="{00000000-0005-0000-0000-00009C680000}"/>
    <cellStyle name="Normal 44 2 3 2 2 2 3 5" xfId="21767" xr:uid="{00000000-0005-0000-0000-000007550000}"/>
    <cellStyle name="Normal 44 2 3 2 2 2 4" xfId="13357" xr:uid="{00000000-0005-0000-0000-00002D340000}"/>
    <cellStyle name="Normal 44 2 3 2 2 2 4 3" xfId="28455" xr:uid="{00000000-0005-0000-0000-0000276F0000}"/>
    <cellStyle name="Normal 44 2 3 2 2 2 5" xfId="8336" xr:uid="{00000000-0005-0000-0000-000090200000}"/>
    <cellStyle name="Normal 44 2 3 2 2 2 5 3" xfId="23438" xr:uid="{00000000-0005-0000-0000-00008E5B0000}"/>
    <cellStyle name="Normal 44 2 3 2 2 2 7" xfId="18425" xr:uid="{00000000-0005-0000-0000-0000F9470000}"/>
    <cellStyle name="Normal 44 2 3 2 2 3" xfId="4118" xr:uid="{00000000-0005-0000-0000-000016100000}"/>
    <cellStyle name="Normal 44 2 3 2 2 3 2" xfId="14192" xr:uid="{00000000-0005-0000-0000-000070370000}"/>
    <cellStyle name="Normal 44 2 3 2 2 3 2 3" xfId="29290" xr:uid="{00000000-0005-0000-0000-00006A720000}"/>
    <cellStyle name="Normal 44 2 3 2 2 3 3" xfId="9172" xr:uid="{00000000-0005-0000-0000-0000D4230000}"/>
    <cellStyle name="Normal 44 2 3 2 2 3 3 3" xfId="24273" xr:uid="{00000000-0005-0000-0000-0000D15E0000}"/>
    <cellStyle name="Normal 44 2 3 2 2 3 5" xfId="19260" xr:uid="{00000000-0005-0000-0000-00003C4B0000}"/>
    <cellStyle name="Normal 44 2 3 2 2 4" xfId="5811" xr:uid="{00000000-0005-0000-0000-0000B3160000}"/>
    <cellStyle name="Normal 44 2 3 2 2 4 2" xfId="15863" xr:uid="{00000000-0005-0000-0000-0000F73D0000}"/>
    <cellStyle name="Normal 44 2 3 2 2 4 3" xfId="10843" xr:uid="{00000000-0005-0000-0000-00005B2A0000}"/>
    <cellStyle name="Normal 44 2 3 2 2 4 3 3" xfId="25944" xr:uid="{00000000-0005-0000-0000-000058650000}"/>
    <cellStyle name="Normal 44 2 3 2 2 4 5" xfId="20931" xr:uid="{00000000-0005-0000-0000-0000C3510000}"/>
    <cellStyle name="Normal 44 2 3 2 2 5" xfId="12521" xr:uid="{00000000-0005-0000-0000-0000E9300000}"/>
    <cellStyle name="Normal 44 2 3 2 2 5 3" xfId="27619" xr:uid="{00000000-0005-0000-0000-0000E36B0000}"/>
    <cellStyle name="Normal 44 2 3 2 2 6" xfId="7500" xr:uid="{00000000-0005-0000-0000-00004C1D0000}"/>
    <cellStyle name="Normal 44 2 3 2 2 6 3" xfId="22602" xr:uid="{00000000-0005-0000-0000-00004A580000}"/>
    <cellStyle name="Normal 44 2 3 2 2 8" xfId="17589" xr:uid="{00000000-0005-0000-0000-0000B5440000}"/>
    <cellStyle name="Normal 44 2 3 2 3" xfId="2847" xr:uid="{00000000-0005-0000-0000-00001F0B0000}"/>
    <cellStyle name="Normal 44 2 3 2 3 2" xfId="4537" xr:uid="{00000000-0005-0000-0000-0000B9110000}"/>
    <cellStyle name="Normal 44 2 3 2 3 2 2" xfId="14610" xr:uid="{00000000-0005-0000-0000-000012390000}"/>
    <cellStyle name="Normal 44 2 3 2 3 2 2 3" xfId="29708" xr:uid="{00000000-0005-0000-0000-00000C740000}"/>
    <cellStyle name="Normal 44 2 3 2 3 2 3" xfId="9590" xr:uid="{00000000-0005-0000-0000-000076250000}"/>
    <cellStyle name="Normal 44 2 3 2 3 2 3 3" xfId="24691" xr:uid="{00000000-0005-0000-0000-000073600000}"/>
    <cellStyle name="Normal 44 2 3 2 3 2 5" xfId="19678" xr:uid="{00000000-0005-0000-0000-0000DE4C0000}"/>
    <cellStyle name="Normal 44 2 3 2 3 3" xfId="6229" xr:uid="{00000000-0005-0000-0000-000055180000}"/>
    <cellStyle name="Normal 44 2 3 2 3 3 2" xfId="16281" xr:uid="{00000000-0005-0000-0000-0000993F0000}"/>
    <cellStyle name="Normal 44 2 3 2 3 3 3" xfId="11261" xr:uid="{00000000-0005-0000-0000-0000FD2B0000}"/>
    <cellStyle name="Normal 44 2 3 2 3 3 3 3" xfId="26362" xr:uid="{00000000-0005-0000-0000-0000FA660000}"/>
    <cellStyle name="Normal 44 2 3 2 3 3 5" xfId="21349" xr:uid="{00000000-0005-0000-0000-000065530000}"/>
    <cellStyle name="Normal 44 2 3 2 3 4" xfId="12939" xr:uid="{00000000-0005-0000-0000-00008B320000}"/>
    <cellStyle name="Normal 44 2 3 2 3 4 3" xfId="28037" xr:uid="{00000000-0005-0000-0000-0000856D0000}"/>
    <cellStyle name="Normal 44 2 3 2 3 5" xfId="7918" xr:uid="{00000000-0005-0000-0000-0000EE1E0000}"/>
    <cellStyle name="Normal 44 2 3 2 3 5 3" xfId="23020" xr:uid="{00000000-0005-0000-0000-0000EC590000}"/>
    <cellStyle name="Normal 44 2 3 2 3 7" xfId="18007" xr:uid="{00000000-0005-0000-0000-000057460000}"/>
    <cellStyle name="Normal 44 2 3 2 4" xfId="3700" xr:uid="{00000000-0005-0000-0000-0000740E0000}"/>
    <cellStyle name="Normal 44 2 3 2 4 2" xfId="13774" xr:uid="{00000000-0005-0000-0000-0000CE350000}"/>
    <cellStyle name="Normal 44 2 3 2 4 2 3" xfId="28872" xr:uid="{00000000-0005-0000-0000-0000C8700000}"/>
    <cellStyle name="Normal 44 2 3 2 4 3" xfId="8754" xr:uid="{00000000-0005-0000-0000-000032220000}"/>
    <cellStyle name="Normal 44 2 3 2 4 3 3" xfId="23855" xr:uid="{00000000-0005-0000-0000-00002F5D0000}"/>
    <cellStyle name="Normal 44 2 3 2 4 5" xfId="18842" xr:uid="{00000000-0005-0000-0000-00009A490000}"/>
    <cellStyle name="Normal 44 2 3 2 5" xfId="5393" xr:uid="{00000000-0005-0000-0000-000011150000}"/>
    <cellStyle name="Normal 44 2 3 2 5 2" xfId="15445" xr:uid="{00000000-0005-0000-0000-0000553C0000}"/>
    <cellStyle name="Normal 44 2 3 2 5 2 3" xfId="30543" xr:uid="{00000000-0005-0000-0000-00004F770000}"/>
    <cellStyle name="Normal 44 2 3 2 5 3" xfId="10425" xr:uid="{00000000-0005-0000-0000-0000B9280000}"/>
    <cellStyle name="Normal 44 2 3 2 5 3 3" xfId="25526" xr:uid="{00000000-0005-0000-0000-0000B6630000}"/>
    <cellStyle name="Normal 44 2 3 2 5 5" xfId="20513" xr:uid="{00000000-0005-0000-0000-000021500000}"/>
    <cellStyle name="Normal 44 2 3 2 6" xfId="12103" xr:uid="{00000000-0005-0000-0000-0000472F0000}"/>
    <cellStyle name="Normal 44 2 3 2 6 3" xfId="27201" xr:uid="{00000000-0005-0000-0000-0000416A0000}"/>
    <cellStyle name="Normal 44 2 3 2 7" xfId="7082" xr:uid="{00000000-0005-0000-0000-0000AA1B0000}"/>
    <cellStyle name="Normal 44 2 3 2 7 3" xfId="22184" xr:uid="{00000000-0005-0000-0000-0000A8560000}"/>
    <cellStyle name="Normal 44 2 3 2 9" xfId="17171" xr:uid="{00000000-0005-0000-0000-000013430000}"/>
    <cellStyle name="Normal 44 2 3 3" xfId="2218" xr:uid="{00000000-0005-0000-0000-0000AA080000}"/>
    <cellStyle name="Normal 44 2 3 3 2" xfId="3057" xr:uid="{00000000-0005-0000-0000-0000F10B0000}"/>
    <cellStyle name="Normal 44 2 3 3 2 2" xfId="4747" xr:uid="{00000000-0005-0000-0000-00008B120000}"/>
    <cellStyle name="Normal 44 2 3 3 2 2 2" xfId="14820" xr:uid="{00000000-0005-0000-0000-0000E4390000}"/>
    <cellStyle name="Normal 44 2 3 3 2 2 2 3" xfId="29918" xr:uid="{00000000-0005-0000-0000-0000DE740000}"/>
    <cellStyle name="Normal 44 2 3 3 2 2 3" xfId="9800" xr:uid="{00000000-0005-0000-0000-000048260000}"/>
    <cellStyle name="Normal 44 2 3 3 2 2 3 3" xfId="24901" xr:uid="{00000000-0005-0000-0000-000045610000}"/>
    <cellStyle name="Normal 44 2 3 3 2 2 5" xfId="19888" xr:uid="{00000000-0005-0000-0000-0000B04D0000}"/>
    <cellStyle name="Normal 44 2 3 3 2 3" xfId="6439" xr:uid="{00000000-0005-0000-0000-000027190000}"/>
    <cellStyle name="Normal 44 2 3 3 2 3 2" xfId="16491" xr:uid="{00000000-0005-0000-0000-00006B400000}"/>
    <cellStyle name="Normal 44 2 3 3 2 3 3" xfId="11471" xr:uid="{00000000-0005-0000-0000-0000CF2C0000}"/>
    <cellStyle name="Normal 44 2 3 3 2 3 3 3" xfId="26572" xr:uid="{00000000-0005-0000-0000-0000CC670000}"/>
    <cellStyle name="Normal 44 2 3 3 2 3 5" xfId="21559" xr:uid="{00000000-0005-0000-0000-000037540000}"/>
    <cellStyle name="Normal 44 2 3 3 2 4" xfId="13149" xr:uid="{00000000-0005-0000-0000-00005D330000}"/>
    <cellStyle name="Normal 44 2 3 3 2 4 3" xfId="28247" xr:uid="{00000000-0005-0000-0000-0000576E0000}"/>
    <cellStyle name="Normal 44 2 3 3 2 5" xfId="8128" xr:uid="{00000000-0005-0000-0000-0000C01F0000}"/>
    <cellStyle name="Normal 44 2 3 3 2 5 3" xfId="23230" xr:uid="{00000000-0005-0000-0000-0000BE5A0000}"/>
    <cellStyle name="Normal 44 2 3 3 2 7" xfId="18217" xr:uid="{00000000-0005-0000-0000-000029470000}"/>
    <cellStyle name="Normal 44 2 3 3 3" xfId="3910" xr:uid="{00000000-0005-0000-0000-0000460F0000}"/>
    <cellStyle name="Normal 44 2 3 3 3 2" xfId="13984" xr:uid="{00000000-0005-0000-0000-0000A0360000}"/>
    <cellStyle name="Normal 44 2 3 3 3 2 3" xfId="29082" xr:uid="{00000000-0005-0000-0000-00009A710000}"/>
    <cellStyle name="Normal 44 2 3 3 3 3" xfId="8964" xr:uid="{00000000-0005-0000-0000-000004230000}"/>
    <cellStyle name="Normal 44 2 3 3 3 3 3" xfId="24065" xr:uid="{00000000-0005-0000-0000-0000015E0000}"/>
    <cellStyle name="Normal 44 2 3 3 3 5" xfId="19052" xr:uid="{00000000-0005-0000-0000-00006C4A0000}"/>
    <cellStyle name="Normal 44 2 3 3 4" xfId="5603" xr:uid="{00000000-0005-0000-0000-0000E3150000}"/>
    <cellStyle name="Normal 44 2 3 3 4 2" xfId="15655" xr:uid="{00000000-0005-0000-0000-0000273D0000}"/>
    <cellStyle name="Normal 44 2 3 3 4 2 3" xfId="30753" xr:uid="{00000000-0005-0000-0000-000021780000}"/>
    <cellStyle name="Normal 44 2 3 3 4 3" xfId="10635" xr:uid="{00000000-0005-0000-0000-00008B290000}"/>
    <cellStyle name="Normal 44 2 3 3 4 3 3" xfId="25736" xr:uid="{00000000-0005-0000-0000-000088640000}"/>
    <cellStyle name="Normal 44 2 3 3 4 5" xfId="20723" xr:uid="{00000000-0005-0000-0000-0000F3500000}"/>
    <cellStyle name="Normal 44 2 3 3 5" xfId="12313" xr:uid="{00000000-0005-0000-0000-000019300000}"/>
    <cellStyle name="Normal 44 2 3 3 5 3" xfId="27411" xr:uid="{00000000-0005-0000-0000-0000136B0000}"/>
    <cellStyle name="Normal 44 2 3 3 6" xfId="7292" xr:uid="{00000000-0005-0000-0000-00007C1C0000}"/>
    <cellStyle name="Normal 44 2 3 3 6 3" xfId="22394" xr:uid="{00000000-0005-0000-0000-00007A570000}"/>
    <cellStyle name="Normal 44 2 3 3 8" xfId="17381" xr:uid="{00000000-0005-0000-0000-0000E5430000}"/>
    <cellStyle name="Normal 44 2 3 4" xfId="2639" xr:uid="{00000000-0005-0000-0000-00004F0A0000}"/>
    <cellStyle name="Normal 44 2 3 4 2" xfId="4329" xr:uid="{00000000-0005-0000-0000-0000E9100000}"/>
    <cellStyle name="Normal 44 2 3 4 2 2" xfId="14402" xr:uid="{00000000-0005-0000-0000-000042380000}"/>
    <cellStyle name="Normal 44 2 3 4 2 2 3" xfId="29500" xr:uid="{00000000-0005-0000-0000-00003C730000}"/>
    <cellStyle name="Normal 44 2 3 4 2 3" xfId="9382" xr:uid="{00000000-0005-0000-0000-0000A6240000}"/>
    <cellStyle name="Normal 44 2 3 4 2 3 3" xfId="24483" xr:uid="{00000000-0005-0000-0000-0000A35F0000}"/>
    <cellStyle name="Normal 44 2 3 4 2 5" xfId="19470" xr:uid="{00000000-0005-0000-0000-00000E4C0000}"/>
    <cellStyle name="Normal 44 2 3 4 3" xfId="6021" xr:uid="{00000000-0005-0000-0000-000085170000}"/>
    <cellStyle name="Normal 44 2 3 4 3 2" xfId="16073" xr:uid="{00000000-0005-0000-0000-0000C93E0000}"/>
    <cellStyle name="Normal 44 2 3 4 3 3" xfId="11053" xr:uid="{00000000-0005-0000-0000-00002D2B0000}"/>
    <cellStyle name="Normal 44 2 3 4 3 3 3" xfId="26154" xr:uid="{00000000-0005-0000-0000-00002A660000}"/>
    <cellStyle name="Normal 44 2 3 4 3 5" xfId="21141" xr:uid="{00000000-0005-0000-0000-000095520000}"/>
    <cellStyle name="Normal 44 2 3 4 4" xfId="12731" xr:uid="{00000000-0005-0000-0000-0000BB310000}"/>
    <cellStyle name="Normal 44 2 3 4 4 3" xfId="27829" xr:uid="{00000000-0005-0000-0000-0000B56C0000}"/>
    <cellStyle name="Normal 44 2 3 4 5" xfId="7710" xr:uid="{00000000-0005-0000-0000-00001E1E0000}"/>
    <cellStyle name="Normal 44 2 3 4 5 3" xfId="22812" xr:uid="{00000000-0005-0000-0000-00001C590000}"/>
    <cellStyle name="Normal 44 2 3 4 7" xfId="17799" xr:uid="{00000000-0005-0000-0000-000087450000}"/>
    <cellStyle name="Normal 44 2 3 5" xfId="3492" xr:uid="{00000000-0005-0000-0000-0000A40D0000}"/>
    <cellStyle name="Normal 44 2 3 5 2" xfId="13566" xr:uid="{00000000-0005-0000-0000-0000FE340000}"/>
    <cellStyle name="Normal 44 2 3 5 2 3" xfId="28664" xr:uid="{00000000-0005-0000-0000-0000F86F0000}"/>
    <cellStyle name="Normal 44 2 3 5 3" xfId="8546" xr:uid="{00000000-0005-0000-0000-000062210000}"/>
    <cellStyle name="Normal 44 2 3 5 3 3" xfId="23647" xr:uid="{00000000-0005-0000-0000-00005F5C0000}"/>
    <cellStyle name="Normal 44 2 3 5 5" xfId="18634" xr:uid="{00000000-0005-0000-0000-0000CA480000}"/>
    <cellStyle name="Normal 44 2 3 6" xfId="5185" xr:uid="{00000000-0005-0000-0000-000041140000}"/>
    <cellStyle name="Normal 44 2 3 6 2" xfId="15237" xr:uid="{00000000-0005-0000-0000-0000853B0000}"/>
    <cellStyle name="Normal 44 2 3 6 2 3" xfId="30335" xr:uid="{00000000-0005-0000-0000-00007F760000}"/>
    <cellStyle name="Normal 44 2 3 6 3" xfId="10217" xr:uid="{00000000-0005-0000-0000-0000E9270000}"/>
    <cellStyle name="Normal 44 2 3 6 3 3" xfId="25318" xr:uid="{00000000-0005-0000-0000-0000E6620000}"/>
    <cellStyle name="Normal 44 2 3 6 5" xfId="20305" xr:uid="{00000000-0005-0000-0000-0000514F0000}"/>
    <cellStyle name="Normal 44 2 3 7" xfId="11895" xr:uid="{00000000-0005-0000-0000-0000772E0000}"/>
    <cellStyle name="Normal 44 2 3 7 3" xfId="26993" xr:uid="{00000000-0005-0000-0000-000071690000}"/>
    <cellStyle name="Normal 44 2 3 8" xfId="6874" xr:uid="{00000000-0005-0000-0000-0000DA1A0000}"/>
    <cellStyle name="Normal 44 2 3 8 3" xfId="21976" xr:uid="{00000000-0005-0000-0000-0000D8550000}"/>
    <cellStyle name="Normal 44 2 4" xfId="1899" xr:uid="{00000000-0005-0000-0000-00006B070000}"/>
    <cellStyle name="Normal 44 2 4 2" xfId="2322" xr:uid="{00000000-0005-0000-0000-000012090000}"/>
    <cellStyle name="Normal 44 2 4 2 2" xfId="3161" xr:uid="{00000000-0005-0000-0000-0000590C0000}"/>
    <cellStyle name="Normal 44 2 4 2 2 2" xfId="4851" xr:uid="{00000000-0005-0000-0000-0000F3120000}"/>
    <cellStyle name="Normal 44 2 4 2 2 2 2" xfId="14924" xr:uid="{00000000-0005-0000-0000-00004C3A0000}"/>
    <cellStyle name="Normal 44 2 4 2 2 2 2 3" xfId="30022" xr:uid="{00000000-0005-0000-0000-000046750000}"/>
    <cellStyle name="Normal 44 2 4 2 2 2 3" xfId="9904" xr:uid="{00000000-0005-0000-0000-0000B0260000}"/>
    <cellStyle name="Normal 44 2 4 2 2 2 3 3" xfId="25005" xr:uid="{00000000-0005-0000-0000-0000AD610000}"/>
    <cellStyle name="Normal 44 2 4 2 2 2 5" xfId="19992" xr:uid="{00000000-0005-0000-0000-0000184E0000}"/>
    <cellStyle name="Normal 44 2 4 2 2 3" xfId="6543" xr:uid="{00000000-0005-0000-0000-00008F190000}"/>
    <cellStyle name="Normal 44 2 4 2 2 3 2" xfId="16595" xr:uid="{00000000-0005-0000-0000-0000D3400000}"/>
    <cellStyle name="Normal 44 2 4 2 2 3 3" xfId="11575" xr:uid="{00000000-0005-0000-0000-0000372D0000}"/>
    <cellStyle name="Normal 44 2 4 2 2 3 3 3" xfId="26676" xr:uid="{00000000-0005-0000-0000-000034680000}"/>
    <cellStyle name="Normal 44 2 4 2 2 3 5" xfId="21663" xr:uid="{00000000-0005-0000-0000-00009F540000}"/>
    <cellStyle name="Normal 44 2 4 2 2 4" xfId="13253" xr:uid="{00000000-0005-0000-0000-0000C5330000}"/>
    <cellStyle name="Normal 44 2 4 2 2 4 3" xfId="28351" xr:uid="{00000000-0005-0000-0000-0000BF6E0000}"/>
    <cellStyle name="Normal 44 2 4 2 2 5" xfId="8232" xr:uid="{00000000-0005-0000-0000-000028200000}"/>
    <cellStyle name="Normal 44 2 4 2 2 5 3" xfId="23334" xr:uid="{00000000-0005-0000-0000-0000265B0000}"/>
    <cellStyle name="Normal 44 2 4 2 2 7" xfId="18321" xr:uid="{00000000-0005-0000-0000-000091470000}"/>
    <cellStyle name="Normal 44 2 4 2 3" xfId="4014" xr:uid="{00000000-0005-0000-0000-0000AE0F0000}"/>
    <cellStyle name="Normal 44 2 4 2 3 2" xfId="14088" xr:uid="{00000000-0005-0000-0000-000008370000}"/>
    <cellStyle name="Normal 44 2 4 2 3 2 3" xfId="29186" xr:uid="{00000000-0005-0000-0000-000002720000}"/>
    <cellStyle name="Normal 44 2 4 2 3 3" xfId="9068" xr:uid="{00000000-0005-0000-0000-00006C230000}"/>
    <cellStyle name="Normal 44 2 4 2 3 3 3" xfId="24169" xr:uid="{00000000-0005-0000-0000-0000695E0000}"/>
    <cellStyle name="Normal 44 2 4 2 3 5" xfId="19156" xr:uid="{00000000-0005-0000-0000-0000D44A0000}"/>
    <cellStyle name="Normal 44 2 4 2 4" xfId="5707" xr:uid="{00000000-0005-0000-0000-00004B160000}"/>
    <cellStyle name="Normal 44 2 4 2 4 2" xfId="15759" xr:uid="{00000000-0005-0000-0000-00008F3D0000}"/>
    <cellStyle name="Normal 44 2 4 2 4 2 3" xfId="30857" xr:uid="{00000000-0005-0000-0000-000089780000}"/>
    <cellStyle name="Normal 44 2 4 2 4 3" xfId="10739" xr:uid="{00000000-0005-0000-0000-0000F3290000}"/>
    <cellStyle name="Normal 44 2 4 2 4 3 3" xfId="25840" xr:uid="{00000000-0005-0000-0000-0000F0640000}"/>
    <cellStyle name="Normal 44 2 4 2 4 5" xfId="20827" xr:uid="{00000000-0005-0000-0000-00005B510000}"/>
    <cellStyle name="Normal 44 2 4 2 5" xfId="12417" xr:uid="{00000000-0005-0000-0000-000081300000}"/>
    <cellStyle name="Normal 44 2 4 2 5 3" xfId="27515" xr:uid="{00000000-0005-0000-0000-00007B6B0000}"/>
    <cellStyle name="Normal 44 2 4 2 6" xfId="7396" xr:uid="{00000000-0005-0000-0000-0000E41C0000}"/>
    <cellStyle name="Normal 44 2 4 2 6 3" xfId="22498" xr:uid="{00000000-0005-0000-0000-0000E2570000}"/>
    <cellStyle name="Normal 44 2 4 2 8" xfId="17485" xr:uid="{00000000-0005-0000-0000-00004D440000}"/>
    <cellStyle name="Normal 44 2 4 3" xfId="2743" xr:uid="{00000000-0005-0000-0000-0000B70A0000}"/>
    <cellStyle name="Normal 44 2 4 3 2" xfId="4433" xr:uid="{00000000-0005-0000-0000-000051110000}"/>
    <cellStyle name="Normal 44 2 4 3 2 2" xfId="14506" xr:uid="{00000000-0005-0000-0000-0000AA380000}"/>
    <cellStyle name="Normal 44 2 4 3 2 2 3" xfId="29604" xr:uid="{00000000-0005-0000-0000-0000A4730000}"/>
    <cellStyle name="Normal 44 2 4 3 2 3" xfId="9486" xr:uid="{00000000-0005-0000-0000-00000E250000}"/>
    <cellStyle name="Normal 44 2 4 3 2 3 3" xfId="24587" xr:uid="{00000000-0005-0000-0000-00000B600000}"/>
    <cellStyle name="Normal 44 2 4 3 2 5" xfId="19574" xr:uid="{00000000-0005-0000-0000-0000764C0000}"/>
    <cellStyle name="Normal 44 2 4 3 3" xfId="6125" xr:uid="{00000000-0005-0000-0000-0000ED170000}"/>
    <cellStyle name="Normal 44 2 4 3 3 2" xfId="16177" xr:uid="{00000000-0005-0000-0000-0000313F0000}"/>
    <cellStyle name="Normal 44 2 4 3 3 3" xfId="11157" xr:uid="{00000000-0005-0000-0000-0000952B0000}"/>
    <cellStyle name="Normal 44 2 4 3 3 3 3" xfId="26258" xr:uid="{00000000-0005-0000-0000-000092660000}"/>
    <cellStyle name="Normal 44 2 4 3 3 5" xfId="21245" xr:uid="{00000000-0005-0000-0000-0000FD520000}"/>
    <cellStyle name="Normal 44 2 4 3 4" xfId="12835" xr:uid="{00000000-0005-0000-0000-000023320000}"/>
    <cellStyle name="Normal 44 2 4 3 4 3" xfId="27933" xr:uid="{00000000-0005-0000-0000-00001D6D0000}"/>
    <cellStyle name="Normal 44 2 4 3 5" xfId="7814" xr:uid="{00000000-0005-0000-0000-0000861E0000}"/>
    <cellStyle name="Normal 44 2 4 3 5 3" xfId="22916" xr:uid="{00000000-0005-0000-0000-000084590000}"/>
    <cellStyle name="Normal 44 2 4 3 7" xfId="17903" xr:uid="{00000000-0005-0000-0000-0000EF450000}"/>
    <cellStyle name="Normal 44 2 4 4" xfId="3596" xr:uid="{00000000-0005-0000-0000-00000C0E0000}"/>
    <cellStyle name="Normal 44 2 4 4 2" xfId="13670" xr:uid="{00000000-0005-0000-0000-000066350000}"/>
    <cellStyle name="Normal 44 2 4 4 2 3" xfId="28768" xr:uid="{00000000-0005-0000-0000-000060700000}"/>
    <cellStyle name="Normal 44 2 4 4 3" xfId="8650" xr:uid="{00000000-0005-0000-0000-0000CA210000}"/>
    <cellStyle name="Normal 44 2 4 4 3 3" xfId="23751" xr:uid="{00000000-0005-0000-0000-0000C75C0000}"/>
    <cellStyle name="Normal 44 2 4 4 5" xfId="18738" xr:uid="{00000000-0005-0000-0000-000032490000}"/>
    <cellStyle name="Normal 44 2 4 5" xfId="5289" xr:uid="{00000000-0005-0000-0000-0000A9140000}"/>
    <cellStyle name="Normal 44 2 4 5 2" xfId="15341" xr:uid="{00000000-0005-0000-0000-0000ED3B0000}"/>
    <cellStyle name="Normal 44 2 4 5 2 3" xfId="30439" xr:uid="{00000000-0005-0000-0000-0000E7760000}"/>
    <cellStyle name="Normal 44 2 4 5 3" xfId="10321" xr:uid="{00000000-0005-0000-0000-000051280000}"/>
    <cellStyle name="Normal 44 2 4 5 3 3" xfId="25422" xr:uid="{00000000-0005-0000-0000-00004E630000}"/>
    <cellStyle name="Normal 44 2 4 5 5" xfId="20409" xr:uid="{00000000-0005-0000-0000-0000B94F0000}"/>
    <cellStyle name="Normal 44 2 4 6" xfId="11999" xr:uid="{00000000-0005-0000-0000-0000DF2E0000}"/>
    <cellStyle name="Normal 44 2 4 6 3" xfId="27097" xr:uid="{00000000-0005-0000-0000-0000D9690000}"/>
    <cellStyle name="Normal 44 2 4 7" xfId="6978" xr:uid="{00000000-0005-0000-0000-0000421B0000}"/>
    <cellStyle name="Normal 44 2 4 7 3" xfId="22080" xr:uid="{00000000-0005-0000-0000-000040560000}"/>
    <cellStyle name="Normal 44 2 4 9" xfId="17067" xr:uid="{00000000-0005-0000-0000-0000AB420000}"/>
    <cellStyle name="Normal 44 2 5" xfId="2112" xr:uid="{00000000-0005-0000-0000-000040080000}"/>
    <cellStyle name="Normal 44 2 5 2" xfId="2953" xr:uid="{00000000-0005-0000-0000-0000890B0000}"/>
    <cellStyle name="Normal 44 2 5 2 2" xfId="4643" xr:uid="{00000000-0005-0000-0000-000023120000}"/>
    <cellStyle name="Normal 44 2 5 2 2 2" xfId="14716" xr:uid="{00000000-0005-0000-0000-00007C390000}"/>
    <cellStyle name="Normal 44 2 5 2 2 2 3" xfId="29814" xr:uid="{00000000-0005-0000-0000-000076740000}"/>
    <cellStyle name="Normal 44 2 5 2 2 3" xfId="9696" xr:uid="{00000000-0005-0000-0000-0000E0250000}"/>
    <cellStyle name="Normal 44 2 5 2 2 3 3" xfId="24797" xr:uid="{00000000-0005-0000-0000-0000DD600000}"/>
    <cellStyle name="Normal 44 2 5 2 2 5" xfId="19784" xr:uid="{00000000-0005-0000-0000-0000484D0000}"/>
    <cellStyle name="Normal 44 2 5 2 3" xfId="6335" xr:uid="{00000000-0005-0000-0000-0000BF180000}"/>
    <cellStyle name="Normal 44 2 5 2 3 2" xfId="16387" xr:uid="{00000000-0005-0000-0000-000003400000}"/>
    <cellStyle name="Normal 44 2 5 2 3 3" xfId="11367" xr:uid="{00000000-0005-0000-0000-0000672C0000}"/>
    <cellStyle name="Normal 44 2 5 2 3 3 3" xfId="26468" xr:uid="{00000000-0005-0000-0000-000064670000}"/>
    <cellStyle name="Normal 44 2 5 2 3 5" xfId="21455" xr:uid="{00000000-0005-0000-0000-0000CF530000}"/>
    <cellStyle name="Normal 44 2 5 2 4" xfId="13045" xr:uid="{00000000-0005-0000-0000-0000F5320000}"/>
    <cellStyle name="Normal 44 2 5 2 4 3" xfId="28143" xr:uid="{00000000-0005-0000-0000-0000EF6D0000}"/>
    <cellStyle name="Normal 44 2 5 2 5" xfId="8024" xr:uid="{00000000-0005-0000-0000-0000581F0000}"/>
    <cellStyle name="Normal 44 2 5 2 5 3" xfId="23126" xr:uid="{00000000-0005-0000-0000-0000565A0000}"/>
    <cellStyle name="Normal 44 2 5 2 7" xfId="18113" xr:uid="{00000000-0005-0000-0000-0000C1460000}"/>
    <cellStyle name="Normal 44 2 5 3" xfId="3806" xr:uid="{00000000-0005-0000-0000-0000DE0E0000}"/>
    <cellStyle name="Normal 44 2 5 3 2" xfId="13880" xr:uid="{00000000-0005-0000-0000-000038360000}"/>
    <cellStyle name="Normal 44 2 5 3 2 3" xfId="28978" xr:uid="{00000000-0005-0000-0000-000032710000}"/>
    <cellStyle name="Normal 44 2 5 3 3" xfId="8860" xr:uid="{00000000-0005-0000-0000-00009C220000}"/>
    <cellStyle name="Normal 44 2 5 3 3 3" xfId="23961" xr:uid="{00000000-0005-0000-0000-0000995D0000}"/>
    <cellStyle name="Normal 44 2 5 3 5" xfId="18948" xr:uid="{00000000-0005-0000-0000-0000044A0000}"/>
    <cellStyle name="Normal 44 2 5 4" xfId="5499" xr:uid="{00000000-0005-0000-0000-00007B150000}"/>
    <cellStyle name="Normal 44 2 5 4 2" xfId="15551" xr:uid="{00000000-0005-0000-0000-0000BF3C0000}"/>
    <cellStyle name="Normal 44 2 5 4 2 3" xfId="30649" xr:uid="{00000000-0005-0000-0000-0000B9770000}"/>
    <cellStyle name="Normal 44 2 5 4 3" xfId="10531" xr:uid="{00000000-0005-0000-0000-000023290000}"/>
    <cellStyle name="Normal 44 2 5 4 3 3" xfId="25632" xr:uid="{00000000-0005-0000-0000-000020640000}"/>
    <cellStyle name="Normal 44 2 5 4 5" xfId="20619" xr:uid="{00000000-0005-0000-0000-00008B500000}"/>
    <cellStyle name="Normal 44 2 5 5" xfId="12209" xr:uid="{00000000-0005-0000-0000-0000B12F0000}"/>
    <cellStyle name="Normal 44 2 5 5 3" xfId="27307" xr:uid="{00000000-0005-0000-0000-0000AB6A0000}"/>
    <cellStyle name="Normal 44 2 5 6" xfId="7188" xr:uid="{00000000-0005-0000-0000-0000141C0000}"/>
    <cellStyle name="Normal 44 2 5 6 3" xfId="22290" xr:uid="{00000000-0005-0000-0000-000012570000}"/>
    <cellStyle name="Normal 44 2 5 8" xfId="17277" xr:uid="{00000000-0005-0000-0000-00007D430000}"/>
    <cellStyle name="Normal 44 2 6" xfId="2533" xr:uid="{00000000-0005-0000-0000-0000E5090000}"/>
    <cellStyle name="Normal 44 2 6 2" xfId="4225" xr:uid="{00000000-0005-0000-0000-000081100000}"/>
    <cellStyle name="Normal 44 2 6 2 2" xfId="14298" xr:uid="{00000000-0005-0000-0000-0000DA370000}"/>
    <cellStyle name="Normal 44 2 6 2 2 3" xfId="29396" xr:uid="{00000000-0005-0000-0000-0000D4720000}"/>
    <cellStyle name="Normal 44 2 6 2 3" xfId="9278" xr:uid="{00000000-0005-0000-0000-00003E240000}"/>
    <cellStyle name="Normal 44 2 6 2 3 3" xfId="24379" xr:uid="{00000000-0005-0000-0000-00003B5F0000}"/>
    <cellStyle name="Normal 44 2 6 2 5" xfId="19366" xr:uid="{00000000-0005-0000-0000-0000A64B0000}"/>
    <cellStyle name="Normal 44 2 6 3" xfId="5917" xr:uid="{00000000-0005-0000-0000-00001D170000}"/>
    <cellStyle name="Normal 44 2 6 3 2" xfId="15969" xr:uid="{00000000-0005-0000-0000-0000613E0000}"/>
    <cellStyle name="Normal 44 2 6 3 3" xfId="10949" xr:uid="{00000000-0005-0000-0000-0000C52A0000}"/>
    <cellStyle name="Normal 44 2 6 3 3 3" xfId="26050" xr:uid="{00000000-0005-0000-0000-0000C2650000}"/>
    <cellStyle name="Normal 44 2 6 3 5" xfId="21037" xr:uid="{00000000-0005-0000-0000-00002D520000}"/>
    <cellStyle name="Normal 44 2 6 4" xfId="12627" xr:uid="{00000000-0005-0000-0000-000053310000}"/>
    <cellStyle name="Normal 44 2 6 4 3" xfId="27725" xr:uid="{00000000-0005-0000-0000-00004D6C0000}"/>
    <cellStyle name="Normal 44 2 6 5" xfId="7606" xr:uid="{00000000-0005-0000-0000-0000B61D0000}"/>
    <cellStyle name="Normal 44 2 6 5 3" xfId="22708" xr:uid="{00000000-0005-0000-0000-0000B4580000}"/>
    <cellStyle name="Normal 44 2 6 7" xfId="17695" xr:uid="{00000000-0005-0000-0000-00001F450000}"/>
    <cellStyle name="Normal 44 2 7" xfId="3384" xr:uid="{00000000-0005-0000-0000-0000380D0000}"/>
    <cellStyle name="Normal 44 2 7 2" xfId="13462" xr:uid="{00000000-0005-0000-0000-000096340000}"/>
    <cellStyle name="Normal 44 2 7 2 3" xfId="28560" xr:uid="{00000000-0005-0000-0000-0000906F0000}"/>
    <cellStyle name="Normal 44 2 7 3" xfId="8442" xr:uid="{00000000-0005-0000-0000-0000FA200000}"/>
    <cellStyle name="Normal 44 2 7 3 3" xfId="23543" xr:uid="{00000000-0005-0000-0000-0000F75B0000}"/>
    <cellStyle name="Normal 44 2 7 5" xfId="18530" xr:uid="{00000000-0005-0000-0000-000062480000}"/>
    <cellStyle name="Normal 44 2 8" xfId="5078" xr:uid="{00000000-0005-0000-0000-0000D6130000}"/>
    <cellStyle name="Normal 44 2 8 2" xfId="15133" xr:uid="{00000000-0005-0000-0000-00001D3B0000}"/>
    <cellStyle name="Normal 44 2 8 2 3" xfId="30231" xr:uid="{00000000-0005-0000-0000-000017760000}"/>
    <cellStyle name="Normal 44 2 8 3" xfId="10113" xr:uid="{00000000-0005-0000-0000-000081270000}"/>
    <cellStyle name="Normal 44 2 8 3 3" xfId="25214" xr:uid="{00000000-0005-0000-0000-00007E620000}"/>
    <cellStyle name="Normal 44 2 8 5" xfId="20201" xr:uid="{00000000-0005-0000-0000-0000E94E0000}"/>
    <cellStyle name="Normal 44 2 9" xfId="11789" xr:uid="{00000000-0005-0000-0000-00000D2E0000}"/>
    <cellStyle name="Normal 44 2 9 3" xfId="26889" xr:uid="{00000000-0005-0000-0000-000009690000}"/>
    <cellStyle name="Normal 45" xfId="971" xr:uid="{00000000-0005-0000-0000-0000CB030000}"/>
    <cellStyle name="Normal 45 2" xfId="1445" xr:uid="{00000000-0005-0000-0000-0000A5050000}"/>
    <cellStyle name="Normal 45 2 10" xfId="6769" xr:uid="{00000000-0005-0000-0000-0000711A0000}"/>
    <cellStyle name="Normal 45 2 10 3" xfId="21873" xr:uid="{00000000-0005-0000-0000-000071550000}"/>
    <cellStyle name="Normal 45 2 12" xfId="16858" xr:uid="{00000000-0005-0000-0000-0000DA410000}"/>
    <cellStyle name="Normal 45 2 2" xfId="1733" xr:uid="{00000000-0005-0000-0000-0000C5060000}"/>
    <cellStyle name="Normal 45 2 2 11" xfId="16912" xr:uid="{00000000-0005-0000-0000-000010420000}"/>
    <cellStyle name="Normal 45 2 2 2" xfId="1841" xr:uid="{00000000-0005-0000-0000-000031070000}"/>
    <cellStyle name="Normal 45 2 2 2 10" xfId="17016" xr:uid="{00000000-0005-0000-0000-000078420000}"/>
    <cellStyle name="Normal 45 2 2 2 2" xfId="2058" xr:uid="{00000000-0005-0000-0000-00000A080000}"/>
    <cellStyle name="Normal 45 2 2 2 2 2" xfId="2479" xr:uid="{00000000-0005-0000-0000-0000AF090000}"/>
    <cellStyle name="Normal 45 2 2 2 2 2 2" xfId="3318" xr:uid="{00000000-0005-0000-0000-0000F60C0000}"/>
    <cellStyle name="Normal 45 2 2 2 2 2 2 2" xfId="5008" xr:uid="{00000000-0005-0000-0000-000090130000}"/>
    <cellStyle name="Normal 45 2 2 2 2 2 2 2 2" xfId="15081" xr:uid="{00000000-0005-0000-0000-0000E93A0000}"/>
    <cellStyle name="Normal 45 2 2 2 2 2 2 2 2 3" xfId="30179" xr:uid="{00000000-0005-0000-0000-0000E3750000}"/>
    <cellStyle name="Normal 45 2 2 2 2 2 2 2 3" xfId="10061" xr:uid="{00000000-0005-0000-0000-00004D270000}"/>
    <cellStyle name="Normal 45 2 2 2 2 2 2 2 3 3" xfId="25162" xr:uid="{00000000-0005-0000-0000-00004A620000}"/>
    <cellStyle name="Normal 45 2 2 2 2 2 2 2 5" xfId="20149" xr:uid="{00000000-0005-0000-0000-0000B54E0000}"/>
    <cellStyle name="Normal 45 2 2 2 2 2 2 3" xfId="6700" xr:uid="{00000000-0005-0000-0000-00002C1A0000}"/>
    <cellStyle name="Normal 45 2 2 2 2 2 2 3 2" xfId="16752" xr:uid="{00000000-0005-0000-0000-000070410000}"/>
    <cellStyle name="Normal 45 2 2 2 2 2 2 3 3" xfId="11732" xr:uid="{00000000-0005-0000-0000-0000D42D0000}"/>
    <cellStyle name="Normal 45 2 2 2 2 2 2 3 3 3" xfId="26833" xr:uid="{00000000-0005-0000-0000-0000D1680000}"/>
    <cellStyle name="Normal 45 2 2 2 2 2 2 3 5" xfId="21820" xr:uid="{00000000-0005-0000-0000-00003C550000}"/>
    <cellStyle name="Normal 45 2 2 2 2 2 2 4" xfId="13410" xr:uid="{00000000-0005-0000-0000-000062340000}"/>
    <cellStyle name="Normal 45 2 2 2 2 2 2 4 3" xfId="28508" xr:uid="{00000000-0005-0000-0000-00005C6F0000}"/>
    <cellStyle name="Normal 45 2 2 2 2 2 2 5" xfId="8389" xr:uid="{00000000-0005-0000-0000-0000C5200000}"/>
    <cellStyle name="Normal 45 2 2 2 2 2 2 5 3" xfId="23491" xr:uid="{00000000-0005-0000-0000-0000C35B0000}"/>
    <cellStyle name="Normal 45 2 2 2 2 2 2 7" xfId="18478" xr:uid="{00000000-0005-0000-0000-00002E480000}"/>
    <cellStyle name="Normal 45 2 2 2 2 2 3" xfId="4171" xr:uid="{00000000-0005-0000-0000-00004B100000}"/>
    <cellStyle name="Normal 45 2 2 2 2 2 3 2" xfId="14245" xr:uid="{00000000-0005-0000-0000-0000A5370000}"/>
    <cellStyle name="Normal 45 2 2 2 2 2 3 2 3" xfId="29343" xr:uid="{00000000-0005-0000-0000-00009F720000}"/>
    <cellStyle name="Normal 45 2 2 2 2 2 3 3" xfId="9225" xr:uid="{00000000-0005-0000-0000-000009240000}"/>
    <cellStyle name="Normal 45 2 2 2 2 2 3 3 3" xfId="24326" xr:uid="{00000000-0005-0000-0000-0000065F0000}"/>
    <cellStyle name="Normal 45 2 2 2 2 2 3 5" xfId="19313" xr:uid="{00000000-0005-0000-0000-0000714B0000}"/>
    <cellStyle name="Normal 45 2 2 2 2 2 4" xfId="5864" xr:uid="{00000000-0005-0000-0000-0000E8160000}"/>
    <cellStyle name="Normal 45 2 2 2 2 2 4 2" xfId="15916" xr:uid="{00000000-0005-0000-0000-00002C3E0000}"/>
    <cellStyle name="Normal 45 2 2 2 2 2 4 3" xfId="10896" xr:uid="{00000000-0005-0000-0000-0000902A0000}"/>
    <cellStyle name="Normal 45 2 2 2 2 2 4 3 3" xfId="25997" xr:uid="{00000000-0005-0000-0000-00008D650000}"/>
    <cellStyle name="Normal 45 2 2 2 2 2 4 5" xfId="20984" xr:uid="{00000000-0005-0000-0000-0000F8510000}"/>
    <cellStyle name="Normal 45 2 2 2 2 2 5" xfId="12574" xr:uid="{00000000-0005-0000-0000-00001E310000}"/>
    <cellStyle name="Normal 45 2 2 2 2 2 5 3" xfId="27672" xr:uid="{00000000-0005-0000-0000-0000186C0000}"/>
    <cellStyle name="Normal 45 2 2 2 2 2 6" xfId="7553" xr:uid="{00000000-0005-0000-0000-0000811D0000}"/>
    <cellStyle name="Normal 45 2 2 2 2 2 6 3" xfId="22655" xr:uid="{00000000-0005-0000-0000-00007F580000}"/>
    <cellStyle name="Normal 45 2 2 2 2 2 8" xfId="17642" xr:uid="{00000000-0005-0000-0000-0000EA440000}"/>
    <cellStyle name="Normal 45 2 2 2 2 3" xfId="2900" xr:uid="{00000000-0005-0000-0000-0000540B0000}"/>
    <cellStyle name="Normal 45 2 2 2 2 3 2" xfId="4590" xr:uid="{00000000-0005-0000-0000-0000EE110000}"/>
    <cellStyle name="Normal 45 2 2 2 2 3 2 2" xfId="14663" xr:uid="{00000000-0005-0000-0000-000047390000}"/>
    <cellStyle name="Normal 45 2 2 2 2 3 2 2 3" xfId="29761" xr:uid="{00000000-0005-0000-0000-000041740000}"/>
    <cellStyle name="Normal 45 2 2 2 2 3 2 3" xfId="9643" xr:uid="{00000000-0005-0000-0000-0000AB250000}"/>
    <cellStyle name="Normal 45 2 2 2 2 3 2 3 3" xfId="24744" xr:uid="{00000000-0005-0000-0000-0000A8600000}"/>
    <cellStyle name="Normal 45 2 2 2 2 3 2 5" xfId="19731" xr:uid="{00000000-0005-0000-0000-0000134D0000}"/>
    <cellStyle name="Normal 45 2 2 2 2 3 3" xfId="6282" xr:uid="{00000000-0005-0000-0000-00008A180000}"/>
    <cellStyle name="Normal 45 2 2 2 2 3 3 2" xfId="16334" xr:uid="{00000000-0005-0000-0000-0000CE3F0000}"/>
    <cellStyle name="Normal 45 2 2 2 2 3 3 3" xfId="11314" xr:uid="{00000000-0005-0000-0000-0000322C0000}"/>
    <cellStyle name="Normal 45 2 2 2 2 3 3 3 3" xfId="26415" xr:uid="{00000000-0005-0000-0000-00002F670000}"/>
    <cellStyle name="Normal 45 2 2 2 2 3 3 5" xfId="21402" xr:uid="{00000000-0005-0000-0000-00009A530000}"/>
    <cellStyle name="Normal 45 2 2 2 2 3 4" xfId="12992" xr:uid="{00000000-0005-0000-0000-0000C0320000}"/>
    <cellStyle name="Normal 45 2 2 2 2 3 4 3" xfId="28090" xr:uid="{00000000-0005-0000-0000-0000BA6D0000}"/>
    <cellStyle name="Normal 45 2 2 2 2 3 5" xfId="7971" xr:uid="{00000000-0005-0000-0000-0000231F0000}"/>
    <cellStyle name="Normal 45 2 2 2 2 3 5 3" xfId="23073" xr:uid="{00000000-0005-0000-0000-0000215A0000}"/>
    <cellStyle name="Normal 45 2 2 2 2 3 7" xfId="18060" xr:uid="{00000000-0005-0000-0000-00008C460000}"/>
    <cellStyle name="Normal 45 2 2 2 2 4" xfId="3753" xr:uid="{00000000-0005-0000-0000-0000A90E0000}"/>
    <cellStyle name="Normal 45 2 2 2 2 4 2" xfId="13827" xr:uid="{00000000-0005-0000-0000-000003360000}"/>
    <cellStyle name="Normal 45 2 2 2 2 4 2 3" xfId="28925" xr:uid="{00000000-0005-0000-0000-0000FD700000}"/>
    <cellStyle name="Normal 45 2 2 2 2 4 3" xfId="8807" xr:uid="{00000000-0005-0000-0000-000067220000}"/>
    <cellStyle name="Normal 45 2 2 2 2 4 3 3" xfId="23908" xr:uid="{00000000-0005-0000-0000-0000645D0000}"/>
    <cellStyle name="Normal 45 2 2 2 2 4 5" xfId="18895" xr:uid="{00000000-0005-0000-0000-0000CF490000}"/>
    <cellStyle name="Normal 45 2 2 2 2 5" xfId="5446" xr:uid="{00000000-0005-0000-0000-000046150000}"/>
    <cellStyle name="Normal 45 2 2 2 2 5 2" xfId="15498" xr:uid="{00000000-0005-0000-0000-00008A3C0000}"/>
    <cellStyle name="Normal 45 2 2 2 2 5 2 3" xfId="30596" xr:uid="{00000000-0005-0000-0000-000084770000}"/>
    <cellStyle name="Normal 45 2 2 2 2 5 3" xfId="10478" xr:uid="{00000000-0005-0000-0000-0000EE280000}"/>
    <cellStyle name="Normal 45 2 2 2 2 5 3 3" xfId="25579" xr:uid="{00000000-0005-0000-0000-0000EB630000}"/>
    <cellStyle name="Normal 45 2 2 2 2 5 5" xfId="20566" xr:uid="{00000000-0005-0000-0000-000056500000}"/>
    <cellStyle name="Normal 45 2 2 2 2 6" xfId="12156" xr:uid="{00000000-0005-0000-0000-00007C2F0000}"/>
    <cellStyle name="Normal 45 2 2 2 2 6 3" xfId="27254" xr:uid="{00000000-0005-0000-0000-0000766A0000}"/>
    <cellStyle name="Normal 45 2 2 2 2 7" xfId="7135" xr:uid="{00000000-0005-0000-0000-0000DF1B0000}"/>
    <cellStyle name="Normal 45 2 2 2 2 7 3" xfId="22237" xr:uid="{00000000-0005-0000-0000-0000DD560000}"/>
    <cellStyle name="Normal 45 2 2 2 2 9" xfId="17224" xr:uid="{00000000-0005-0000-0000-000048430000}"/>
    <cellStyle name="Normal 45 2 2 2 3" xfId="2271" xr:uid="{00000000-0005-0000-0000-0000DF080000}"/>
    <cellStyle name="Normal 45 2 2 2 3 2" xfId="3110" xr:uid="{00000000-0005-0000-0000-0000260C0000}"/>
    <cellStyle name="Normal 45 2 2 2 3 2 2" xfId="4800" xr:uid="{00000000-0005-0000-0000-0000C0120000}"/>
    <cellStyle name="Normal 45 2 2 2 3 2 2 2" xfId="14873" xr:uid="{00000000-0005-0000-0000-0000193A0000}"/>
    <cellStyle name="Normal 45 2 2 2 3 2 2 2 3" xfId="29971" xr:uid="{00000000-0005-0000-0000-000013750000}"/>
    <cellStyle name="Normal 45 2 2 2 3 2 2 3" xfId="9853" xr:uid="{00000000-0005-0000-0000-00007D260000}"/>
    <cellStyle name="Normal 45 2 2 2 3 2 2 3 3" xfId="24954" xr:uid="{00000000-0005-0000-0000-00007A610000}"/>
    <cellStyle name="Normal 45 2 2 2 3 2 2 5" xfId="19941" xr:uid="{00000000-0005-0000-0000-0000E54D0000}"/>
    <cellStyle name="Normal 45 2 2 2 3 2 3" xfId="6492" xr:uid="{00000000-0005-0000-0000-00005C190000}"/>
    <cellStyle name="Normal 45 2 2 2 3 2 3 2" xfId="16544" xr:uid="{00000000-0005-0000-0000-0000A0400000}"/>
    <cellStyle name="Normal 45 2 2 2 3 2 3 3" xfId="11524" xr:uid="{00000000-0005-0000-0000-0000042D0000}"/>
    <cellStyle name="Normal 45 2 2 2 3 2 3 3 3" xfId="26625" xr:uid="{00000000-0005-0000-0000-000001680000}"/>
    <cellStyle name="Normal 45 2 2 2 3 2 3 5" xfId="21612" xr:uid="{00000000-0005-0000-0000-00006C540000}"/>
    <cellStyle name="Normal 45 2 2 2 3 2 4" xfId="13202" xr:uid="{00000000-0005-0000-0000-000092330000}"/>
    <cellStyle name="Normal 45 2 2 2 3 2 4 3" xfId="28300" xr:uid="{00000000-0005-0000-0000-00008C6E0000}"/>
    <cellStyle name="Normal 45 2 2 2 3 2 5" xfId="8181" xr:uid="{00000000-0005-0000-0000-0000F51F0000}"/>
    <cellStyle name="Normal 45 2 2 2 3 2 5 3" xfId="23283" xr:uid="{00000000-0005-0000-0000-0000F35A0000}"/>
    <cellStyle name="Normal 45 2 2 2 3 2 7" xfId="18270" xr:uid="{00000000-0005-0000-0000-00005E470000}"/>
    <cellStyle name="Normal 45 2 2 2 3 3" xfId="3963" xr:uid="{00000000-0005-0000-0000-00007B0F0000}"/>
    <cellStyle name="Normal 45 2 2 2 3 3 2" xfId="14037" xr:uid="{00000000-0005-0000-0000-0000D5360000}"/>
    <cellStyle name="Normal 45 2 2 2 3 3 2 3" xfId="29135" xr:uid="{00000000-0005-0000-0000-0000CF710000}"/>
    <cellStyle name="Normal 45 2 2 2 3 3 3" xfId="9017" xr:uid="{00000000-0005-0000-0000-000039230000}"/>
    <cellStyle name="Normal 45 2 2 2 3 3 3 3" xfId="24118" xr:uid="{00000000-0005-0000-0000-0000365E0000}"/>
    <cellStyle name="Normal 45 2 2 2 3 3 5" xfId="19105" xr:uid="{00000000-0005-0000-0000-0000A14A0000}"/>
    <cellStyle name="Normal 45 2 2 2 3 4" xfId="5656" xr:uid="{00000000-0005-0000-0000-000018160000}"/>
    <cellStyle name="Normal 45 2 2 2 3 4 2" xfId="15708" xr:uid="{00000000-0005-0000-0000-00005C3D0000}"/>
    <cellStyle name="Normal 45 2 2 2 3 4 2 3" xfId="30806" xr:uid="{00000000-0005-0000-0000-000056780000}"/>
    <cellStyle name="Normal 45 2 2 2 3 4 3" xfId="10688" xr:uid="{00000000-0005-0000-0000-0000C0290000}"/>
    <cellStyle name="Normal 45 2 2 2 3 4 3 3" xfId="25789" xr:uid="{00000000-0005-0000-0000-0000BD640000}"/>
    <cellStyle name="Normal 45 2 2 2 3 4 5" xfId="20776" xr:uid="{00000000-0005-0000-0000-000028510000}"/>
    <cellStyle name="Normal 45 2 2 2 3 5" xfId="12366" xr:uid="{00000000-0005-0000-0000-00004E300000}"/>
    <cellStyle name="Normal 45 2 2 2 3 5 3" xfId="27464" xr:uid="{00000000-0005-0000-0000-0000486B0000}"/>
    <cellStyle name="Normal 45 2 2 2 3 6" xfId="7345" xr:uid="{00000000-0005-0000-0000-0000B11C0000}"/>
    <cellStyle name="Normal 45 2 2 2 3 6 3" xfId="22447" xr:uid="{00000000-0005-0000-0000-0000AF570000}"/>
    <cellStyle name="Normal 45 2 2 2 3 8" xfId="17434" xr:uid="{00000000-0005-0000-0000-00001A440000}"/>
    <cellStyle name="Normal 45 2 2 2 4" xfId="2692" xr:uid="{00000000-0005-0000-0000-0000840A0000}"/>
    <cellStyle name="Normal 45 2 2 2 4 2" xfId="4382" xr:uid="{00000000-0005-0000-0000-00001E110000}"/>
    <cellStyle name="Normal 45 2 2 2 4 2 2" xfId="14455" xr:uid="{00000000-0005-0000-0000-000077380000}"/>
    <cellStyle name="Normal 45 2 2 2 4 2 2 3" xfId="29553" xr:uid="{00000000-0005-0000-0000-000071730000}"/>
    <cellStyle name="Normal 45 2 2 2 4 2 3" xfId="9435" xr:uid="{00000000-0005-0000-0000-0000DB240000}"/>
    <cellStyle name="Normal 45 2 2 2 4 2 3 3" xfId="24536" xr:uid="{00000000-0005-0000-0000-0000D85F0000}"/>
    <cellStyle name="Normal 45 2 2 2 4 2 5" xfId="19523" xr:uid="{00000000-0005-0000-0000-0000434C0000}"/>
    <cellStyle name="Normal 45 2 2 2 4 3" xfId="6074" xr:uid="{00000000-0005-0000-0000-0000BA170000}"/>
    <cellStyle name="Normal 45 2 2 2 4 3 2" xfId="16126" xr:uid="{00000000-0005-0000-0000-0000FE3E0000}"/>
    <cellStyle name="Normal 45 2 2 2 4 3 3" xfId="11106" xr:uid="{00000000-0005-0000-0000-0000622B0000}"/>
    <cellStyle name="Normal 45 2 2 2 4 3 3 3" xfId="26207" xr:uid="{00000000-0005-0000-0000-00005F660000}"/>
    <cellStyle name="Normal 45 2 2 2 4 3 5" xfId="21194" xr:uid="{00000000-0005-0000-0000-0000CA520000}"/>
    <cellStyle name="Normal 45 2 2 2 4 4" xfId="12784" xr:uid="{00000000-0005-0000-0000-0000F0310000}"/>
    <cellStyle name="Normal 45 2 2 2 4 4 3" xfId="27882" xr:uid="{00000000-0005-0000-0000-0000EA6C0000}"/>
    <cellStyle name="Normal 45 2 2 2 4 5" xfId="7763" xr:uid="{00000000-0005-0000-0000-0000531E0000}"/>
    <cellStyle name="Normal 45 2 2 2 4 5 3" xfId="22865" xr:uid="{00000000-0005-0000-0000-000051590000}"/>
    <cellStyle name="Normal 45 2 2 2 4 7" xfId="17852" xr:uid="{00000000-0005-0000-0000-0000BC450000}"/>
    <cellStyle name="Normal 45 2 2 2 5" xfId="3545" xr:uid="{00000000-0005-0000-0000-0000D90D0000}"/>
    <cellStyle name="Normal 45 2 2 2 5 2" xfId="13619" xr:uid="{00000000-0005-0000-0000-000033350000}"/>
    <cellStyle name="Normal 45 2 2 2 5 2 3" xfId="28717" xr:uid="{00000000-0005-0000-0000-00002D700000}"/>
    <cellStyle name="Normal 45 2 2 2 5 3" xfId="8599" xr:uid="{00000000-0005-0000-0000-000097210000}"/>
    <cellStyle name="Normal 45 2 2 2 5 3 3" xfId="23700" xr:uid="{00000000-0005-0000-0000-0000945C0000}"/>
    <cellStyle name="Normal 45 2 2 2 5 5" xfId="18687" xr:uid="{00000000-0005-0000-0000-0000FF480000}"/>
    <cellStyle name="Normal 45 2 2 2 6" xfId="5238" xr:uid="{00000000-0005-0000-0000-000076140000}"/>
    <cellStyle name="Normal 45 2 2 2 6 2" xfId="15290" xr:uid="{00000000-0005-0000-0000-0000BA3B0000}"/>
    <cellStyle name="Normal 45 2 2 2 6 2 3" xfId="30388" xr:uid="{00000000-0005-0000-0000-0000B4760000}"/>
    <cellStyle name="Normal 45 2 2 2 6 3" xfId="10270" xr:uid="{00000000-0005-0000-0000-00001E280000}"/>
    <cellStyle name="Normal 45 2 2 2 6 3 3" xfId="25371" xr:uid="{00000000-0005-0000-0000-00001B630000}"/>
    <cellStyle name="Normal 45 2 2 2 6 5" xfId="20358" xr:uid="{00000000-0005-0000-0000-0000864F0000}"/>
    <cellStyle name="Normal 45 2 2 2 7" xfId="11948" xr:uid="{00000000-0005-0000-0000-0000AC2E0000}"/>
    <cellStyle name="Normal 45 2 2 2 7 3" xfId="27046" xr:uid="{00000000-0005-0000-0000-0000A6690000}"/>
    <cellStyle name="Normal 45 2 2 2 8" xfId="6927" xr:uid="{00000000-0005-0000-0000-00000F1B0000}"/>
    <cellStyle name="Normal 45 2 2 2 8 3" xfId="22029" xr:uid="{00000000-0005-0000-0000-00000D560000}"/>
    <cellStyle name="Normal 45 2 2 3" xfId="1954" xr:uid="{00000000-0005-0000-0000-0000A2070000}"/>
    <cellStyle name="Normal 45 2 2 3 2" xfId="2375" xr:uid="{00000000-0005-0000-0000-000047090000}"/>
    <cellStyle name="Normal 45 2 2 3 2 2" xfId="3214" xr:uid="{00000000-0005-0000-0000-00008E0C0000}"/>
    <cellStyle name="Normal 45 2 2 3 2 2 2" xfId="4904" xr:uid="{00000000-0005-0000-0000-000028130000}"/>
    <cellStyle name="Normal 45 2 2 3 2 2 2 2" xfId="14977" xr:uid="{00000000-0005-0000-0000-0000813A0000}"/>
    <cellStyle name="Normal 45 2 2 3 2 2 2 2 3" xfId="30075" xr:uid="{00000000-0005-0000-0000-00007B750000}"/>
    <cellStyle name="Normal 45 2 2 3 2 2 2 3" xfId="9957" xr:uid="{00000000-0005-0000-0000-0000E5260000}"/>
    <cellStyle name="Normal 45 2 2 3 2 2 2 3 3" xfId="25058" xr:uid="{00000000-0005-0000-0000-0000E2610000}"/>
    <cellStyle name="Normal 45 2 2 3 2 2 2 5" xfId="20045" xr:uid="{00000000-0005-0000-0000-00004D4E0000}"/>
    <cellStyle name="Normal 45 2 2 3 2 2 3" xfId="6596" xr:uid="{00000000-0005-0000-0000-0000C4190000}"/>
    <cellStyle name="Normal 45 2 2 3 2 2 3 2" xfId="16648" xr:uid="{00000000-0005-0000-0000-000008410000}"/>
    <cellStyle name="Normal 45 2 2 3 2 2 3 3" xfId="11628" xr:uid="{00000000-0005-0000-0000-00006C2D0000}"/>
    <cellStyle name="Normal 45 2 2 3 2 2 3 3 3" xfId="26729" xr:uid="{00000000-0005-0000-0000-000069680000}"/>
    <cellStyle name="Normal 45 2 2 3 2 2 3 5" xfId="21716" xr:uid="{00000000-0005-0000-0000-0000D4540000}"/>
    <cellStyle name="Normal 45 2 2 3 2 2 4" xfId="13306" xr:uid="{00000000-0005-0000-0000-0000FA330000}"/>
    <cellStyle name="Normal 45 2 2 3 2 2 4 3" xfId="28404" xr:uid="{00000000-0005-0000-0000-0000F46E0000}"/>
    <cellStyle name="Normal 45 2 2 3 2 2 5" xfId="8285" xr:uid="{00000000-0005-0000-0000-00005D200000}"/>
    <cellStyle name="Normal 45 2 2 3 2 2 5 3" xfId="23387" xr:uid="{00000000-0005-0000-0000-00005B5B0000}"/>
    <cellStyle name="Normal 45 2 2 3 2 2 7" xfId="18374" xr:uid="{00000000-0005-0000-0000-0000C6470000}"/>
    <cellStyle name="Normal 45 2 2 3 2 3" xfId="4067" xr:uid="{00000000-0005-0000-0000-0000E30F0000}"/>
    <cellStyle name="Normal 45 2 2 3 2 3 2" xfId="14141" xr:uid="{00000000-0005-0000-0000-00003D370000}"/>
    <cellStyle name="Normal 45 2 2 3 2 3 2 3" xfId="29239" xr:uid="{00000000-0005-0000-0000-000037720000}"/>
    <cellStyle name="Normal 45 2 2 3 2 3 3" xfId="9121" xr:uid="{00000000-0005-0000-0000-0000A1230000}"/>
    <cellStyle name="Normal 45 2 2 3 2 3 3 3" xfId="24222" xr:uid="{00000000-0005-0000-0000-00009E5E0000}"/>
    <cellStyle name="Normal 45 2 2 3 2 3 5" xfId="19209" xr:uid="{00000000-0005-0000-0000-0000094B0000}"/>
    <cellStyle name="Normal 45 2 2 3 2 4" xfId="5760" xr:uid="{00000000-0005-0000-0000-000080160000}"/>
    <cellStyle name="Normal 45 2 2 3 2 4 2" xfId="15812" xr:uid="{00000000-0005-0000-0000-0000C43D0000}"/>
    <cellStyle name="Normal 45 2 2 3 2 4 2 3" xfId="30910" xr:uid="{00000000-0005-0000-0000-0000BE780000}"/>
    <cellStyle name="Normal 45 2 2 3 2 4 3" xfId="10792" xr:uid="{00000000-0005-0000-0000-0000282A0000}"/>
    <cellStyle name="Normal 45 2 2 3 2 4 3 3" xfId="25893" xr:uid="{00000000-0005-0000-0000-000025650000}"/>
    <cellStyle name="Normal 45 2 2 3 2 4 5" xfId="20880" xr:uid="{00000000-0005-0000-0000-000090510000}"/>
    <cellStyle name="Normal 45 2 2 3 2 5" xfId="12470" xr:uid="{00000000-0005-0000-0000-0000B6300000}"/>
    <cellStyle name="Normal 45 2 2 3 2 5 3" xfId="27568" xr:uid="{00000000-0005-0000-0000-0000B06B0000}"/>
    <cellStyle name="Normal 45 2 2 3 2 6" xfId="7449" xr:uid="{00000000-0005-0000-0000-0000191D0000}"/>
    <cellStyle name="Normal 45 2 2 3 2 6 3" xfId="22551" xr:uid="{00000000-0005-0000-0000-000017580000}"/>
    <cellStyle name="Normal 45 2 2 3 2 8" xfId="17538" xr:uid="{00000000-0005-0000-0000-000082440000}"/>
    <cellStyle name="Normal 45 2 2 3 3" xfId="2796" xr:uid="{00000000-0005-0000-0000-0000EC0A0000}"/>
    <cellStyle name="Normal 45 2 2 3 3 2" xfId="4486" xr:uid="{00000000-0005-0000-0000-000086110000}"/>
    <cellStyle name="Normal 45 2 2 3 3 2 2" xfId="14559" xr:uid="{00000000-0005-0000-0000-0000DF380000}"/>
    <cellStyle name="Normal 45 2 2 3 3 2 2 3" xfId="29657" xr:uid="{00000000-0005-0000-0000-0000D9730000}"/>
    <cellStyle name="Normal 45 2 2 3 3 2 3" xfId="9539" xr:uid="{00000000-0005-0000-0000-000043250000}"/>
    <cellStyle name="Normal 45 2 2 3 3 2 3 3" xfId="24640" xr:uid="{00000000-0005-0000-0000-000040600000}"/>
    <cellStyle name="Normal 45 2 2 3 3 2 5" xfId="19627" xr:uid="{00000000-0005-0000-0000-0000AB4C0000}"/>
    <cellStyle name="Normal 45 2 2 3 3 3" xfId="6178" xr:uid="{00000000-0005-0000-0000-000022180000}"/>
    <cellStyle name="Normal 45 2 2 3 3 3 2" xfId="16230" xr:uid="{00000000-0005-0000-0000-0000663F0000}"/>
    <cellStyle name="Normal 45 2 2 3 3 3 3" xfId="11210" xr:uid="{00000000-0005-0000-0000-0000CA2B0000}"/>
    <cellStyle name="Normal 45 2 2 3 3 3 3 3" xfId="26311" xr:uid="{00000000-0005-0000-0000-0000C7660000}"/>
    <cellStyle name="Normal 45 2 2 3 3 3 5" xfId="21298" xr:uid="{00000000-0005-0000-0000-000032530000}"/>
    <cellStyle name="Normal 45 2 2 3 3 4" xfId="12888" xr:uid="{00000000-0005-0000-0000-000058320000}"/>
    <cellStyle name="Normal 45 2 2 3 3 4 3" xfId="27986" xr:uid="{00000000-0005-0000-0000-0000526D0000}"/>
    <cellStyle name="Normal 45 2 2 3 3 5" xfId="7867" xr:uid="{00000000-0005-0000-0000-0000BB1E0000}"/>
    <cellStyle name="Normal 45 2 2 3 3 5 3" xfId="22969" xr:uid="{00000000-0005-0000-0000-0000B9590000}"/>
    <cellStyle name="Normal 45 2 2 3 3 7" xfId="17956" xr:uid="{00000000-0005-0000-0000-000024460000}"/>
    <cellStyle name="Normal 45 2 2 3 4" xfId="3649" xr:uid="{00000000-0005-0000-0000-0000410E0000}"/>
    <cellStyle name="Normal 45 2 2 3 4 2" xfId="13723" xr:uid="{00000000-0005-0000-0000-00009B350000}"/>
    <cellStyle name="Normal 45 2 2 3 4 2 3" xfId="28821" xr:uid="{00000000-0005-0000-0000-000095700000}"/>
    <cellStyle name="Normal 45 2 2 3 4 3" xfId="8703" xr:uid="{00000000-0005-0000-0000-0000FF210000}"/>
    <cellStyle name="Normal 45 2 2 3 4 3 3" xfId="23804" xr:uid="{00000000-0005-0000-0000-0000FC5C0000}"/>
    <cellStyle name="Normal 45 2 2 3 4 5" xfId="18791" xr:uid="{00000000-0005-0000-0000-000067490000}"/>
    <cellStyle name="Normal 45 2 2 3 5" xfId="5342" xr:uid="{00000000-0005-0000-0000-0000DE140000}"/>
    <cellStyle name="Normal 45 2 2 3 5 2" xfId="15394" xr:uid="{00000000-0005-0000-0000-0000223C0000}"/>
    <cellStyle name="Normal 45 2 2 3 5 2 3" xfId="30492" xr:uid="{00000000-0005-0000-0000-00001C770000}"/>
    <cellStyle name="Normal 45 2 2 3 5 3" xfId="10374" xr:uid="{00000000-0005-0000-0000-000086280000}"/>
    <cellStyle name="Normal 45 2 2 3 5 3 3" xfId="25475" xr:uid="{00000000-0005-0000-0000-000083630000}"/>
    <cellStyle name="Normal 45 2 2 3 5 5" xfId="20462" xr:uid="{00000000-0005-0000-0000-0000EE4F0000}"/>
    <cellStyle name="Normal 45 2 2 3 6" xfId="12052" xr:uid="{00000000-0005-0000-0000-0000142F0000}"/>
    <cellStyle name="Normal 45 2 2 3 6 3" xfId="27150" xr:uid="{00000000-0005-0000-0000-00000E6A0000}"/>
    <cellStyle name="Normal 45 2 2 3 7" xfId="7031" xr:uid="{00000000-0005-0000-0000-0000771B0000}"/>
    <cellStyle name="Normal 45 2 2 3 7 3" xfId="22133" xr:uid="{00000000-0005-0000-0000-000075560000}"/>
    <cellStyle name="Normal 45 2 2 3 9" xfId="17120" xr:uid="{00000000-0005-0000-0000-0000E0420000}"/>
    <cellStyle name="Normal 45 2 2 4" xfId="2167" xr:uid="{00000000-0005-0000-0000-000077080000}"/>
    <cellStyle name="Normal 45 2 2 4 2" xfId="3006" xr:uid="{00000000-0005-0000-0000-0000BE0B0000}"/>
    <cellStyle name="Normal 45 2 2 4 2 2" xfId="4696" xr:uid="{00000000-0005-0000-0000-000058120000}"/>
    <cellStyle name="Normal 45 2 2 4 2 2 2" xfId="14769" xr:uid="{00000000-0005-0000-0000-0000B1390000}"/>
    <cellStyle name="Normal 45 2 2 4 2 2 2 3" xfId="29867" xr:uid="{00000000-0005-0000-0000-0000AB740000}"/>
    <cellStyle name="Normal 45 2 2 4 2 2 3" xfId="9749" xr:uid="{00000000-0005-0000-0000-000015260000}"/>
    <cellStyle name="Normal 45 2 2 4 2 2 3 3" xfId="24850" xr:uid="{00000000-0005-0000-0000-000012610000}"/>
    <cellStyle name="Normal 45 2 2 4 2 2 5" xfId="19837" xr:uid="{00000000-0005-0000-0000-00007D4D0000}"/>
    <cellStyle name="Normal 45 2 2 4 2 3" xfId="6388" xr:uid="{00000000-0005-0000-0000-0000F4180000}"/>
    <cellStyle name="Normal 45 2 2 4 2 3 2" xfId="16440" xr:uid="{00000000-0005-0000-0000-000038400000}"/>
    <cellStyle name="Normal 45 2 2 4 2 3 3" xfId="11420" xr:uid="{00000000-0005-0000-0000-00009C2C0000}"/>
    <cellStyle name="Normal 45 2 2 4 2 3 3 3" xfId="26521" xr:uid="{00000000-0005-0000-0000-000099670000}"/>
    <cellStyle name="Normal 45 2 2 4 2 3 5" xfId="21508" xr:uid="{00000000-0005-0000-0000-000004540000}"/>
    <cellStyle name="Normal 45 2 2 4 2 4" xfId="13098" xr:uid="{00000000-0005-0000-0000-00002A330000}"/>
    <cellStyle name="Normal 45 2 2 4 2 4 3" xfId="28196" xr:uid="{00000000-0005-0000-0000-0000246E0000}"/>
    <cellStyle name="Normal 45 2 2 4 2 5" xfId="8077" xr:uid="{00000000-0005-0000-0000-00008D1F0000}"/>
    <cellStyle name="Normal 45 2 2 4 2 5 3" xfId="23179" xr:uid="{00000000-0005-0000-0000-00008B5A0000}"/>
    <cellStyle name="Normal 45 2 2 4 2 7" xfId="18166" xr:uid="{00000000-0005-0000-0000-0000F6460000}"/>
    <cellStyle name="Normal 45 2 2 4 3" xfId="3859" xr:uid="{00000000-0005-0000-0000-0000130F0000}"/>
    <cellStyle name="Normal 45 2 2 4 3 2" xfId="13933" xr:uid="{00000000-0005-0000-0000-00006D360000}"/>
    <cellStyle name="Normal 45 2 2 4 3 2 3" xfId="29031" xr:uid="{00000000-0005-0000-0000-000067710000}"/>
    <cellStyle name="Normal 45 2 2 4 3 3" xfId="8913" xr:uid="{00000000-0005-0000-0000-0000D1220000}"/>
    <cellStyle name="Normal 45 2 2 4 3 3 3" xfId="24014" xr:uid="{00000000-0005-0000-0000-0000CE5D0000}"/>
    <cellStyle name="Normal 45 2 2 4 3 5" xfId="19001" xr:uid="{00000000-0005-0000-0000-0000394A0000}"/>
    <cellStyle name="Normal 45 2 2 4 4" xfId="5552" xr:uid="{00000000-0005-0000-0000-0000B0150000}"/>
    <cellStyle name="Normal 45 2 2 4 4 2" xfId="15604" xr:uid="{00000000-0005-0000-0000-0000F43C0000}"/>
    <cellStyle name="Normal 45 2 2 4 4 2 3" xfId="30702" xr:uid="{00000000-0005-0000-0000-0000EE770000}"/>
    <cellStyle name="Normal 45 2 2 4 4 3" xfId="10584" xr:uid="{00000000-0005-0000-0000-000058290000}"/>
    <cellStyle name="Normal 45 2 2 4 4 3 3" xfId="25685" xr:uid="{00000000-0005-0000-0000-000055640000}"/>
    <cellStyle name="Normal 45 2 2 4 4 5" xfId="20672" xr:uid="{00000000-0005-0000-0000-0000C0500000}"/>
    <cellStyle name="Normal 45 2 2 4 5" xfId="12262" xr:uid="{00000000-0005-0000-0000-0000E62F0000}"/>
    <cellStyle name="Normal 45 2 2 4 5 3" xfId="27360" xr:uid="{00000000-0005-0000-0000-0000E06A0000}"/>
    <cellStyle name="Normal 45 2 2 4 6" xfId="7241" xr:uid="{00000000-0005-0000-0000-0000491C0000}"/>
    <cellStyle name="Normal 45 2 2 4 6 3" xfId="22343" xr:uid="{00000000-0005-0000-0000-000047570000}"/>
    <cellStyle name="Normal 45 2 2 4 8" xfId="17330" xr:uid="{00000000-0005-0000-0000-0000B2430000}"/>
    <cellStyle name="Normal 45 2 2 5" xfId="2588" xr:uid="{00000000-0005-0000-0000-00001C0A0000}"/>
    <cellStyle name="Normal 45 2 2 5 2" xfId="4278" xr:uid="{00000000-0005-0000-0000-0000B6100000}"/>
    <cellStyle name="Normal 45 2 2 5 2 2" xfId="14351" xr:uid="{00000000-0005-0000-0000-00000F380000}"/>
    <cellStyle name="Normal 45 2 2 5 2 2 3" xfId="29449" xr:uid="{00000000-0005-0000-0000-000009730000}"/>
    <cellStyle name="Normal 45 2 2 5 2 3" xfId="9331" xr:uid="{00000000-0005-0000-0000-000073240000}"/>
    <cellStyle name="Normal 45 2 2 5 2 3 3" xfId="24432" xr:uid="{00000000-0005-0000-0000-0000705F0000}"/>
    <cellStyle name="Normal 45 2 2 5 2 5" xfId="19419" xr:uid="{00000000-0005-0000-0000-0000DB4B0000}"/>
    <cellStyle name="Normal 45 2 2 5 3" xfId="5970" xr:uid="{00000000-0005-0000-0000-000052170000}"/>
    <cellStyle name="Normal 45 2 2 5 3 2" xfId="16022" xr:uid="{00000000-0005-0000-0000-0000963E0000}"/>
    <cellStyle name="Normal 45 2 2 5 3 3" xfId="11002" xr:uid="{00000000-0005-0000-0000-0000FA2A0000}"/>
    <cellStyle name="Normal 45 2 2 5 3 3 3" xfId="26103" xr:uid="{00000000-0005-0000-0000-0000F7650000}"/>
    <cellStyle name="Normal 45 2 2 5 3 5" xfId="21090" xr:uid="{00000000-0005-0000-0000-000062520000}"/>
    <cellStyle name="Normal 45 2 2 5 4" xfId="12680" xr:uid="{00000000-0005-0000-0000-000088310000}"/>
    <cellStyle name="Normal 45 2 2 5 4 3" xfId="27778" xr:uid="{00000000-0005-0000-0000-0000826C0000}"/>
    <cellStyle name="Normal 45 2 2 5 5" xfId="7659" xr:uid="{00000000-0005-0000-0000-0000EB1D0000}"/>
    <cellStyle name="Normal 45 2 2 5 5 3" xfId="22761" xr:uid="{00000000-0005-0000-0000-0000E9580000}"/>
    <cellStyle name="Normal 45 2 2 5 7" xfId="17748" xr:uid="{00000000-0005-0000-0000-000054450000}"/>
    <cellStyle name="Normal 45 2 2 6" xfId="3441" xr:uid="{00000000-0005-0000-0000-0000710D0000}"/>
    <cellStyle name="Normal 45 2 2 6 2" xfId="13515" xr:uid="{00000000-0005-0000-0000-0000CB340000}"/>
    <cellStyle name="Normal 45 2 2 6 2 3" xfId="28613" xr:uid="{00000000-0005-0000-0000-0000C56F0000}"/>
    <cellStyle name="Normal 45 2 2 6 3" xfId="8495" xr:uid="{00000000-0005-0000-0000-00002F210000}"/>
    <cellStyle name="Normal 45 2 2 6 3 3" xfId="23596" xr:uid="{00000000-0005-0000-0000-00002C5C0000}"/>
    <cellStyle name="Normal 45 2 2 6 5" xfId="18583" xr:uid="{00000000-0005-0000-0000-000097480000}"/>
    <cellStyle name="Normal 45 2 2 7" xfId="5134" xr:uid="{00000000-0005-0000-0000-00000E140000}"/>
    <cellStyle name="Normal 45 2 2 7 2" xfId="15186" xr:uid="{00000000-0005-0000-0000-0000523B0000}"/>
    <cellStyle name="Normal 45 2 2 7 2 3" xfId="30284" xr:uid="{00000000-0005-0000-0000-00004C760000}"/>
    <cellStyle name="Normal 45 2 2 7 3" xfId="10166" xr:uid="{00000000-0005-0000-0000-0000B6270000}"/>
    <cellStyle name="Normal 45 2 2 7 3 3" xfId="25267" xr:uid="{00000000-0005-0000-0000-0000B3620000}"/>
    <cellStyle name="Normal 45 2 2 7 5" xfId="20254" xr:uid="{00000000-0005-0000-0000-00001E4F0000}"/>
    <cellStyle name="Normal 45 2 2 8" xfId="11844" xr:uid="{00000000-0005-0000-0000-0000442E0000}"/>
    <cellStyle name="Normal 45 2 2 8 3" xfId="26942" xr:uid="{00000000-0005-0000-0000-00003E690000}"/>
    <cellStyle name="Normal 45 2 2 9" xfId="6823" xr:uid="{00000000-0005-0000-0000-0000A71A0000}"/>
    <cellStyle name="Normal 45 2 2 9 3" xfId="21925" xr:uid="{00000000-0005-0000-0000-0000A5550000}"/>
    <cellStyle name="Normal 45 2 3" xfId="1787" xr:uid="{00000000-0005-0000-0000-0000FB060000}"/>
    <cellStyle name="Normal 45 2 3 10" xfId="16964" xr:uid="{00000000-0005-0000-0000-000044420000}"/>
    <cellStyle name="Normal 45 2 3 2" xfId="2006" xr:uid="{00000000-0005-0000-0000-0000D6070000}"/>
    <cellStyle name="Normal 45 2 3 2 2" xfId="2427" xr:uid="{00000000-0005-0000-0000-00007B090000}"/>
    <cellStyle name="Normal 45 2 3 2 2 2" xfId="3266" xr:uid="{00000000-0005-0000-0000-0000C20C0000}"/>
    <cellStyle name="Normal 45 2 3 2 2 2 2" xfId="4956" xr:uid="{00000000-0005-0000-0000-00005C130000}"/>
    <cellStyle name="Normal 45 2 3 2 2 2 2 2" xfId="15029" xr:uid="{00000000-0005-0000-0000-0000B53A0000}"/>
    <cellStyle name="Normal 45 2 3 2 2 2 2 2 3" xfId="30127" xr:uid="{00000000-0005-0000-0000-0000AF750000}"/>
    <cellStyle name="Normal 45 2 3 2 2 2 2 3" xfId="10009" xr:uid="{00000000-0005-0000-0000-000019270000}"/>
    <cellStyle name="Normal 45 2 3 2 2 2 2 3 3" xfId="25110" xr:uid="{00000000-0005-0000-0000-000016620000}"/>
    <cellStyle name="Normal 45 2 3 2 2 2 2 5" xfId="20097" xr:uid="{00000000-0005-0000-0000-0000814E0000}"/>
    <cellStyle name="Normal 45 2 3 2 2 2 3" xfId="6648" xr:uid="{00000000-0005-0000-0000-0000F8190000}"/>
    <cellStyle name="Normal 45 2 3 2 2 2 3 2" xfId="16700" xr:uid="{00000000-0005-0000-0000-00003C410000}"/>
    <cellStyle name="Normal 45 2 3 2 2 2 3 3" xfId="11680" xr:uid="{00000000-0005-0000-0000-0000A02D0000}"/>
    <cellStyle name="Normal 45 2 3 2 2 2 3 3 3" xfId="26781" xr:uid="{00000000-0005-0000-0000-00009D680000}"/>
    <cellStyle name="Normal 45 2 3 2 2 2 3 5" xfId="21768" xr:uid="{00000000-0005-0000-0000-000008550000}"/>
    <cellStyle name="Normal 45 2 3 2 2 2 4" xfId="13358" xr:uid="{00000000-0005-0000-0000-00002E340000}"/>
    <cellStyle name="Normal 45 2 3 2 2 2 4 3" xfId="28456" xr:uid="{00000000-0005-0000-0000-0000286F0000}"/>
    <cellStyle name="Normal 45 2 3 2 2 2 5" xfId="8337" xr:uid="{00000000-0005-0000-0000-000091200000}"/>
    <cellStyle name="Normal 45 2 3 2 2 2 5 3" xfId="23439" xr:uid="{00000000-0005-0000-0000-00008F5B0000}"/>
    <cellStyle name="Normal 45 2 3 2 2 2 7" xfId="18426" xr:uid="{00000000-0005-0000-0000-0000FA470000}"/>
    <cellStyle name="Normal 45 2 3 2 2 3" xfId="4119" xr:uid="{00000000-0005-0000-0000-000017100000}"/>
    <cellStyle name="Normal 45 2 3 2 2 3 2" xfId="14193" xr:uid="{00000000-0005-0000-0000-000071370000}"/>
    <cellStyle name="Normal 45 2 3 2 2 3 2 3" xfId="29291" xr:uid="{00000000-0005-0000-0000-00006B720000}"/>
    <cellStyle name="Normal 45 2 3 2 2 3 3" xfId="9173" xr:uid="{00000000-0005-0000-0000-0000D5230000}"/>
    <cellStyle name="Normal 45 2 3 2 2 3 3 3" xfId="24274" xr:uid="{00000000-0005-0000-0000-0000D25E0000}"/>
    <cellStyle name="Normal 45 2 3 2 2 3 5" xfId="19261" xr:uid="{00000000-0005-0000-0000-00003D4B0000}"/>
    <cellStyle name="Normal 45 2 3 2 2 4" xfId="5812" xr:uid="{00000000-0005-0000-0000-0000B4160000}"/>
    <cellStyle name="Normal 45 2 3 2 2 4 2" xfId="15864" xr:uid="{00000000-0005-0000-0000-0000F83D0000}"/>
    <cellStyle name="Normal 45 2 3 2 2 4 3" xfId="10844" xr:uid="{00000000-0005-0000-0000-00005C2A0000}"/>
    <cellStyle name="Normal 45 2 3 2 2 4 3 3" xfId="25945" xr:uid="{00000000-0005-0000-0000-000059650000}"/>
    <cellStyle name="Normal 45 2 3 2 2 4 5" xfId="20932" xr:uid="{00000000-0005-0000-0000-0000C4510000}"/>
    <cellStyle name="Normal 45 2 3 2 2 5" xfId="12522" xr:uid="{00000000-0005-0000-0000-0000EA300000}"/>
    <cellStyle name="Normal 45 2 3 2 2 5 3" xfId="27620" xr:uid="{00000000-0005-0000-0000-0000E46B0000}"/>
    <cellStyle name="Normal 45 2 3 2 2 6" xfId="7501" xr:uid="{00000000-0005-0000-0000-00004D1D0000}"/>
    <cellStyle name="Normal 45 2 3 2 2 6 3" xfId="22603" xr:uid="{00000000-0005-0000-0000-00004B580000}"/>
    <cellStyle name="Normal 45 2 3 2 2 8" xfId="17590" xr:uid="{00000000-0005-0000-0000-0000B6440000}"/>
    <cellStyle name="Normal 45 2 3 2 3" xfId="2848" xr:uid="{00000000-0005-0000-0000-0000200B0000}"/>
    <cellStyle name="Normal 45 2 3 2 3 2" xfId="4538" xr:uid="{00000000-0005-0000-0000-0000BA110000}"/>
    <cellStyle name="Normal 45 2 3 2 3 2 2" xfId="14611" xr:uid="{00000000-0005-0000-0000-000013390000}"/>
    <cellStyle name="Normal 45 2 3 2 3 2 2 3" xfId="29709" xr:uid="{00000000-0005-0000-0000-00000D740000}"/>
    <cellStyle name="Normal 45 2 3 2 3 2 3" xfId="9591" xr:uid="{00000000-0005-0000-0000-000077250000}"/>
    <cellStyle name="Normal 45 2 3 2 3 2 3 3" xfId="24692" xr:uid="{00000000-0005-0000-0000-000074600000}"/>
    <cellStyle name="Normal 45 2 3 2 3 2 5" xfId="19679" xr:uid="{00000000-0005-0000-0000-0000DF4C0000}"/>
    <cellStyle name="Normal 45 2 3 2 3 3" xfId="6230" xr:uid="{00000000-0005-0000-0000-000056180000}"/>
    <cellStyle name="Normal 45 2 3 2 3 3 2" xfId="16282" xr:uid="{00000000-0005-0000-0000-00009A3F0000}"/>
    <cellStyle name="Normal 45 2 3 2 3 3 3" xfId="11262" xr:uid="{00000000-0005-0000-0000-0000FE2B0000}"/>
    <cellStyle name="Normal 45 2 3 2 3 3 3 3" xfId="26363" xr:uid="{00000000-0005-0000-0000-0000FB660000}"/>
    <cellStyle name="Normal 45 2 3 2 3 3 5" xfId="21350" xr:uid="{00000000-0005-0000-0000-000066530000}"/>
    <cellStyle name="Normal 45 2 3 2 3 4" xfId="12940" xr:uid="{00000000-0005-0000-0000-00008C320000}"/>
    <cellStyle name="Normal 45 2 3 2 3 4 3" xfId="28038" xr:uid="{00000000-0005-0000-0000-0000866D0000}"/>
    <cellStyle name="Normal 45 2 3 2 3 5" xfId="7919" xr:uid="{00000000-0005-0000-0000-0000EF1E0000}"/>
    <cellStyle name="Normal 45 2 3 2 3 5 3" xfId="23021" xr:uid="{00000000-0005-0000-0000-0000ED590000}"/>
    <cellStyle name="Normal 45 2 3 2 3 7" xfId="18008" xr:uid="{00000000-0005-0000-0000-000058460000}"/>
    <cellStyle name="Normal 45 2 3 2 4" xfId="3701" xr:uid="{00000000-0005-0000-0000-0000750E0000}"/>
    <cellStyle name="Normal 45 2 3 2 4 2" xfId="13775" xr:uid="{00000000-0005-0000-0000-0000CF350000}"/>
    <cellStyle name="Normal 45 2 3 2 4 2 3" xfId="28873" xr:uid="{00000000-0005-0000-0000-0000C9700000}"/>
    <cellStyle name="Normal 45 2 3 2 4 3" xfId="8755" xr:uid="{00000000-0005-0000-0000-000033220000}"/>
    <cellStyle name="Normal 45 2 3 2 4 3 3" xfId="23856" xr:uid="{00000000-0005-0000-0000-0000305D0000}"/>
    <cellStyle name="Normal 45 2 3 2 4 5" xfId="18843" xr:uid="{00000000-0005-0000-0000-00009B490000}"/>
    <cellStyle name="Normal 45 2 3 2 5" xfId="5394" xr:uid="{00000000-0005-0000-0000-000012150000}"/>
    <cellStyle name="Normal 45 2 3 2 5 2" xfId="15446" xr:uid="{00000000-0005-0000-0000-0000563C0000}"/>
    <cellStyle name="Normal 45 2 3 2 5 2 3" xfId="30544" xr:uid="{00000000-0005-0000-0000-000050770000}"/>
    <cellStyle name="Normal 45 2 3 2 5 3" xfId="10426" xr:uid="{00000000-0005-0000-0000-0000BA280000}"/>
    <cellStyle name="Normal 45 2 3 2 5 3 3" xfId="25527" xr:uid="{00000000-0005-0000-0000-0000B7630000}"/>
    <cellStyle name="Normal 45 2 3 2 5 5" xfId="20514" xr:uid="{00000000-0005-0000-0000-000022500000}"/>
    <cellStyle name="Normal 45 2 3 2 6" xfId="12104" xr:uid="{00000000-0005-0000-0000-0000482F0000}"/>
    <cellStyle name="Normal 45 2 3 2 6 3" xfId="27202" xr:uid="{00000000-0005-0000-0000-0000426A0000}"/>
    <cellStyle name="Normal 45 2 3 2 7" xfId="7083" xr:uid="{00000000-0005-0000-0000-0000AB1B0000}"/>
    <cellStyle name="Normal 45 2 3 2 7 3" xfId="22185" xr:uid="{00000000-0005-0000-0000-0000A9560000}"/>
    <cellStyle name="Normal 45 2 3 2 9" xfId="17172" xr:uid="{00000000-0005-0000-0000-000014430000}"/>
    <cellStyle name="Normal 45 2 3 3" xfId="2219" xr:uid="{00000000-0005-0000-0000-0000AB080000}"/>
    <cellStyle name="Normal 45 2 3 3 2" xfId="3058" xr:uid="{00000000-0005-0000-0000-0000F20B0000}"/>
    <cellStyle name="Normal 45 2 3 3 2 2" xfId="4748" xr:uid="{00000000-0005-0000-0000-00008C120000}"/>
    <cellStyle name="Normal 45 2 3 3 2 2 2" xfId="14821" xr:uid="{00000000-0005-0000-0000-0000E5390000}"/>
    <cellStyle name="Normal 45 2 3 3 2 2 2 3" xfId="29919" xr:uid="{00000000-0005-0000-0000-0000DF740000}"/>
    <cellStyle name="Normal 45 2 3 3 2 2 3" xfId="9801" xr:uid="{00000000-0005-0000-0000-000049260000}"/>
    <cellStyle name="Normal 45 2 3 3 2 2 3 3" xfId="24902" xr:uid="{00000000-0005-0000-0000-000046610000}"/>
    <cellStyle name="Normal 45 2 3 3 2 2 5" xfId="19889" xr:uid="{00000000-0005-0000-0000-0000B14D0000}"/>
    <cellStyle name="Normal 45 2 3 3 2 3" xfId="6440" xr:uid="{00000000-0005-0000-0000-000028190000}"/>
    <cellStyle name="Normal 45 2 3 3 2 3 2" xfId="16492" xr:uid="{00000000-0005-0000-0000-00006C400000}"/>
    <cellStyle name="Normal 45 2 3 3 2 3 3" xfId="11472" xr:uid="{00000000-0005-0000-0000-0000D02C0000}"/>
    <cellStyle name="Normal 45 2 3 3 2 3 3 3" xfId="26573" xr:uid="{00000000-0005-0000-0000-0000CD670000}"/>
    <cellStyle name="Normal 45 2 3 3 2 3 5" xfId="21560" xr:uid="{00000000-0005-0000-0000-000038540000}"/>
    <cellStyle name="Normal 45 2 3 3 2 4" xfId="13150" xr:uid="{00000000-0005-0000-0000-00005E330000}"/>
    <cellStyle name="Normal 45 2 3 3 2 4 3" xfId="28248" xr:uid="{00000000-0005-0000-0000-0000586E0000}"/>
    <cellStyle name="Normal 45 2 3 3 2 5" xfId="8129" xr:uid="{00000000-0005-0000-0000-0000C11F0000}"/>
    <cellStyle name="Normal 45 2 3 3 2 5 3" xfId="23231" xr:uid="{00000000-0005-0000-0000-0000BF5A0000}"/>
    <cellStyle name="Normal 45 2 3 3 2 7" xfId="18218" xr:uid="{00000000-0005-0000-0000-00002A470000}"/>
    <cellStyle name="Normal 45 2 3 3 3" xfId="3911" xr:uid="{00000000-0005-0000-0000-0000470F0000}"/>
    <cellStyle name="Normal 45 2 3 3 3 2" xfId="13985" xr:uid="{00000000-0005-0000-0000-0000A1360000}"/>
    <cellStyle name="Normal 45 2 3 3 3 2 3" xfId="29083" xr:uid="{00000000-0005-0000-0000-00009B710000}"/>
    <cellStyle name="Normal 45 2 3 3 3 3" xfId="8965" xr:uid="{00000000-0005-0000-0000-000005230000}"/>
    <cellStyle name="Normal 45 2 3 3 3 3 3" xfId="24066" xr:uid="{00000000-0005-0000-0000-0000025E0000}"/>
    <cellStyle name="Normal 45 2 3 3 3 5" xfId="19053" xr:uid="{00000000-0005-0000-0000-00006D4A0000}"/>
    <cellStyle name="Normal 45 2 3 3 4" xfId="5604" xr:uid="{00000000-0005-0000-0000-0000E4150000}"/>
    <cellStyle name="Normal 45 2 3 3 4 2" xfId="15656" xr:uid="{00000000-0005-0000-0000-0000283D0000}"/>
    <cellStyle name="Normal 45 2 3 3 4 2 3" xfId="30754" xr:uid="{00000000-0005-0000-0000-000022780000}"/>
    <cellStyle name="Normal 45 2 3 3 4 3" xfId="10636" xr:uid="{00000000-0005-0000-0000-00008C290000}"/>
    <cellStyle name="Normal 45 2 3 3 4 3 3" xfId="25737" xr:uid="{00000000-0005-0000-0000-000089640000}"/>
    <cellStyle name="Normal 45 2 3 3 4 5" xfId="20724" xr:uid="{00000000-0005-0000-0000-0000F4500000}"/>
    <cellStyle name="Normal 45 2 3 3 5" xfId="12314" xr:uid="{00000000-0005-0000-0000-00001A300000}"/>
    <cellStyle name="Normal 45 2 3 3 5 3" xfId="27412" xr:uid="{00000000-0005-0000-0000-0000146B0000}"/>
    <cellStyle name="Normal 45 2 3 3 6" xfId="7293" xr:uid="{00000000-0005-0000-0000-00007D1C0000}"/>
    <cellStyle name="Normal 45 2 3 3 6 3" xfId="22395" xr:uid="{00000000-0005-0000-0000-00007B570000}"/>
    <cellStyle name="Normal 45 2 3 3 8" xfId="17382" xr:uid="{00000000-0005-0000-0000-0000E6430000}"/>
    <cellStyle name="Normal 45 2 3 4" xfId="2640" xr:uid="{00000000-0005-0000-0000-0000500A0000}"/>
    <cellStyle name="Normal 45 2 3 4 2" xfId="4330" xr:uid="{00000000-0005-0000-0000-0000EA100000}"/>
    <cellStyle name="Normal 45 2 3 4 2 2" xfId="14403" xr:uid="{00000000-0005-0000-0000-000043380000}"/>
    <cellStyle name="Normal 45 2 3 4 2 2 3" xfId="29501" xr:uid="{00000000-0005-0000-0000-00003D730000}"/>
    <cellStyle name="Normal 45 2 3 4 2 3" xfId="9383" xr:uid="{00000000-0005-0000-0000-0000A7240000}"/>
    <cellStyle name="Normal 45 2 3 4 2 3 3" xfId="24484" xr:uid="{00000000-0005-0000-0000-0000A45F0000}"/>
    <cellStyle name="Normal 45 2 3 4 2 5" xfId="19471" xr:uid="{00000000-0005-0000-0000-00000F4C0000}"/>
    <cellStyle name="Normal 45 2 3 4 3" xfId="6022" xr:uid="{00000000-0005-0000-0000-000086170000}"/>
    <cellStyle name="Normal 45 2 3 4 3 2" xfId="16074" xr:uid="{00000000-0005-0000-0000-0000CA3E0000}"/>
    <cellStyle name="Normal 45 2 3 4 3 3" xfId="11054" xr:uid="{00000000-0005-0000-0000-00002E2B0000}"/>
    <cellStyle name="Normal 45 2 3 4 3 3 3" xfId="26155" xr:uid="{00000000-0005-0000-0000-00002B660000}"/>
    <cellStyle name="Normal 45 2 3 4 3 5" xfId="21142" xr:uid="{00000000-0005-0000-0000-000096520000}"/>
    <cellStyle name="Normal 45 2 3 4 4" xfId="12732" xr:uid="{00000000-0005-0000-0000-0000BC310000}"/>
    <cellStyle name="Normal 45 2 3 4 4 3" xfId="27830" xr:uid="{00000000-0005-0000-0000-0000B66C0000}"/>
    <cellStyle name="Normal 45 2 3 4 5" xfId="7711" xr:uid="{00000000-0005-0000-0000-00001F1E0000}"/>
    <cellStyle name="Normal 45 2 3 4 5 3" xfId="22813" xr:uid="{00000000-0005-0000-0000-00001D590000}"/>
    <cellStyle name="Normal 45 2 3 4 7" xfId="17800" xr:uid="{00000000-0005-0000-0000-000088450000}"/>
    <cellStyle name="Normal 45 2 3 5" xfId="3493" xr:uid="{00000000-0005-0000-0000-0000A50D0000}"/>
    <cellStyle name="Normal 45 2 3 5 2" xfId="13567" xr:uid="{00000000-0005-0000-0000-0000FF340000}"/>
    <cellStyle name="Normal 45 2 3 5 2 3" xfId="28665" xr:uid="{00000000-0005-0000-0000-0000F96F0000}"/>
    <cellStyle name="Normal 45 2 3 5 3" xfId="8547" xr:uid="{00000000-0005-0000-0000-000063210000}"/>
    <cellStyle name="Normal 45 2 3 5 3 3" xfId="23648" xr:uid="{00000000-0005-0000-0000-0000605C0000}"/>
    <cellStyle name="Normal 45 2 3 5 5" xfId="18635" xr:uid="{00000000-0005-0000-0000-0000CB480000}"/>
    <cellStyle name="Normal 45 2 3 6" xfId="5186" xr:uid="{00000000-0005-0000-0000-000042140000}"/>
    <cellStyle name="Normal 45 2 3 6 2" xfId="15238" xr:uid="{00000000-0005-0000-0000-0000863B0000}"/>
    <cellStyle name="Normal 45 2 3 6 2 3" xfId="30336" xr:uid="{00000000-0005-0000-0000-000080760000}"/>
    <cellStyle name="Normal 45 2 3 6 3" xfId="10218" xr:uid="{00000000-0005-0000-0000-0000EA270000}"/>
    <cellStyle name="Normal 45 2 3 6 3 3" xfId="25319" xr:uid="{00000000-0005-0000-0000-0000E7620000}"/>
    <cellStyle name="Normal 45 2 3 6 5" xfId="20306" xr:uid="{00000000-0005-0000-0000-0000524F0000}"/>
    <cellStyle name="Normal 45 2 3 7" xfId="11896" xr:uid="{00000000-0005-0000-0000-0000782E0000}"/>
    <cellStyle name="Normal 45 2 3 7 3" xfId="26994" xr:uid="{00000000-0005-0000-0000-000072690000}"/>
    <cellStyle name="Normal 45 2 3 8" xfId="6875" xr:uid="{00000000-0005-0000-0000-0000DB1A0000}"/>
    <cellStyle name="Normal 45 2 3 8 3" xfId="21977" xr:uid="{00000000-0005-0000-0000-0000D9550000}"/>
    <cellStyle name="Normal 45 2 4" xfId="1900" xr:uid="{00000000-0005-0000-0000-00006C070000}"/>
    <cellStyle name="Normal 45 2 4 2" xfId="2323" xr:uid="{00000000-0005-0000-0000-000013090000}"/>
    <cellStyle name="Normal 45 2 4 2 2" xfId="3162" xr:uid="{00000000-0005-0000-0000-00005A0C0000}"/>
    <cellStyle name="Normal 45 2 4 2 2 2" xfId="4852" xr:uid="{00000000-0005-0000-0000-0000F4120000}"/>
    <cellStyle name="Normal 45 2 4 2 2 2 2" xfId="14925" xr:uid="{00000000-0005-0000-0000-00004D3A0000}"/>
    <cellStyle name="Normal 45 2 4 2 2 2 2 3" xfId="30023" xr:uid="{00000000-0005-0000-0000-000047750000}"/>
    <cellStyle name="Normal 45 2 4 2 2 2 3" xfId="9905" xr:uid="{00000000-0005-0000-0000-0000B1260000}"/>
    <cellStyle name="Normal 45 2 4 2 2 2 3 3" xfId="25006" xr:uid="{00000000-0005-0000-0000-0000AE610000}"/>
    <cellStyle name="Normal 45 2 4 2 2 2 5" xfId="19993" xr:uid="{00000000-0005-0000-0000-0000194E0000}"/>
    <cellStyle name="Normal 45 2 4 2 2 3" xfId="6544" xr:uid="{00000000-0005-0000-0000-000090190000}"/>
    <cellStyle name="Normal 45 2 4 2 2 3 2" xfId="16596" xr:uid="{00000000-0005-0000-0000-0000D4400000}"/>
    <cellStyle name="Normal 45 2 4 2 2 3 3" xfId="11576" xr:uid="{00000000-0005-0000-0000-0000382D0000}"/>
    <cellStyle name="Normal 45 2 4 2 2 3 3 3" xfId="26677" xr:uid="{00000000-0005-0000-0000-000035680000}"/>
    <cellStyle name="Normal 45 2 4 2 2 3 5" xfId="21664" xr:uid="{00000000-0005-0000-0000-0000A0540000}"/>
    <cellStyle name="Normal 45 2 4 2 2 4" xfId="13254" xr:uid="{00000000-0005-0000-0000-0000C6330000}"/>
    <cellStyle name="Normal 45 2 4 2 2 4 3" xfId="28352" xr:uid="{00000000-0005-0000-0000-0000C06E0000}"/>
    <cellStyle name="Normal 45 2 4 2 2 5" xfId="8233" xr:uid="{00000000-0005-0000-0000-000029200000}"/>
    <cellStyle name="Normal 45 2 4 2 2 5 3" xfId="23335" xr:uid="{00000000-0005-0000-0000-0000275B0000}"/>
    <cellStyle name="Normal 45 2 4 2 2 7" xfId="18322" xr:uid="{00000000-0005-0000-0000-000092470000}"/>
    <cellStyle name="Normal 45 2 4 2 3" xfId="4015" xr:uid="{00000000-0005-0000-0000-0000AF0F0000}"/>
    <cellStyle name="Normal 45 2 4 2 3 2" xfId="14089" xr:uid="{00000000-0005-0000-0000-000009370000}"/>
    <cellStyle name="Normal 45 2 4 2 3 2 3" xfId="29187" xr:uid="{00000000-0005-0000-0000-000003720000}"/>
    <cellStyle name="Normal 45 2 4 2 3 3" xfId="9069" xr:uid="{00000000-0005-0000-0000-00006D230000}"/>
    <cellStyle name="Normal 45 2 4 2 3 3 3" xfId="24170" xr:uid="{00000000-0005-0000-0000-00006A5E0000}"/>
    <cellStyle name="Normal 45 2 4 2 3 5" xfId="19157" xr:uid="{00000000-0005-0000-0000-0000D54A0000}"/>
    <cellStyle name="Normal 45 2 4 2 4" xfId="5708" xr:uid="{00000000-0005-0000-0000-00004C160000}"/>
    <cellStyle name="Normal 45 2 4 2 4 2" xfId="15760" xr:uid="{00000000-0005-0000-0000-0000903D0000}"/>
    <cellStyle name="Normal 45 2 4 2 4 2 3" xfId="30858" xr:uid="{00000000-0005-0000-0000-00008A780000}"/>
    <cellStyle name="Normal 45 2 4 2 4 3" xfId="10740" xr:uid="{00000000-0005-0000-0000-0000F4290000}"/>
    <cellStyle name="Normal 45 2 4 2 4 3 3" xfId="25841" xr:uid="{00000000-0005-0000-0000-0000F1640000}"/>
    <cellStyle name="Normal 45 2 4 2 4 5" xfId="20828" xr:uid="{00000000-0005-0000-0000-00005C510000}"/>
    <cellStyle name="Normal 45 2 4 2 5" xfId="12418" xr:uid="{00000000-0005-0000-0000-000082300000}"/>
    <cellStyle name="Normal 45 2 4 2 5 3" xfId="27516" xr:uid="{00000000-0005-0000-0000-00007C6B0000}"/>
    <cellStyle name="Normal 45 2 4 2 6" xfId="7397" xr:uid="{00000000-0005-0000-0000-0000E51C0000}"/>
    <cellStyle name="Normal 45 2 4 2 6 3" xfId="22499" xr:uid="{00000000-0005-0000-0000-0000E3570000}"/>
    <cellStyle name="Normal 45 2 4 2 8" xfId="17486" xr:uid="{00000000-0005-0000-0000-00004E440000}"/>
    <cellStyle name="Normal 45 2 4 3" xfId="2744" xr:uid="{00000000-0005-0000-0000-0000B80A0000}"/>
    <cellStyle name="Normal 45 2 4 3 2" xfId="4434" xr:uid="{00000000-0005-0000-0000-000052110000}"/>
    <cellStyle name="Normal 45 2 4 3 2 2" xfId="14507" xr:uid="{00000000-0005-0000-0000-0000AB380000}"/>
    <cellStyle name="Normal 45 2 4 3 2 2 3" xfId="29605" xr:uid="{00000000-0005-0000-0000-0000A5730000}"/>
    <cellStyle name="Normal 45 2 4 3 2 3" xfId="9487" xr:uid="{00000000-0005-0000-0000-00000F250000}"/>
    <cellStyle name="Normal 45 2 4 3 2 3 3" xfId="24588" xr:uid="{00000000-0005-0000-0000-00000C600000}"/>
    <cellStyle name="Normal 45 2 4 3 2 5" xfId="19575" xr:uid="{00000000-0005-0000-0000-0000774C0000}"/>
    <cellStyle name="Normal 45 2 4 3 3" xfId="6126" xr:uid="{00000000-0005-0000-0000-0000EE170000}"/>
    <cellStyle name="Normal 45 2 4 3 3 2" xfId="16178" xr:uid="{00000000-0005-0000-0000-0000323F0000}"/>
    <cellStyle name="Normal 45 2 4 3 3 3" xfId="11158" xr:uid="{00000000-0005-0000-0000-0000962B0000}"/>
    <cellStyle name="Normal 45 2 4 3 3 3 3" xfId="26259" xr:uid="{00000000-0005-0000-0000-000093660000}"/>
    <cellStyle name="Normal 45 2 4 3 3 5" xfId="21246" xr:uid="{00000000-0005-0000-0000-0000FE520000}"/>
    <cellStyle name="Normal 45 2 4 3 4" xfId="12836" xr:uid="{00000000-0005-0000-0000-000024320000}"/>
    <cellStyle name="Normal 45 2 4 3 4 3" xfId="27934" xr:uid="{00000000-0005-0000-0000-00001E6D0000}"/>
    <cellStyle name="Normal 45 2 4 3 5" xfId="7815" xr:uid="{00000000-0005-0000-0000-0000871E0000}"/>
    <cellStyle name="Normal 45 2 4 3 5 3" xfId="22917" xr:uid="{00000000-0005-0000-0000-000085590000}"/>
    <cellStyle name="Normal 45 2 4 3 7" xfId="17904" xr:uid="{00000000-0005-0000-0000-0000F0450000}"/>
    <cellStyle name="Normal 45 2 4 4" xfId="3597" xr:uid="{00000000-0005-0000-0000-00000D0E0000}"/>
    <cellStyle name="Normal 45 2 4 4 2" xfId="13671" xr:uid="{00000000-0005-0000-0000-000067350000}"/>
    <cellStyle name="Normal 45 2 4 4 2 3" xfId="28769" xr:uid="{00000000-0005-0000-0000-000061700000}"/>
    <cellStyle name="Normal 45 2 4 4 3" xfId="8651" xr:uid="{00000000-0005-0000-0000-0000CB210000}"/>
    <cellStyle name="Normal 45 2 4 4 3 3" xfId="23752" xr:uid="{00000000-0005-0000-0000-0000C85C0000}"/>
    <cellStyle name="Normal 45 2 4 4 5" xfId="18739" xr:uid="{00000000-0005-0000-0000-000033490000}"/>
    <cellStyle name="Normal 45 2 4 5" xfId="5290" xr:uid="{00000000-0005-0000-0000-0000AA140000}"/>
    <cellStyle name="Normal 45 2 4 5 2" xfId="15342" xr:uid="{00000000-0005-0000-0000-0000EE3B0000}"/>
    <cellStyle name="Normal 45 2 4 5 2 3" xfId="30440" xr:uid="{00000000-0005-0000-0000-0000E8760000}"/>
    <cellStyle name="Normal 45 2 4 5 3" xfId="10322" xr:uid="{00000000-0005-0000-0000-000052280000}"/>
    <cellStyle name="Normal 45 2 4 5 3 3" xfId="25423" xr:uid="{00000000-0005-0000-0000-00004F630000}"/>
    <cellStyle name="Normal 45 2 4 5 5" xfId="20410" xr:uid="{00000000-0005-0000-0000-0000BA4F0000}"/>
    <cellStyle name="Normal 45 2 4 6" xfId="12000" xr:uid="{00000000-0005-0000-0000-0000E02E0000}"/>
    <cellStyle name="Normal 45 2 4 6 3" xfId="27098" xr:uid="{00000000-0005-0000-0000-0000DA690000}"/>
    <cellStyle name="Normal 45 2 4 7" xfId="6979" xr:uid="{00000000-0005-0000-0000-0000431B0000}"/>
    <cellStyle name="Normal 45 2 4 7 3" xfId="22081" xr:uid="{00000000-0005-0000-0000-000041560000}"/>
    <cellStyle name="Normal 45 2 4 9" xfId="17068" xr:uid="{00000000-0005-0000-0000-0000AC420000}"/>
    <cellStyle name="Normal 45 2 5" xfId="2113" xr:uid="{00000000-0005-0000-0000-000041080000}"/>
    <cellStyle name="Normal 45 2 5 2" xfId="2954" xr:uid="{00000000-0005-0000-0000-00008A0B0000}"/>
    <cellStyle name="Normal 45 2 5 2 2" xfId="4644" xr:uid="{00000000-0005-0000-0000-000024120000}"/>
    <cellStyle name="Normal 45 2 5 2 2 2" xfId="14717" xr:uid="{00000000-0005-0000-0000-00007D390000}"/>
    <cellStyle name="Normal 45 2 5 2 2 2 3" xfId="29815" xr:uid="{00000000-0005-0000-0000-000077740000}"/>
    <cellStyle name="Normal 45 2 5 2 2 3" xfId="9697" xr:uid="{00000000-0005-0000-0000-0000E1250000}"/>
    <cellStyle name="Normal 45 2 5 2 2 3 3" xfId="24798" xr:uid="{00000000-0005-0000-0000-0000DE600000}"/>
    <cellStyle name="Normal 45 2 5 2 2 5" xfId="19785" xr:uid="{00000000-0005-0000-0000-0000494D0000}"/>
    <cellStyle name="Normal 45 2 5 2 3" xfId="6336" xr:uid="{00000000-0005-0000-0000-0000C0180000}"/>
    <cellStyle name="Normal 45 2 5 2 3 2" xfId="16388" xr:uid="{00000000-0005-0000-0000-000004400000}"/>
    <cellStyle name="Normal 45 2 5 2 3 3" xfId="11368" xr:uid="{00000000-0005-0000-0000-0000682C0000}"/>
    <cellStyle name="Normal 45 2 5 2 3 3 3" xfId="26469" xr:uid="{00000000-0005-0000-0000-000065670000}"/>
    <cellStyle name="Normal 45 2 5 2 3 5" xfId="21456" xr:uid="{00000000-0005-0000-0000-0000D0530000}"/>
    <cellStyle name="Normal 45 2 5 2 4" xfId="13046" xr:uid="{00000000-0005-0000-0000-0000F6320000}"/>
    <cellStyle name="Normal 45 2 5 2 4 3" xfId="28144" xr:uid="{00000000-0005-0000-0000-0000F06D0000}"/>
    <cellStyle name="Normal 45 2 5 2 5" xfId="8025" xr:uid="{00000000-0005-0000-0000-0000591F0000}"/>
    <cellStyle name="Normal 45 2 5 2 5 3" xfId="23127" xr:uid="{00000000-0005-0000-0000-0000575A0000}"/>
    <cellStyle name="Normal 45 2 5 2 7" xfId="18114" xr:uid="{00000000-0005-0000-0000-0000C2460000}"/>
    <cellStyle name="Normal 45 2 5 3" xfId="3807" xr:uid="{00000000-0005-0000-0000-0000DF0E0000}"/>
    <cellStyle name="Normal 45 2 5 3 2" xfId="13881" xr:uid="{00000000-0005-0000-0000-000039360000}"/>
    <cellStyle name="Normal 45 2 5 3 2 3" xfId="28979" xr:uid="{00000000-0005-0000-0000-000033710000}"/>
    <cellStyle name="Normal 45 2 5 3 3" xfId="8861" xr:uid="{00000000-0005-0000-0000-00009D220000}"/>
    <cellStyle name="Normal 45 2 5 3 3 3" xfId="23962" xr:uid="{00000000-0005-0000-0000-00009A5D0000}"/>
    <cellStyle name="Normal 45 2 5 3 5" xfId="18949" xr:uid="{00000000-0005-0000-0000-0000054A0000}"/>
    <cellStyle name="Normal 45 2 5 4" xfId="5500" xr:uid="{00000000-0005-0000-0000-00007C150000}"/>
    <cellStyle name="Normal 45 2 5 4 2" xfId="15552" xr:uid="{00000000-0005-0000-0000-0000C03C0000}"/>
    <cellStyle name="Normal 45 2 5 4 2 3" xfId="30650" xr:uid="{00000000-0005-0000-0000-0000BA770000}"/>
    <cellStyle name="Normal 45 2 5 4 3" xfId="10532" xr:uid="{00000000-0005-0000-0000-000024290000}"/>
    <cellStyle name="Normal 45 2 5 4 3 3" xfId="25633" xr:uid="{00000000-0005-0000-0000-000021640000}"/>
    <cellStyle name="Normal 45 2 5 4 5" xfId="20620" xr:uid="{00000000-0005-0000-0000-00008C500000}"/>
    <cellStyle name="Normal 45 2 5 5" xfId="12210" xr:uid="{00000000-0005-0000-0000-0000B22F0000}"/>
    <cellStyle name="Normal 45 2 5 5 3" xfId="27308" xr:uid="{00000000-0005-0000-0000-0000AC6A0000}"/>
    <cellStyle name="Normal 45 2 5 6" xfId="7189" xr:uid="{00000000-0005-0000-0000-0000151C0000}"/>
    <cellStyle name="Normal 45 2 5 6 3" xfId="22291" xr:uid="{00000000-0005-0000-0000-000013570000}"/>
    <cellStyle name="Normal 45 2 5 8" xfId="17278" xr:uid="{00000000-0005-0000-0000-00007E430000}"/>
    <cellStyle name="Normal 45 2 6" xfId="2534" xr:uid="{00000000-0005-0000-0000-0000E6090000}"/>
    <cellStyle name="Normal 45 2 6 2" xfId="4226" xr:uid="{00000000-0005-0000-0000-000082100000}"/>
    <cellStyle name="Normal 45 2 6 2 2" xfId="14299" xr:uid="{00000000-0005-0000-0000-0000DB370000}"/>
    <cellStyle name="Normal 45 2 6 2 2 3" xfId="29397" xr:uid="{00000000-0005-0000-0000-0000D5720000}"/>
    <cellStyle name="Normal 45 2 6 2 3" xfId="9279" xr:uid="{00000000-0005-0000-0000-00003F240000}"/>
    <cellStyle name="Normal 45 2 6 2 3 3" xfId="24380" xr:uid="{00000000-0005-0000-0000-00003C5F0000}"/>
    <cellStyle name="Normal 45 2 6 2 5" xfId="19367" xr:uid="{00000000-0005-0000-0000-0000A74B0000}"/>
    <cellStyle name="Normal 45 2 6 3" xfId="5918" xr:uid="{00000000-0005-0000-0000-00001E170000}"/>
    <cellStyle name="Normal 45 2 6 3 2" xfId="15970" xr:uid="{00000000-0005-0000-0000-0000623E0000}"/>
    <cellStyle name="Normal 45 2 6 3 3" xfId="10950" xr:uid="{00000000-0005-0000-0000-0000C62A0000}"/>
    <cellStyle name="Normal 45 2 6 3 3 3" xfId="26051" xr:uid="{00000000-0005-0000-0000-0000C3650000}"/>
    <cellStyle name="Normal 45 2 6 3 5" xfId="21038" xr:uid="{00000000-0005-0000-0000-00002E520000}"/>
    <cellStyle name="Normal 45 2 6 4" xfId="12628" xr:uid="{00000000-0005-0000-0000-000054310000}"/>
    <cellStyle name="Normal 45 2 6 4 3" xfId="27726" xr:uid="{00000000-0005-0000-0000-00004E6C0000}"/>
    <cellStyle name="Normal 45 2 6 5" xfId="7607" xr:uid="{00000000-0005-0000-0000-0000B71D0000}"/>
    <cellStyle name="Normal 45 2 6 5 3" xfId="22709" xr:uid="{00000000-0005-0000-0000-0000B5580000}"/>
    <cellStyle name="Normal 45 2 6 7" xfId="17696" xr:uid="{00000000-0005-0000-0000-000020450000}"/>
    <cellStyle name="Normal 45 2 7" xfId="3385" xr:uid="{00000000-0005-0000-0000-0000390D0000}"/>
    <cellStyle name="Normal 45 2 7 2" xfId="13463" xr:uid="{00000000-0005-0000-0000-000097340000}"/>
    <cellStyle name="Normal 45 2 7 2 3" xfId="28561" xr:uid="{00000000-0005-0000-0000-0000916F0000}"/>
    <cellStyle name="Normal 45 2 7 3" xfId="8443" xr:uid="{00000000-0005-0000-0000-0000FB200000}"/>
    <cellStyle name="Normal 45 2 7 3 3" xfId="23544" xr:uid="{00000000-0005-0000-0000-0000F85B0000}"/>
    <cellStyle name="Normal 45 2 7 5" xfId="18531" xr:uid="{00000000-0005-0000-0000-000063480000}"/>
    <cellStyle name="Normal 45 2 8" xfId="5079" xr:uid="{00000000-0005-0000-0000-0000D7130000}"/>
    <cellStyle name="Normal 45 2 8 2" xfId="15134" xr:uid="{00000000-0005-0000-0000-00001E3B0000}"/>
    <cellStyle name="Normal 45 2 8 2 3" xfId="30232" xr:uid="{00000000-0005-0000-0000-000018760000}"/>
    <cellStyle name="Normal 45 2 8 3" xfId="10114" xr:uid="{00000000-0005-0000-0000-000082270000}"/>
    <cellStyle name="Normal 45 2 8 3 3" xfId="25215" xr:uid="{00000000-0005-0000-0000-00007F620000}"/>
    <cellStyle name="Normal 45 2 8 5" xfId="20202" xr:uid="{00000000-0005-0000-0000-0000EA4E0000}"/>
    <cellStyle name="Normal 45 2 9" xfId="11790" xr:uid="{00000000-0005-0000-0000-00000E2E0000}"/>
    <cellStyle name="Normal 45 2 9 3" xfId="26890" xr:uid="{00000000-0005-0000-0000-00000A690000}"/>
    <cellStyle name="Normal 46" xfId="1043" xr:uid="{00000000-0005-0000-0000-000013040000}"/>
    <cellStyle name="Normal 46 2" xfId="1446" xr:uid="{00000000-0005-0000-0000-0000A6050000}"/>
    <cellStyle name="Normal 46 2 10" xfId="6770" xr:uid="{00000000-0005-0000-0000-0000721A0000}"/>
    <cellStyle name="Normal 46 2 10 3" xfId="21874" xr:uid="{00000000-0005-0000-0000-000072550000}"/>
    <cellStyle name="Normal 46 2 12" xfId="16859" xr:uid="{00000000-0005-0000-0000-0000DB410000}"/>
    <cellStyle name="Normal 46 2 2" xfId="1734" xr:uid="{00000000-0005-0000-0000-0000C6060000}"/>
    <cellStyle name="Normal 46 2 2 11" xfId="16913" xr:uid="{00000000-0005-0000-0000-000011420000}"/>
    <cellStyle name="Normal 46 2 2 2" xfId="1842" xr:uid="{00000000-0005-0000-0000-000032070000}"/>
    <cellStyle name="Normal 46 2 2 2 10" xfId="17017" xr:uid="{00000000-0005-0000-0000-000079420000}"/>
    <cellStyle name="Normal 46 2 2 2 2" xfId="2059" xr:uid="{00000000-0005-0000-0000-00000B080000}"/>
    <cellStyle name="Normal 46 2 2 2 2 2" xfId="2480" xr:uid="{00000000-0005-0000-0000-0000B0090000}"/>
    <cellStyle name="Normal 46 2 2 2 2 2 2" xfId="3319" xr:uid="{00000000-0005-0000-0000-0000F70C0000}"/>
    <cellStyle name="Normal 46 2 2 2 2 2 2 2" xfId="5009" xr:uid="{00000000-0005-0000-0000-000091130000}"/>
    <cellStyle name="Normal 46 2 2 2 2 2 2 2 2" xfId="15082" xr:uid="{00000000-0005-0000-0000-0000EA3A0000}"/>
    <cellStyle name="Normal 46 2 2 2 2 2 2 2 2 3" xfId="30180" xr:uid="{00000000-0005-0000-0000-0000E4750000}"/>
    <cellStyle name="Normal 46 2 2 2 2 2 2 2 3" xfId="10062" xr:uid="{00000000-0005-0000-0000-00004E270000}"/>
    <cellStyle name="Normal 46 2 2 2 2 2 2 2 3 3" xfId="25163" xr:uid="{00000000-0005-0000-0000-00004B620000}"/>
    <cellStyle name="Normal 46 2 2 2 2 2 2 2 5" xfId="20150" xr:uid="{00000000-0005-0000-0000-0000B64E0000}"/>
    <cellStyle name="Normal 46 2 2 2 2 2 2 3" xfId="6701" xr:uid="{00000000-0005-0000-0000-00002D1A0000}"/>
    <cellStyle name="Normal 46 2 2 2 2 2 2 3 2" xfId="16753" xr:uid="{00000000-0005-0000-0000-000071410000}"/>
    <cellStyle name="Normal 46 2 2 2 2 2 2 3 3" xfId="11733" xr:uid="{00000000-0005-0000-0000-0000D52D0000}"/>
    <cellStyle name="Normal 46 2 2 2 2 2 2 3 3 3" xfId="26834" xr:uid="{00000000-0005-0000-0000-0000D2680000}"/>
    <cellStyle name="Normal 46 2 2 2 2 2 2 3 5" xfId="21821" xr:uid="{00000000-0005-0000-0000-00003D550000}"/>
    <cellStyle name="Normal 46 2 2 2 2 2 2 4" xfId="13411" xr:uid="{00000000-0005-0000-0000-000063340000}"/>
    <cellStyle name="Normal 46 2 2 2 2 2 2 4 3" xfId="28509" xr:uid="{00000000-0005-0000-0000-00005D6F0000}"/>
    <cellStyle name="Normal 46 2 2 2 2 2 2 5" xfId="8390" xr:uid="{00000000-0005-0000-0000-0000C6200000}"/>
    <cellStyle name="Normal 46 2 2 2 2 2 2 5 3" xfId="23492" xr:uid="{00000000-0005-0000-0000-0000C45B0000}"/>
    <cellStyle name="Normal 46 2 2 2 2 2 2 7" xfId="18479" xr:uid="{00000000-0005-0000-0000-00002F480000}"/>
    <cellStyle name="Normal 46 2 2 2 2 2 3" xfId="4172" xr:uid="{00000000-0005-0000-0000-00004C100000}"/>
    <cellStyle name="Normal 46 2 2 2 2 2 3 2" xfId="14246" xr:uid="{00000000-0005-0000-0000-0000A6370000}"/>
    <cellStyle name="Normal 46 2 2 2 2 2 3 2 3" xfId="29344" xr:uid="{00000000-0005-0000-0000-0000A0720000}"/>
    <cellStyle name="Normal 46 2 2 2 2 2 3 3" xfId="9226" xr:uid="{00000000-0005-0000-0000-00000A240000}"/>
    <cellStyle name="Normal 46 2 2 2 2 2 3 3 3" xfId="24327" xr:uid="{00000000-0005-0000-0000-0000075F0000}"/>
    <cellStyle name="Normal 46 2 2 2 2 2 3 5" xfId="19314" xr:uid="{00000000-0005-0000-0000-0000724B0000}"/>
    <cellStyle name="Normal 46 2 2 2 2 2 4" xfId="5865" xr:uid="{00000000-0005-0000-0000-0000E9160000}"/>
    <cellStyle name="Normal 46 2 2 2 2 2 4 2" xfId="15917" xr:uid="{00000000-0005-0000-0000-00002D3E0000}"/>
    <cellStyle name="Normal 46 2 2 2 2 2 4 3" xfId="10897" xr:uid="{00000000-0005-0000-0000-0000912A0000}"/>
    <cellStyle name="Normal 46 2 2 2 2 2 4 3 3" xfId="25998" xr:uid="{00000000-0005-0000-0000-00008E650000}"/>
    <cellStyle name="Normal 46 2 2 2 2 2 4 5" xfId="20985" xr:uid="{00000000-0005-0000-0000-0000F9510000}"/>
    <cellStyle name="Normal 46 2 2 2 2 2 5" xfId="12575" xr:uid="{00000000-0005-0000-0000-00001F310000}"/>
    <cellStyle name="Normal 46 2 2 2 2 2 5 3" xfId="27673" xr:uid="{00000000-0005-0000-0000-0000196C0000}"/>
    <cellStyle name="Normal 46 2 2 2 2 2 6" xfId="7554" xr:uid="{00000000-0005-0000-0000-0000821D0000}"/>
    <cellStyle name="Normal 46 2 2 2 2 2 6 3" xfId="22656" xr:uid="{00000000-0005-0000-0000-000080580000}"/>
    <cellStyle name="Normal 46 2 2 2 2 2 8" xfId="17643" xr:uid="{00000000-0005-0000-0000-0000EB440000}"/>
    <cellStyle name="Normal 46 2 2 2 2 3" xfId="2901" xr:uid="{00000000-0005-0000-0000-0000550B0000}"/>
    <cellStyle name="Normal 46 2 2 2 2 3 2" xfId="4591" xr:uid="{00000000-0005-0000-0000-0000EF110000}"/>
    <cellStyle name="Normal 46 2 2 2 2 3 2 2" xfId="14664" xr:uid="{00000000-0005-0000-0000-000048390000}"/>
    <cellStyle name="Normal 46 2 2 2 2 3 2 2 3" xfId="29762" xr:uid="{00000000-0005-0000-0000-000042740000}"/>
    <cellStyle name="Normal 46 2 2 2 2 3 2 3" xfId="9644" xr:uid="{00000000-0005-0000-0000-0000AC250000}"/>
    <cellStyle name="Normal 46 2 2 2 2 3 2 3 3" xfId="24745" xr:uid="{00000000-0005-0000-0000-0000A9600000}"/>
    <cellStyle name="Normal 46 2 2 2 2 3 2 5" xfId="19732" xr:uid="{00000000-0005-0000-0000-0000144D0000}"/>
    <cellStyle name="Normal 46 2 2 2 2 3 3" xfId="6283" xr:uid="{00000000-0005-0000-0000-00008B180000}"/>
    <cellStyle name="Normal 46 2 2 2 2 3 3 2" xfId="16335" xr:uid="{00000000-0005-0000-0000-0000CF3F0000}"/>
    <cellStyle name="Normal 46 2 2 2 2 3 3 3" xfId="11315" xr:uid="{00000000-0005-0000-0000-0000332C0000}"/>
    <cellStyle name="Normal 46 2 2 2 2 3 3 3 3" xfId="26416" xr:uid="{00000000-0005-0000-0000-000030670000}"/>
    <cellStyle name="Normal 46 2 2 2 2 3 3 5" xfId="21403" xr:uid="{00000000-0005-0000-0000-00009B530000}"/>
    <cellStyle name="Normal 46 2 2 2 2 3 4" xfId="12993" xr:uid="{00000000-0005-0000-0000-0000C1320000}"/>
    <cellStyle name="Normal 46 2 2 2 2 3 4 3" xfId="28091" xr:uid="{00000000-0005-0000-0000-0000BB6D0000}"/>
    <cellStyle name="Normal 46 2 2 2 2 3 5" xfId="7972" xr:uid="{00000000-0005-0000-0000-0000241F0000}"/>
    <cellStyle name="Normal 46 2 2 2 2 3 5 3" xfId="23074" xr:uid="{00000000-0005-0000-0000-0000225A0000}"/>
    <cellStyle name="Normal 46 2 2 2 2 3 7" xfId="18061" xr:uid="{00000000-0005-0000-0000-00008D460000}"/>
    <cellStyle name="Normal 46 2 2 2 2 4" xfId="3754" xr:uid="{00000000-0005-0000-0000-0000AA0E0000}"/>
    <cellStyle name="Normal 46 2 2 2 2 4 2" xfId="13828" xr:uid="{00000000-0005-0000-0000-000004360000}"/>
    <cellStyle name="Normal 46 2 2 2 2 4 2 3" xfId="28926" xr:uid="{00000000-0005-0000-0000-0000FE700000}"/>
    <cellStyle name="Normal 46 2 2 2 2 4 3" xfId="8808" xr:uid="{00000000-0005-0000-0000-000068220000}"/>
    <cellStyle name="Normal 46 2 2 2 2 4 3 3" xfId="23909" xr:uid="{00000000-0005-0000-0000-0000655D0000}"/>
    <cellStyle name="Normal 46 2 2 2 2 4 5" xfId="18896" xr:uid="{00000000-0005-0000-0000-0000D0490000}"/>
    <cellStyle name="Normal 46 2 2 2 2 5" xfId="5447" xr:uid="{00000000-0005-0000-0000-000047150000}"/>
    <cellStyle name="Normal 46 2 2 2 2 5 2" xfId="15499" xr:uid="{00000000-0005-0000-0000-00008B3C0000}"/>
    <cellStyle name="Normal 46 2 2 2 2 5 2 3" xfId="30597" xr:uid="{00000000-0005-0000-0000-000085770000}"/>
    <cellStyle name="Normal 46 2 2 2 2 5 3" xfId="10479" xr:uid="{00000000-0005-0000-0000-0000EF280000}"/>
    <cellStyle name="Normal 46 2 2 2 2 5 3 3" xfId="25580" xr:uid="{00000000-0005-0000-0000-0000EC630000}"/>
    <cellStyle name="Normal 46 2 2 2 2 5 5" xfId="20567" xr:uid="{00000000-0005-0000-0000-000057500000}"/>
    <cellStyle name="Normal 46 2 2 2 2 6" xfId="12157" xr:uid="{00000000-0005-0000-0000-00007D2F0000}"/>
    <cellStyle name="Normal 46 2 2 2 2 6 3" xfId="27255" xr:uid="{00000000-0005-0000-0000-0000776A0000}"/>
    <cellStyle name="Normal 46 2 2 2 2 7" xfId="7136" xr:uid="{00000000-0005-0000-0000-0000E01B0000}"/>
    <cellStyle name="Normal 46 2 2 2 2 7 3" xfId="22238" xr:uid="{00000000-0005-0000-0000-0000DE560000}"/>
    <cellStyle name="Normal 46 2 2 2 2 9" xfId="17225" xr:uid="{00000000-0005-0000-0000-000049430000}"/>
    <cellStyle name="Normal 46 2 2 2 3" xfId="2272" xr:uid="{00000000-0005-0000-0000-0000E0080000}"/>
    <cellStyle name="Normal 46 2 2 2 3 2" xfId="3111" xr:uid="{00000000-0005-0000-0000-0000270C0000}"/>
    <cellStyle name="Normal 46 2 2 2 3 2 2" xfId="4801" xr:uid="{00000000-0005-0000-0000-0000C1120000}"/>
    <cellStyle name="Normal 46 2 2 2 3 2 2 2" xfId="14874" xr:uid="{00000000-0005-0000-0000-00001A3A0000}"/>
    <cellStyle name="Normal 46 2 2 2 3 2 2 2 3" xfId="29972" xr:uid="{00000000-0005-0000-0000-000014750000}"/>
    <cellStyle name="Normal 46 2 2 2 3 2 2 3" xfId="9854" xr:uid="{00000000-0005-0000-0000-00007E260000}"/>
    <cellStyle name="Normal 46 2 2 2 3 2 2 3 3" xfId="24955" xr:uid="{00000000-0005-0000-0000-00007B610000}"/>
    <cellStyle name="Normal 46 2 2 2 3 2 2 5" xfId="19942" xr:uid="{00000000-0005-0000-0000-0000E64D0000}"/>
    <cellStyle name="Normal 46 2 2 2 3 2 3" xfId="6493" xr:uid="{00000000-0005-0000-0000-00005D190000}"/>
    <cellStyle name="Normal 46 2 2 2 3 2 3 2" xfId="16545" xr:uid="{00000000-0005-0000-0000-0000A1400000}"/>
    <cellStyle name="Normal 46 2 2 2 3 2 3 3" xfId="11525" xr:uid="{00000000-0005-0000-0000-0000052D0000}"/>
    <cellStyle name="Normal 46 2 2 2 3 2 3 3 3" xfId="26626" xr:uid="{00000000-0005-0000-0000-000002680000}"/>
    <cellStyle name="Normal 46 2 2 2 3 2 3 5" xfId="21613" xr:uid="{00000000-0005-0000-0000-00006D540000}"/>
    <cellStyle name="Normal 46 2 2 2 3 2 4" xfId="13203" xr:uid="{00000000-0005-0000-0000-000093330000}"/>
    <cellStyle name="Normal 46 2 2 2 3 2 4 3" xfId="28301" xr:uid="{00000000-0005-0000-0000-00008D6E0000}"/>
    <cellStyle name="Normal 46 2 2 2 3 2 5" xfId="8182" xr:uid="{00000000-0005-0000-0000-0000F61F0000}"/>
    <cellStyle name="Normal 46 2 2 2 3 2 5 3" xfId="23284" xr:uid="{00000000-0005-0000-0000-0000F45A0000}"/>
    <cellStyle name="Normal 46 2 2 2 3 2 7" xfId="18271" xr:uid="{00000000-0005-0000-0000-00005F470000}"/>
    <cellStyle name="Normal 46 2 2 2 3 3" xfId="3964" xr:uid="{00000000-0005-0000-0000-00007C0F0000}"/>
    <cellStyle name="Normal 46 2 2 2 3 3 2" xfId="14038" xr:uid="{00000000-0005-0000-0000-0000D6360000}"/>
    <cellStyle name="Normal 46 2 2 2 3 3 2 3" xfId="29136" xr:uid="{00000000-0005-0000-0000-0000D0710000}"/>
    <cellStyle name="Normal 46 2 2 2 3 3 3" xfId="9018" xr:uid="{00000000-0005-0000-0000-00003A230000}"/>
    <cellStyle name="Normal 46 2 2 2 3 3 3 3" xfId="24119" xr:uid="{00000000-0005-0000-0000-0000375E0000}"/>
    <cellStyle name="Normal 46 2 2 2 3 3 5" xfId="19106" xr:uid="{00000000-0005-0000-0000-0000A24A0000}"/>
    <cellStyle name="Normal 46 2 2 2 3 4" xfId="5657" xr:uid="{00000000-0005-0000-0000-000019160000}"/>
    <cellStyle name="Normal 46 2 2 2 3 4 2" xfId="15709" xr:uid="{00000000-0005-0000-0000-00005D3D0000}"/>
    <cellStyle name="Normal 46 2 2 2 3 4 2 3" xfId="30807" xr:uid="{00000000-0005-0000-0000-000057780000}"/>
    <cellStyle name="Normal 46 2 2 2 3 4 3" xfId="10689" xr:uid="{00000000-0005-0000-0000-0000C1290000}"/>
    <cellStyle name="Normal 46 2 2 2 3 4 3 3" xfId="25790" xr:uid="{00000000-0005-0000-0000-0000BE640000}"/>
    <cellStyle name="Normal 46 2 2 2 3 4 5" xfId="20777" xr:uid="{00000000-0005-0000-0000-000029510000}"/>
    <cellStyle name="Normal 46 2 2 2 3 5" xfId="12367" xr:uid="{00000000-0005-0000-0000-00004F300000}"/>
    <cellStyle name="Normal 46 2 2 2 3 5 3" xfId="27465" xr:uid="{00000000-0005-0000-0000-0000496B0000}"/>
    <cellStyle name="Normal 46 2 2 2 3 6" xfId="7346" xr:uid="{00000000-0005-0000-0000-0000B21C0000}"/>
    <cellStyle name="Normal 46 2 2 2 3 6 3" xfId="22448" xr:uid="{00000000-0005-0000-0000-0000B0570000}"/>
    <cellStyle name="Normal 46 2 2 2 3 8" xfId="17435" xr:uid="{00000000-0005-0000-0000-00001B440000}"/>
    <cellStyle name="Normal 46 2 2 2 4" xfId="2693" xr:uid="{00000000-0005-0000-0000-0000850A0000}"/>
    <cellStyle name="Normal 46 2 2 2 4 2" xfId="4383" xr:uid="{00000000-0005-0000-0000-00001F110000}"/>
    <cellStyle name="Normal 46 2 2 2 4 2 2" xfId="14456" xr:uid="{00000000-0005-0000-0000-000078380000}"/>
    <cellStyle name="Normal 46 2 2 2 4 2 2 3" xfId="29554" xr:uid="{00000000-0005-0000-0000-000072730000}"/>
    <cellStyle name="Normal 46 2 2 2 4 2 3" xfId="9436" xr:uid="{00000000-0005-0000-0000-0000DC240000}"/>
    <cellStyle name="Normal 46 2 2 2 4 2 3 3" xfId="24537" xr:uid="{00000000-0005-0000-0000-0000D95F0000}"/>
    <cellStyle name="Normal 46 2 2 2 4 2 5" xfId="19524" xr:uid="{00000000-0005-0000-0000-0000444C0000}"/>
    <cellStyle name="Normal 46 2 2 2 4 3" xfId="6075" xr:uid="{00000000-0005-0000-0000-0000BB170000}"/>
    <cellStyle name="Normal 46 2 2 2 4 3 2" xfId="16127" xr:uid="{00000000-0005-0000-0000-0000FF3E0000}"/>
    <cellStyle name="Normal 46 2 2 2 4 3 3" xfId="11107" xr:uid="{00000000-0005-0000-0000-0000632B0000}"/>
    <cellStyle name="Normal 46 2 2 2 4 3 3 3" xfId="26208" xr:uid="{00000000-0005-0000-0000-000060660000}"/>
    <cellStyle name="Normal 46 2 2 2 4 3 5" xfId="21195" xr:uid="{00000000-0005-0000-0000-0000CB520000}"/>
    <cellStyle name="Normal 46 2 2 2 4 4" xfId="12785" xr:uid="{00000000-0005-0000-0000-0000F1310000}"/>
    <cellStyle name="Normal 46 2 2 2 4 4 3" xfId="27883" xr:uid="{00000000-0005-0000-0000-0000EB6C0000}"/>
    <cellStyle name="Normal 46 2 2 2 4 5" xfId="7764" xr:uid="{00000000-0005-0000-0000-0000541E0000}"/>
    <cellStyle name="Normal 46 2 2 2 4 5 3" xfId="22866" xr:uid="{00000000-0005-0000-0000-000052590000}"/>
    <cellStyle name="Normal 46 2 2 2 4 7" xfId="17853" xr:uid="{00000000-0005-0000-0000-0000BD450000}"/>
    <cellStyle name="Normal 46 2 2 2 5" xfId="3546" xr:uid="{00000000-0005-0000-0000-0000DA0D0000}"/>
    <cellStyle name="Normal 46 2 2 2 5 2" xfId="13620" xr:uid="{00000000-0005-0000-0000-000034350000}"/>
    <cellStyle name="Normal 46 2 2 2 5 2 3" xfId="28718" xr:uid="{00000000-0005-0000-0000-00002E700000}"/>
    <cellStyle name="Normal 46 2 2 2 5 3" xfId="8600" xr:uid="{00000000-0005-0000-0000-000098210000}"/>
    <cellStyle name="Normal 46 2 2 2 5 3 3" xfId="23701" xr:uid="{00000000-0005-0000-0000-0000955C0000}"/>
    <cellStyle name="Normal 46 2 2 2 5 5" xfId="18688" xr:uid="{00000000-0005-0000-0000-000000490000}"/>
    <cellStyle name="Normal 46 2 2 2 6" xfId="5239" xr:uid="{00000000-0005-0000-0000-000077140000}"/>
    <cellStyle name="Normal 46 2 2 2 6 2" xfId="15291" xr:uid="{00000000-0005-0000-0000-0000BB3B0000}"/>
    <cellStyle name="Normal 46 2 2 2 6 2 3" xfId="30389" xr:uid="{00000000-0005-0000-0000-0000B5760000}"/>
    <cellStyle name="Normal 46 2 2 2 6 3" xfId="10271" xr:uid="{00000000-0005-0000-0000-00001F280000}"/>
    <cellStyle name="Normal 46 2 2 2 6 3 3" xfId="25372" xr:uid="{00000000-0005-0000-0000-00001C630000}"/>
    <cellStyle name="Normal 46 2 2 2 6 5" xfId="20359" xr:uid="{00000000-0005-0000-0000-0000874F0000}"/>
    <cellStyle name="Normal 46 2 2 2 7" xfId="11949" xr:uid="{00000000-0005-0000-0000-0000AD2E0000}"/>
    <cellStyle name="Normal 46 2 2 2 7 3" xfId="27047" xr:uid="{00000000-0005-0000-0000-0000A7690000}"/>
    <cellStyle name="Normal 46 2 2 2 8" xfId="6928" xr:uid="{00000000-0005-0000-0000-0000101B0000}"/>
    <cellStyle name="Normal 46 2 2 2 8 3" xfId="22030" xr:uid="{00000000-0005-0000-0000-00000E560000}"/>
    <cellStyle name="Normal 46 2 2 3" xfId="1955" xr:uid="{00000000-0005-0000-0000-0000A3070000}"/>
    <cellStyle name="Normal 46 2 2 3 2" xfId="2376" xr:uid="{00000000-0005-0000-0000-000048090000}"/>
    <cellStyle name="Normal 46 2 2 3 2 2" xfId="3215" xr:uid="{00000000-0005-0000-0000-00008F0C0000}"/>
    <cellStyle name="Normal 46 2 2 3 2 2 2" xfId="4905" xr:uid="{00000000-0005-0000-0000-000029130000}"/>
    <cellStyle name="Normal 46 2 2 3 2 2 2 2" xfId="14978" xr:uid="{00000000-0005-0000-0000-0000823A0000}"/>
    <cellStyle name="Normal 46 2 2 3 2 2 2 2 3" xfId="30076" xr:uid="{00000000-0005-0000-0000-00007C750000}"/>
    <cellStyle name="Normal 46 2 2 3 2 2 2 3" xfId="9958" xr:uid="{00000000-0005-0000-0000-0000E6260000}"/>
    <cellStyle name="Normal 46 2 2 3 2 2 2 3 3" xfId="25059" xr:uid="{00000000-0005-0000-0000-0000E3610000}"/>
    <cellStyle name="Normal 46 2 2 3 2 2 2 5" xfId="20046" xr:uid="{00000000-0005-0000-0000-00004E4E0000}"/>
    <cellStyle name="Normal 46 2 2 3 2 2 3" xfId="6597" xr:uid="{00000000-0005-0000-0000-0000C5190000}"/>
    <cellStyle name="Normal 46 2 2 3 2 2 3 2" xfId="16649" xr:uid="{00000000-0005-0000-0000-000009410000}"/>
    <cellStyle name="Normal 46 2 2 3 2 2 3 3" xfId="11629" xr:uid="{00000000-0005-0000-0000-00006D2D0000}"/>
    <cellStyle name="Normal 46 2 2 3 2 2 3 3 3" xfId="26730" xr:uid="{00000000-0005-0000-0000-00006A680000}"/>
    <cellStyle name="Normal 46 2 2 3 2 2 3 5" xfId="21717" xr:uid="{00000000-0005-0000-0000-0000D5540000}"/>
    <cellStyle name="Normal 46 2 2 3 2 2 4" xfId="13307" xr:uid="{00000000-0005-0000-0000-0000FB330000}"/>
    <cellStyle name="Normal 46 2 2 3 2 2 4 3" xfId="28405" xr:uid="{00000000-0005-0000-0000-0000F56E0000}"/>
    <cellStyle name="Normal 46 2 2 3 2 2 5" xfId="8286" xr:uid="{00000000-0005-0000-0000-00005E200000}"/>
    <cellStyle name="Normal 46 2 2 3 2 2 5 3" xfId="23388" xr:uid="{00000000-0005-0000-0000-00005C5B0000}"/>
    <cellStyle name="Normal 46 2 2 3 2 2 7" xfId="18375" xr:uid="{00000000-0005-0000-0000-0000C7470000}"/>
    <cellStyle name="Normal 46 2 2 3 2 3" xfId="4068" xr:uid="{00000000-0005-0000-0000-0000E40F0000}"/>
    <cellStyle name="Normal 46 2 2 3 2 3 2" xfId="14142" xr:uid="{00000000-0005-0000-0000-00003E370000}"/>
    <cellStyle name="Normal 46 2 2 3 2 3 2 3" xfId="29240" xr:uid="{00000000-0005-0000-0000-000038720000}"/>
    <cellStyle name="Normal 46 2 2 3 2 3 3" xfId="9122" xr:uid="{00000000-0005-0000-0000-0000A2230000}"/>
    <cellStyle name="Normal 46 2 2 3 2 3 3 3" xfId="24223" xr:uid="{00000000-0005-0000-0000-00009F5E0000}"/>
    <cellStyle name="Normal 46 2 2 3 2 3 5" xfId="19210" xr:uid="{00000000-0005-0000-0000-00000A4B0000}"/>
    <cellStyle name="Normal 46 2 2 3 2 4" xfId="5761" xr:uid="{00000000-0005-0000-0000-000081160000}"/>
    <cellStyle name="Normal 46 2 2 3 2 4 2" xfId="15813" xr:uid="{00000000-0005-0000-0000-0000C53D0000}"/>
    <cellStyle name="Normal 46 2 2 3 2 4 2 3" xfId="30911" xr:uid="{00000000-0005-0000-0000-0000BF780000}"/>
    <cellStyle name="Normal 46 2 2 3 2 4 3" xfId="10793" xr:uid="{00000000-0005-0000-0000-0000292A0000}"/>
    <cellStyle name="Normal 46 2 2 3 2 4 3 3" xfId="25894" xr:uid="{00000000-0005-0000-0000-000026650000}"/>
    <cellStyle name="Normal 46 2 2 3 2 4 5" xfId="20881" xr:uid="{00000000-0005-0000-0000-000091510000}"/>
    <cellStyle name="Normal 46 2 2 3 2 5" xfId="12471" xr:uid="{00000000-0005-0000-0000-0000B7300000}"/>
    <cellStyle name="Normal 46 2 2 3 2 5 3" xfId="27569" xr:uid="{00000000-0005-0000-0000-0000B16B0000}"/>
    <cellStyle name="Normal 46 2 2 3 2 6" xfId="7450" xr:uid="{00000000-0005-0000-0000-00001A1D0000}"/>
    <cellStyle name="Normal 46 2 2 3 2 6 3" xfId="22552" xr:uid="{00000000-0005-0000-0000-000018580000}"/>
    <cellStyle name="Normal 46 2 2 3 2 8" xfId="17539" xr:uid="{00000000-0005-0000-0000-000083440000}"/>
    <cellStyle name="Normal 46 2 2 3 3" xfId="2797" xr:uid="{00000000-0005-0000-0000-0000ED0A0000}"/>
    <cellStyle name="Normal 46 2 2 3 3 2" xfId="4487" xr:uid="{00000000-0005-0000-0000-000087110000}"/>
    <cellStyle name="Normal 46 2 2 3 3 2 2" xfId="14560" xr:uid="{00000000-0005-0000-0000-0000E0380000}"/>
    <cellStyle name="Normal 46 2 2 3 3 2 2 3" xfId="29658" xr:uid="{00000000-0005-0000-0000-0000DA730000}"/>
    <cellStyle name="Normal 46 2 2 3 3 2 3" xfId="9540" xr:uid="{00000000-0005-0000-0000-000044250000}"/>
    <cellStyle name="Normal 46 2 2 3 3 2 3 3" xfId="24641" xr:uid="{00000000-0005-0000-0000-000041600000}"/>
    <cellStyle name="Normal 46 2 2 3 3 2 5" xfId="19628" xr:uid="{00000000-0005-0000-0000-0000AC4C0000}"/>
    <cellStyle name="Normal 46 2 2 3 3 3" xfId="6179" xr:uid="{00000000-0005-0000-0000-000023180000}"/>
    <cellStyle name="Normal 46 2 2 3 3 3 2" xfId="16231" xr:uid="{00000000-0005-0000-0000-0000673F0000}"/>
    <cellStyle name="Normal 46 2 2 3 3 3 3" xfId="11211" xr:uid="{00000000-0005-0000-0000-0000CB2B0000}"/>
    <cellStyle name="Normal 46 2 2 3 3 3 3 3" xfId="26312" xr:uid="{00000000-0005-0000-0000-0000C8660000}"/>
    <cellStyle name="Normal 46 2 2 3 3 3 5" xfId="21299" xr:uid="{00000000-0005-0000-0000-000033530000}"/>
    <cellStyle name="Normal 46 2 2 3 3 4" xfId="12889" xr:uid="{00000000-0005-0000-0000-000059320000}"/>
    <cellStyle name="Normal 46 2 2 3 3 4 3" xfId="27987" xr:uid="{00000000-0005-0000-0000-0000536D0000}"/>
    <cellStyle name="Normal 46 2 2 3 3 5" xfId="7868" xr:uid="{00000000-0005-0000-0000-0000BC1E0000}"/>
    <cellStyle name="Normal 46 2 2 3 3 5 3" xfId="22970" xr:uid="{00000000-0005-0000-0000-0000BA590000}"/>
    <cellStyle name="Normal 46 2 2 3 3 7" xfId="17957" xr:uid="{00000000-0005-0000-0000-000025460000}"/>
    <cellStyle name="Normal 46 2 2 3 4" xfId="3650" xr:uid="{00000000-0005-0000-0000-0000420E0000}"/>
    <cellStyle name="Normal 46 2 2 3 4 2" xfId="13724" xr:uid="{00000000-0005-0000-0000-00009C350000}"/>
    <cellStyle name="Normal 46 2 2 3 4 2 3" xfId="28822" xr:uid="{00000000-0005-0000-0000-000096700000}"/>
    <cellStyle name="Normal 46 2 2 3 4 3" xfId="8704" xr:uid="{00000000-0005-0000-0000-000000220000}"/>
    <cellStyle name="Normal 46 2 2 3 4 3 3" xfId="23805" xr:uid="{00000000-0005-0000-0000-0000FD5C0000}"/>
    <cellStyle name="Normal 46 2 2 3 4 5" xfId="18792" xr:uid="{00000000-0005-0000-0000-000068490000}"/>
    <cellStyle name="Normal 46 2 2 3 5" xfId="5343" xr:uid="{00000000-0005-0000-0000-0000DF140000}"/>
    <cellStyle name="Normal 46 2 2 3 5 2" xfId="15395" xr:uid="{00000000-0005-0000-0000-0000233C0000}"/>
    <cellStyle name="Normal 46 2 2 3 5 2 3" xfId="30493" xr:uid="{00000000-0005-0000-0000-00001D770000}"/>
    <cellStyle name="Normal 46 2 2 3 5 3" xfId="10375" xr:uid="{00000000-0005-0000-0000-000087280000}"/>
    <cellStyle name="Normal 46 2 2 3 5 3 3" xfId="25476" xr:uid="{00000000-0005-0000-0000-000084630000}"/>
    <cellStyle name="Normal 46 2 2 3 5 5" xfId="20463" xr:uid="{00000000-0005-0000-0000-0000EF4F0000}"/>
    <cellStyle name="Normal 46 2 2 3 6" xfId="12053" xr:uid="{00000000-0005-0000-0000-0000152F0000}"/>
    <cellStyle name="Normal 46 2 2 3 6 3" xfId="27151" xr:uid="{00000000-0005-0000-0000-00000F6A0000}"/>
    <cellStyle name="Normal 46 2 2 3 7" xfId="7032" xr:uid="{00000000-0005-0000-0000-0000781B0000}"/>
    <cellStyle name="Normal 46 2 2 3 7 3" xfId="22134" xr:uid="{00000000-0005-0000-0000-000076560000}"/>
    <cellStyle name="Normal 46 2 2 3 9" xfId="17121" xr:uid="{00000000-0005-0000-0000-0000E1420000}"/>
    <cellStyle name="Normal 46 2 2 4" xfId="2168" xr:uid="{00000000-0005-0000-0000-000078080000}"/>
    <cellStyle name="Normal 46 2 2 4 2" xfId="3007" xr:uid="{00000000-0005-0000-0000-0000BF0B0000}"/>
    <cellStyle name="Normal 46 2 2 4 2 2" xfId="4697" xr:uid="{00000000-0005-0000-0000-000059120000}"/>
    <cellStyle name="Normal 46 2 2 4 2 2 2" xfId="14770" xr:uid="{00000000-0005-0000-0000-0000B2390000}"/>
    <cellStyle name="Normal 46 2 2 4 2 2 2 3" xfId="29868" xr:uid="{00000000-0005-0000-0000-0000AC740000}"/>
    <cellStyle name="Normal 46 2 2 4 2 2 3" xfId="9750" xr:uid="{00000000-0005-0000-0000-000016260000}"/>
    <cellStyle name="Normal 46 2 2 4 2 2 3 3" xfId="24851" xr:uid="{00000000-0005-0000-0000-000013610000}"/>
    <cellStyle name="Normal 46 2 2 4 2 2 5" xfId="19838" xr:uid="{00000000-0005-0000-0000-00007E4D0000}"/>
    <cellStyle name="Normal 46 2 2 4 2 3" xfId="6389" xr:uid="{00000000-0005-0000-0000-0000F5180000}"/>
    <cellStyle name="Normal 46 2 2 4 2 3 2" xfId="16441" xr:uid="{00000000-0005-0000-0000-000039400000}"/>
    <cellStyle name="Normal 46 2 2 4 2 3 3" xfId="11421" xr:uid="{00000000-0005-0000-0000-00009D2C0000}"/>
    <cellStyle name="Normal 46 2 2 4 2 3 3 3" xfId="26522" xr:uid="{00000000-0005-0000-0000-00009A670000}"/>
    <cellStyle name="Normal 46 2 2 4 2 3 5" xfId="21509" xr:uid="{00000000-0005-0000-0000-000005540000}"/>
    <cellStyle name="Normal 46 2 2 4 2 4" xfId="13099" xr:uid="{00000000-0005-0000-0000-00002B330000}"/>
    <cellStyle name="Normal 46 2 2 4 2 4 3" xfId="28197" xr:uid="{00000000-0005-0000-0000-0000256E0000}"/>
    <cellStyle name="Normal 46 2 2 4 2 5" xfId="8078" xr:uid="{00000000-0005-0000-0000-00008E1F0000}"/>
    <cellStyle name="Normal 46 2 2 4 2 5 3" xfId="23180" xr:uid="{00000000-0005-0000-0000-00008C5A0000}"/>
    <cellStyle name="Normal 46 2 2 4 2 7" xfId="18167" xr:uid="{00000000-0005-0000-0000-0000F7460000}"/>
    <cellStyle name="Normal 46 2 2 4 3" xfId="3860" xr:uid="{00000000-0005-0000-0000-0000140F0000}"/>
    <cellStyle name="Normal 46 2 2 4 3 2" xfId="13934" xr:uid="{00000000-0005-0000-0000-00006E360000}"/>
    <cellStyle name="Normal 46 2 2 4 3 2 3" xfId="29032" xr:uid="{00000000-0005-0000-0000-000068710000}"/>
    <cellStyle name="Normal 46 2 2 4 3 3" xfId="8914" xr:uid="{00000000-0005-0000-0000-0000D2220000}"/>
    <cellStyle name="Normal 46 2 2 4 3 3 3" xfId="24015" xr:uid="{00000000-0005-0000-0000-0000CF5D0000}"/>
    <cellStyle name="Normal 46 2 2 4 3 5" xfId="19002" xr:uid="{00000000-0005-0000-0000-00003A4A0000}"/>
    <cellStyle name="Normal 46 2 2 4 4" xfId="5553" xr:uid="{00000000-0005-0000-0000-0000B1150000}"/>
    <cellStyle name="Normal 46 2 2 4 4 2" xfId="15605" xr:uid="{00000000-0005-0000-0000-0000F53C0000}"/>
    <cellStyle name="Normal 46 2 2 4 4 2 3" xfId="30703" xr:uid="{00000000-0005-0000-0000-0000EF770000}"/>
    <cellStyle name="Normal 46 2 2 4 4 3" xfId="10585" xr:uid="{00000000-0005-0000-0000-000059290000}"/>
    <cellStyle name="Normal 46 2 2 4 4 3 3" xfId="25686" xr:uid="{00000000-0005-0000-0000-000056640000}"/>
    <cellStyle name="Normal 46 2 2 4 4 5" xfId="20673" xr:uid="{00000000-0005-0000-0000-0000C1500000}"/>
    <cellStyle name="Normal 46 2 2 4 5" xfId="12263" xr:uid="{00000000-0005-0000-0000-0000E72F0000}"/>
    <cellStyle name="Normal 46 2 2 4 5 3" xfId="27361" xr:uid="{00000000-0005-0000-0000-0000E16A0000}"/>
    <cellStyle name="Normal 46 2 2 4 6" xfId="7242" xr:uid="{00000000-0005-0000-0000-00004A1C0000}"/>
    <cellStyle name="Normal 46 2 2 4 6 3" xfId="22344" xr:uid="{00000000-0005-0000-0000-000048570000}"/>
    <cellStyle name="Normal 46 2 2 4 8" xfId="17331" xr:uid="{00000000-0005-0000-0000-0000B3430000}"/>
    <cellStyle name="Normal 46 2 2 5" xfId="2589" xr:uid="{00000000-0005-0000-0000-00001D0A0000}"/>
    <cellStyle name="Normal 46 2 2 5 2" xfId="4279" xr:uid="{00000000-0005-0000-0000-0000B7100000}"/>
    <cellStyle name="Normal 46 2 2 5 2 2" xfId="14352" xr:uid="{00000000-0005-0000-0000-000010380000}"/>
    <cellStyle name="Normal 46 2 2 5 2 2 3" xfId="29450" xr:uid="{00000000-0005-0000-0000-00000A730000}"/>
    <cellStyle name="Normal 46 2 2 5 2 3" xfId="9332" xr:uid="{00000000-0005-0000-0000-000074240000}"/>
    <cellStyle name="Normal 46 2 2 5 2 3 3" xfId="24433" xr:uid="{00000000-0005-0000-0000-0000715F0000}"/>
    <cellStyle name="Normal 46 2 2 5 2 5" xfId="19420" xr:uid="{00000000-0005-0000-0000-0000DC4B0000}"/>
    <cellStyle name="Normal 46 2 2 5 3" xfId="5971" xr:uid="{00000000-0005-0000-0000-000053170000}"/>
    <cellStyle name="Normal 46 2 2 5 3 2" xfId="16023" xr:uid="{00000000-0005-0000-0000-0000973E0000}"/>
    <cellStyle name="Normal 46 2 2 5 3 3" xfId="11003" xr:uid="{00000000-0005-0000-0000-0000FB2A0000}"/>
    <cellStyle name="Normal 46 2 2 5 3 3 3" xfId="26104" xr:uid="{00000000-0005-0000-0000-0000F8650000}"/>
    <cellStyle name="Normal 46 2 2 5 3 5" xfId="21091" xr:uid="{00000000-0005-0000-0000-000063520000}"/>
    <cellStyle name="Normal 46 2 2 5 4" xfId="12681" xr:uid="{00000000-0005-0000-0000-000089310000}"/>
    <cellStyle name="Normal 46 2 2 5 4 3" xfId="27779" xr:uid="{00000000-0005-0000-0000-0000836C0000}"/>
    <cellStyle name="Normal 46 2 2 5 5" xfId="7660" xr:uid="{00000000-0005-0000-0000-0000EC1D0000}"/>
    <cellStyle name="Normal 46 2 2 5 5 3" xfId="22762" xr:uid="{00000000-0005-0000-0000-0000EA580000}"/>
    <cellStyle name="Normal 46 2 2 5 7" xfId="17749" xr:uid="{00000000-0005-0000-0000-000055450000}"/>
    <cellStyle name="Normal 46 2 2 6" xfId="3442" xr:uid="{00000000-0005-0000-0000-0000720D0000}"/>
    <cellStyle name="Normal 46 2 2 6 2" xfId="13516" xr:uid="{00000000-0005-0000-0000-0000CC340000}"/>
    <cellStyle name="Normal 46 2 2 6 2 3" xfId="28614" xr:uid="{00000000-0005-0000-0000-0000C66F0000}"/>
    <cellStyle name="Normal 46 2 2 6 3" xfId="8496" xr:uid="{00000000-0005-0000-0000-000030210000}"/>
    <cellStyle name="Normal 46 2 2 6 3 3" xfId="23597" xr:uid="{00000000-0005-0000-0000-00002D5C0000}"/>
    <cellStyle name="Normal 46 2 2 6 5" xfId="18584" xr:uid="{00000000-0005-0000-0000-000098480000}"/>
    <cellStyle name="Normal 46 2 2 7" xfId="5135" xr:uid="{00000000-0005-0000-0000-00000F140000}"/>
    <cellStyle name="Normal 46 2 2 7 2" xfId="15187" xr:uid="{00000000-0005-0000-0000-0000533B0000}"/>
    <cellStyle name="Normal 46 2 2 7 2 3" xfId="30285" xr:uid="{00000000-0005-0000-0000-00004D760000}"/>
    <cellStyle name="Normal 46 2 2 7 3" xfId="10167" xr:uid="{00000000-0005-0000-0000-0000B7270000}"/>
    <cellStyle name="Normal 46 2 2 7 3 3" xfId="25268" xr:uid="{00000000-0005-0000-0000-0000B4620000}"/>
    <cellStyle name="Normal 46 2 2 7 5" xfId="20255" xr:uid="{00000000-0005-0000-0000-00001F4F0000}"/>
    <cellStyle name="Normal 46 2 2 8" xfId="11845" xr:uid="{00000000-0005-0000-0000-0000452E0000}"/>
    <cellStyle name="Normal 46 2 2 8 3" xfId="26943" xr:uid="{00000000-0005-0000-0000-00003F690000}"/>
    <cellStyle name="Normal 46 2 2 9" xfId="6824" xr:uid="{00000000-0005-0000-0000-0000A81A0000}"/>
    <cellStyle name="Normal 46 2 2 9 3" xfId="21926" xr:uid="{00000000-0005-0000-0000-0000A6550000}"/>
    <cellStyle name="Normal 46 2 3" xfId="1788" xr:uid="{00000000-0005-0000-0000-0000FC060000}"/>
    <cellStyle name="Normal 46 2 3 10" xfId="16965" xr:uid="{00000000-0005-0000-0000-000045420000}"/>
    <cellStyle name="Normal 46 2 3 2" xfId="2007" xr:uid="{00000000-0005-0000-0000-0000D7070000}"/>
    <cellStyle name="Normal 46 2 3 2 2" xfId="2428" xr:uid="{00000000-0005-0000-0000-00007C090000}"/>
    <cellStyle name="Normal 46 2 3 2 2 2" xfId="3267" xr:uid="{00000000-0005-0000-0000-0000C30C0000}"/>
    <cellStyle name="Normal 46 2 3 2 2 2 2" xfId="4957" xr:uid="{00000000-0005-0000-0000-00005D130000}"/>
    <cellStyle name="Normal 46 2 3 2 2 2 2 2" xfId="15030" xr:uid="{00000000-0005-0000-0000-0000B63A0000}"/>
    <cellStyle name="Normal 46 2 3 2 2 2 2 2 3" xfId="30128" xr:uid="{00000000-0005-0000-0000-0000B0750000}"/>
    <cellStyle name="Normal 46 2 3 2 2 2 2 3" xfId="10010" xr:uid="{00000000-0005-0000-0000-00001A270000}"/>
    <cellStyle name="Normal 46 2 3 2 2 2 2 3 3" xfId="25111" xr:uid="{00000000-0005-0000-0000-000017620000}"/>
    <cellStyle name="Normal 46 2 3 2 2 2 2 5" xfId="20098" xr:uid="{00000000-0005-0000-0000-0000824E0000}"/>
    <cellStyle name="Normal 46 2 3 2 2 2 3" xfId="6649" xr:uid="{00000000-0005-0000-0000-0000F9190000}"/>
    <cellStyle name="Normal 46 2 3 2 2 2 3 2" xfId="16701" xr:uid="{00000000-0005-0000-0000-00003D410000}"/>
    <cellStyle name="Normal 46 2 3 2 2 2 3 3" xfId="11681" xr:uid="{00000000-0005-0000-0000-0000A12D0000}"/>
    <cellStyle name="Normal 46 2 3 2 2 2 3 3 3" xfId="26782" xr:uid="{00000000-0005-0000-0000-00009E680000}"/>
    <cellStyle name="Normal 46 2 3 2 2 2 3 5" xfId="21769" xr:uid="{00000000-0005-0000-0000-000009550000}"/>
    <cellStyle name="Normal 46 2 3 2 2 2 4" xfId="13359" xr:uid="{00000000-0005-0000-0000-00002F340000}"/>
    <cellStyle name="Normal 46 2 3 2 2 2 4 3" xfId="28457" xr:uid="{00000000-0005-0000-0000-0000296F0000}"/>
    <cellStyle name="Normal 46 2 3 2 2 2 5" xfId="8338" xr:uid="{00000000-0005-0000-0000-000092200000}"/>
    <cellStyle name="Normal 46 2 3 2 2 2 5 3" xfId="23440" xr:uid="{00000000-0005-0000-0000-0000905B0000}"/>
    <cellStyle name="Normal 46 2 3 2 2 2 7" xfId="18427" xr:uid="{00000000-0005-0000-0000-0000FB470000}"/>
    <cellStyle name="Normal 46 2 3 2 2 3" xfId="4120" xr:uid="{00000000-0005-0000-0000-000018100000}"/>
    <cellStyle name="Normal 46 2 3 2 2 3 2" xfId="14194" xr:uid="{00000000-0005-0000-0000-000072370000}"/>
    <cellStyle name="Normal 46 2 3 2 2 3 2 3" xfId="29292" xr:uid="{00000000-0005-0000-0000-00006C720000}"/>
    <cellStyle name="Normal 46 2 3 2 2 3 3" xfId="9174" xr:uid="{00000000-0005-0000-0000-0000D6230000}"/>
    <cellStyle name="Normal 46 2 3 2 2 3 3 3" xfId="24275" xr:uid="{00000000-0005-0000-0000-0000D35E0000}"/>
    <cellStyle name="Normal 46 2 3 2 2 3 5" xfId="19262" xr:uid="{00000000-0005-0000-0000-00003E4B0000}"/>
    <cellStyle name="Normal 46 2 3 2 2 4" xfId="5813" xr:uid="{00000000-0005-0000-0000-0000B5160000}"/>
    <cellStyle name="Normal 46 2 3 2 2 4 2" xfId="15865" xr:uid="{00000000-0005-0000-0000-0000F93D0000}"/>
    <cellStyle name="Normal 46 2 3 2 2 4 3" xfId="10845" xr:uid="{00000000-0005-0000-0000-00005D2A0000}"/>
    <cellStyle name="Normal 46 2 3 2 2 4 3 3" xfId="25946" xr:uid="{00000000-0005-0000-0000-00005A650000}"/>
    <cellStyle name="Normal 46 2 3 2 2 4 5" xfId="20933" xr:uid="{00000000-0005-0000-0000-0000C5510000}"/>
    <cellStyle name="Normal 46 2 3 2 2 5" xfId="12523" xr:uid="{00000000-0005-0000-0000-0000EB300000}"/>
    <cellStyle name="Normal 46 2 3 2 2 5 3" xfId="27621" xr:uid="{00000000-0005-0000-0000-0000E56B0000}"/>
    <cellStyle name="Normal 46 2 3 2 2 6" xfId="7502" xr:uid="{00000000-0005-0000-0000-00004E1D0000}"/>
    <cellStyle name="Normal 46 2 3 2 2 6 3" xfId="22604" xr:uid="{00000000-0005-0000-0000-00004C580000}"/>
    <cellStyle name="Normal 46 2 3 2 2 8" xfId="17591" xr:uid="{00000000-0005-0000-0000-0000B7440000}"/>
    <cellStyle name="Normal 46 2 3 2 3" xfId="2849" xr:uid="{00000000-0005-0000-0000-0000210B0000}"/>
    <cellStyle name="Normal 46 2 3 2 3 2" xfId="4539" xr:uid="{00000000-0005-0000-0000-0000BB110000}"/>
    <cellStyle name="Normal 46 2 3 2 3 2 2" xfId="14612" xr:uid="{00000000-0005-0000-0000-000014390000}"/>
    <cellStyle name="Normal 46 2 3 2 3 2 2 3" xfId="29710" xr:uid="{00000000-0005-0000-0000-00000E740000}"/>
    <cellStyle name="Normal 46 2 3 2 3 2 3" xfId="9592" xr:uid="{00000000-0005-0000-0000-000078250000}"/>
    <cellStyle name="Normal 46 2 3 2 3 2 3 3" xfId="24693" xr:uid="{00000000-0005-0000-0000-000075600000}"/>
    <cellStyle name="Normal 46 2 3 2 3 2 5" xfId="19680" xr:uid="{00000000-0005-0000-0000-0000E04C0000}"/>
    <cellStyle name="Normal 46 2 3 2 3 3" xfId="6231" xr:uid="{00000000-0005-0000-0000-000057180000}"/>
    <cellStyle name="Normal 46 2 3 2 3 3 2" xfId="16283" xr:uid="{00000000-0005-0000-0000-00009B3F0000}"/>
    <cellStyle name="Normal 46 2 3 2 3 3 3" xfId="11263" xr:uid="{00000000-0005-0000-0000-0000FF2B0000}"/>
    <cellStyle name="Normal 46 2 3 2 3 3 3 3" xfId="26364" xr:uid="{00000000-0005-0000-0000-0000FC660000}"/>
    <cellStyle name="Normal 46 2 3 2 3 3 5" xfId="21351" xr:uid="{00000000-0005-0000-0000-000067530000}"/>
    <cellStyle name="Normal 46 2 3 2 3 4" xfId="12941" xr:uid="{00000000-0005-0000-0000-00008D320000}"/>
    <cellStyle name="Normal 46 2 3 2 3 4 3" xfId="28039" xr:uid="{00000000-0005-0000-0000-0000876D0000}"/>
    <cellStyle name="Normal 46 2 3 2 3 5" xfId="7920" xr:uid="{00000000-0005-0000-0000-0000F01E0000}"/>
    <cellStyle name="Normal 46 2 3 2 3 5 3" xfId="23022" xr:uid="{00000000-0005-0000-0000-0000EE590000}"/>
    <cellStyle name="Normal 46 2 3 2 3 7" xfId="18009" xr:uid="{00000000-0005-0000-0000-000059460000}"/>
    <cellStyle name="Normal 46 2 3 2 4" xfId="3702" xr:uid="{00000000-0005-0000-0000-0000760E0000}"/>
    <cellStyle name="Normal 46 2 3 2 4 2" xfId="13776" xr:uid="{00000000-0005-0000-0000-0000D0350000}"/>
    <cellStyle name="Normal 46 2 3 2 4 2 3" xfId="28874" xr:uid="{00000000-0005-0000-0000-0000CA700000}"/>
    <cellStyle name="Normal 46 2 3 2 4 3" xfId="8756" xr:uid="{00000000-0005-0000-0000-000034220000}"/>
    <cellStyle name="Normal 46 2 3 2 4 3 3" xfId="23857" xr:uid="{00000000-0005-0000-0000-0000315D0000}"/>
    <cellStyle name="Normal 46 2 3 2 4 5" xfId="18844" xr:uid="{00000000-0005-0000-0000-00009C490000}"/>
    <cellStyle name="Normal 46 2 3 2 5" xfId="5395" xr:uid="{00000000-0005-0000-0000-000013150000}"/>
    <cellStyle name="Normal 46 2 3 2 5 2" xfId="15447" xr:uid="{00000000-0005-0000-0000-0000573C0000}"/>
    <cellStyle name="Normal 46 2 3 2 5 2 3" xfId="30545" xr:uid="{00000000-0005-0000-0000-000051770000}"/>
    <cellStyle name="Normal 46 2 3 2 5 3" xfId="10427" xr:uid="{00000000-0005-0000-0000-0000BB280000}"/>
    <cellStyle name="Normal 46 2 3 2 5 3 3" xfId="25528" xr:uid="{00000000-0005-0000-0000-0000B8630000}"/>
    <cellStyle name="Normal 46 2 3 2 5 5" xfId="20515" xr:uid="{00000000-0005-0000-0000-000023500000}"/>
    <cellStyle name="Normal 46 2 3 2 6" xfId="12105" xr:uid="{00000000-0005-0000-0000-0000492F0000}"/>
    <cellStyle name="Normal 46 2 3 2 6 3" xfId="27203" xr:uid="{00000000-0005-0000-0000-0000436A0000}"/>
    <cellStyle name="Normal 46 2 3 2 7" xfId="7084" xr:uid="{00000000-0005-0000-0000-0000AC1B0000}"/>
    <cellStyle name="Normal 46 2 3 2 7 3" xfId="22186" xr:uid="{00000000-0005-0000-0000-0000AA560000}"/>
    <cellStyle name="Normal 46 2 3 2 9" xfId="17173" xr:uid="{00000000-0005-0000-0000-000015430000}"/>
    <cellStyle name="Normal 46 2 3 3" xfId="2220" xr:uid="{00000000-0005-0000-0000-0000AC080000}"/>
    <cellStyle name="Normal 46 2 3 3 2" xfId="3059" xr:uid="{00000000-0005-0000-0000-0000F30B0000}"/>
    <cellStyle name="Normal 46 2 3 3 2 2" xfId="4749" xr:uid="{00000000-0005-0000-0000-00008D120000}"/>
    <cellStyle name="Normal 46 2 3 3 2 2 2" xfId="14822" xr:uid="{00000000-0005-0000-0000-0000E6390000}"/>
    <cellStyle name="Normal 46 2 3 3 2 2 2 3" xfId="29920" xr:uid="{00000000-0005-0000-0000-0000E0740000}"/>
    <cellStyle name="Normal 46 2 3 3 2 2 3" xfId="9802" xr:uid="{00000000-0005-0000-0000-00004A260000}"/>
    <cellStyle name="Normal 46 2 3 3 2 2 3 3" xfId="24903" xr:uid="{00000000-0005-0000-0000-000047610000}"/>
    <cellStyle name="Normal 46 2 3 3 2 2 5" xfId="19890" xr:uid="{00000000-0005-0000-0000-0000B24D0000}"/>
    <cellStyle name="Normal 46 2 3 3 2 3" xfId="6441" xr:uid="{00000000-0005-0000-0000-000029190000}"/>
    <cellStyle name="Normal 46 2 3 3 2 3 2" xfId="16493" xr:uid="{00000000-0005-0000-0000-00006D400000}"/>
    <cellStyle name="Normal 46 2 3 3 2 3 3" xfId="11473" xr:uid="{00000000-0005-0000-0000-0000D12C0000}"/>
    <cellStyle name="Normal 46 2 3 3 2 3 3 3" xfId="26574" xr:uid="{00000000-0005-0000-0000-0000CE670000}"/>
    <cellStyle name="Normal 46 2 3 3 2 3 5" xfId="21561" xr:uid="{00000000-0005-0000-0000-000039540000}"/>
    <cellStyle name="Normal 46 2 3 3 2 4" xfId="13151" xr:uid="{00000000-0005-0000-0000-00005F330000}"/>
    <cellStyle name="Normal 46 2 3 3 2 4 3" xfId="28249" xr:uid="{00000000-0005-0000-0000-0000596E0000}"/>
    <cellStyle name="Normal 46 2 3 3 2 5" xfId="8130" xr:uid="{00000000-0005-0000-0000-0000C21F0000}"/>
    <cellStyle name="Normal 46 2 3 3 2 5 3" xfId="23232" xr:uid="{00000000-0005-0000-0000-0000C05A0000}"/>
    <cellStyle name="Normal 46 2 3 3 2 7" xfId="18219" xr:uid="{00000000-0005-0000-0000-00002B470000}"/>
    <cellStyle name="Normal 46 2 3 3 3" xfId="3912" xr:uid="{00000000-0005-0000-0000-0000480F0000}"/>
    <cellStyle name="Normal 46 2 3 3 3 2" xfId="13986" xr:uid="{00000000-0005-0000-0000-0000A2360000}"/>
    <cellStyle name="Normal 46 2 3 3 3 2 3" xfId="29084" xr:uid="{00000000-0005-0000-0000-00009C710000}"/>
    <cellStyle name="Normal 46 2 3 3 3 3" xfId="8966" xr:uid="{00000000-0005-0000-0000-000006230000}"/>
    <cellStyle name="Normal 46 2 3 3 3 3 3" xfId="24067" xr:uid="{00000000-0005-0000-0000-0000035E0000}"/>
    <cellStyle name="Normal 46 2 3 3 3 5" xfId="19054" xr:uid="{00000000-0005-0000-0000-00006E4A0000}"/>
    <cellStyle name="Normal 46 2 3 3 4" xfId="5605" xr:uid="{00000000-0005-0000-0000-0000E5150000}"/>
    <cellStyle name="Normal 46 2 3 3 4 2" xfId="15657" xr:uid="{00000000-0005-0000-0000-0000293D0000}"/>
    <cellStyle name="Normal 46 2 3 3 4 2 3" xfId="30755" xr:uid="{00000000-0005-0000-0000-000023780000}"/>
    <cellStyle name="Normal 46 2 3 3 4 3" xfId="10637" xr:uid="{00000000-0005-0000-0000-00008D290000}"/>
    <cellStyle name="Normal 46 2 3 3 4 3 3" xfId="25738" xr:uid="{00000000-0005-0000-0000-00008A640000}"/>
    <cellStyle name="Normal 46 2 3 3 4 5" xfId="20725" xr:uid="{00000000-0005-0000-0000-0000F5500000}"/>
    <cellStyle name="Normal 46 2 3 3 5" xfId="12315" xr:uid="{00000000-0005-0000-0000-00001B300000}"/>
    <cellStyle name="Normal 46 2 3 3 5 3" xfId="27413" xr:uid="{00000000-0005-0000-0000-0000156B0000}"/>
    <cellStyle name="Normal 46 2 3 3 6" xfId="7294" xr:uid="{00000000-0005-0000-0000-00007E1C0000}"/>
    <cellStyle name="Normal 46 2 3 3 6 3" xfId="22396" xr:uid="{00000000-0005-0000-0000-00007C570000}"/>
    <cellStyle name="Normal 46 2 3 3 8" xfId="17383" xr:uid="{00000000-0005-0000-0000-0000E7430000}"/>
    <cellStyle name="Normal 46 2 3 4" xfId="2641" xr:uid="{00000000-0005-0000-0000-0000510A0000}"/>
    <cellStyle name="Normal 46 2 3 4 2" xfId="4331" xr:uid="{00000000-0005-0000-0000-0000EB100000}"/>
    <cellStyle name="Normal 46 2 3 4 2 2" xfId="14404" xr:uid="{00000000-0005-0000-0000-000044380000}"/>
    <cellStyle name="Normal 46 2 3 4 2 2 3" xfId="29502" xr:uid="{00000000-0005-0000-0000-00003E730000}"/>
    <cellStyle name="Normal 46 2 3 4 2 3" xfId="9384" xr:uid="{00000000-0005-0000-0000-0000A8240000}"/>
    <cellStyle name="Normal 46 2 3 4 2 3 3" xfId="24485" xr:uid="{00000000-0005-0000-0000-0000A55F0000}"/>
    <cellStyle name="Normal 46 2 3 4 2 5" xfId="19472" xr:uid="{00000000-0005-0000-0000-0000104C0000}"/>
    <cellStyle name="Normal 46 2 3 4 3" xfId="6023" xr:uid="{00000000-0005-0000-0000-000087170000}"/>
    <cellStyle name="Normal 46 2 3 4 3 2" xfId="16075" xr:uid="{00000000-0005-0000-0000-0000CB3E0000}"/>
    <cellStyle name="Normal 46 2 3 4 3 3" xfId="11055" xr:uid="{00000000-0005-0000-0000-00002F2B0000}"/>
    <cellStyle name="Normal 46 2 3 4 3 3 3" xfId="26156" xr:uid="{00000000-0005-0000-0000-00002C660000}"/>
    <cellStyle name="Normal 46 2 3 4 3 5" xfId="21143" xr:uid="{00000000-0005-0000-0000-000097520000}"/>
    <cellStyle name="Normal 46 2 3 4 4" xfId="12733" xr:uid="{00000000-0005-0000-0000-0000BD310000}"/>
    <cellStyle name="Normal 46 2 3 4 4 3" xfId="27831" xr:uid="{00000000-0005-0000-0000-0000B76C0000}"/>
    <cellStyle name="Normal 46 2 3 4 5" xfId="7712" xr:uid="{00000000-0005-0000-0000-0000201E0000}"/>
    <cellStyle name="Normal 46 2 3 4 5 3" xfId="22814" xr:uid="{00000000-0005-0000-0000-00001E590000}"/>
    <cellStyle name="Normal 46 2 3 4 7" xfId="17801" xr:uid="{00000000-0005-0000-0000-000089450000}"/>
    <cellStyle name="Normal 46 2 3 5" xfId="3494" xr:uid="{00000000-0005-0000-0000-0000A60D0000}"/>
    <cellStyle name="Normal 46 2 3 5 2" xfId="13568" xr:uid="{00000000-0005-0000-0000-000000350000}"/>
    <cellStyle name="Normal 46 2 3 5 2 3" xfId="28666" xr:uid="{00000000-0005-0000-0000-0000FA6F0000}"/>
    <cellStyle name="Normal 46 2 3 5 3" xfId="8548" xr:uid="{00000000-0005-0000-0000-000064210000}"/>
    <cellStyle name="Normal 46 2 3 5 3 3" xfId="23649" xr:uid="{00000000-0005-0000-0000-0000615C0000}"/>
    <cellStyle name="Normal 46 2 3 5 5" xfId="18636" xr:uid="{00000000-0005-0000-0000-0000CC480000}"/>
    <cellStyle name="Normal 46 2 3 6" xfId="5187" xr:uid="{00000000-0005-0000-0000-000043140000}"/>
    <cellStyle name="Normal 46 2 3 6 2" xfId="15239" xr:uid="{00000000-0005-0000-0000-0000873B0000}"/>
    <cellStyle name="Normal 46 2 3 6 2 3" xfId="30337" xr:uid="{00000000-0005-0000-0000-000081760000}"/>
    <cellStyle name="Normal 46 2 3 6 3" xfId="10219" xr:uid="{00000000-0005-0000-0000-0000EB270000}"/>
    <cellStyle name="Normal 46 2 3 6 3 3" xfId="25320" xr:uid="{00000000-0005-0000-0000-0000E8620000}"/>
    <cellStyle name="Normal 46 2 3 6 5" xfId="20307" xr:uid="{00000000-0005-0000-0000-0000534F0000}"/>
    <cellStyle name="Normal 46 2 3 7" xfId="11897" xr:uid="{00000000-0005-0000-0000-0000792E0000}"/>
    <cellStyle name="Normal 46 2 3 7 3" xfId="26995" xr:uid="{00000000-0005-0000-0000-000073690000}"/>
    <cellStyle name="Normal 46 2 3 8" xfId="6876" xr:uid="{00000000-0005-0000-0000-0000DC1A0000}"/>
    <cellStyle name="Normal 46 2 3 8 3" xfId="21978" xr:uid="{00000000-0005-0000-0000-0000DA550000}"/>
    <cellStyle name="Normal 46 2 4" xfId="1901" xr:uid="{00000000-0005-0000-0000-00006D070000}"/>
    <cellStyle name="Normal 46 2 4 2" xfId="2324" xr:uid="{00000000-0005-0000-0000-000014090000}"/>
    <cellStyle name="Normal 46 2 4 2 2" xfId="3163" xr:uid="{00000000-0005-0000-0000-00005B0C0000}"/>
    <cellStyle name="Normal 46 2 4 2 2 2" xfId="4853" xr:uid="{00000000-0005-0000-0000-0000F5120000}"/>
    <cellStyle name="Normal 46 2 4 2 2 2 2" xfId="14926" xr:uid="{00000000-0005-0000-0000-00004E3A0000}"/>
    <cellStyle name="Normal 46 2 4 2 2 2 2 3" xfId="30024" xr:uid="{00000000-0005-0000-0000-000048750000}"/>
    <cellStyle name="Normal 46 2 4 2 2 2 3" xfId="9906" xr:uid="{00000000-0005-0000-0000-0000B2260000}"/>
    <cellStyle name="Normal 46 2 4 2 2 2 3 3" xfId="25007" xr:uid="{00000000-0005-0000-0000-0000AF610000}"/>
    <cellStyle name="Normal 46 2 4 2 2 2 5" xfId="19994" xr:uid="{00000000-0005-0000-0000-00001A4E0000}"/>
    <cellStyle name="Normal 46 2 4 2 2 3" xfId="6545" xr:uid="{00000000-0005-0000-0000-000091190000}"/>
    <cellStyle name="Normal 46 2 4 2 2 3 2" xfId="16597" xr:uid="{00000000-0005-0000-0000-0000D5400000}"/>
    <cellStyle name="Normal 46 2 4 2 2 3 3" xfId="11577" xr:uid="{00000000-0005-0000-0000-0000392D0000}"/>
    <cellStyle name="Normal 46 2 4 2 2 3 3 3" xfId="26678" xr:uid="{00000000-0005-0000-0000-000036680000}"/>
    <cellStyle name="Normal 46 2 4 2 2 3 5" xfId="21665" xr:uid="{00000000-0005-0000-0000-0000A1540000}"/>
    <cellStyle name="Normal 46 2 4 2 2 4" xfId="13255" xr:uid="{00000000-0005-0000-0000-0000C7330000}"/>
    <cellStyle name="Normal 46 2 4 2 2 4 3" xfId="28353" xr:uid="{00000000-0005-0000-0000-0000C16E0000}"/>
    <cellStyle name="Normal 46 2 4 2 2 5" xfId="8234" xr:uid="{00000000-0005-0000-0000-00002A200000}"/>
    <cellStyle name="Normal 46 2 4 2 2 5 3" xfId="23336" xr:uid="{00000000-0005-0000-0000-0000285B0000}"/>
    <cellStyle name="Normal 46 2 4 2 2 7" xfId="18323" xr:uid="{00000000-0005-0000-0000-000093470000}"/>
    <cellStyle name="Normal 46 2 4 2 3" xfId="4016" xr:uid="{00000000-0005-0000-0000-0000B00F0000}"/>
    <cellStyle name="Normal 46 2 4 2 3 2" xfId="14090" xr:uid="{00000000-0005-0000-0000-00000A370000}"/>
    <cellStyle name="Normal 46 2 4 2 3 2 3" xfId="29188" xr:uid="{00000000-0005-0000-0000-000004720000}"/>
    <cellStyle name="Normal 46 2 4 2 3 3" xfId="9070" xr:uid="{00000000-0005-0000-0000-00006E230000}"/>
    <cellStyle name="Normal 46 2 4 2 3 3 3" xfId="24171" xr:uid="{00000000-0005-0000-0000-00006B5E0000}"/>
    <cellStyle name="Normal 46 2 4 2 3 5" xfId="19158" xr:uid="{00000000-0005-0000-0000-0000D64A0000}"/>
    <cellStyle name="Normal 46 2 4 2 4" xfId="5709" xr:uid="{00000000-0005-0000-0000-00004D160000}"/>
    <cellStyle name="Normal 46 2 4 2 4 2" xfId="15761" xr:uid="{00000000-0005-0000-0000-0000913D0000}"/>
    <cellStyle name="Normal 46 2 4 2 4 2 3" xfId="30859" xr:uid="{00000000-0005-0000-0000-00008B780000}"/>
    <cellStyle name="Normal 46 2 4 2 4 3" xfId="10741" xr:uid="{00000000-0005-0000-0000-0000F5290000}"/>
    <cellStyle name="Normal 46 2 4 2 4 3 3" xfId="25842" xr:uid="{00000000-0005-0000-0000-0000F2640000}"/>
    <cellStyle name="Normal 46 2 4 2 4 5" xfId="20829" xr:uid="{00000000-0005-0000-0000-00005D510000}"/>
    <cellStyle name="Normal 46 2 4 2 5" xfId="12419" xr:uid="{00000000-0005-0000-0000-000083300000}"/>
    <cellStyle name="Normal 46 2 4 2 5 3" xfId="27517" xr:uid="{00000000-0005-0000-0000-00007D6B0000}"/>
    <cellStyle name="Normal 46 2 4 2 6" xfId="7398" xr:uid="{00000000-0005-0000-0000-0000E61C0000}"/>
    <cellStyle name="Normal 46 2 4 2 6 3" xfId="22500" xr:uid="{00000000-0005-0000-0000-0000E4570000}"/>
    <cellStyle name="Normal 46 2 4 2 8" xfId="17487" xr:uid="{00000000-0005-0000-0000-00004F440000}"/>
    <cellStyle name="Normal 46 2 4 3" xfId="2745" xr:uid="{00000000-0005-0000-0000-0000B90A0000}"/>
    <cellStyle name="Normal 46 2 4 3 2" xfId="4435" xr:uid="{00000000-0005-0000-0000-000053110000}"/>
    <cellStyle name="Normal 46 2 4 3 2 2" xfId="14508" xr:uid="{00000000-0005-0000-0000-0000AC380000}"/>
    <cellStyle name="Normal 46 2 4 3 2 2 3" xfId="29606" xr:uid="{00000000-0005-0000-0000-0000A6730000}"/>
    <cellStyle name="Normal 46 2 4 3 2 3" xfId="9488" xr:uid="{00000000-0005-0000-0000-000010250000}"/>
    <cellStyle name="Normal 46 2 4 3 2 3 3" xfId="24589" xr:uid="{00000000-0005-0000-0000-00000D600000}"/>
    <cellStyle name="Normal 46 2 4 3 2 5" xfId="19576" xr:uid="{00000000-0005-0000-0000-0000784C0000}"/>
    <cellStyle name="Normal 46 2 4 3 3" xfId="6127" xr:uid="{00000000-0005-0000-0000-0000EF170000}"/>
    <cellStyle name="Normal 46 2 4 3 3 2" xfId="16179" xr:uid="{00000000-0005-0000-0000-0000333F0000}"/>
    <cellStyle name="Normal 46 2 4 3 3 3" xfId="11159" xr:uid="{00000000-0005-0000-0000-0000972B0000}"/>
    <cellStyle name="Normal 46 2 4 3 3 3 3" xfId="26260" xr:uid="{00000000-0005-0000-0000-000094660000}"/>
    <cellStyle name="Normal 46 2 4 3 3 5" xfId="21247" xr:uid="{00000000-0005-0000-0000-0000FF520000}"/>
    <cellStyle name="Normal 46 2 4 3 4" xfId="12837" xr:uid="{00000000-0005-0000-0000-000025320000}"/>
    <cellStyle name="Normal 46 2 4 3 4 3" xfId="27935" xr:uid="{00000000-0005-0000-0000-00001F6D0000}"/>
    <cellStyle name="Normal 46 2 4 3 5" xfId="7816" xr:uid="{00000000-0005-0000-0000-0000881E0000}"/>
    <cellStyle name="Normal 46 2 4 3 5 3" xfId="22918" xr:uid="{00000000-0005-0000-0000-000086590000}"/>
    <cellStyle name="Normal 46 2 4 3 7" xfId="17905" xr:uid="{00000000-0005-0000-0000-0000F1450000}"/>
    <cellStyle name="Normal 46 2 4 4" xfId="3598" xr:uid="{00000000-0005-0000-0000-00000E0E0000}"/>
    <cellStyle name="Normal 46 2 4 4 2" xfId="13672" xr:uid="{00000000-0005-0000-0000-000068350000}"/>
    <cellStyle name="Normal 46 2 4 4 2 3" xfId="28770" xr:uid="{00000000-0005-0000-0000-000062700000}"/>
    <cellStyle name="Normal 46 2 4 4 3" xfId="8652" xr:uid="{00000000-0005-0000-0000-0000CC210000}"/>
    <cellStyle name="Normal 46 2 4 4 3 3" xfId="23753" xr:uid="{00000000-0005-0000-0000-0000C95C0000}"/>
    <cellStyle name="Normal 46 2 4 4 5" xfId="18740" xr:uid="{00000000-0005-0000-0000-000034490000}"/>
    <cellStyle name="Normal 46 2 4 5" xfId="5291" xr:uid="{00000000-0005-0000-0000-0000AB140000}"/>
    <cellStyle name="Normal 46 2 4 5 2" xfId="15343" xr:uid="{00000000-0005-0000-0000-0000EF3B0000}"/>
    <cellStyle name="Normal 46 2 4 5 2 3" xfId="30441" xr:uid="{00000000-0005-0000-0000-0000E9760000}"/>
    <cellStyle name="Normal 46 2 4 5 3" xfId="10323" xr:uid="{00000000-0005-0000-0000-000053280000}"/>
    <cellStyle name="Normal 46 2 4 5 3 3" xfId="25424" xr:uid="{00000000-0005-0000-0000-000050630000}"/>
    <cellStyle name="Normal 46 2 4 5 5" xfId="20411" xr:uid="{00000000-0005-0000-0000-0000BB4F0000}"/>
    <cellStyle name="Normal 46 2 4 6" xfId="12001" xr:uid="{00000000-0005-0000-0000-0000E12E0000}"/>
    <cellStyle name="Normal 46 2 4 6 3" xfId="27099" xr:uid="{00000000-0005-0000-0000-0000DB690000}"/>
    <cellStyle name="Normal 46 2 4 7" xfId="6980" xr:uid="{00000000-0005-0000-0000-0000441B0000}"/>
    <cellStyle name="Normal 46 2 4 7 3" xfId="22082" xr:uid="{00000000-0005-0000-0000-000042560000}"/>
    <cellStyle name="Normal 46 2 4 9" xfId="17069" xr:uid="{00000000-0005-0000-0000-0000AD420000}"/>
    <cellStyle name="Normal 46 2 5" xfId="2114" xr:uid="{00000000-0005-0000-0000-000042080000}"/>
    <cellStyle name="Normal 46 2 5 2" xfId="2955" xr:uid="{00000000-0005-0000-0000-00008B0B0000}"/>
    <cellStyle name="Normal 46 2 5 2 2" xfId="4645" xr:uid="{00000000-0005-0000-0000-000025120000}"/>
    <cellStyle name="Normal 46 2 5 2 2 2" xfId="14718" xr:uid="{00000000-0005-0000-0000-00007E390000}"/>
    <cellStyle name="Normal 46 2 5 2 2 2 3" xfId="29816" xr:uid="{00000000-0005-0000-0000-000078740000}"/>
    <cellStyle name="Normal 46 2 5 2 2 3" xfId="9698" xr:uid="{00000000-0005-0000-0000-0000E2250000}"/>
    <cellStyle name="Normal 46 2 5 2 2 3 3" xfId="24799" xr:uid="{00000000-0005-0000-0000-0000DF600000}"/>
    <cellStyle name="Normal 46 2 5 2 2 5" xfId="19786" xr:uid="{00000000-0005-0000-0000-00004A4D0000}"/>
    <cellStyle name="Normal 46 2 5 2 3" xfId="6337" xr:uid="{00000000-0005-0000-0000-0000C1180000}"/>
    <cellStyle name="Normal 46 2 5 2 3 2" xfId="16389" xr:uid="{00000000-0005-0000-0000-000005400000}"/>
    <cellStyle name="Normal 46 2 5 2 3 3" xfId="11369" xr:uid="{00000000-0005-0000-0000-0000692C0000}"/>
    <cellStyle name="Normal 46 2 5 2 3 3 3" xfId="26470" xr:uid="{00000000-0005-0000-0000-000066670000}"/>
    <cellStyle name="Normal 46 2 5 2 3 5" xfId="21457" xr:uid="{00000000-0005-0000-0000-0000D1530000}"/>
    <cellStyle name="Normal 46 2 5 2 4" xfId="13047" xr:uid="{00000000-0005-0000-0000-0000F7320000}"/>
    <cellStyle name="Normal 46 2 5 2 4 3" xfId="28145" xr:uid="{00000000-0005-0000-0000-0000F16D0000}"/>
    <cellStyle name="Normal 46 2 5 2 5" xfId="8026" xr:uid="{00000000-0005-0000-0000-00005A1F0000}"/>
    <cellStyle name="Normal 46 2 5 2 5 3" xfId="23128" xr:uid="{00000000-0005-0000-0000-0000585A0000}"/>
    <cellStyle name="Normal 46 2 5 2 7" xfId="18115" xr:uid="{00000000-0005-0000-0000-0000C3460000}"/>
    <cellStyle name="Normal 46 2 5 3" xfId="3808" xr:uid="{00000000-0005-0000-0000-0000E00E0000}"/>
    <cellStyle name="Normal 46 2 5 3 2" xfId="13882" xr:uid="{00000000-0005-0000-0000-00003A360000}"/>
    <cellStyle name="Normal 46 2 5 3 2 3" xfId="28980" xr:uid="{00000000-0005-0000-0000-000034710000}"/>
    <cellStyle name="Normal 46 2 5 3 3" xfId="8862" xr:uid="{00000000-0005-0000-0000-00009E220000}"/>
    <cellStyle name="Normal 46 2 5 3 3 3" xfId="23963" xr:uid="{00000000-0005-0000-0000-00009B5D0000}"/>
    <cellStyle name="Normal 46 2 5 3 5" xfId="18950" xr:uid="{00000000-0005-0000-0000-0000064A0000}"/>
    <cellStyle name="Normal 46 2 5 4" xfId="5501" xr:uid="{00000000-0005-0000-0000-00007D150000}"/>
    <cellStyle name="Normal 46 2 5 4 2" xfId="15553" xr:uid="{00000000-0005-0000-0000-0000C13C0000}"/>
    <cellStyle name="Normal 46 2 5 4 2 3" xfId="30651" xr:uid="{00000000-0005-0000-0000-0000BB770000}"/>
    <cellStyle name="Normal 46 2 5 4 3" xfId="10533" xr:uid="{00000000-0005-0000-0000-000025290000}"/>
    <cellStyle name="Normal 46 2 5 4 3 3" xfId="25634" xr:uid="{00000000-0005-0000-0000-000022640000}"/>
    <cellStyle name="Normal 46 2 5 4 5" xfId="20621" xr:uid="{00000000-0005-0000-0000-00008D500000}"/>
    <cellStyle name="Normal 46 2 5 5" xfId="12211" xr:uid="{00000000-0005-0000-0000-0000B32F0000}"/>
    <cellStyle name="Normal 46 2 5 5 3" xfId="27309" xr:uid="{00000000-0005-0000-0000-0000AD6A0000}"/>
    <cellStyle name="Normal 46 2 5 6" xfId="7190" xr:uid="{00000000-0005-0000-0000-0000161C0000}"/>
    <cellStyle name="Normal 46 2 5 6 3" xfId="22292" xr:uid="{00000000-0005-0000-0000-000014570000}"/>
    <cellStyle name="Normal 46 2 5 8" xfId="17279" xr:uid="{00000000-0005-0000-0000-00007F430000}"/>
    <cellStyle name="Normal 46 2 6" xfId="2535" xr:uid="{00000000-0005-0000-0000-0000E7090000}"/>
    <cellStyle name="Normal 46 2 6 2" xfId="4227" xr:uid="{00000000-0005-0000-0000-000083100000}"/>
    <cellStyle name="Normal 46 2 6 2 2" xfId="14300" xr:uid="{00000000-0005-0000-0000-0000DC370000}"/>
    <cellStyle name="Normal 46 2 6 2 2 3" xfId="29398" xr:uid="{00000000-0005-0000-0000-0000D6720000}"/>
    <cellStyle name="Normal 46 2 6 2 3" xfId="9280" xr:uid="{00000000-0005-0000-0000-000040240000}"/>
    <cellStyle name="Normal 46 2 6 2 3 3" xfId="24381" xr:uid="{00000000-0005-0000-0000-00003D5F0000}"/>
    <cellStyle name="Normal 46 2 6 2 5" xfId="19368" xr:uid="{00000000-0005-0000-0000-0000A84B0000}"/>
    <cellStyle name="Normal 46 2 6 3" xfId="5919" xr:uid="{00000000-0005-0000-0000-00001F170000}"/>
    <cellStyle name="Normal 46 2 6 3 2" xfId="15971" xr:uid="{00000000-0005-0000-0000-0000633E0000}"/>
    <cellStyle name="Normal 46 2 6 3 3" xfId="10951" xr:uid="{00000000-0005-0000-0000-0000C72A0000}"/>
    <cellStyle name="Normal 46 2 6 3 3 3" xfId="26052" xr:uid="{00000000-0005-0000-0000-0000C4650000}"/>
    <cellStyle name="Normal 46 2 6 3 5" xfId="21039" xr:uid="{00000000-0005-0000-0000-00002F520000}"/>
    <cellStyle name="Normal 46 2 6 4" xfId="12629" xr:uid="{00000000-0005-0000-0000-000055310000}"/>
    <cellStyle name="Normal 46 2 6 4 3" xfId="27727" xr:uid="{00000000-0005-0000-0000-00004F6C0000}"/>
    <cellStyle name="Normal 46 2 6 5" xfId="7608" xr:uid="{00000000-0005-0000-0000-0000B81D0000}"/>
    <cellStyle name="Normal 46 2 6 5 3" xfId="22710" xr:uid="{00000000-0005-0000-0000-0000B6580000}"/>
    <cellStyle name="Normal 46 2 6 7" xfId="17697" xr:uid="{00000000-0005-0000-0000-000021450000}"/>
    <cellStyle name="Normal 46 2 7" xfId="3386" xr:uid="{00000000-0005-0000-0000-00003A0D0000}"/>
    <cellStyle name="Normal 46 2 7 2" xfId="13464" xr:uid="{00000000-0005-0000-0000-000098340000}"/>
    <cellStyle name="Normal 46 2 7 2 3" xfId="28562" xr:uid="{00000000-0005-0000-0000-0000926F0000}"/>
    <cellStyle name="Normal 46 2 7 3" xfId="8444" xr:uid="{00000000-0005-0000-0000-0000FC200000}"/>
    <cellStyle name="Normal 46 2 7 3 3" xfId="23545" xr:uid="{00000000-0005-0000-0000-0000F95B0000}"/>
    <cellStyle name="Normal 46 2 7 5" xfId="18532" xr:uid="{00000000-0005-0000-0000-000064480000}"/>
    <cellStyle name="Normal 46 2 8" xfId="5080" xr:uid="{00000000-0005-0000-0000-0000D8130000}"/>
    <cellStyle name="Normal 46 2 8 2" xfId="15135" xr:uid="{00000000-0005-0000-0000-00001F3B0000}"/>
    <cellStyle name="Normal 46 2 8 2 3" xfId="30233" xr:uid="{00000000-0005-0000-0000-000019760000}"/>
    <cellStyle name="Normal 46 2 8 3" xfId="10115" xr:uid="{00000000-0005-0000-0000-000083270000}"/>
    <cellStyle name="Normal 46 2 8 3 3" xfId="25216" xr:uid="{00000000-0005-0000-0000-000080620000}"/>
    <cellStyle name="Normal 46 2 8 5" xfId="20203" xr:uid="{00000000-0005-0000-0000-0000EB4E0000}"/>
    <cellStyle name="Normal 46 2 9" xfId="11791" xr:uid="{00000000-0005-0000-0000-00000F2E0000}"/>
    <cellStyle name="Normal 46 2 9 3" xfId="26891" xr:uid="{00000000-0005-0000-0000-00000B690000}"/>
    <cellStyle name="Normal 47" xfId="1051" xr:uid="{00000000-0005-0000-0000-00001B040000}"/>
    <cellStyle name="Normal 47 2" xfId="1447" xr:uid="{00000000-0005-0000-0000-0000A7050000}"/>
    <cellStyle name="Normal 47 2 10" xfId="6771" xr:uid="{00000000-0005-0000-0000-0000731A0000}"/>
    <cellStyle name="Normal 47 2 10 3" xfId="21875" xr:uid="{00000000-0005-0000-0000-000073550000}"/>
    <cellStyle name="Normal 47 2 12" xfId="16860" xr:uid="{00000000-0005-0000-0000-0000DC410000}"/>
    <cellStyle name="Normal 47 2 2" xfId="1735" xr:uid="{00000000-0005-0000-0000-0000C7060000}"/>
    <cellStyle name="Normal 47 2 2 11" xfId="16914" xr:uid="{00000000-0005-0000-0000-000012420000}"/>
    <cellStyle name="Normal 47 2 2 2" xfId="1843" xr:uid="{00000000-0005-0000-0000-000033070000}"/>
    <cellStyle name="Normal 47 2 2 2 10" xfId="17018" xr:uid="{00000000-0005-0000-0000-00007A420000}"/>
    <cellStyle name="Normal 47 2 2 2 2" xfId="2060" xr:uid="{00000000-0005-0000-0000-00000C080000}"/>
    <cellStyle name="Normal 47 2 2 2 2 2" xfId="2481" xr:uid="{00000000-0005-0000-0000-0000B1090000}"/>
    <cellStyle name="Normal 47 2 2 2 2 2 2" xfId="3320" xr:uid="{00000000-0005-0000-0000-0000F80C0000}"/>
    <cellStyle name="Normal 47 2 2 2 2 2 2 2" xfId="5010" xr:uid="{00000000-0005-0000-0000-000092130000}"/>
    <cellStyle name="Normal 47 2 2 2 2 2 2 2 2" xfId="15083" xr:uid="{00000000-0005-0000-0000-0000EB3A0000}"/>
    <cellStyle name="Normal 47 2 2 2 2 2 2 2 2 3" xfId="30181" xr:uid="{00000000-0005-0000-0000-0000E5750000}"/>
    <cellStyle name="Normal 47 2 2 2 2 2 2 2 3" xfId="10063" xr:uid="{00000000-0005-0000-0000-00004F270000}"/>
    <cellStyle name="Normal 47 2 2 2 2 2 2 2 3 3" xfId="25164" xr:uid="{00000000-0005-0000-0000-00004C620000}"/>
    <cellStyle name="Normal 47 2 2 2 2 2 2 2 5" xfId="20151" xr:uid="{00000000-0005-0000-0000-0000B74E0000}"/>
    <cellStyle name="Normal 47 2 2 2 2 2 2 3" xfId="6702" xr:uid="{00000000-0005-0000-0000-00002E1A0000}"/>
    <cellStyle name="Normal 47 2 2 2 2 2 2 3 2" xfId="16754" xr:uid="{00000000-0005-0000-0000-000072410000}"/>
    <cellStyle name="Normal 47 2 2 2 2 2 2 3 3" xfId="11734" xr:uid="{00000000-0005-0000-0000-0000D62D0000}"/>
    <cellStyle name="Normal 47 2 2 2 2 2 2 3 3 3" xfId="26835" xr:uid="{00000000-0005-0000-0000-0000D3680000}"/>
    <cellStyle name="Normal 47 2 2 2 2 2 2 3 5" xfId="21822" xr:uid="{00000000-0005-0000-0000-00003E550000}"/>
    <cellStyle name="Normal 47 2 2 2 2 2 2 4" xfId="13412" xr:uid="{00000000-0005-0000-0000-000064340000}"/>
    <cellStyle name="Normal 47 2 2 2 2 2 2 4 3" xfId="28510" xr:uid="{00000000-0005-0000-0000-00005E6F0000}"/>
    <cellStyle name="Normal 47 2 2 2 2 2 2 5" xfId="8391" xr:uid="{00000000-0005-0000-0000-0000C7200000}"/>
    <cellStyle name="Normal 47 2 2 2 2 2 2 5 3" xfId="23493" xr:uid="{00000000-0005-0000-0000-0000C55B0000}"/>
    <cellStyle name="Normal 47 2 2 2 2 2 2 7" xfId="18480" xr:uid="{00000000-0005-0000-0000-000030480000}"/>
    <cellStyle name="Normal 47 2 2 2 2 2 3" xfId="4173" xr:uid="{00000000-0005-0000-0000-00004D100000}"/>
    <cellStyle name="Normal 47 2 2 2 2 2 3 2" xfId="14247" xr:uid="{00000000-0005-0000-0000-0000A7370000}"/>
    <cellStyle name="Normal 47 2 2 2 2 2 3 2 3" xfId="29345" xr:uid="{00000000-0005-0000-0000-0000A1720000}"/>
    <cellStyle name="Normal 47 2 2 2 2 2 3 3" xfId="9227" xr:uid="{00000000-0005-0000-0000-00000B240000}"/>
    <cellStyle name="Normal 47 2 2 2 2 2 3 3 3" xfId="24328" xr:uid="{00000000-0005-0000-0000-0000085F0000}"/>
    <cellStyle name="Normal 47 2 2 2 2 2 3 5" xfId="19315" xr:uid="{00000000-0005-0000-0000-0000734B0000}"/>
    <cellStyle name="Normal 47 2 2 2 2 2 4" xfId="5866" xr:uid="{00000000-0005-0000-0000-0000EA160000}"/>
    <cellStyle name="Normal 47 2 2 2 2 2 4 2" xfId="15918" xr:uid="{00000000-0005-0000-0000-00002E3E0000}"/>
    <cellStyle name="Normal 47 2 2 2 2 2 4 3" xfId="10898" xr:uid="{00000000-0005-0000-0000-0000922A0000}"/>
    <cellStyle name="Normal 47 2 2 2 2 2 4 3 3" xfId="25999" xr:uid="{00000000-0005-0000-0000-00008F650000}"/>
    <cellStyle name="Normal 47 2 2 2 2 2 4 5" xfId="20986" xr:uid="{00000000-0005-0000-0000-0000FA510000}"/>
    <cellStyle name="Normal 47 2 2 2 2 2 5" xfId="12576" xr:uid="{00000000-0005-0000-0000-000020310000}"/>
    <cellStyle name="Normal 47 2 2 2 2 2 5 3" xfId="27674" xr:uid="{00000000-0005-0000-0000-00001A6C0000}"/>
    <cellStyle name="Normal 47 2 2 2 2 2 6" xfId="7555" xr:uid="{00000000-0005-0000-0000-0000831D0000}"/>
    <cellStyle name="Normal 47 2 2 2 2 2 6 3" xfId="22657" xr:uid="{00000000-0005-0000-0000-000081580000}"/>
    <cellStyle name="Normal 47 2 2 2 2 2 8" xfId="17644" xr:uid="{00000000-0005-0000-0000-0000EC440000}"/>
    <cellStyle name="Normal 47 2 2 2 2 3" xfId="2902" xr:uid="{00000000-0005-0000-0000-0000560B0000}"/>
    <cellStyle name="Normal 47 2 2 2 2 3 2" xfId="4592" xr:uid="{00000000-0005-0000-0000-0000F0110000}"/>
    <cellStyle name="Normal 47 2 2 2 2 3 2 2" xfId="14665" xr:uid="{00000000-0005-0000-0000-000049390000}"/>
    <cellStyle name="Normal 47 2 2 2 2 3 2 2 3" xfId="29763" xr:uid="{00000000-0005-0000-0000-000043740000}"/>
    <cellStyle name="Normal 47 2 2 2 2 3 2 3" xfId="9645" xr:uid="{00000000-0005-0000-0000-0000AD250000}"/>
    <cellStyle name="Normal 47 2 2 2 2 3 2 3 3" xfId="24746" xr:uid="{00000000-0005-0000-0000-0000AA600000}"/>
    <cellStyle name="Normal 47 2 2 2 2 3 2 5" xfId="19733" xr:uid="{00000000-0005-0000-0000-0000154D0000}"/>
    <cellStyle name="Normal 47 2 2 2 2 3 3" xfId="6284" xr:uid="{00000000-0005-0000-0000-00008C180000}"/>
    <cellStyle name="Normal 47 2 2 2 2 3 3 2" xfId="16336" xr:uid="{00000000-0005-0000-0000-0000D03F0000}"/>
    <cellStyle name="Normal 47 2 2 2 2 3 3 3" xfId="11316" xr:uid="{00000000-0005-0000-0000-0000342C0000}"/>
    <cellStyle name="Normal 47 2 2 2 2 3 3 3 3" xfId="26417" xr:uid="{00000000-0005-0000-0000-000031670000}"/>
    <cellStyle name="Normal 47 2 2 2 2 3 3 5" xfId="21404" xr:uid="{00000000-0005-0000-0000-00009C530000}"/>
    <cellStyle name="Normal 47 2 2 2 2 3 4" xfId="12994" xr:uid="{00000000-0005-0000-0000-0000C2320000}"/>
    <cellStyle name="Normal 47 2 2 2 2 3 4 3" xfId="28092" xr:uid="{00000000-0005-0000-0000-0000BC6D0000}"/>
    <cellStyle name="Normal 47 2 2 2 2 3 5" xfId="7973" xr:uid="{00000000-0005-0000-0000-0000251F0000}"/>
    <cellStyle name="Normal 47 2 2 2 2 3 5 3" xfId="23075" xr:uid="{00000000-0005-0000-0000-0000235A0000}"/>
    <cellStyle name="Normal 47 2 2 2 2 3 7" xfId="18062" xr:uid="{00000000-0005-0000-0000-00008E460000}"/>
    <cellStyle name="Normal 47 2 2 2 2 4" xfId="3755" xr:uid="{00000000-0005-0000-0000-0000AB0E0000}"/>
    <cellStyle name="Normal 47 2 2 2 2 4 2" xfId="13829" xr:uid="{00000000-0005-0000-0000-000005360000}"/>
    <cellStyle name="Normal 47 2 2 2 2 4 2 3" xfId="28927" xr:uid="{00000000-0005-0000-0000-0000FF700000}"/>
    <cellStyle name="Normal 47 2 2 2 2 4 3" xfId="8809" xr:uid="{00000000-0005-0000-0000-000069220000}"/>
    <cellStyle name="Normal 47 2 2 2 2 4 3 3" xfId="23910" xr:uid="{00000000-0005-0000-0000-0000665D0000}"/>
    <cellStyle name="Normal 47 2 2 2 2 4 5" xfId="18897" xr:uid="{00000000-0005-0000-0000-0000D1490000}"/>
    <cellStyle name="Normal 47 2 2 2 2 5" xfId="5448" xr:uid="{00000000-0005-0000-0000-000048150000}"/>
    <cellStyle name="Normal 47 2 2 2 2 5 2" xfId="15500" xr:uid="{00000000-0005-0000-0000-00008C3C0000}"/>
    <cellStyle name="Normal 47 2 2 2 2 5 2 3" xfId="30598" xr:uid="{00000000-0005-0000-0000-000086770000}"/>
    <cellStyle name="Normal 47 2 2 2 2 5 3" xfId="10480" xr:uid="{00000000-0005-0000-0000-0000F0280000}"/>
    <cellStyle name="Normal 47 2 2 2 2 5 3 3" xfId="25581" xr:uid="{00000000-0005-0000-0000-0000ED630000}"/>
    <cellStyle name="Normal 47 2 2 2 2 5 5" xfId="20568" xr:uid="{00000000-0005-0000-0000-000058500000}"/>
    <cellStyle name="Normal 47 2 2 2 2 6" xfId="12158" xr:uid="{00000000-0005-0000-0000-00007E2F0000}"/>
    <cellStyle name="Normal 47 2 2 2 2 6 3" xfId="27256" xr:uid="{00000000-0005-0000-0000-0000786A0000}"/>
    <cellStyle name="Normal 47 2 2 2 2 7" xfId="7137" xr:uid="{00000000-0005-0000-0000-0000E11B0000}"/>
    <cellStyle name="Normal 47 2 2 2 2 7 3" xfId="22239" xr:uid="{00000000-0005-0000-0000-0000DF560000}"/>
    <cellStyle name="Normal 47 2 2 2 2 9" xfId="17226" xr:uid="{00000000-0005-0000-0000-00004A430000}"/>
    <cellStyle name="Normal 47 2 2 2 3" xfId="2273" xr:uid="{00000000-0005-0000-0000-0000E1080000}"/>
    <cellStyle name="Normal 47 2 2 2 3 2" xfId="3112" xr:uid="{00000000-0005-0000-0000-0000280C0000}"/>
    <cellStyle name="Normal 47 2 2 2 3 2 2" xfId="4802" xr:uid="{00000000-0005-0000-0000-0000C2120000}"/>
    <cellStyle name="Normal 47 2 2 2 3 2 2 2" xfId="14875" xr:uid="{00000000-0005-0000-0000-00001B3A0000}"/>
    <cellStyle name="Normal 47 2 2 2 3 2 2 2 3" xfId="29973" xr:uid="{00000000-0005-0000-0000-000015750000}"/>
    <cellStyle name="Normal 47 2 2 2 3 2 2 3" xfId="9855" xr:uid="{00000000-0005-0000-0000-00007F260000}"/>
    <cellStyle name="Normal 47 2 2 2 3 2 2 3 3" xfId="24956" xr:uid="{00000000-0005-0000-0000-00007C610000}"/>
    <cellStyle name="Normal 47 2 2 2 3 2 2 5" xfId="19943" xr:uid="{00000000-0005-0000-0000-0000E74D0000}"/>
    <cellStyle name="Normal 47 2 2 2 3 2 3" xfId="6494" xr:uid="{00000000-0005-0000-0000-00005E190000}"/>
    <cellStyle name="Normal 47 2 2 2 3 2 3 2" xfId="16546" xr:uid="{00000000-0005-0000-0000-0000A2400000}"/>
    <cellStyle name="Normal 47 2 2 2 3 2 3 3" xfId="11526" xr:uid="{00000000-0005-0000-0000-0000062D0000}"/>
    <cellStyle name="Normal 47 2 2 2 3 2 3 3 3" xfId="26627" xr:uid="{00000000-0005-0000-0000-000003680000}"/>
    <cellStyle name="Normal 47 2 2 2 3 2 3 5" xfId="21614" xr:uid="{00000000-0005-0000-0000-00006E540000}"/>
    <cellStyle name="Normal 47 2 2 2 3 2 4" xfId="13204" xr:uid="{00000000-0005-0000-0000-000094330000}"/>
    <cellStyle name="Normal 47 2 2 2 3 2 4 3" xfId="28302" xr:uid="{00000000-0005-0000-0000-00008E6E0000}"/>
    <cellStyle name="Normal 47 2 2 2 3 2 5" xfId="8183" xr:uid="{00000000-0005-0000-0000-0000F71F0000}"/>
    <cellStyle name="Normal 47 2 2 2 3 2 5 3" xfId="23285" xr:uid="{00000000-0005-0000-0000-0000F55A0000}"/>
    <cellStyle name="Normal 47 2 2 2 3 2 7" xfId="18272" xr:uid="{00000000-0005-0000-0000-000060470000}"/>
    <cellStyle name="Normal 47 2 2 2 3 3" xfId="3965" xr:uid="{00000000-0005-0000-0000-00007D0F0000}"/>
    <cellStyle name="Normal 47 2 2 2 3 3 2" xfId="14039" xr:uid="{00000000-0005-0000-0000-0000D7360000}"/>
    <cellStyle name="Normal 47 2 2 2 3 3 2 3" xfId="29137" xr:uid="{00000000-0005-0000-0000-0000D1710000}"/>
    <cellStyle name="Normal 47 2 2 2 3 3 3" xfId="9019" xr:uid="{00000000-0005-0000-0000-00003B230000}"/>
    <cellStyle name="Normal 47 2 2 2 3 3 3 3" xfId="24120" xr:uid="{00000000-0005-0000-0000-0000385E0000}"/>
    <cellStyle name="Normal 47 2 2 2 3 3 5" xfId="19107" xr:uid="{00000000-0005-0000-0000-0000A34A0000}"/>
    <cellStyle name="Normal 47 2 2 2 3 4" xfId="5658" xr:uid="{00000000-0005-0000-0000-00001A160000}"/>
    <cellStyle name="Normal 47 2 2 2 3 4 2" xfId="15710" xr:uid="{00000000-0005-0000-0000-00005E3D0000}"/>
    <cellStyle name="Normal 47 2 2 2 3 4 2 3" xfId="30808" xr:uid="{00000000-0005-0000-0000-000058780000}"/>
    <cellStyle name="Normal 47 2 2 2 3 4 3" xfId="10690" xr:uid="{00000000-0005-0000-0000-0000C2290000}"/>
    <cellStyle name="Normal 47 2 2 2 3 4 3 3" xfId="25791" xr:uid="{00000000-0005-0000-0000-0000BF640000}"/>
    <cellStyle name="Normal 47 2 2 2 3 4 5" xfId="20778" xr:uid="{00000000-0005-0000-0000-00002A510000}"/>
    <cellStyle name="Normal 47 2 2 2 3 5" xfId="12368" xr:uid="{00000000-0005-0000-0000-000050300000}"/>
    <cellStyle name="Normal 47 2 2 2 3 5 3" xfId="27466" xr:uid="{00000000-0005-0000-0000-00004A6B0000}"/>
    <cellStyle name="Normal 47 2 2 2 3 6" xfId="7347" xr:uid="{00000000-0005-0000-0000-0000B31C0000}"/>
    <cellStyle name="Normal 47 2 2 2 3 6 3" xfId="22449" xr:uid="{00000000-0005-0000-0000-0000B1570000}"/>
    <cellStyle name="Normal 47 2 2 2 3 8" xfId="17436" xr:uid="{00000000-0005-0000-0000-00001C440000}"/>
    <cellStyle name="Normal 47 2 2 2 4" xfId="2694" xr:uid="{00000000-0005-0000-0000-0000860A0000}"/>
    <cellStyle name="Normal 47 2 2 2 4 2" xfId="4384" xr:uid="{00000000-0005-0000-0000-000020110000}"/>
    <cellStyle name="Normal 47 2 2 2 4 2 2" xfId="14457" xr:uid="{00000000-0005-0000-0000-000079380000}"/>
    <cellStyle name="Normal 47 2 2 2 4 2 2 3" xfId="29555" xr:uid="{00000000-0005-0000-0000-000073730000}"/>
    <cellStyle name="Normal 47 2 2 2 4 2 3" xfId="9437" xr:uid="{00000000-0005-0000-0000-0000DD240000}"/>
    <cellStyle name="Normal 47 2 2 2 4 2 3 3" xfId="24538" xr:uid="{00000000-0005-0000-0000-0000DA5F0000}"/>
    <cellStyle name="Normal 47 2 2 2 4 2 5" xfId="19525" xr:uid="{00000000-0005-0000-0000-0000454C0000}"/>
    <cellStyle name="Normal 47 2 2 2 4 3" xfId="6076" xr:uid="{00000000-0005-0000-0000-0000BC170000}"/>
    <cellStyle name="Normal 47 2 2 2 4 3 2" xfId="16128" xr:uid="{00000000-0005-0000-0000-0000003F0000}"/>
    <cellStyle name="Normal 47 2 2 2 4 3 3" xfId="11108" xr:uid="{00000000-0005-0000-0000-0000642B0000}"/>
    <cellStyle name="Normal 47 2 2 2 4 3 3 3" xfId="26209" xr:uid="{00000000-0005-0000-0000-000061660000}"/>
    <cellStyle name="Normal 47 2 2 2 4 3 5" xfId="21196" xr:uid="{00000000-0005-0000-0000-0000CC520000}"/>
    <cellStyle name="Normal 47 2 2 2 4 4" xfId="12786" xr:uid="{00000000-0005-0000-0000-0000F2310000}"/>
    <cellStyle name="Normal 47 2 2 2 4 4 3" xfId="27884" xr:uid="{00000000-0005-0000-0000-0000EC6C0000}"/>
    <cellStyle name="Normal 47 2 2 2 4 5" xfId="7765" xr:uid="{00000000-0005-0000-0000-0000551E0000}"/>
    <cellStyle name="Normal 47 2 2 2 4 5 3" xfId="22867" xr:uid="{00000000-0005-0000-0000-000053590000}"/>
    <cellStyle name="Normal 47 2 2 2 4 7" xfId="17854" xr:uid="{00000000-0005-0000-0000-0000BE450000}"/>
    <cellStyle name="Normal 47 2 2 2 5" xfId="3547" xr:uid="{00000000-0005-0000-0000-0000DB0D0000}"/>
    <cellStyle name="Normal 47 2 2 2 5 2" xfId="13621" xr:uid="{00000000-0005-0000-0000-000035350000}"/>
    <cellStyle name="Normal 47 2 2 2 5 2 3" xfId="28719" xr:uid="{00000000-0005-0000-0000-00002F700000}"/>
    <cellStyle name="Normal 47 2 2 2 5 3" xfId="8601" xr:uid="{00000000-0005-0000-0000-000099210000}"/>
    <cellStyle name="Normal 47 2 2 2 5 3 3" xfId="23702" xr:uid="{00000000-0005-0000-0000-0000965C0000}"/>
    <cellStyle name="Normal 47 2 2 2 5 5" xfId="18689" xr:uid="{00000000-0005-0000-0000-000001490000}"/>
    <cellStyle name="Normal 47 2 2 2 6" xfId="5240" xr:uid="{00000000-0005-0000-0000-000078140000}"/>
    <cellStyle name="Normal 47 2 2 2 6 2" xfId="15292" xr:uid="{00000000-0005-0000-0000-0000BC3B0000}"/>
    <cellStyle name="Normal 47 2 2 2 6 2 3" xfId="30390" xr:uid="{00000000-0005-0000-0000-0000B6760000}"/>
    <cellStyle name="Normal 47 2 2 2 6 3" xfId="10272" xr:uid="{00000000-0005-0000-0000-000020280000}"/>
    <cellStyle name="Normal 47 2 2 2 6 3 3" xfId="25373" xr:uid="{00000000-0005-0000-0000-00001D630000}"/>
    <cellStyle name="Normal 47 2 2 2 6 5" xfId="20360" xr:uid="{00000000-0005-0000-0000-0000884F0000}"/>
    <cellStyle name="Normal 47 2 2 2 7" xfId="11950" xr:uid="{00000000-0005-0000-0000-0000AE2E0000}"/>
    <cellStyle name="Normal 47 2 2 2 7 3" xfId="27048" xr:uid="{00000000-0005-0000-0000-0000A8690000}"/>
    <cellStyle name="Normal 47 2 2 2 8" xfId="6929" xr:uid="{00000000-0005-0000-0000-0000111B0000}"/>
    <cellStyle name="Normal 47 2 2 2 8 3" xfId="22031" xr:uid="{00000000-0005-0000-0000-00000F560000}"/>
    <cellStyle name="Normal 47 2 2 3" xfId="1956" xr:uid="{00000000-0005-0000-0000-0000A4070000}"/>
    <cellStyle name="Normal 47 2 2 3 2" xfId="2377" xr:uid="{00000000-0005-0000-0000-000049090000}"/>
    <cellStyle name="Normal 47 2 2 3 2 2" xfId="3216" xr:uid="{00000000-0005-0000-0000-0000900C0000}"/>
    <cellStyle name="Normal 47 2 2 3 2 2 2" xfId="4906" xr:uid="{00000000-0005-0000-0000-00002A130000}"/>
    <cellStyle name="Normal 47 2 2 3 2 2 2 2" xfId="14979" xr:uid="{00000000-0005-0000-0000-0000833A0000}"/>
    <cellStyle name="Normal 47 2 2 3 2 2 2 2 3" xfId="30077" xr:uid="{00000000-0005-0000-0000-00007D750000}"/>
    <cellStyle name="Normal 47 2 2 3 2 2 2 3" xfId="9959" xr:uid="{00000000-0005-0000-0000-0000E7260000}"/>
    <cellStyle name="Normal 47 2 2 3 2 2 2 3 3" xfId="25060" xr:uid="{00000000-0005-0000-0000-0000E4610000}"/>
    <cellStyle name="Normal 47 2 2 3 2 2 2 5" xfId="20047" xr:uid="{00000000-0005-0000-0000-00004F4E0000}"/>
    <cellStyle name="Normal 47 2 2 3 2 2 3" xfId="6598" xr:uid="{00000000-0005-0000-0000-0000C6190000}"/>
    <cellStyle name="Normal 47 2 2 3 2 2 3 2" xfId="16650" xr:uid="{00000000-0005-0000-0000-00000A410000}"/>
    <cellStyle name="Normal 47 2 2 3 2 2 3 3" xfId="11630" xr:uid="{00000000-0005-0000-0000-00006E2D0000}"/>
    <cellStyle name="Normal 47 2 2 3 2 2 3 3 3" xfId="26731" xr:uid="{00000000-0005-0000-0000-00006B680000}"/>
    <cellStyle name="Normal 47 2 2 3 2 2 3 5" xfId="21718" xr:uid="{00000000-0005-0000-0000-0000D6540000}"/>
    <cellStyle name="Normal 47 2 2 3 2 2 4" xfId="13308" xr:uid="{00000000-0005-0000-0000-0000FC330000}"/>
    <cellStyle name="Normal 47 2 2 3 2 2 4 3" xfId="28406" xr:uid="{00000000-0005-0000-0000-0000F66E0000}"/>
    <cellStyle name="Normal 47 2 2 3 2 2 5" xfId="8287" xr:uid="{00000000-0005-0000-0000-00005F200000}"/>
    <cellStyle name="Normal 47 2 2 3 2 2 5 3" xfId="23389" xr:uid="{00000000-0005-0000-0000-00005D5B0000}"/>
    <cellStyle name="Normal 47 2 2 3 2 2 7" xfId="18376" xr:uid="{00000000-0005-0000-0000-0000C8470000}"/>
    <cellStyle name="Normal 47 2 2 3 2 3" xfId="4069" xr:uid="{00000000-0005-0000-0000-0000E50F0000}"/>
    <cellStyle name="Normal 47 2 2 3 2 3 2" xfId="14143" xr:uid="{00000000-0005-0000-0000-00003F370000}"/>
    <cellStyle name="Normal 47 2 2 3 2 3 2 3" xfId="29241" xr:uid="{00000000-0005-0000-0000-000039720000}"/>
    <cellStyle name="Normal 47 2 2 3 2 3 3" xfId="9123" xr:uid="{00000000-0005-0000-0000-0000A3230000}"/>
    <cellStyle name="Normal 47 2 2 3 2 3 3 3" xfId="24224" xr:uid="{00000000-0005-0000-0000-0000A05E0000}"/>
    <cellStyle name="Normal 47 2 2 3 2 3 5" xfId="19211" xr:uid="{00000000-0005-0000-0000-00000B4B0000}"/>
    <cellStyle name="Normal 47 2 2 3 2 4" xfId="5762" xr:uid="{00000000-0005-0000-0000-000082160000}"/>
    <cellStyle name="Normal 47 2 2 3 2 4 2" xfId="15814" xr:uid="{00000000-0005-0000-0000-0000C63D0000}"/>
    <cellStyle name="Normal 47 2 2 3 2 4 2 3" xfId="30912" xr:uid="{00000000-0005-0000-0000-0000C0780000}"/>
    <cellStyle name="Normal 47 2 2 3 2 4 3" xfId="10794" xr:uid="{00000000-0005-0000-0000-00002A2A0000}"/>
    <cellStyle name="Normal 47 2 2 3 2 4 3 3" xfId="25895" xr:uid="{00000000-0005-0000-0000-000027650000}"/>
    <cellStyle name="Normal 47 2 2 3 2 4 5" xfId="20882" xr:uid="{00000000-0005-0000-0000-000092510000}"/>
    <cellStyle name="Normal 47 2 2 3 2 5" xfId="12472" xr:uid="{00000000-0005-0000-0000-0000B8300000}"/>
    <cellStyle name="Normal 47 2 2 3 2 5 3" xfId="27570" xr:uid="{00000000-0005-0000-0000-0000B26B0000}"/>
    <cellStyle name="Normal 47 2 2 3 2 6" xfId="7451" xr:uid="{00000000-0005-0000-0000-00001B1D0000}"/>
    <cellStyle name="Normal 47 2 2 3 2 6 3" xfId="22553" xr:uid="{00000000-0005-0000-0000-000019580000}"/>
    <cellStyle name="Normal 47 2 2 3 2 8" xfId="17540" xr:uid="{00000000-0005-0000-0000-000084440000}"/>
    <cellStyle name="Normal 47 2 2 3 3" xfId="2798" xr:uid="{00000000-0005-0000-0000-0000EE0A0000}"/>
    <cellStyle name="Normal 47 2 2 3 3 2" xfId="4488" xr:uid="{00000000-0005-0000-0000-000088110000}"/>
    <cellStyle name="Normal 47 2 2 3 3 2 2" xfId="14561" xr:uid="{00000000-0005-0000-0000-0000E1380000}"/>
    <cellStyle name="Normal 47 2 2 3 3 2 2 3" xfId="29659" xr:uid="{00000000-0005-0000-0000-0000DB730000}"/>
    <cellStyle name="Normal 47 2 2 3 3 2 3" xfId="9541" xr:uid="{00000000-0005-0000-0000-000045250000}"/>
    <cellStyle name="Normal 47 2 2 3 3 2 3 3" xfId="24642" xr:uid="{00000000-0005-0000-0000-000042600000}"/>
    <cellStyle name="Normal 47 2 2 3 3 2 5" xfId="19629" xr:uid="{00000000-0005-0000-0000-0000AD4C0000}"/>
    <cellStyle name="Normal 47 2 2 3 3 3" xfId="6180" xr:uid="{00000000-0005-0000-0000-000024180000}"/>
    <cellStyle name="Normal 47 2 2 3 3 3 2" xfId="16232" xr:uid="{00000000-0005-0000-0000-0000683F0000}"/>
    <cellStyle name="Normal 47 2 2 3 3 3 3" xfId="11212" xr:uid="{00000000-0005-0000-0000-0000CC2B0000}"/>
    <cellStyle name="Normal 47 2 2 3 3 3 3 3" xfId="26313" xr:uid="{00000000-0005-0000-0000-0000C9660000}"/>
    <cellStyle name="Normal 47 2 2 3 3 3 5" xfId="21300" xr:uid="{00000000-0005-0000-0000-000034530000}"/>
    <cellStyle name="Normal 47 2 2 3 3 4" xfId="12890" xr:uid="{00000000-0005-0000-0000-00005A320000}"/>
    <cellStyle name="Normal 47 2 2 3 3 4 3" xfId="27988" xr:uid="{00000000-0005-0000-0000-0000546D0000}"/>
    <cellStyle name="Normal 47 2 2 3 3 5" xfId="7869" xr:uid="{00000000-0005-0000-0000-0000BD1E0000}"/>
    <cellStyle name="Normal 47 2 2 3 3 5 3" xfId="22971" xr:uid="{00000000-0005-0000-0000-0000BB590000}"/>
    <cellStyle name="Normal 47 2 2 3 3 7" xfId="17958" xr:uid="{00000000-0005-0000-0000-000026460000}"/>
    <cellStyle name="Normal 47 2 2 3 4" xfId="3651" xr:uid="{00000000-0005-0000-0000-0000430E0000}"/>
    <cellStyle name="Normal 47 2 2 3 4 2" xfId="13725" xr:uid="{00000000-0005-0000-0000-00009D350000}"/>
    <cellStyle name="Normal 47 2 2 3 4 2 3" xfId="28823" xr:uid="{00000000-0005-0000-0000-000097700000}"/>
    <cellStyle name="Normal 47 2 2 3 4 3" xfId="8705" xr:uid="{00000000-0005-0000-0000-000001220000}"/>
    <cellStyle name="Normal 47 2 2 3 4 3 3" xfId="23806" xr:uid="{00000000-0005-0000-0000-0000FE5C0000}"/>
    <cellStyle name="Normal 47 2 2 3 4 5" xfId="18793" xr:uid="{00000000-0005-0000-0000-000069490000}"/>
    <cellStyle name="Normal 47 2 2 3 5" xfId="5344" xr:uid="{00000000-0005-0000-0000-0000E0140000}"/>
    <cellStyle name="Normal 47 2 2 3 5 2" xfId="15396" xr:uid="{00000000-0005-0000-0000-0000243C0000}"/>
    <cellStyle name="Normal 47 2 2 3 5 2 3" xfId="30494" xr:uid="{00000000-0005-0000-0000-00001E770000}"/>
    <cellStyle name="Normal 47 2 2 3 5 3" xfId="10376" xr:uid="{00000000-0005-0000-0000-000088280000}"/>
    <cellStyle name="Normal 47 2 2 3 5 3 3" xfId="25477" xr:uid="{00000000-0005-0000-0000-000085630000}"/>
    <cellStyle name="Normal 47 2 2 3 5 5" xfId="20464" xr:uid="{00000000-0005-0000-0000-0000F04F0000}"/>
    <cellStyle name="Normal 47 2 2 3 6" xfId="12054" xr:uid="{00000000-0005-0000-0000-0000162F0000}"/>
    <cellStyle name="Normal 47 2 2 3 6 3" xfId="27152" xr:uid="{00000000-0005-0000-0000-0000106A0000}"/>
    <cellStyle name="Normal 47 2 2 3 7" xfId="7033" xr:uid="{00000000-0005-0000-0000-0000791B0000}"/>
    <cellStyle name="Normal 47 2 2 3 7 3" xfId="22135" xr:uid="{00000000-0005-0000-0000-000077560000}"/>
    <cellStyle name="Normal 47 2 2 3 9" xfId="17122" xr:uid="{00000000-0005-0000-0000-0000E2420000}"/>
    <cellStyle name="Normal 47 2 2 4" xfId="2169" xr:uid="{00000000-0005-0000-0000-000079080000}"/>
    <cellStyle name="Normal 47 2 2 4 2" xfId="3008" xr:uid="{00000000-0005-0000-0000-0000C00B0000}"/>
    <cellStyle name="Normal 47 2 2 4 2 2" xfId="4698" xr:uid="{00000000-0005-0000-0000-00005A120000}"/>
    <cellStyle name="Normal 47 2 2 4 2 2 2" xfId="14771" xr:uid="{00000000-0005-0000-0000-0000B3390000}"/>
    <cellStyle name="Normal 47 2 2 4 2 2 2 3" xfId="29869" xr:uid="{00000000-0005-0000-0000-0000AD740000}"/>
    <cellStyle name="Normal 47 2 2 4 2 2 3" xfId="9751" xr:uid="{00000000-0005-0000-0000-000017260000}"/>
    <cellStyle name="Normal 47 2 2 4 2 2 3 3" xfId="24852" xr:uid="{00000000-0005-0000-0000-000014610000}"/>
    <cellStyle name="Normal 47 2 2 4 2 2 5" xfId="19839" xr:uid="{00000000-0005-0000-0000-00007F4D0000}"/>
    <cellStyle name="Normal 47 2 2 4 2 3" xfId="6390" xr:uid="{00000000-0005-0000-0000-0000F6180000}"/>
    <cellStyle name="Normal 47 2 2 4 2 3 2" xfId="16442" xr:uid="{00000000-0005-0000-0000-00003A400000}"/>
    <cellStyle name="Normal 47 2 2 4 2 3 3" xfId="11422" xr:uid="{00000000-0005-0000-0000-00009E2C0000}"/>
    <cellStyle name="Normal 47 2 2 4 2 3 3 3" xfId="26523" xr:uid="{00000000-0005-0000-0000-00009B670000}"/>
    <cellStyle name="Normal 47 2 2 4 2 3 5" xfId="21510" xr:uid="{00000000-0005-0000-0000-000006540000}"/>
    <cellStyle name="Normal 47 2 2 4 2 4" xfId="13100" xr:uid="{00000000-0005-0000-0000-00002C330000}"/>
    <cellStyle name="Normal 47 2 2 4 2 4 3" xfId="28198" xr:uid="{00000000-0005-0000-0000-0000266E0000}"/>
    <cellStyle name="Normal 47 2 2 4 2 5" xfId="8079" xr:uid="{00000000-0005-0000-0000-00008F1F0000}"/>
    <cellStyle name="Normal 47 2 2 4 2 5 3" xfId="23181" xr:uid="{00000000-0005-0000-0000-00008D5A0000}"/>
    <cellStyle name="Normal 47 2 2 4 2 7" xfId="18168" xr:uid="{00000000-0005-0000-0000-0000F8460000}"/>
    <cellStyle name="Normal 47 2 2 4 3" xfId="3861" xr:uid="{00000000-0005-0000-0000-0000150F0000}"/>
    <cellStyle name="Normal 47 2 2 4 3 2" xfId="13935" xr:uid="{00000000-0005-0000-0000-00006F360000}"/>
    <cellStyle name="Normal 47 2 2 4 3 2 3" xfId="29033" xr:uid="{00000000-0005-0000-0000-000069710000}"/>
    <cellStyle name="Normal 47 2 2 4 3 3" xfId="8915" xr:uid="{00000000-0005-0000-0000-0000D3220000}"/>
    <cellStyle name="Normal 47 2 2 4 3 3 3" xfId="24016" xr:uid="{00000000-0005-0000-0000-0000D05D0000}"/>
    <cellStyle name="Normal 47 2 2 4 3 5" xfId="19003" xr:uid="{00000000-0005-0000-0000-00003B4A0000}"/>
    <cellStyle name="Normal 47 2 2 4 4" xfId="5554" xr:uid="{00000000-0005-0000-0000-0000B2150000}"/>
    <cellStyle name="Normal 47 2 2 4 4 2" xfId="15606" xr:uid="{00000000-0005-0000-0000-0000F63C0000}"/>
    <cellStyle name="Normal 47 2 2 4 4 2 3" xfId="30704" xr:uid="{00000000-0005-0000-0000-0000F0770000}"/>
    <cellStyle name="Normal 47 2 2 4 4 3" xfId="10586" xr:uid="{00000000-0005-0000-0000-00005A290000}"/>
    <cellStyle name="Normal 47 2 2 4 4 3 3" xfId="25687" xr:uid="{00000000-0005-0000-0000-000057640000}"/>
    <cellStyle name="Normal 47 2 2 4 4 5" xfId="20674" xr:uid="{00000000-0005-0000-0000-0000C2500000}"/>
    <cellStyle name="Normal 47 2 2 4 5" xfId="12264" xr:uid="{00000000-0005-0000-0000-0000E82F0000}"/>
    <cellStyle name="Normal 47 2 2 4 5 3" xfId="27362" xr:uid="{00000000-0005-0000-0000-0000E26A0000}"/>
    <cellStyle name="Normal 47 2 2 4 6" xfId="7243" xr:uid="{00000000-0005-0000-0000-00004B1C0000}"/>
    <cellStyle name="Normal 47 2 2 4 6 3" xfId="22345" xr:uid="{00000000-0005-0000-0000-000049570000}"/>
    <cellStyle name="Normal 47 2 2 4 8" xfId="17332" xr:uid="{00000000-0005-0000-0000-0000B4430000}"/>
    <cellStyle name="Normal 47 2 2 5" xfId="2590" xr:uid="{00000000-0005-0000-0000-00001E0A0000}"/>
    <cellStyle name="Normal 47 2 2 5 2" xfId="4280" xr:uid="{00000000-0005-0000-0000-0000B8100000}"/>
    <cellStyle name="Normal 47 2 2 5 2 2" xfId="14353" xr:uid="{00000000-0005-0000-0000-000011380000}"/>
    <cellStyle name="Normal 47 2 2 5 2 2 3" xfId="29451" xr:uid="{00000000-0005-0000-0000-00000B730000}"/>
    <cellStyle name="Normal 47 2 2 5 2 3" xfId="9333" xr:uid="{00000000-0005-0000-0000-000075240000}"/>
    <cellStyle name="Normal 47 2 2 5 2 3 3" xfId="24434" xr:uid="{00000000-0005-0000-0000-0000725F0000}"/>
    <cellStyle name="Normal 47 2 2 5 2 5" xfId="19421" xr:uid="{00000000-0005-0000-0000-0000DD4B0000}"/>
    <cellStyle name="Normal 47 2 2 5 3" xfId="5972" xr:uid="{00000000-0005-0000-0000-000054170000}"/>
    <cellStyle name="Normal 47 2 2 5 3 2" xfId="16024" xr:uid="{00000000-0005-0000-0000-0000983E0000}"/>
    <cellStyle name="Normal 47 2 2 5 3 3" xfId="11004" xr:uid="{00000000-0005-0000-0000-0000FC2A0000}"/>
    <cellStyle name="Normal 47 2 2 5 3 3 3" xfId="26105" xr:uid="{00000000-0005-0000-0000-0000F9650000}"/>
    <cellStyle name="Normal 47 2 2 5 3 5" xfId="21092" xr:uid="{00000000-0005-0000-0000-000064520000}"/>
    <cellStyle name="Normal 47 2 2 5 4" xfId="12682" xr:uid="{00000000-0005-0000-0000-00008A310000}"/>
    <cellStyle name="Normal 47 2 2 5 4 3" xfId="27780" xr:uid="{00000000-0005-0000-0000-0000846C0000}"/>
    <cellStyle name="Normal 47 2 2 5 5" xfId="7661" xr:uid="{00000000-0005-0000-0000-0000ED1D0000}"/>
    <cellStyle name="Normal 47 2 2 5 5 3" xfId="22763" xr:uid="{00000000-0005-0000-0000-0000EB580000}"/>
    <cellStyle name="Normal 47 2 2 5 7" xfId="17750" xr:uid="{00000000-0005-0000-0000-000056450000}"/>
    <cellStyle name="Normal 47 2 2 6" xfId="3443" xr:uid="{00000000-0005-0000-0000-0000730D0000}"/>
    <cellStyle name="Normal 47 2 2 6 2" xfId="13517" xr:uid="{00000000-0005-0000-0000-0000CD340000}"/>
    <cellStyle name="Normal 47 2 2 6 2 3" xfId="28615" xr:uid="{00000000-0005-0000-0000-0000C76F0000}"/>
    <cellStyle name="Normal 47 2 2 6 3" xfId="8497" xr:uid="{00000000-0005-0000-0000-000031210000}"/>
    <cellStyle name="Normal 47 2 2 6 3 3" xfId="23598" xr:uid="{00000000-0005-0000-0000-00002E5C0000}"/>
    <cellStyle name="Normal 47 2 2 6 5" xfId="18585" xr:uid="{00000000-0005-0000-0000-000099480000}"/>
    <cellStyle name="Normal 47 2 2 7" xfId="5136" xr:uid="{00000000-0005-0000-0000-000010140000}"/>
    <cellStyle name="Normal 47 2 2 7 2" xfId="15188" xr:uid="{00000000-0005-0000-0000-0000543B0000}"/>
    <cellStyle name="Normal 47 2 2 7 2 3" xfId="30286" xr:uid="{00000000-0005-0000-0000-00004E760000}"/>
    <cellStyle name="Normal 47 2 2 7 3" xfId="10168" xr:uid="{00000000-0005-0000-0000-0000B8270000}"/>
    <cellStyle name="Normal 47 2 2 7 3 3" xfId="25269" xr:uid="{00000000-0005-0000-0000-0000B5620000}"/>
    <cellStyle name="Normal 47 2 2 7 5" xfId="20256" xr:uid="{00000000-0005-0000-0000-0000204F0000}"/>
    <cellStyle name="Normal 47 2 2 8" xfId="11846" xr:uid="{00000000-0005-0000-0000-0000462E0000}"/>
    <cellStyle name="Normal 47 2 2 8 3" xfId="26944" xr:uid="{00000000-0005-0000-0000-000040690000}"/>
    <cellStyle name="Normal 47 2 2 9" xfId="6825" xr:uid="{00000000-0005-0000-0000-0000A91A0000}"/>
    <cellStyle name="Normal 47 2 2 9 3" xfId="21927" xr:uid="{00000000-0005-0000-0000-0000A7550000}"/>
    <cellStyle name="Normal 47 2 3" xfId="1789" xr:uid="{00000000-0005-0000-0000-0000FD060000}"/>
    <cellStyle name="Normal 47 2 3 10" xfId="16966" xr:uid="{00000000-0005-0000-0000-000046420000}"/>
    <cellStyle name="Normal 47 2 3 2" xfId="2008" xr:uid="{00000000-0005-0000-0000-0000D8070000}"/>
    <cellStyle name="Normal 47 2 3 2 2" xfId="2429" xr:uid="{00000000-0005-0000-0000-00007D090000}"/>
    <cellStyle name="Normal 47 2 3 2 2 2" xfId="3268" xr:uid="{00000000-0005-0000-0000-0000C40C0000}"/>
    <cellStyle name="Normal 47 2 3 2 2 2 2" xfId="4958" xr:uid="{00000000-0005-0000-0000-00005E130000}"/>
    <cellStyle name="Normal 47 2 3 2 2 2 2 2" xfId="15031" xr:uid="{00000000-0005-0000-0000-0000B73A0000}"/>
    <cellStyle name="Normal 47 2 3 2 2 2 2 2 3" xfId="30129" xr:uid="{00000000-0005-0000-0000-0000B1750000}"/>
    <cellStyle name="Normal 47 2 3 2 2 2 2 3" xfId="10011" xr:uid="{00000000-0005-0000-0000-00001B270000}"/>
    <cellStyle name="Normal 47 2 3 2 2 2 2 3 3" xfId="25112" xr:uid="{00000000-0005-0000-0000-000018620000}"/>
    <cellStyle name="Normal 47 2 3 2 2 2 2 5" xfId="20099" xr:uid="{00000000-0005-0000-0000-0000834E0000}"/>
    <cellStyle name="Normal 47 2 3 2 2 2 3" xfId="6650" xr:uid="{00000000-0005-0000-0000-0000FA190000}"/>
    <cellStyle name="Normal 47 2 3 2 2 2 3 2" xfId="16702" xr:uid="{00000000-0005-0000-0000-00003E410000}"/>
    <cellStyle name="Normal 47 2 3 2 2 2 3 3" xfId="11682" xr:uid="{00000000-0005-0000-0000-0000A22D0000}"/>
    <cellStyle name="Normal 47 2 3 2 2 2 3 3 3" xfId="26783" xr:uid="{00000000-0005-0000-0000-00009F680000}"/>
    <cellStyle name="Normal 47 2 3 2 2 2 3 5" xfId="21770" xr:uid="{00000000-0005-0000-0000-00000A550000}"/>
    <cellStyle name="Normal 47 2 3 2 2 2 4" xfId="13360" xr:uid="{00000000-0005-0000-0000-000030340000}"/>
    <cellStyle name="Normal 47 2 3 2 2 2 4 3" xfId="28458" xr:uid="{00000000-0005-0000-0000-00002A6F0000}"/>
    <cellStyle name="Normal 47 2 3 2 2 2 5" xfId="8339" xr:uid="{00000000-0005-0000-0000-000093200000}"/>
    <cellStyle name="Normal 47 2 3 2 2 2 5 3" xfId="23441" xr:uid="{00000000-0005-0000-0000-0000915B0000}"/>
    <cellStyle name="Normal 47 2 3 2 2 2 7" xfId="18428" xr:uid="{00000000-0005-0000-0000-0000FC470000}"/>
    <cellStyle name="Normal 47 2 3 2 2 3" xfId="4121" xr:uid="{00000000-0005-0000-0000-000019100000}"/>
    <cellStyle name="Normal 47 2 3 2 2 3 2" xfId="14195" xr:uid="{00000000-0005-0000-0000-000073370000}"/>
    <cellStyle name="Normal 47 2 3 2 2 3 2 3" xfId="29293" xr:uid="{00000000-0005-0000-0000-00006D720000}"/>
    <cellStyle name="Normal 47 2 3 2 2 3 3" xfId="9175" xr:uid="{00000000-0005-0000-0000-0000D7230000}"/>
    <cellStyle name="Normal 47 2 3 2 2 3 3 3" xfId="24276" xr:uid="{00000000-0005-0000-0000-0000D45E0000}"/>
    <cellStyle name="Normal 47 2 3 2 2 3 5" xfId="19263" xr:uid="{00000000-0005-0000-0000-00003F4B0000}"/>
    <cellStyle name="Normal 47 2 3 2 2 4" xfId="5814" xr:uid="{00000000-0005-0000-0000-0000B6160000}"/>
    <cellStyle name="Normal 47 2 3 2 2 4 2" xfId="15866" xr:uid="{00000000-0005-0000-0000-0000FA3D0000}"/>
    <cellStyle name="Normal 47 2 3 2 2 4 3" xfId="10846" xr:uid="{00000000-0005-0000-0000-00005E2A0000}"/>
    <cellStyle name="Normal 47 2 3 2 2 4 3 3" xfId="25947" xr:uid="{00000000-0005-0000-0000-00005B650000}"/>
    <cellStyle name="Normal 47 2 3 2 2 4 5" xfId="20934" xr:uid="{00000000-0005-0000-0000-0000C6510000}"/>
    <cellStyle name="Normal 47 2 3 2 2 5" xfId="12524" xr:uid="{00000000-0005-0000-0000-0000EC300000}"/>
    <cellStyle name="Normal 47 2 3 2 2 5 3" xfId="27622" xr:uid="{00000000-0005-0000-0000-0000E66B0000}"/>
    <cellStyle name="Normal 47 2 3 2 2 6" xfId="7503" xr:uid="{00000000-0005-0000-0000-00004F1D0000}"/>
    <cellStyle name="Normal 47 2 3 2 2 6 3" xfId="22605" xr:uid="{00000000-0005-0000-0000-00004D580000}"/>
    <cellStyle name="Normal 47 2 3 2 2 8" xfId="17592" xr:uid="{00000000-0005-0000-0000-0000B8440000}"/>
    <cellStyle name="Normal 47 2 3 2 3" xfId="2850" xr:uid="{00000000-0005-0000-0000-0000220B0000}"/>
    <cellStyle name="Normal 47 2 3 2 3 2" xfId="4540" xr:uid="{00000000-0005-0000-0000-0000BC110000}"/>
    <cellStyle name="Normal 47 2 3 2 3 2 2" xfId="14613" xr:uid="{00000000-0005-0000-0000-000015390000}"/>
    <cellStyle name="Normal 47 2 3 2 3 2 2 3" xfId="29711" xr:uid="{00000000-0005-0000-0000-00000F740000}"/>
    <cellStyle name="Normal 47 2 3 2 3 2 3" xfId="9593" xr:uid="{00000000-0005-0000-0000-000079250000}"/>
    <cellStyle name="Normal 47 2 3 2 3 2 3 3" xfId="24694" xr:uid="{00000000-0005-0000-0000-000076600000}"/>
    <cellStyle name="Normal 47 2 3 2 3 2 5" xfId="19681" xr:uid="{00000000-0005-0000-0000-0000E14C0000}"/>
    <cellStyle name="Normal 47 2 3 2 3 3" xfId="6232" xr:uid="{00000000-0005-0000-0000-000058180000}"/>
    <cellStyle name="Normal 47 2 3 2 3 3 2" xfId="16284" xr:uid="{00000000-0005-0000-0000-00009C3F0000}"/>
    <cellStyle name="Normal 47 2 3 2 3 3 3" xfId="11264" xr:uid="{00000000-0005-0000-0000-0000002C0000}"/>
    <cellStyle name="Normal 47 2 3 2 3 3 3 3" xfId="26365" xr:uid="{00000000-0005-0000-0000-0000FD660000}"/>
    <cellStyle name="Normal 47 2 3 2 3 3 5" xfId="21352" xr:uid="{00000000-0005-0000-0000-000068530000}"/>
    <cellStyle name="Normal 47 2 3 2 3 4" xfId="12942" xr:uid="{00000000-0005-0000-0000-00008E320000}"/>
    <cellStyle name="Normal 47 2 3 2 3 4 3" xfId="28040" xr:uid="{00000000-0005-0000-0000-0000886D0000}"/>
    <cellStyle name="Normal 47 2 3 2 3 5" xfId="7921" xr:uid="{00000000-0005-0000-0000-0000F11E0000}"/>
    <cellStyle name="Normal 47 2 3 2 3 5 3" xfId="23023" xr:uid="{00000000-0005-0000-0000-0000EF590000}"/>
    <cellStyle name="Normal 47 2 3 2 3 7" xfId="18010" xr:uid="{00000000-0005-0000-0000-00005A460000}"/>
    <cellStyle name="Normal 47 2 3 2 4" xfId="3703" xr:uid="{00000000-0005-0000-0000-0000770E0000}"/>
    <cellStyle name="Normal 47 2 3 2 4 2" xfId="13777" xr:uid="{00000000-0005-0000-0000-0000D1350000}"/>
    <cellStyle name="Normal 47 2 3 2 4 2 3" xfId="28875" xr:uid="{00000000-0005-0000-0000-0000CB700000}"/>
    <cellStyle name="Normal 47 2 3 2 4 3" xfId="8757" xr:uid="{00000000-0005-0000-0000-000035220000}"/>
    <cellStyle name="Normal 47 2 3 2 4 3 3" xfId="23858" xr:uid="{00000000-0005-0000-0000-0000325D0000}"/>
    <cellStyle name="Normal 47 2 3 2 4 5" xfId="18845" xr:uid="{00000000-0005-0000-0000-00009D490000}"/>
    <cellStyle name="Normal 47 2 3 2 5" xfId="5396" xr:uid="{00000000-0005-0000-0000-000014150000}"/>
    <cellStyle name="Normal 47 2 3 2 5 2" xfId="15448" xr:uid="{00000000-0005-0000-0000-0000583C0000}"/>
    <cellStyle name="Normal 47 2 3 2 5 2 3" xfId="30546" xr:uid="{00000000-0005-0000-0000-000052770000}"/>
    <cellStyle name="Normal 47 2 3 2 5 3" xfId="10428" xr:uid="{00000000-0005-0000-0000-0000BC280000}"/>
    <cellStyle name="Normal 47 2 3 2 5 3 3" xfId="25529" xr:uid="{00000000-0005-0000-0000-0000B9630000}"/>
    <cellStyle name="Normal 47 2 3 2 5 5" xfId="20516" xr:uid="{00000000-0005-0000-0000-000024500000}"/>
    <cellStyle name="Normal 47 2 3 2 6" xfId="12106" xr:uid="{00000000-0005-0000-0000-00004A2F0000}"/>
    <cellStyle name="Normal 47 2 3 2 6 3" xfId="27204" xr:uid="{00000000-0005-0000-0000-0000446A0000}"/>
    <cellStyle name="Normal 47 2 3 2 7" xfId="7085" xr:uid="{00000000-0005-0000-0000-0000AD1B0000}"/>
    <cellStyle name="Normal 47 2 3 2 7 3" xfId="22187" xr:uid="{00000000-0005-0000-0000-0000AB560000}"/>
    <cellStyle name="Normal 47 2 3 2 9" xfId="17174" xr:uid="{00000000-0005-0000-0000-000016430000}"/>
    <cellStyle name="Normal 47 2 3 3" xfId="2221" xr:uid="{00000000-0005-0000-0000-0000AD080000}"/>
    <cellStyle name="Normal 47 2 3 3 2" xfId="3060" xr:uid="{00000000-0005-0000-0000-0000F40B0000}"/>
    <cellStyle name="Normal 47 2 3 3 2 2" xfId="4750" xr:uid="{00000000-0005-0000-0000-00008E120000}"/>
    <cellStyle name="Normal 47 2 3 3 2 2 2" xfId="14823" xr:uid="{00000000-0005-0000-0000-0000E7390000}"/>
    <cellStyle name="Normal 47 2 3 3 2 2 2 3" xfId="29921" xr:uid="{00000000-0005-0000-0000-0000E1740000}"/>
    <cellStyle name="Normal 47 2 3 3 2 2 3" xfId="9803" xr:uid="{00000000-0005-0000-0000-00004B260000}"/>
    <cellStyle name="Normal 47 2 3 3 2 2 3 3" xfId="24904" xr:uid="{00000000-0005-0000-0000-000048610000}"/>
    <cellStyle name="Normal 47 2 3 3 2 2 5" xfId="19891" xr:uid="{00000000-0005-0000-0000-0000B34D0000}"/>
    <cellStyle name="Normal 47 2 3 3 2 3" xfId="6442" xr:uid="{00000000-0005-0000-0000-00002A190000}"/>
    <cellStyle name="Normal 47 2 3 3 2 3 2" xfId="16494" xr:uid="{00000000-0005-0000-0000-00006E400000}"/>
    <cellStyle name="Normal 47 2 3 3 2 3 3" xfId="11474" xr:uid="{00000000-0005-0000-0000-0000D22C0000}"/>
    <cellStyle name="Normal 47 2 3 3 2 3 3 3" xfId="26575" xr:uid="{00000000-0005-0000-0000-0000CF670000}"/>
    <cellStyle name="Normal 47 2 3 3 2 3 5" xfId="21562" xr:uid="{00000000-0005-0000-0000-00003A540000}"/>
    <cellStyle name="Normal 47 2 3 3 2 4" xfId="13152" xr:uid="{00000000-0005-0000-0000-000060330000}"/>
    <cellStyle name="Normal 47 2 3 3 2 4 3" xfId="28250" xr:uid="{00000000-0005-0000-0000-00005A6E0000}"/>
    <cellStyle name="Normal 47 2 3 3 2 5" xfId="8131" xr:uid="{00000000-0005-0000-0000-0000C31F0000}"/>
    <cellStyle name="Normal 47 2 3 3 2 5 3" xfId="23233" xr:uid="{00000000-0005-0000-0000-0000C15A0000}"/>
    <cellStyle name="Normal 47 2 3 3 2 7" xfId="18220" xr:uid="{00000000-0005-0000-0000-00002C470000}"/>
    <cellStyle name="Normal 47 2 3 3 3" xfId="3913" xr:uid="{00000000-0005-0000-0000-0000490F0000}"/>
    <cellStyle name="Normal 47 2 3 3 3 2" xfId="13987" xr:uid="{00000000-0005-0000-0000-0000A3360000}"/>
    <cellStyle name="Normal 47 2 3 3 3 2 3" xfId="29085" xr:uid="{00000000-0005-0000-0000-00009D710000}"/>
    <cellStyle name="Normal 47 2 3 3 3 3" xfId="8967" xr:uid="{00000000-0005-0000-0000-000007230000}"/>
    <cellStyle name="Normal 47 2 3 3 3 3 3" xfId="24068" xr:uid="{00000000-0005-0000-0000-0000045E0000}"/>
    <cellStyle name="Normal 47 2 3 3 3 5" xfId="19055" xr:uid="{00000000-0005-0000-0000-00006F4A0000}"/>
    <cellStyle name="Normal 47 2 3 3 4" xfId="5606" xr:uid="{00000000-0005-0000-0000-0000E6150000}"/>
    <cellStyle name="Normal 47 2 3 3 4 2" xfId="15658" xr:uid="{00000000-0005-0000-0000-00002A3D0000}"/>
    <cellStyle name="Normal 47 2 3 3 4 2 3" xfId="30756" xr:uid="{00000000-0005-0000-0000-000024780000}"/>
    <cellStyle name="Normal 47 2 3 3 4 3" xfId="10638" xr:uid="{00000000-0005-0000-0000-00008E290000}"/>
    <cellStyle name="Normal 47 2 3 3 4 3 3" xfId="25739" xr:uid="{00000000-0005-0000-0000-00008B640000}"/>
    <cellStyle name="Normal 47 2 3 3 4 5" xfId="20726" xr:uid="{00000000-0005-0000-0000-0000F6500000}"/>
    <cellStyle name="Normal 47 2 3 3 5" xfId="12316" xr:uid="{00000000-0005-0000-0000-00001C300000}"/>
    <cellStyle name="Normal 47 2 3 3 5 3" xfId="27414" xr:uid="{00000000-0005-0000-0000-0000166B0000}"/>
    <cellStyle name="Normal 47 2 3 3 6" xfId="7295" xr:uid="{00000000-0005-0000-0000-00007F1C0000}"/>
    <cellStyle name="Normal 47 2 3 3 6 3" xfId="22397" xr:uid="{00000000-0005-0000-0000-00007D570000}"/>
    <cellStyle name="Normal 47 2 3 3 8" xfId="17384" xr:uid="{00000000-0005-0000-0000-0000E8430000}"/>
    <cellStyle name="Normal 47 2 3 4" xfId="2642" xr:uid="{00000000-0005-0000-0000-0000520A0000}"/>
    <cellStyle name="Normal 47 2 3 4 2" xfId="4332" xr:uid="{00000000-0005-0000-0000-0000EC100000}"/>
    <cellStyle name="Normal 47 2 3 4 2 2" xfId="14405" xr:uid="{00000000-0005-0000-0000-000045380000}"/>
    <cellStyle name="Normal 47 2 3 4 2 2 3" xfId="29503" xr:uid="{00000000-0005-0000-0000-00003F730000}"/>
    <cellStyle name="Normal 47 2 3 4 2 3" xfId="9385" xr:uid="{00000000-0005-0000-0000-0000A9240000}"/>
    <cellStyle name="Normal 47 2 3 4 2 3 3" xfId="24486" xr:uid="{00000000-0005-0000-0000-0000A65F0000}"/>
    <cellStyle name="Normal 47 2 3 4 2 5" xfId="19473" xr:uid="{00000000-0005-0000-0000-0000114C0000}"/>
    <cellStyle name="Normal 47 2 3 4 3" xfId="6024" xr:uid="{00000000-0005-0000-0000-000088170000}"/>
    <cellStyle name="Normal 47 2 3 4 3 2" xfId="16076" xr:uid="{00000000-0005-0000-0000-0000CC3E0000}"/>
    <cellStyle name="Normal 47 2 3 4 3 3" xfId="11056" xr:uid="{00000000-0005-0000-0000-0000302B0000}"/>
    <cellStyle name="Normal 47 2 3 4 3 3 3" xfId="26157" xr:uid="{00000000-0005-0000-0000-00002D660000}"/>
    <cellStyle name="Normal 47 2 3 4 3 5" xfId="21144" xr:uid="{00000000-0005-0000-0000-000098520000}"/>
    <cellStyle name="Normal 47 2 3 4 4" xfId="12734" xr:uid="{00000000-0005-0000-0000-0000BE310000}"/>
    <cellStyle name="Normal 47 2 3 4 4 3" xfId="27832" xr:uid="{00000000-0005-0000-0000-0000B86C0000}"/>
    <cellStyle name="Normal 47 2 3 4 5" xfId="7713" xr:uid="{00000000-0005-0000-0000-0000211E0000}"/>
    <cellStyle name="Normal 47 2 3 4 5 3" xfId="22815" xr:uid="{00000000-0005-0000-0000-00001F590000}"/>
    <cellStyle name="Normal 47 2 3 4 7" xfId="17802" xr:uid="{00000000-0005-0000-0000-00008A450000}"/>
    <cellStyle name="Normal 47 2 3 5" xfId="3495" xr:uid="{00000000-0005-0000-0000-0000A70D0000}"/>
    <cellStyle name="Normal 47 2 3 5 2" xfId="13569" xr:uid="{00000000-0005-0000-0000-000001350000}"/>
    <cellStyle name="Normal 47 2 3 5 2 3" xfId="28667" xr:uid="{00000000-0005-0000-0000-0000FB6F0000}"/>
    <cellStyle name="Normal 47 2 3 5 3" xfId="8549" xr:uid="{00000000-0005-0000-0000-000065210000}"/>
    <cellStyle name="Normal 47 2 3 5 3 3" xfId="23650" xr:uid="{00000000-0005-0000-0000-0000625C0000}"/>
    <cellStyle name="Normal 47 2 3 5 5" xfId="18637" xr:uid="{00000000-0005-0000-0000-0000CD480000}"/>
    <cellStyle name="Normal 47 2 3 6" xfId="5188" xr:uid="{00000000-0005-0000-0000-000044140000}"/>
    <cellStyle name="Normal 47 2 3 6 2" xfId="15240" xr:uid="{00000000-0005-0000-0000-0000883B0000}"/>
    <cellStyle name="Normal 47 2 3 6 2 3" xfId="30338" xr:uid="{00000000-0005-0000-0000-000082760000}"/>
    <cellStyle name="Normal 47 2 3 6 3" xfId="10220" xr:uid="{00000000-0005-0000-0000-0000EC270000}"/>
    <cellStyle name="Normal 47 2 3 6 3 3" xfId="25321" xr:uid="{00000000-0005-0000-0000-0000E9620000}"/>
    <cellStyle name="Normal 47 2 3 6 5" xfId="20308" xr:uid="{00000000-0005-0000-0000-0000544F0000}"/>
    <cellStyle name="Normal 47 2 3 7" xfId="11898" xr:uid="{00000000-0005-0000-0000-00007A2E0000}"/>
    <cellStyle name="Normal 47 2 3 7 3" xfId="26996" xr:uid="{00000000-0005-0000-0000-000074690000}"/>
    <cellStyle name="Normal 47 2 3 8" xfId="6877" xr:uid="{00000000-0005-0000-0000-0000DD1A0000}"/>
    <cellStyle name="Normal 47 2 3 8 3" xfId="21979" xr:uid="{00000000-0005-0000-0000-0000DB550000}"/>
    <cellStyle name="Normal 47 2 4" xfId="1902" xr:uid="{00000000-0005-0000-0000-00006E070000}"/>
    <cellStyle name="Normal 47 2 4 2" xfId="2325" xr:uid="{00000000-0005-0000-0000-000015090000}"/>
    <cellStyle name="Normal 47 2 4 2 2" xfId="3164" xr:uid="{00000000-0005-0000-0000-00005C0C0000}"/>
    <cellStyle name="Normal 47 2 4 2 2 2" xfId="4854" xr:uid="{00000000-0005-0000-0000-0000F6120000}"/>
    <cellStyle name="Normal 47 2 4 2 2 2 2" xfId="14927" xr:uid="{00000000-0005-0000-0000-00004F3A0000}"/>
    <cellStyle name="Normal 47 2 4 2 2 2 2 3" xfId="30025" xr:uid="{00000000-0005-0000-0000-000049750000}"/>
    <cellStyle name="Normal 47 2 4 2 2 2 3" xfId="9907" xr:uid="{00000000-0005-0000-0000-0000B3260000}"/>
    <cellStyle name="Normal 47 2 4 2 2 2 3 3" xfId="25008" xr:uid="{00000000-0005-0000-0000-0000B0610000}"/>
    <cellStyle name="Normal 47 2 4 2 2 2 5" xfId="19995" xr:uid="{00000000-0005-0000-0000-00001B4E0000}"/>
    <cellStyle name="Normal 47 2 4 2 2 3" xfId="6546" xr:uid="{00000000-0005-0000-0000-000092190000}"/>
    <cellStyle name="Normal 47 2 4 2 2 3 2" xfId="16598" xr:uid="{00000000-0005-0000-0000-0000D6400000}"/>
    <cellStyle name="Normal 47 2 4 2 2 3 3" xfId="11578" xr:uid="{00000000-0005-0000-0000-00003A2D0000}"/>
    <cellStyle name="Normal 47 2 4 2 2 3 3 3" xfId="26679" xr:uid="{00000000-0005-0000-0000-000037680000}"/>
    <cellStyle name="Normal 47 2 4 2 2 3 5" xfId="21666" xr:uid="{00000000-0005-0000-0000-0000A2540000}"/>
    <cellStyle name="Normal 47 2 4 2 2 4" xfId="13256" xr:uid="{00000000-0005-0000-0000-0000C8330000}"/>
    <cellStyle name="Normal 47 2 4 2 2 4 3" xfId="28354" xr:uid="{00000000-0005-0000-0000-0000C26E0000}"/>
    <cellStyle name="Normal 47 2 4 2 2 5" xfId="8235" xr:uid="{00000000-0005-0000-0000-00002B200000}"/>
    <cellStyle name="Normal 47 2 4 2 2 5 3" xfId="23337" xr:uid="{00000000-0005-0000-0000-0000295B0000}"/>
    <cellStyle name="Normal 47 2 4 2 2 7" xfId="18324" xr:uid="{00000000-0005-0000-0000-000094470000}"/>
    <cellStyle name="Normal 47 2 4 2 3" xfId="4017" xr:uid="{00000000-0005-0000-0000-0000B10F0000}"/>
    <cellStyle name="Normal 47 2 4 2 3 2" xfId="14091" xr:uid="{00000000-0005-0000-0000-00000B370000}"/>
    <cellStyle name="Normal 47 2 4 2 3 2 3" xfId="29189" xr:uid="{00000000-0005-0000-0000-000005720000}"/>
    <cellStyle name="Normal 47 2 4 2 3 3" xfId="9071" xr:uid="{00000000-0005-0000-0000-00006F230000}"/>
    <cellStyle name="Normal 47 2 4 2 3 3 3" xfId="24172" xr:uid="{00000000-0005-0000-0000-00006C5E0000}"/>
    <cellStyle name="Normal 47 2 4 2 3 5" xfId="19159" xr:uid="{00000000-0005-0000-0000-0000D74A0000}"/>
    <cellStyle name="Normal 47 2 4 2 4" xfId="5710" xr:uid="{00000000-0005-0000-0000-00004E160000}"/>
    <cellStyle name="Normal 47 2 4 2 4 2" xfId="15762" xr:uid="{00000000-0005-0000-0000-0000923D0000}"/>
    <cellStyle name="Normal 47 2 4 2 4 2 3" xfId="30860" xr:uid="{00000000-0005-0000-0000-00008C780000}"/>
    <cellStyle name="Normal 47 2 4 2 4 3" xfId="10742" xr:uid="{00000000-0005-0000-0000-0000F6290000}"/>
    <cellStyle name="Normal 47 2 4 2 4 3 3" xfId="25843" xr:uid="{00000000-0005-0000-0000-0000F3640000}"/>
    <cellStyle name="Normal 47 2 4 2 4 5" xfId="20830" xr:uid="{00000000-0005-0000-0000-00005E510000}"/>
    <cellStyle name="Normal 47 2 4 2 5" xfId="12420" xr:uid="{00000000-0005-0000-0000-000084300000}"/>
    <cellStyle name="Normal 47 2 4 2 5 3" xfId="27518" xr:uid="{00000000-0005-0000-0000-00007E6B0000}"/>
    <cellStyle name="Normal 47 2 4 2 6" xfId="7399" xr:uid="{00000000-0005-0000-0000-0000E71C0000}"/>
    <cellStyle name="Normal 47 2 4 2 6 3" xfId="22501" xr:uid="{00000000-0005-0000-0000-0000E5570000}"/>
    <cellStyle name="Normal 47 2 4 2 8" xfId="17488" xr:uid="{00000000-0005-0000-0000-000050440000}"/>
    <cellStyle name="Normal 47 2 4 3" xfId="2746" xr:uid="{00000000-0005-0000-0000-0000BA0A0000}"/>
    <cellStyle name="Normal 47 2 4 3 2" xfId="4436" xr:uid="{00000000-0005-0000-0000-000054110000}"/>
    <cellStyle name="Normal 47 2 4 3 2 2" xfId="14509" xr:uid="{00000000-0005-0000-0000-0000AD380000}"/>
    <cellStyle name="Normal 47 2 4 3 2 2 3" xfId="29607" xr:uid="{00000000-0005-0000-0000-0000A7730000}"/>
    <cellStyle name="Normal 47 2 4 3 2 3" xfId="9489" xr:uid="{00000000-0005-0000-0000-000011250000}"/>
    <cellStyle name="Normal 47 2 4 3 2 3 3" xfId="24590" xr:uid="{00000000-0005-0000-0000-00000E600000}"/>
    <cellStyle name="Normal 47 2 4 3 2 5" xfId="19577" xr:uid="{00000000-0005-0000-0000-0000794C0000}"/>
    <cellStyle name="Normal 47 2 4 3 3" xfId="6128" xr:uid="{00000000-0005-0000-0000-0000F0170000}"/>
    <cellStyle name="Normal 47 2 4 3 3 2" xfId="16180" xr:uid="{00000000-0005-0000-0000-0000343F0000}"/>
    <cellStyle name="Normal 47 2 4 3 3 3" xfId="11160" xr:uid="{00000000-0005-0000-0000-0000982B0000}"/>
    <cellStyle name="Normal 47 2 4 3 3 3 3" xfId="26261" xr:uid="{00000000-0005-0000-0000-000095660000}"/>
    <cellStyle name="Normal 47 2 4 3 3 5" xfId="21248" xr:uid="{00000000-0005-0000-0000-000000530000}"/>
    <cellStyle name="Normal 47 2 4 3 4" xfId="12838" xr:uid="{00000000-0005-0000-0000-000026320000}"/>
    <cellStyle name="Normal 47 2 4 3 4 3" xfId="27936" xr:uid="{00000000-0005-0000-0000-0000206D0000}"/>
    <cellStyle name="Normal 47 2 4 3 5" xfId="7817" xr:uid="{00000000-0005-0000-0000-0000891E0000}"/>
    <cellStyle name="Normal 47 2 4 3 5 3" xfId="22919" xr:uid="{00000000-0005-0000-0000-000087590000}"/>
    <cellStyle name="Normal 47 2 4 3 7" xfId="17906" xr:uid="{00000000-0005-0000-0000-0000F2450000}"/>
    <cellStyle name="Normal 47 2 4 4" xfId="3599" xr:uid="{00000000-0005-0000-0000-00000F0E0000}"/>
    <cellStyle name="Normal 47 2 4 4 2" xfId="13673" xr:uid="{00000000-0005-0000-0000-000069350000}"/>
    <cellStyle name="Normal 47 2 4 4 2 3" xfId="28771" xr:uid="{00000000-0005-0000-0000-000063700000}"/>
    <cellStyle name="Normal 47 2 4 4 3" xfId="8653" xr:uid="{00000000-0005-0000-0000-0000CD210000}"/>
    <cellStyle name="Normal 47 2 4 4 3 3" xfId="23754" xr:uid="{00000000-0005-0000-0000-0000CA5C0000}"/>
    <cellStyle name="Normal 47 2 4 4 5" xfId="18741" xr:uid="{00000000-0005-0000-0000-000035490000}"/>
    <cellStyle name="Normal 47 2 4 5" xfId="5292" xr:uid="{00000000-0005-0000-0000-0000AC140000}"/>
    <cellStyle name="Normal 47 2 4 5 2" xfId="15344" xr:uid="{00000000-0005-0000-0000-0000F03B0000}"/>
    <cellStyle name="Normal 47 2 4 5 2 3" xfId="30442" xr:uid="{00000000-0005-0000-0000-0000EA760000}"/>
    <cellStyle name="Normal 47 2 4 5 3" xfId="10324" xr:uid="{00000000-0005-0000-0000-000054280000}"/>
    <cellStyle name="Normal 47 2 4 5 3 3" xfId="25425" xr:uid="{00000000-0005-0000-0000-000051630000}"/>
    <cellStyle name="Normal 47 2 4 5 5" xfId="20412" xr:uid="{00000000-0005-0000-0000-0000BC4F0000}"/>
    <cellStyle name="Normal 47 2 4 6" xfId="12002" xr:uid="{00000000-0005-0000-0000-0000E22E0000}"/>
    <cellStyle name="Normal 47 2 4 6 3" xfId="27100" xr:uid="{00000000-0005-0000-0000-0000DC690000}"/>
    <cellStyle name="Normal 47 2 4 7" xfId="6981" xr:uid="{00000000-0005-0000-0000-0000451B0000}"/>
    <cellStyle name="Normal 47 2 4 7 3" xfId="22083" xr:uid="{00000000-0005-0000-0000-000043560000}"/>
    <cellStyle name="Normal 47 2 4 9" xfId="17070" xr:uid="{00000000-0005-0000-0000-0000AE420000}"/>
    <cellStyle name="Normal 47 2 5" xfId="2115" xr:uid="{00000000-0005-0000-0000-000043080000}"/>
    <cellStyle name="Normal 47 2 5 2" xfId="2956" xr:uid="{00000000-0005-0000-0000-00008C0B0000}"/>
    <cellStyle name="Normal 47 2 5 2 2" xfId="4646" xr:uid="{00000000-0005-0000-0000-000026120000}"/>
    <cellStyle name="Normal 47 2 5 2 2 2" xfId="14719" xr:uid="{00000000-0005-0000-0000-00007F390000}"/>
    <cellStyle name="Normal 47 2 5 2 2 2 3" xfId="29817" xr:uid="{00000000-0005-0000-0000-000079740000}"/>
    <cellStyle name="Normal 47 2 5 2 2 3" xfId="9699" xr:uid="{00000000-0005-0000-0000-0000E3250000}"/>
    <cellStyle name="Normal 47 2 5 2 2 3 3" xfId="24800" xr:uid="{00000000-0005-0000-0000-0000E0600000}"/>
    <cellStyle name="Normal 47 2 5 2 2 5" xfId="19787" xr:uid="{00000000-0005-0000-0000-00004B4D0000}"/>
    <cellStyle name="Normal 47 2 5 2 3" xfId="6338" xr:uid="{00000000-0005-0000-0000-0000C2180000}"/>
    <cellStyle name="Normal 47 2 5 2 3 2" xfId="16390" xr:uid="{00000000-0005-0000-0000-000006400000}"/>
    <cellStyle name="Normal 47 2 5 2 3 3" xfId="11370" xr:uid="{00000000-0005-0000-0000-00006A2C0000}"/>
    <cellStyle name="Normal 47 2 5 2 3 3 3" xfId="26471" xr:uid="{00000000-0005-0000-0000-000067670000}"/>
    <cellStyle name="Normal 47 2 5 2 3 5" xfId="21458" xr:uid="{00000000-0005-0000-0000-0000D2530000}"/>
    <cellStyle name="Normal 47 2 5 2 4" xfId="13048" xr:uid="{00000000-0005-0000-0000-0000F8320000}"/>
    <cellStyle name="Normal 47 2 5 2 4 3" xfId="28146" xr:uid="{00000000-0005-0000-0000-0000F26D0000}"/>
    <cellStyle name="Normal 47 2 5 2 5" xfId="8027" xr:uid="{00000000-0005-0000-0000-00005B1F0000}"/>
    <cellStyle name="Normal 47 2 5 2 5 3" xfId="23129" xr:uid="{00000000-0005-0000-0000-0000595A0000}"/>
    <cellStyle name="Normal 47 2 5 2 7" xfId="18116" xr:uid="{00000000-0005-0000-0000-0000C4460000}"/>
    <cellStyle name="Normal 47 2 5 3" xfId="3809" xr:uid="{00000000-0005-0000-0000-0000E10E0000}"/>
    <cellStyle name="Normal 47 2 5 3 2" xfId="13883" xr:uid="{00000000-0005-0000-0000-00003B360000}"/>
    <cellStyle name="Normal 47 2 5 3 2 3" xfId="28981" xr:uid="{00000000-0005-0000-0000-000035710000}"/>
    <cellStyle name="Normal 47 2 5 3 3" xfId="8863" xr:uid="{00000000-0005-0000-0000-00009F220000}"/>
    <cellStyle name="Normal 47 2 5 3 3 3" xfId="23964" xr:uid="{00000000-0005-0000-0000-00009C5D0000}"/>
    <cellStyle name="Normal 47 2 5 3 5" xfId="18951" xr:uid="{00000000-0005-0000-0000-0000074A0000}"/>
    <cellStyle name="Normal 47 2 5 4" xfId="5502" xr:uid="{00000000-0005-0000-0000-00007E150000}"/>
    <cellStyle name="Normal 47 2 5 4 2" xfId="15554" xr:uid="{00000000-0005-0000-0000-0000C23C0000}"/>
    <cellStyle name="Normal 47 2 5 4 2 3" xfId="30652" xr:uid="{00000000-0005-0000-0000-0000BC770000}"/>
    <cellStyle name="Normal 47 2 5 4 3" xfId="10534" xr:uid="{00000000-0005-0000-0000-000026290000}"/>
    <cellStyle name="Normal 47 2 5 4 3 3" xfId="25635" xr:uid="{00000000-0005-0000-0000-000023640000}"/>
    <cellStyle name="Normal 47 2 5 4 5" xfId="20622" xr:uid="{00000000-0005-0000-0000-00008E500000}"/>
    <cellStyle name="Normal 47 2 5 5" xfId="12212" xr:uid="{00000000-0005-0000-0000-0000B42F0000}"/>
    <cellStyle name="Normal 47 2 5 5 3" xfId="27310" xr:uid="{00000000-0005-0000-0000-0000AE6A0000}"/>
    <cellStyle name="Normal 47 2 5 6" xfId="7191" xr:uid="{00000000-0005-0000-0000-0000171C0000}"/>
    <cellStyle name="Normal 47 2 5 6 3" xfId="22293" xr:uid="{00000000-0005-0000-0000-000015570000}"/>
    <cellStyle name="Normal 47 2 5 8" xfId="17280" xr:uid="{00000000-0005-0000-0000-000080430000}"/>
    <cellStyle name="Normal 47 2 6" xfId="2536" xr:uid="{00000000-0005-0000-0000-0000E8090000}"/>
    <cellStyle name="Normal 47 2 6 2" xfId="4228" xr:uid="{00000000-0005-0000-0000-000084100000}"/>
    <cellStyle name="Normal 47 2 6 2 2" xfId="14301" xr:uid="{00000000-0005-0000-0000-0000DD370000}"/>
    <cellStyle name="Normal 47 2 6 2 2 3" xfId="29399" xr:uid="{00000000-0005-0000-0000-0000D7720000}"/>
    <cellStyle name="Normal 47 2 6 2 3" xfId="9281" xr:uid="{00000000-0005-0000-0000-000041240000}"/>
    <cellStyle name="Normal 47 2 6 2 3 3" xfId="24382" xr:uid="{00000000-0005-0000-0000-00003E5F0000}"/>
    <cellStyle name="Normal 47 2 6 2 5" xfId="19369" xr:uid="{00000000-0005-0000-0000-0000A94B0000}"/>
    <cellStyle name="Normal 47 2 6 3" xfId="5920" xr:uid="{00000000-0005-0000-0000-000020170000}"/>
    <cellStyle name="Normal 47 2 6 3 2" xfId="15972" xr:uid="{00000000-0005-0000-0000-0000643E0000}"/>
    <cellStyle name="Normal 47 2 6 3 3" xfId="10952" xr:uid="{00000000-0005-0000-0000-0000C82A0000}"/>
    <cellStyle name="Normal 47 2 6 3 3 3" xfId="26053" xr:uid="{00000000-0005-0000-0000-0000C5650000}"/>
    <cellStyle name="Normal 47 2 6 3 5" xfId="21040" xr:uid="{00000000-0005-0000-0000-000030520000}"/>
    <cellStyle name="Normal 47 2 6 4" xfId="12630" xr:uid="{00000000-0005-0000-0000-000056310000}"/>
    <cellStyle name="Normal 47 2 6 4 3" xfId="27728" xr:uid="{00000000-0005-0000-0000-0000506C0000}"/>
    <cellStyle name="Normal 47 2 6 5" xfId="7609" xr:uid="{00000000-0005-0000-0000-0000B91D0000}"/>
    <cellStyle name="Normal 47 2 6 5 3" xfId="22711" xr:uid="{00000000-0005-0000-0000-0000B7580000}"/>
    <cellStyle name="Normal 47 2 6 7" xfId="17698" xr:uid="{00000000-0005-0000-0000-000022450000}"/>
    <cellStyle name="Normal 47 2 7" xfId="3387" xr:uid="{00000000-0005-0000-0000-00003B0D0000}"/>
    <cellStyle name="Normal 47 2 7 2" xfId="13465" xr:uid="{00000000-0005-0000-0000-000099340000}"/>
    <cellStyle name="Normal 47 2 7 2 3" xfId="28563" xr:uid="{00000000-0005-0000-0000-0000936F0000}"/>
    <cellStyle name="Normal 47 2 7 3" xfId="8445" xr:uid="{00000000-0005-0000-0000-0000FD200000}"/>
    <cellStyle name="Normal 47 2 7 3 3" xfId="23546" xr:uid="{00000000-0005-0000-0000-0000FA5B0000}"/>
    <cellStyle name="Normal 47 2 7 5" xfId="18533" xr:uid="{00000000-0005-0000-0000-000065480000}"/>
    <cellStyle name="Normal 47 2 8" xfId="5081" xr:uid="{00000000-0005-0000-0000-0000D9130000}"/>
    <cellStyle name="Normal 47 2 8 2" xfId="15136" xr:uid="{00000000-0005-0000-0000-0000203B0000}"/>
    <cellStyle name="Normal 47 2 8 2 3" xfId="30234" xr:uid="{00000000-0005-0000-0000-00001A760000}"/>
    <cellStyle name="Normal 47 2 8 3" xfId="10116" xr:uid="{00000000-0005-0000-0000-000084270000}"/>
    <cellStyle name="Normal 47 2 8 3 3" xfId="25217" xr:uid="{00000000-0005-0000-0000-000081620000}"/>
    <cellStyle name="Normal 47 2 8 5" xfId="20204" xr:uid="{00000000-0005-0000-0000-0000EC4E0000}"/>
    <cellStyle name="Normal 47 2 9" xfId="11792" xr:uid="{00000000-0005-0000-0000-0000102E0000}"/>
    <cellStyle name="Normal 47 2 9 3" xfId="26892" xr:uid="{00000000-0005-0000-0000-00000C690000}"/>
    <cellStyle name="Normal 48" xfId="1052" xr:uid="{00000000-0005-0000-0000-00001C040000}"/>
    <cellStyle name="Normal 48 2" xfId="1448" xr:uid="{00000000-0005-0000-0000-0000A8050000}"/>
    <cellStyle name="Normal 49" xfId="1044" xr:uid="{00000000-0005-0000-0000-000014040000}"/>
    <cellStyle name="Normal 49 2" xfId="1449" xr:uid="{00000000-0005-0000-0000-0000A9050000}"/>
    <cellStyle name="Normal 5" xfId="131" xr:uid="{00000000-0005-0000-0000-000083000000}"/>
    <cellStyle name="Normal 5 2" xfId="593" xr:uid="{00000000-0005-0000-0000-000051020000}"/>
    <cellStyle name="Normal 5 2 10" xfId="6745" xr:uid="{00000000-0005-0000-0000-0000591A0000}"/>
    <cellStyle name="Normal 5 2 10 3" xfId="21850" xr:uid="{00000000-0005-0000-0000-00005A550000}"/>
    <cellStyle name="Normal 5 2 12" xfId="16835" xr:uid="{00000000-0005-0000-0000-0000C3410000}"/>
    <cellStyle name="Normal 5 2 13" xfId="1156" xr:uid="{00000000-0005-0000-0000-000084040000}"/>
    <cellStyle name="Normal 5 2 2" xfId="661" xr:uid="{00000000-0005-0000-0000-000095020000}"/>
    <cellStyle name="Normal 5 2 2 11" xfId="16889" xr:uid="{00000000-0005-0000-0000-0000F9410000}"/>
    <cellStyle name="Normal 5 2 2 12" xfId="1709" xr:uid="{00000000-0005-0000-0000-0000AD060000}"/>
    <cellStyle name="Normal 5 2 2 2" xfId="714" xr:uid="{00000000-0005-0000-0000-0000CA020000}"/>
    <cellStyle name="Normal 5 2 2 2 10" xfId="16993" xr:uid="{00000000-0005-0000-0000-000061420000}"/>
    <cellStyle name="Normal 5 2 2 2 11" xfId="1818" xr:uid="{00000000-0005-0000-0000-00001A070000}"/>
    <cellStyle name="Normal 5 2 2 2 2" xfId="735" xr:uid="{00000000-0005-0000-0000-0000DF020000}"/>
    <cellStyle name="Normal 5 2 2 2 2 10" xfId="2035" xr:uid="{00000000-0005-0000-0000-0000F3070000}"/>
    <cellStyle name="Normal 5 2 2 2 2 2" xfId="2456" xr:uid="{00000000-0005-0000-0000-000098090000}"/>
    <cellStyle name="Normal 5 2 2 2 2 2 2" xfId="3295" xr:uid="{00000000-0005-0000-0000-0000DF0C0000}"/>
    <cellStyle name="Normal 5 2 2 2 2 2 2 2" xfId="4985" xr:uid="{00000000-0005-0000-0000-000079130000}"/>
    <cellStyle name="Normal 5 2 2 2 2 2 2 2 2" xfId="15058" xr:uid="{00000000-0005-0000-0000-0000D23A0000}"/>
    <cellStyle name="Normal 5 2 2 2 2 2 2 2 2 3" xfId="30156" xr:uid="{00000000-0005-0000-0000-0000CC750000}"/>
    <cellStyle name="Normal 5 2 2 2 2 2 2 2 3" xfId="10038" xr:uid="{00000000-0005-0000-0000-000036270000}"/>
    <cellStyle name="Normal 5 2 2 2 2 2 2 2 3 3" xfId="25139" xr:uid="{00000000-0005-0000-0000-000033620000}"/>
    <cellStyle name="Normal 5 2 2 2 2 2 2 2 5" xfId="20126" xr:uid="{00000000-0005-0000-0000-00009E4E0000}"/>
    <cellStyle name="Normal 5 2 2 2 2 2 2 3" xfId="6677" xr:uid="{00000000-0005-0000-0000-0000151A0000}"/>
    <cellStyle name="Normal 5 2 2 2 2 2 2 3 2" xfId="16729" xr:uid="{00000000-0005-0000-0000-000059410000}"/>
    <cellStyle name="Normal 5 2 2 2 2 2 2 3 3" xfId="11709" xr:uid="{00000000-0005-0000-0000-0000BD2D0000}"/>
    <cellStyle name="Normal 5 2 2 2 2 2 2 3 3 3" xfId="26810" xr:uid="{00000000-0005-0000-0000-0000BA680000}"/>
    <cellStyle name="Normal 5 2 2 2 2 2 2 3 5" xfId="21797" xr:uid="{00000000-0005-0000-0000-000025550000}"/>
    <cellStyle name="Normal 5 2 2 2 2 2 2 4" xfId="13387" xr:uid="{00000000-0005-0000-0000-00004B340000}"/>
    <cellStyle name="Normal 5 2 2 2 2 2 2 4 3" xfId="28485" xr:uid="{00000000-0005-0000-0000-0000456F0000}"/>
    <cellStyle name="Normal 5 2 2 2 2 2 2 5" xfId="8366" xr:uid="{00000000-0005-0000-0000-0000AE200000}"/>
    <cellStyle name="Normal 5 2 2 2 2 2 2 5 3" xfId="23468" xr:uid="{00000000-0005-0000-0000-0000AC5B0000}"/>
    <cellStyle name="Normal 5 2 2 2 2 2 2 7" xfId="18455" xr:uid="{00000000-0005-0000-0000-000017480000}"/>
    <cellStyle name="Normal 5 2 2 2 2 2 3" xfId="4148" xr:uid="{00000000-0005-0000-0000-000034100000}"/>
    <cellStyle name="Normal 5 2 2 2 2 2 3 2" xfId="14222" xr:uid="{00000000-0005-0000-0000-00008E370000}"/>
    <cellStyle name="Normal 5 2 2 2 2 2 3 2 3" xfId="29320" xr:uid="{00000000-0005-0000-0000-000088720000}"/>
    <cellStyle name="Normal 5 2 2 2 2 2 3 3" xfId="9202" xr:uid="{00000000-0005-0000-0000-0000F2230000}"/>
    <cellStyle name="Normal 5 2 2 2 2 2 3 3 3" xfId="24303" xr:uid="{00000000-0005-0000-0000-0000EF5E0000}"/>
    <cellStyle name="Normal 5 2 2 2 2 2 3 5" xfId="19290" xr:uid="{00000000-0005-0000-0000-00005A4B0000}"/>
    <cellStyle name="Normal 5 2 2 2 2 2 4" xfId="5841" xr:uid="{00000000-0005-0000-0000-0000D1160000}"/>
    <cellStyle name="Normal 5 2 2 2 2 2 4 2" xfId="15893" xr:uid="{00000000-0005-0000-0000-0000153E0000}"/>
    <cellStyle name="Normal 5 2 2 2 2 2 4 3" xfId="10873" xr:uid="{00000000-0005-0000-0000-0000792A0000}"/>
    <cellStyle name="Normal 5 2 2 2 2 2 4 3 3" xfId="25974" xr:uid="{00000000-0005-0000-0000-000076650000}"/>
    <cellStyle name="Normal 5 2 2 2 2 2 4 5" xfId="20961" xr:uid="{00000000-0005-0000-0000-0000E1510000}"/>
    <cellStyle name="Normal 5 2 2 2 2 2 5" xfId="12551" xr:uid="{00000000-0005-0000-0000-000007310000}"/>
    <cellStyle name="Normal 5 2 2 2 2 2 5 3" xfId="27649" xr:uid="{00000000-0005-0000-0000-0000016C0000}"/>
    <cellStyle name="Normal 5 2 2 2 2 2 6" xfId="7530" xr:uid="{00000000-0005-0000-0000-00006A1D0000}"/>
    <cellStyle name="Normal 5 2 2 2 2 2 6 3" xfId="22632" xr:uid="{00000000-0005-0000-0000-000068580000}"/>
    <cellStyle name="Normal 5 2 2 2 2 2 8" xfId="17619" xr:uid="{00000000-0005-0000-0000-0000D3440000}"/>
    <cellStyle name="Normal 5 2 2 2 2 3" xfId="2877" xr:uid="{00000000-0005-0000-0000-00003D0B0000}"/>
    <cellStyle name="Normal 5 2 2 2 2 3 2" xfId="4567" xr:uid="{00000000-0005-0000-0000-0000D7110000}"/>
    <cellStyle name="Normal 5 2 2 2 2 3 2 2" xfId="14640" xr:uid="{00000000-0005-0000-0000-000030390000}"/>
    <cellStyle name="Normal 5 2 2 2 2 3 2 2 3" xfId="29738" xr:uid="{00000000-0005-0000-0000-00002A740000}"/>
    <cellStyle name="Normal 5 2 2 2 2 3 2 3" xfId="9620" xr:uid="{00000000-0005-0000-0000-000094250000}"/>
    <cellStyle name="Normal 5 2 2 2 2 3 2 3 3" xfId="24721" xr:uid="{00000000-0005-0000-0000-000091600000}"/>
    <cellStyle name="Normal 5 2 2 2 2 3 2 5" xfId="19708" xr:uid="{00000000-0005-0000-0000-0000FC4C0000}"/>
    <cellStyle name="Normal 5 2 2 2 2 3 3" xfId="6259" xr:uid="{00000000-0005-0000-0000-000073180000}"/>
    <cellStyle name="Normal 5 2 2 2 2 3 3 2" xfId="16311" xr:uid="{00000000-0005-0000-0000-0000B73F0000}"/>
    <cellStyle name="Normal 5 2 2 2 2 3 3 3" xfId="11291" xr:uid="{00000000-0005-0000-0000-00001B2C0000}"/>
    <cellStyle name="Normal 5 2 2 2 2 3 3 3 3" xfId="26392" xr:uid="{00000000-0005-0000-0000-000018670000}"/>
    <cellStyle name="Normal 5 2 2 2 2 3 3 5" xfId="21379" xr:uid="{00000000-0005-0000-0000-000083530000}"/>
    <cellStyle name="Normal 5 2 2 2 2 3 4" xfId="12969" xr:uid="{00000000-0005-0000-0000-0000A9320000}"/>
    <cellStyle name="Normal 5 2 2 2 2 3 4 3" xfId="28067" xr:uid="{00000000-0005-0000-0000-0000A36D0000}"/>
    <cellStyle name="Normal 5 2 2 2 2 3 5" xfId="7948" xr:uid="{00000000-0005-0000-0000-00000C1F0000}"/>
    <cellStyle name="Normal 5 2 2 2 2 3 5 3" xfId="23050" xr:uid="{00000000-0005-0000-0000-00000A5A0000}"/>
    <cellStyle name="Normal 5 2 2 2 2 3 7" xfId="18037" xr:uid="{00000000-0005-0000-0000-000075460000}"/>
    <cellStyle name="Normal 5 2 2 2 2 4" xfId="3730" xr:uid="{00000000-0005-0000-0000-0000920E0000}"/>
    <cellStyle name="Normal 5 2 2 2 2 4 2" xfId="13804" xr:uid="{00000000-0005-0000-0000-0000EC350000}"/>
    <cellStyle name="Normal 5 2 2 2 2 4 2 3" xfId="28902" xr:uid="{00000000-0005-0000-0000-0000E6700000}"/>
    <cellStyle name="Normal 5 2 2 2 2 4 3" xfId="8784" xr:uid="{00000000-0005-0000-0000-000050220000}"/>
    <cellStyle name="Normal 5 2 2 2 2 4 3 3" xfId="23885" xr:uid="{00000000-0005-0000-0000-00004D5D0000}"/>
    <cellStyle name="Normal 5 2 2 2 2 4 5" xfId="18872" xr:uid="{00000000-0005-0000-0000-0000B8490000}"/>
    <cellStyle name="Normal 5 2 2 2 2 5" xfId="5423" xr:uid="{00000000-0005-0000-0000-00002F150000}"/>
    <cellStyle name="Normal 5 2 2 2 2 5 2" xfId="15475" xr:uid="{00000000-0005-0000-0000-0000733C0000}"/>
    <cellStyle name="Normal 5 2 2 2 2 5 2 3" xfId="30573" xr:uid="{00000000-0005-0000-0000-00006D770000}"/>
    <cellStyle name="Normal 5 2 2 2 2 5 3" xfId="10455" xr:uid="{00000000-0005-0000-0000-0000D7280000}"/>
    <cellStyle name="Normal 5 2 2 2 2 5 3 3" xfId="25556" xr:uid="{00000000-0005-0000-0000-0000D4630000}"/>
    <cellStyle name="Normal 5 2 2 2 2 5 5" xfId="20543" xr:uid="{00000000-0005-0000-0000-00003F500000}"/>
    <cellStyle name="Normal 5 2 2 2 2 6" xfId="12133" xr:uid="{00000000-0005-0000-0000-0000652F0000}"/>
    <cellStyle name="Normal 5 2 2 2 2 6 3" xfId="27231" xr:uid="{00000000-0005-0000-0000-00005F6A0000}"/>
    <cellStyle name="Normal 5 2 2 2 2 7" xfId="7112" xr:uid="{00000000-0005-0000-0000-0000C81B0000}"/>
    <cellStyle name="Normal 5 2 2 2 2 7 3" xfId="22214" xr:uid="{00000000-0005-0000-0000-0000C6560000}"/>
    <cellStyle name="Normal 5 2 2 2 2 9" xfId="17201" xr:uid="{00000000-0005-0000-0000-000031430000}"/>
    <cellStyle name="Normal 5 2 2 2 3" xfId="756" xr:uid="{00000000-0005-0000-0000-0000F4020000}"/>
    <cellStyle name="Normal 5 2 2 2 3 2" xfId="3087" xr:uid="{00000000-0005-0000-0000-00000F0C0000}"/>
    <cellStyle name="Normal 5 2 2 2 3 2 2" xfId="4777" xr:uid="{00000000-0005-0000-0000-0000A9120000}"/>
    <cellStyle name="Normal 5 2 2 2 3 2 2 2" xfId="14850" xr:uid="{00000000-0005-0000-0000-0000023A0000}"/>
    <cellStyle name="Normal 5 2 2 2 3 2 2 2 3" xfId="29948" xr:uid="{00000000-0005-0000-0000-0000FC740000}"/>
    <cellStyle name="Normal 5 2 2 2 3 2 2 3" xfId="9830" xr:uid="{00000000-0005-0000-0000-000066260000}"/>
    <cellStyle name="Normal 5 2 2 2 3 2 2 3 3" xfId="24931" xr:uid="{00000000-0005-0000-0000-000063610000}"/>
    <cellStyle name="Normal 5 2 2 2 3 2 2 5" xfId="19918" xr:uid="{00000000-0005-0000-0000-0000CE4D0000}"/>
    <cellStyle name="Normal 5 2 2 2 3 2 3" xfId="6469" xr:uid="{00000000-0005-0000-0000-000045190000}"/>
    <cellStyle name="Normal 5 2 2 2 3 2 3 2" xfId="16521" xr:uid="{00000000-0005-0000-0000-000089400000}"/>
    <cellStyle name="Normal 5 2 2 2 3 2 3 3" xfId="11501" xr:uid="{00000000-0005-0000-0000-0000ED2C0000}"/>
    <cellStyle name="Normal 5 2 2 2 3 2 3 3 3" xfId="26602" xr:uid="{00000000-0005-0000-0000-0000EA670000}"/>
    <cellStyle name="Normal 5 2 2 2 3 2 3 5" xfId="21589" xr:uid="{00000000-0005-0000-0000-000055540000}"/>
    <cellStyle name="Normal 5 2 2 2 3 2 4" xfId="13179" xr:uid="{00000000-0005-0000-0000-00007B330000}"/>
    <cellStyle name="Normal 5 2 2 2 3 2 4 3" xfId="28277" xr:uid="{00000000-0005-0000-0000-0000756E0000}"/>
    <cellStyle name="Normal 5 2 2 2 3 2 5" xfId="8158" xr:uid="{00000000-0005-0000-0000-0000DE1F0000}"/>
    <cellStyle name="Normal 5 2 2 2 3 2 5 3" xfId="23260" xr:uid="{00000000-0005-0000-0000-0000DC5A0000}"/>
    <cellStyle name="Normal 5 2 2 2 3 2 7" xfId="18247" xr:uid="{00000000-0005-0000-0000-000047470000}"/>
    <cellStyle name="Normal 5 2 2 2 3 3" xfId="3940" xr:uid="{00000000-0005-0000-0000-0000640F0000}"/>
    <cellStyle name="Normal 5 2 2 2 3 3 2" xfId="14014" xr:uid="{00000000-0005-0000-0000-0000BE360000}"/>
    <cellStyle name="Normal 5 2 2 2 3 3 2 3" xfId="29112" xr:uid="{00000000-0005-0000-0000-0000B8710000}"/>
    <cellStyle name="Normal 5 2 2 2 3 3 3" xfId="8994" xr:uid="{00000000-0005-0000-0000-000022230000}"/>
    <cellStyle name="Normal 5 2 2 2 3 3 3 3" xfId="24095" xr:uid="{00000000-0005-0000-0000-00001F5E0000}"/>
    <cellStyle name="Normal 5 2 2 2 3 3 5" xfId="19082" xr:uid="{00000000-0005-0000-0000-00008A4A0000}"/>
    <cellStyle name="Normal 5 2 2 2 3 4" xfId="5633" xr:uid="{00000000-0005-0000-0000-000001160000}"/>
    <cellStyle name="Normal 5 2 2 2 3 4 2" xfId="15685" xr:uid="{00000000-0005-0000-0000-0000453D0000}"/>
    <cellStyle name="Normal 5 2 2 2 3 4 2 3" xfId="30783" xr:uid="{00000000-0005-0000-0000-00003F780000}"/>
    <cellStyle name="Normal 5 2 2 2 3 4 3" xfId="10665" xr:uid="{00000000-0005-0000-0000-0000A9290000}"/>
    <cellStyle name="Normal 5 2 2 2 3 4 3 3" xfId="25766" xr:uid="{00000000-0005-0000-0000-0000A6640000}"/>
    <cellStyle name="Normal 5 2 2 2 3 4 5" xfId="20753" xr:uid="{00000000-0005-0000-0000-000011510000}"/>
    <cellStyle name="Normal 5 2 2 2 3 5" xfId="12343" xr:uid="{00000000-0005-0000-0000-000037300000}"/>
    <cellStyle name="Normal 5 2 2 2 3 5 3" xfId="27441" xr:uid="{00000000-0005-0000-0000-0000316B0000}"/>
    <cellStyle name="Normal 5 2 2 2 3 6" xfId="7322" xr:uid="{00000000-0005-0000-0000-00009A1C0000}"/>
    <cellStyle name="Normal 5 2 2 2 3 6 3" xfId="22424" xr:uid="{00000000-0005-0000-0000-000098570000}"/>
    <cellStyle name="Normal 5 2 2 2 3 8" xfId="17411" xr:uid="{00000000-0005-0000-0000-000003440000}"/>
    <cellStyle name="Normal 5 2 2 2 3 9" xfId="2248" xr:uid="{00000000-0005-0000-0000-0000C8080000}"/>
    <cellStyle name="Normal 5 2 2 2 4" xfId="2669" xr:uid="{00000000-0005-0000-0000-00006D0A0000}"/>
    <cellStyle name="Normal 5 2 2 2 4 2" xfId="4359" xr:uid="{00000000-0005-0000-0000-000007110000}"/>
    <cellStyle name="Normal 5 2 2 2 4 2 2" xfId="14432" xr:uid="{00000000-0005-0000-0000-000060380000}"/>
    <cellStyle name="Normal 5 2 2 2 4 2 2 3" xfId="29530" xr:uid="{00000000-0005-0000-0000-00005A730000}"/>
    <cellStyle name="Normal 5 2 2 2 4 2 3" xfId="9412" xr:uid="{00000000-0005-0000-0000-0000C4240000}"/>
    <cellStyle name="Normal 5 2 2 2 4 2 3 3" xfId="24513" xr:uid="{00000000-0005-0000-0000-0000C15F0000}"/>
    <cellStyle name="Normal 5 2 2 2 4 2 5" xfId="19500" xr:uid="{00000000-0005-0000-0000-00002C4C0000}"/>
    <cellStyle name="Normal 5 2 2 2 4 3" xfId="6051" xr:uid="{00000000-0005-0000-0000-0000A3170000}"/>
    <cellStyle name="Normal 5 2 2 2 4 3 2" xfId="16103" xr:uid="{00000000-0005-0000-0000-0000E73E0000}"/>
    <cellStyle name="Normal 5 2 2 2 4 3 3" xfId="11083" xr:uid="{00000000-0005-0000-0000-00004B2B0000}"/>
    <cellStyle name="Normal 5 2 2 2 4 3 3 3" xfId="26184" xr:uid="{00000000-0005-0000-0000-000048660000}"/>
    <cellStyle name="Normal 5 2 2 2 4 3 5" xfId="21171" xr:uid="{00000000-0005-0000-0000-0000B3520000}"/>
    <cellStyle name="Normal 5 2 2 2 4 4" xfId="12761" xr:uid="{00000000-0005-0000-0000-0000D9310000}"/>
    <cellStyle name="Normal 5 2 2 2 4 4 3" xfId="27859" xr:uid="{00000000-0005-0000-0000-0000D36C0000}"/>
    <cellStyle name="Normal 5 2 2 2 4 5" xfId="7740" xr:uid="{00000000-0005-0000-0000-00003C1E0000}"/>
    <cellStyle name="Normal 5 2 2 2 4 5 3" xfId="22842" xr:uid="{00000000-0005-0000-0000-00003A590000}"/>
    <cellStyle name="Normal 5 2 2 2 4 7" xfId="17829" xr:uid="{00000000-0005-0000-0000-0000A5450000}"/>
    <cellStyle name="Normal 5 2 2 2 5" xfId="3522" xr:uid="{00000000-0005-0000-0000-0000C20D0000}"/>
    <cellStyle name="Normal 5 2 2 2 5 2" xfId="13596" xr:uid="{00000000-0005-0000-0000-00001C350000}"/>
    <cellStyle name="Normal 5 2 2 2 5 2 3" xfId="28694" xr:uid="{00000000-0005-0000-0000-000016700000}"/>
    <cellStyle name="Normal 5 2 2 2 5 3" xfId="8576" xr:uid="{00000000-0005-0000-0000-000080210000}"/>
    <cellStyle name="Normal 5 2 2 2 5 3 3" xfId="23677" xr:uid="{00000000-0005-0000-0000-00007D5C0000}"/>
    <cellStyle name="Normal 5 2 2 2 5 5" xfId="18664" xr:uid="{00000000-0005-0000-0000-0000E8480000}"/>
    <cellStyle name="Normal 5 2 2 2 6" xfId="5215" xr:uid="{00000000-0005-0000-0000-00005F140000}"/>
    <cellStyle name="Normal 5 2 2 2 6 2" xfId="15267" xr:uid="{00000000-0005-0000-0000-0000A33B0000}"/>
    <cellStyle name="Normal 5 2 2 2 6 2 3" xfId="30365" xr:uid="{00000000-0005-0000-0000-00009D760000}"/>
    <cellStyle name="Normal 5 2 2 2 6 3" xfId="10247" xr:uid="{00000000-0005-0000-0000-000007280000}"/>
    <cellStyle name="Normal 5 2 2 2 6 3 3" xfId="25348" xr:uid="{00000000-0005-0000-0000-000004630000}"/>
    <cellStyle name="Normal 5 2 2 2 6 5" xfId="20335" xr:uid="{00000000-0005-0000-0000-00006F4F0000}"/>
    <cellStyle name="Normal 5 2 2 2 7" xfId="11925" xr:uid="{00000000-0005-0000-0000-0000952E0000}"/>
    <cellStyle name="Normal 5 2 2 2 7 3" xfId="27023" xr:uid="{00000000-0005-0000-0000-00008F690000}"/>
    <cellStyle name="Normal 5 2 2 2 8" xfId="6904" xr:uid="{00000000-0005-0000-0000-0000F81A0000}"/>
    <cellStyle name="Normal 5 2 2 2 8 3" xfId="22006" xr:uid="{00000000-0005-0000-0000-0000F6550000}"/>
    <cellStyle name="Normal 5 2 2 3" xfId="726" xr:uid="{00000000-0005-0000-0000-0000D6020000}"/>
    <cellStyle name="Normal 5 2 2 3 10" xfId="1931" xr:uid="{00000000-0005-0000-0000-00008B070000}"/>
    <cellStyle name="Normal 5 2 2 3 2" xfId="2352" xr:uid="{00000000-0005-0000-0000-000030090000}"/>
    <cellStyle name="Normal 5 2 2 3 2 2" xfId="3191" xr:uid="{00000000-0005-0000-0000-0000770C0000}"/>
    <cellStyle name="Normal 5 2 2 3 2 2 2" xfId="4881" xr:uid="{00000000-0005-0000-0000-000011130000}"/>
    <cellStyle name="Normal 5 2 2 3 2 2 2 2" xfId="14954" xr:uid="{00000000-0005-0000-0000-00006A3A0000}"/>
    <cellStyle name="Normal 5 2 2 3 2 2 2 2 3" xfId="30052" xr:uid="{00000000-0005-0000-0000-000064750000}"/>
    <cellStyle name="Normal 5 2 2 3 2 2 2 3" xfId="9934" xr:uid="{00000000-0005-0000-0000-0000CE260000}"/>
    <cellStyle name="Normal 5 2 2 3 2 2 2 3 3" xfId="25035" xr:uid="{00000000-0005-0000-0000-0000CB610000}"/>
    <cellStyle name="Normal 5 2 2 3 2 2 2 5" xfId="20022" xr:uid="{00000000-0005-0000-0000-0000364E0000}"/>
    <cellStyle name="Normal 5 2 2 3 2 2 3" xfId="6573" xr:uid="{00000000-0005-0000-0000-0000AD190000}"/>
    <cellStyle name="Normal 5 2 2 3 2 2 3 2" xfId="16625" xr:uid="{00000000-0005-0000-0000-0000F1400000}"/>
    <cellStyle name="Normal 5 2 2 3 2 2 3 3" xfId="11605" xr:uid="{00000000-0005-0000-0000-0000552D0000}"/>
    <cellStyle name="Normal 5 2 2 3 2 2 3 3 3" xfId="26706" xr:uid="{00000000-0005-0000-0000-000052680000}"/>
    <cellStyle name="Normal 5 2 2 3 2 2 3 5" xfId="21693" xr:uid="{00000000-0005-0000-0000-0000BD540000}"/>
    <cellStyle name="Normal 5 2 2 3 2 2 4" xfId="13283" xr:uid="{00000000-0005-0000-0000-0000E3330000}"/>
    <cellStyle name="Normal 5 2 2 3 2 2 4 3" xfId="28381" xr:uid="{00000000-0005-0000-0000-0000DD6E0000}"/>
    <cellStyle name="Normal 5 2 2 3 2 2 5" xfId="8262" xr:uid="{00000000-0005-0000-0000-000046200000}"/>
    <cellStyle name="Normal 5 2 2 3 2 2 5 3" xfId="23364" xr:uid="{00000000-0005-0000-0000-0000445B0000}"/>
    <cellStyle name="Normal 5 2 2 3 2 2 7" xfId="18351" xr:uid="{00000000-0005-0000-0000-0000AF470000}"/>
    <cellStyle name="Normal 5 2 2 3 2 3" xfId="4044" xr:uid="{00000000-0005-0000-0000-0000CC0F0000}"/>
    <cellStyle name="Normal 5 2 2 3 2 3 2" xfId="14118" xr:uid="{00000000-0005-0000-0000-000026370000}"/>
    <cellStyle name="Normal 5 2 2 3 2 3 2 3" xfId="29216" xr:uid="{00000000-0005-0000-0000-000020720000}"/>
    <cellStyle name="Normal 5 2 2 3 2 3 3" xfId="9098" xr:uid="{00000000-0005-0000-0000-00008A230000}"/>
    <cellStyle name="Normal 5 2 2 3 2 3 3 3" xfId="24199" xr:uid="{00000000-0005-0000-0000-0000875E0000}"/>
    <cellStyle name="Normal 5 2 2 3 2 3 5" xfId="19186" xr:uid="{00000000-0005-0000-0000-0000F24A0000}"/>
    <cellStyle name="Normal 5 2 2 3 2 4" xfId="5737" xr:uid="{00000000-0005-0000-0000-000069160000}"/>
    <cellStyle name="Normal 5 2 2 3 2 4 2" xfId="15789" xr:uid="{00000000-0005-0000-0000-0000AD3D0000}"/>
    <cellStyle name="Normal 5 2 2 3 2 4 2 3" xfId="30887" xr:uid="{00000000-0005-0000-0000-0000A7780000}"/>
    <cellStyle name="Normal 5 2 2 3 2 4 3" xfId="10769" xr:uid="{00000000-0005-0000-0000-0000112A0000}"/>
    <cellStyle name="Normal 5 2 2 3 2 4 3 3" xfId="25870" xr:uid="{00000000-0005-0000-0000-00000E650000}"/>
    <cellStyle name="Normal 5 2 2 3 2 4 5" xfId="20857" xr:uid="{00000000-0005-0000-0000-000079510000}"/>
    <cellStyle name="Normal 5 2 2 3 2 5" xfId="12447" xr:uid="{00000000-0005-0000-0000-00009F300000}"/>
    <cellStyle name="Normal 5 2 2 3 2 5 3" xfId="27545" xr:uid="{00000000-0005-0000-0000-0000996B0000}"/>
    <cellStyle name="Normal 5 2 2 3 2 6" xfId="7426" xr:uid="{00000000-0005-0000-0000-0000021D0000}"/>
    <cellStyle name="Normal 5 2 2 3 2 6 3" xfId="22528" xr:uid="{00000000-0005-0000-0000-000000580000}"/>
    <cellStyle name="Normal 5 2 2 3 2 8" xfId="17515" xr:uid="{00000000-0005-0000-0000-00006B440000}"/>
    <cellStyle name="Normal 5 2 2 3 3" xfId="2773" xr:uid="{00000000-0005-0000-0000-0000D50A0000}"/>
    <cellStyle name="Normal 5 2 2 3 3 2" xfId="4463" xr:uid="{00000000-0005-0000-0000-00006F110000}"/>
    <cellStyle name="Normal 5 2 2 3 3 2 2" xfId="14536" xr:uid="{00000000-0005-0000-0000-0000C8380000}"/>
    <cellStyle name="Normal 5 2 2 3 3 2 2 3" xfId="29634" xr:uid="{00000000-0005-0000-0000-0000C2730000}"/>
    <cellStyle name="Normal 5 2 2 3 3 2 3" xfId="9516" xr:uid="{00000000-0005-0000-0000-00002C250000}"/>
    <cellStyle name="Normal 5 2 2 3 3 2 3 3" xfId="24617" xr:uid="{00000000-0005-0000-0000-000029600000}"/>
    <cellStyle name="Normal 5 2 2 3 3 2 5" xfId="19604" xr:uid="{00000000-0005-0000-0000-0000944C0000}"/>
    <cellStyle name="Normal 5 2 2 3 3 3" xfId="6155" xr:uid="{00000000-0005-0000-0000-00000B180000}"/>
    <cellStyle name="Normal 5 2 2 3 3 3 2" xfId="16207" xr:uid="{00000000-0005-0000-0000-00004F3F0000}"/>
    <cellStyle name="Normal 5 2 2 3 3 3 3" xfId="11187" xr:uid="{00000000-0005-0000-0000-0000B32B0000}"/>
    <cellStyle name="Normal 5 2 2 3 3 3 3 3" xfId="26288" xr:uid="{00000000-0005-0000-0000-0000B0660000}"/>
    <cellStyle name="Normal 5 2 2 3 3 3 5" xfId="21275" xr:uid="{00000000-0005-0000-0000-00001B530000}"/>
    <cellStyle name="Normal 5 2 2 3 3 4" xfId="12865" xr:uid="{00000000-0005-0000-0000-000041320000}"/>
    <cellStyle name="Normal 5 2 2 3 3 4 3" xfId="27963" xr:uid="{00000000-0005-0000-0000-00003B6D0000}"/>
    <cellStyle name="Normal 5 2 2 3 3 5" xfId="7844" xr:uid="{00000000-0005-0000-0000-0000A41E0000}"/>
    <cellStyle name="Normal 5 2 2 3 3 5 3" xfId="22946" xr:uid="{00000000-0005-0000-0000-0000A2590000}"/>
    <cellStyle name="Normal 5 2 2 3 3 7" xfId="17933" xr:uid="{00000000-0005-0000-0000-00000D460000}"/>
    <cellStyle name="Normal 5 2 2 3 4" xfId="3626" xr:uid="{00000000-0005-0000-0000-00002A0E0000}"/>
    <cellStyle name="Normal 5 2 2 3 4 2" xfId="13700" xr:uid="{00000000-0005-0000-0000-000084350000}"/>
    <cellStyle name="Normal 5 2 2 3 4 2 3" xfId="28798" xr:uid="{00000000-0005-0000-0000-00007E700000}"/>
    <cellStyle name="Normal 5 2 2 3 4 3" xfId="8680" xr:uid="{00000000-0005-0000-0000-0000E8210000}"/>
    <cellStyle name="Normal 5 2 2 3 4 3 3" xfId="23781" xr:uid="{00000000-0005-0000-0000-0000E55C0000}"/>
    <cellStyle name="Normal 5 2 2 3 4 5" xfId="18768" xr:uid="{00000000-0005-0000-0000-000050490000}"/>
    <cellStyle name="Normal 5 2 2 3 5" xfId="5319" xr:uid="{00000000-0005-0000-0000-0000C7140000}"/>
    <cellStyle name="Normal 5 2 2 3 5 2" xfId="15371" xr:uid="{00000000-0005-0000-0000-00000B3C0000}"/>
    <cellStyle name="Normal 5 2 2 3 5 2 3" xfId="30469" xr:uid="{00000000-0005-0000-0000-000005770000}"/>
    <cellStyle name="Normal 5 2 2 3 5 3" xfId="10351" xr:uid="{00000000-0005-0000-0000-00006F280000}"/>
    <cellStyle name="Normal 5 2 2 3 5 3 3" xfId="25452" xr:uid="{00000000-0005-0000-0000-00006C630000}"/>
    <cellStyle name="Normal 5 2 2 3 5 5" xfId="20439" xr:uid="{00000000-0005-0000-0000-0000D74F0000}"/>
    <cellStyle name="Normal 5 2 2 3 6" xfId="12029" xr:uid="{00000000-0005-0000-0000-0000FD2E0000}"/>
    <cellStyle name="Normal 5 2 2 3 6 3" xfId="27127" xr:uid="{00000000-0005-0000-0000-0000F7690000}"/>
    <cellStyle name="Normal 5 2 2 3 7" xfId="7008" xr:uid="{00000000-0005-0000-0000-0000601B0000}"/>
    <cellStyle name="Normal 5 2 2 3 7 3" xfId="22110" xr:uid="{00000000-0005-0000-0000-00005E560000}"/>
    <cellStyle name="Normal 5 2 2 3 9" xfId="17097" xr:uid="{00000000-0005-0000-0000-0000C9420000}"/>
    <cellStyle name="Normal 5 2 2 4" xfId="747" xr:uid="{00000000-0005-0000-0000-0000EB020000}"/>
    <cellStyle name="Normal 5 2 2 4 2" xfId="2983" xr:uid="{00000000-0005-0000-0000-0000A70B0000}"/>
    <cellStyle name="Normal 5 2 2 4 2 2" xfId="4673" xr:uid="{00000000-0005-0000-0000-000041120000}"/>
    <cellStyle name="Normal 5 2 2 4 2 2 2" xfId="14746" xr:uid="{00000000-0005-0000-0000-00009A390000}"/>
    <cellStyle name="Normal 5 2 2 4 2 2 2 3" xfId="29844" xr:uid="{00000000-0005-0000-0000-000094740000}"/>
    <cellStyle name="Normal 5 2 2 4 2 2 3" xfId="9726" xr:uid="{00000000-0005-0000-0000-0000FE250000}"/>
    <cellStyle name="Normal 5 2 2 4 2 2 3 3" xfId="24827" xr:uid="{00000000-0005-0000-0000-0000FB600000}"/>
    <cellStyle name="Normal 5 2 2 4 2 2 5" xfId="19814" xr:uid="{00000000-0005-0000-0000-0000664D0000}"/>
    <cellStyle name="Normal 5 2 2 4 2 3" xfId="6365" xr:uid="{00000000-0005-0000-0000-0000DD180000}"/>
    <cellStyle name="Normal 5 2 2 4 2 3 2" xfId="16417" xr:uid="{00000000-0005-0000-0000-000021400000}"/>
    <cellStyle name="Normal 5 2 2 4 2 3 3" xfId="11397" xr:uid="{00000000-0005-0000-0000-0000852C0000}"/>
    <cellStyle name="Normal 5 2 2 4 2 3 3 3" xfId="26498" xr:uid="{00000000-0005-0000-0000-000082670000}"/>
    <cellStyle name="Normal 5 2 2 4 2 3 5" xfId="21485" xr:uid="{00000000-0005-0000-0000-0000ED530000}"/>
    <cellStyle name="Normal 5 2 2 4 2 4" xfId="13075" xr:uid="{00000000-0005-0000-0000-000013330000}"/>
    <cellStyle name="Normal 5 2 2 4 2 4 3" xfId="28173" xr:uid="{00000000-0005-0000-0000-00000D6E0000}"/>
    <cellStyle name="Normal 5 2 2 4 2 5" xfId="8054" xr:uid="{00000000-0005-0000-0000-0000761F0000}"/>
    <cellStyle name="Normal 5 2 2 4 2 5 3" xfId="23156" xr:uid="{00000000-0005-0000-0000-0000745A0000}"/>
    <cellStyle name="Normal 5 2 2 4 2 7" xfId="18143" xr:uid="{00000000-0005-0000-0000-0000DF460000}"/>
    <cellStyle name="Normal 5 2 2 4 3" xfId="3836" xr:uid="{00000000-0005-0000-0000-0000FC0E0000}"/>
    <cellStyle name="Normal 5 2 2 4 3 2" xfId="13910" xr:uid="{00000000-0005-0000-0000-000056360000}"/>
    <cellStyle name="Normal 5 2 2 4 3 2 3" xfId="29008" xr:uid="{00000000-0005-0000-0000-000050710000}"/>
    <cellStyle name="Normal 5 2 2 4 3 3" xfId="8890" xr:uid="{00000000-0005-0000-0000-0000BA220000}"/>
    <cellStyle name="Normal 5 2 2 4 3 3 3" xfId="23991" xr:uid="{00000000-0005-0000-0000-0000B75D0000}"/>
    <cellStyle name="Normal 5 2 2 4 3 5" xfId="18978" xr:uid="{00000000-0005-0000-0000-0000224A0000}"/>
    <cellStyle name="Normal 5 2 2 4 4" xfId="5529" xr:uid="{00000000-0005-0000-0000-000099150000}"/>
    <cellStyle name="Normal 5 2 2 4 4 2" xfId="15581" xr:uid="{00000000-0005-0000-0000-0000DD3C0000}"/>
    <cellStyle name="Normal 5 2 2 4 4 2 3" xfId="30679" xr:uid="{00000000-0005-0000-0000-0000D7770000}"/>
    <cellStyle name="Normal 5 2 2 4 4 3" xfId="10561" xr:uid="{00000000-0005-0000-0000-000041290000}"/>
    <cellStyle name="Normal 5 2 2 4 4 3 3" xfId="25662" xr:uid="{00000000-0005-0000-0000-00003E640000}"/>
    <cellStyle name="Normal 5 2 2 4 4 5" xfId="20649" xr:uid="{00000000-0005-0000-0000-0000A9500000}"/>
    <cellStyle name="Normal 5 2 2 4 5" xfId="12239" xr:uid="{00000000-0005-0000-0000-0000CF2F0000}"/>
    <cellStyle name="Normal 5 2 2 4 5 3" xfId="27337" xr:uid="{00000000-0005-0000-0000-0000C96A0000}"/>
    <cellStyle name="Normal 5 2 2 4 6" xfId="7218" xr:uid="{00000000-0005-0000-0000-0000321C0000}"/>
    <cellStyle name="Normal 5 2 2 4 6 3" xfId="22320" xr:uid="{00000000-0005-0000-0000-000030570000}"/>
    <cellStyle name="Normal 5 2 2 4 8" xfId="17307" xr:uid="{00000000-0005-0000-0000-00009B430000}"/>
    <cellStyle name="Normal 5 2 2 4 9" xfId="2144" xr:uid="{00000000-0005-0000-0000-000060080000}"/>
    <cellStyle name="Normal 5 2 2 5" xfId="2565" xr:uid="{00000000-0005-0000-0000-0000050A0000}"/>
    <cellStyle name="Normal 5 2 2 5 2" xfId="4255" xr:uid="{00000000-0005-0000-0000-00009F100000}"/>
    <cellStyle name="Normal 5 2 2 5 2 2" xfId="14328" xr:uid="{00000000-0005-0000-0000-0000F8370000}"/>
    <cellStyle name="Normal 5 2 2 5 2 2 3" xfId="29426" xr:uid="{00000000-0005-0000-0000-0000F2720000}"/>
    <cellStyle name="Normal 5 2 2 5 2 3" xfId="9308" xr:uid="{00000000-0005-0000-0000-00005C240000}"/>
    <cellStyle name="Normal 5 2 2 5 2 3 3" xfId="24409" xr:uid="{00000000-0005-0000-0000-0000595F0000}"/>
    <cellStyle name="Normal 5 2 2 5 2 5" xfId="19396" xr:uid="{00000000-0005-0000-0000-0000C44B0000}"/>
    <cellStyle name="Normal 5 2 2 5 3" xfId="5947" xr:uid="{00000000-0005-0000-0000-00003B170000}"/>
    <cellStyle name="Normal 5 2 2 5 3 2" xfId="15999" xr:uid="{00000000-0005-0000-0000-00007F3E0000}"/>
    <cellStyle name="Normal 5 2 2 5 3 3" xfId="10979" xr:uid="{00000000-0005-0000-0000-0000E32A0000}"/>
    <cellStyle name="Normal 5 2 2 5 3 3 3" xfId="26080" xr:uid="{00000000-0005-0000-0000-0000E0650000}"/>
    <cellStyle name="Normal 5 2 2 5 3 5" xfId="21067" xr:uid="{00000000-0005-0000-0000-00004B520000}"/>
    <cellStyle name="Normal 5 2 2 5 4" xfId="12657" xr:uid="{00000000-0005-0000-0000-000071310000}"/>
    <cellStyle name="Normal 5 2 2 5 4 3" xfId="27755" xr:uid="{00000000-0005-0000-0000-00006B6C0000}"/>
    <cellStyle name="Normal 5 2 2 5 5" xfId="7636" xr:uid="{00000000-0005-0000-0000-0000D41D0000}"/>
    <cellStyle name="Normal 5 2 2 5 5 3" xfId="22738" xr:uid="{00000000-0005-0000-0000-0000D2580000}"/>
    <cellStyle name="Normal 5 2 2 5 7" xfId="17725" xr:uid="{00000000-0005-0000-0000-00003D450000}"/>
    <cellStyle name="Normal 5 2 2 6" xfId="3418" xr:uid="{00000000-0005-0000-0000-00005A0D0000}"/>
    <cellStyle name="Normal 5 2 2 6 2" xfId="13492" xr:uid="{00000000-0005-0000-0000-0000B4340000}"/>
    <cellStyle name="Normal 5 2 2 6 2 3" xfId="28590" xr:uid="{00000000-0005-0000-0000-0000AE6F0000}"/>
    <cellStyle name="Normal 5 2 2 6 3" xfId="8472" xr:uid="{00000000-0005-0000-0000-000018210000}"/>
    <cellStyle name="Normal 5 2 2 6 3 3" xfId="23573" xr:uid="{00000000-0005-0000-0000-0000155C0000}"/>
    <cellStyle name="Normal 5 2 2 6 5" xfId="18560" xr:uid="{00000000-0005-0000-0000-000080480000}"/>
    <cellStyle name="Normal 5 2 2 7" xfId="5111" xr:uid="{00000000-0005-0000-0000-0000F7130000}"/>
    <cellStyle name="Normal 5 2 2 7 2" xfId="15163" xr:uid="{00000000-0005-0000-0000-00003B3B0000}"/>
    <cellStyle name="Normal 5 2 2 7 2 3" xfId="30261" xr:uid="{00000000-0005-0000-0000-000035760000}"/>
    <cellStyle name="Normal 5 2 2 7 3" xfId="10143" xr:uid="{00000000-0005-0000-0000-00009F270000}"/>
    <cellStyle name="Normal 5 2 2 7 3 3" xfId="25244" xr:uid="{00000000-0005-0000-0000-00009C620000}"/>
    <cellStyle name="Normal 5 2 2 7 5" xfId="20231" xr:uid="{00000000-0005-0000-0000-0000074F0000}"/>
    <cellStyle name="Normal 5 2 2 8" xfId="11821" xr:uid="{00000000-0005-0000-0000-00002D2E0000}"/>
    <cellStyle name="Normal 5 2 2 8 3" xfId="26919" xr:uid="{00000000-0005-0000-0000-000027690000}"/>
    <cellStyle name="Normal 5 2 2 9" xfId="6800" xr:uid="{00000000-0005-0000-0000-0000901A0000}"/>
    <cellStyle name="Normal 5 2 2 9 3" xfId="21902" xr:uid="{00000000-0005-0000-0000-00008E550000}"/>
    <cellStyle name="Normal 5 2 3" xfId="710" xr:uid="{00000000-0005-0000-0000-0000C6020000}"/>
    <cellStyle name="Normal 5 2 3 10" xfId="16941" xr:uid="{00000000-0005-0000-0000-00002D420000}"/>
    <cellStyle name="Normal 5 2 3 11" xfId="1764" xr:uid="{00000000-0005-0000-0000-0000E4060000}"/>
    <cellStyle name="Normal 5 2 3 2" xfId="731" xr:uid="{00000000-0005-0000-0000-0000DB020000}"/>
    <cellStyle name="Normal 5 2 3 2 10" xfId="1983" xr:uid="{00000000-0005-0000-0000-0000BF070000}"/>
    <cellStyle name="Normal 5 2 3 2 2" xfId="2404" xr:uid="{00000000-0005-0000-0000-000064090000}"/>
    <cellStyle name="Normal 5 2 3 2 2 2" xfId="3243" xr:uid="{00000000-0005-0000-0000-0000AB0C0000}"/>
    <cellStyle name="Normal 5 2 3 2 2 2 2" xfId="4933" xr:uid="{00000000-0005-0000-0000-000045130000}"/>
    <cellStyle name="Normal 5 2 3 2 2 2 2 2" xfId="15006" xr:uid="{00000000-0005-0000-0000-00009E3A0000}"/>
    <cellStyle name="Normal 5 2 3 2 2 2 2 2 3" xfId="30104" xr:uid="{00000000-0005-0000-0000-000098750000}"/>
    <cellStyle name="Normal 5 2 3 2 2 2 2 3" xfId="9986" xr:uid="{00000000-0005-0000-0000-000002270000}"/>
    <cellStyle name="Normal 5 2 3 2 2 2 2 3 3" xfId="25087" xr:uid="{00000000-0005-0000-0000-0000FF610000}"/>
    <cellStyle name="Normal 5 2 3 2 2 2 2 5" xfId="20074" xr:uid="{00000000-0005-0000-0000-00006A4E0000}"/>
    <cellStyle name="Normal 5 2 3 2 2 2 3" xfId="6625" xr:uid="{00000000-0005-0000-0000-0000E1190000}"/>
    <cellStyle name="Normal 5 2 3 2 2 2 3 2" xfId="16677" xr:uid="{00000000-0005-0000-0000-000025410000}"/>
    <cellStyle name="Normal 5 2 3 2 2 2 3 3" xfId="11657" xr:uid="{00000000-0005-0000-0000-0000892D0000}"/>
    <cellStyle name="Normal 5 2 3 2 2 2 3 3 3" xfId="26758" xr:uid="{00000000-0005-0000-0000-000086680000}"/>
    <cellStyle name="Normal 5 2 3 2 2 2 3 5" xfId="21745" xr:uid="{00000000-0005-0000-0000-0000F1540000}"/>
    <cellStyle name="Normal 5 2 3 2 2 2 4" xfId="13335" xr:uid="{00000000-0005-0000-0000-000017340000}"/>
    <cellStyle name="Normal 5 2 3 2 2 2 4 3" xfId="28433" xr:uid="{00000000-0005-0000-0000-0000116F0000}"/>
    <cellStyle name="Normal 5 2 3 2 2 2 5" xfId="8314" xr:uid="{00000000-0005-0000-0000-00007A200000}"/>
    <cellStyle name="Normal 5 2 3 2 2 2 5 3" xfId="23416" xr:uid="{00000000-0005-0000-0000-0000785B0000}"/>
    <cellStyle name="Normal 5 2 3 2 2 2 7" xfId="18403" xr:uid="{00000000-0005-0000-0000-0000E3470000}"/>
    <cellStyle name="Normal 5 2 3 2 2 3" xfId="4096" xr:uid="{00000000-0005-0000-0000-000000100000}"/>
    <cellStyle name="Normal 5 2 3 2 2 3 2" xfId="14170" xr:uid="{00000000-0005-0000-0000-00005A370000}"/>
    <cellStyle name="Normal 5 2 3 2 2 3 2 3" xfId="29268" xr:uid="{00000000-0005-0000-0000-000054720000}"/>
    <cellStyle name="Normal 5 2 3 2 2 3 3" xfId="9150" xr:uid="{00000000-0005-0000-0000-0000BE230000}"/>
    <cellStyle name="Normal 5 2 3 2 2 3 3 3" xfId="24251" xr:uid="{00000000-0005-0000-0000-0000BB5E0000}"/>
    <cellStyle name="Normal 5 2 3 2 2 3 5" xfId="19238" xr:uid="{00000000-0005-0000-0000-0000264B0000}"/>
    <cellStyle name="Normal 5 2 3 2 2 4" xfId="5789" xr:uid="{00000000-0005-0000-0000-00009D160000}"/>
    <cellStyle name="Normal 5 2 3 2 2 4 2" xfId="15841" xr:uid="{00000000-0005-0000-0000-0000E13D0000}"/>
    <cellStyle name="Normal 5 2 3 2 2 4 2 3" xfId="30939" xr:uid="{00000000-0005-0000-0000-0000DB780000}"/>
    <cellStyle name="Normal 5 2 3 2 2 4 3" xfId="10821" xr:uid="{00000000-0005-0000-0000-0000452A0000}"/>
    <cellStyle name="Normal 5 2 3 2 2 4 3 3" xfId="25922" xr:uid="{00000000-0005-0000-0000-000042650000}"/>
    <cellStyle name="Normal 5 2 3 2 2 4 5" xfId="20909" xr:uid="{00000000-0005-0000-0000-0000AD510000}"/>
    <cellStyle name="Normal 5 2 3 2 2 5" xfId="12499" xr:uid="{00000000-0005-0000-0000-0000D3300000}"/>
    <cellStyle name="Normal 5 2 3 2 2 5 3" xfId="27597" xr:uid="{00000000-0005-0000-0000-0000CD6B0000}"/>
    <cellStyle name="Normal 5 2 3 2 2 6" xfId="7478" xr:uid="{00000000-0005-0000-0000-0000361D0000}"/>
    <cellStyle name="Normal 5 2 3 2 2 6 3" xfId="22580" xr:uid="{00000000-0005-0000-0000-000034580000}"/>
    <cellStyle name="Normal 5 2 3 2 2 8" xfId="17567" xr:uid="{00000000-0005-0000-0000-00009F440000}"/>
    <cellStyle name="Normal 5 2 3 2 3" xfId="2825" xr:uid="{00000000-0005-0000-0000-0000090B0000}"/>
    <cellStyle name="Normal 5 2 3 2 3 2" xfId="4515" xr:uid="{00000000-0005-0000-0000-0000A3110000}"/>
    <cellStyle name="Normal 5 2 3 2 3 2 2" xfId="14588" xr:uid="{00000000-0005-0000-0000-0000FC380000}"/>
    <cellStyle name="Normal 5 2 3 2 3 2 2 3" xfId="29686" xr:uid="{00000000-0005-0000-0000-0000F6730000}"/>
    <cellStyle name="Normal 5 2 3 2 3 2 3" xfId="9568" xr:uid="{00000000-0005-0000-0000-000060250000}"/>
    <cellStyle name="Normal 5 2 3 2 3 2 3 3" xfId="24669" xr:uid="{00000000-0005-0000-0000-00005D600000}"/>
    <cellStyle name="Normal 5 2 3 2 3 2 5" xfId="19656" xr:uid="{00000000-0005-0000-0000-0000C84C0000}"/>
    <cellStyle name="Normal 5 2 3 2 3 3" xfId="6207" xr:uid="{00000000-0005-0000-0000-00003F180000}"/>
    <cellStyle name="Normal 5 2 3 2 3 3 2" xfId="16259" xr:uid="{00000000-0005-0000-0000-0000833F0000}"/>
    <cellStyle name="Normal 5 2 3 2 3 3 3" xfId="11239" xr:uid="{00000000-0005-0000-0000-0000E72B0000}"/>
    <cellStyle name="Normal 5 2 3 2 3 3 3 3" xfId="26340" xr:uid="{00000000-0005-0000-0000-0000E4660000}"/>
    <cellStyle name="Normal 5 2 3 2 3 3 5" xfId="21327" xr:uid="{00000000-0005-0000-0000-00004F530000}"/>
    <cellStyle name="Normal 5 2 3 2 3 4" xfId="12917" xr:uid="{00000000-0005-0000-0000-000075320000}"/>
    <cellStyle name="Normal 5 2 3 2 3 4 3" xfId="28015" xr:uid="{00000000-0005-0000-0000-00006F6D0000}"/>
    <cellStyle name="Normal 5 2 3 2 3 5" xfId="7896" xr:uid="{00000000-0005-0000-0000-0000D81E0000}"/>
    <cellStyle name="Normal 5 2 3 2 3 5 3" xfId="22998" xr:uid="{00000000-0005-0000-0000-0000D6590000}"/>
    <cellStyle name="Normal 5 2 3 2 3 7" xfId="17985" xr:uid="{00000000-0005-0000-0000-000041460000}"/>
    <cellStyle name="Normal 5 2 3 2 4" xfId="3678" xr:uid="{00000000-0005-0000-0000-00005E0E0000}"/>
    <cellStyle name="Normal 5 2 3 2 4 2" xfId="13752" xr:uid="{00000000-0005-0000-0000-0000B8350000}"/>
    <cellStyle name="Normal 5 2 3 2 4 2 3" xfId="28850" xr:uid="{00000000-0005-0000-0000-0000B2700000}"/>
    <cellStyle name="Normal 5 2 3 2 4 3" xfId="8732" xr:uid="{00000000-0005-0000-0000-00001C220000}"/>
    <cellStyle name="Normal 5 2 3 2 4 3 3" xfId="23833" xr:uid="{00000000-0005-0000-0000-0000195D0000}"/>
    <cellStyle name="Normal 5 2 3 2 4 5" xfId="18820" xr:uid="{00000000-0005-0000-0000-000084490000}"/>
    <cellStyle name="Normal 5 2 3 2 5" xfId="5371" xr:uid="{00000000-0005-0000-0000-0000FB140000}"/>
    <cellStyle name="Normal 5 2 3 2 5 2" xfId="15423" xr:uid="{00000000-0005-0000-0000-00003F3C0000}"/>
    <cellStyle name="Normal 5 2 3 2 5 2 3" xfId="30521" xr:uid="{00000000-0005-0000-0000-000039770000}"/>
    <cellStyle name="Normal 5 2 3 2 5 3" xfId="10403" xr:uid="{00000000-0005-0000-0000-0000A3280000}"/>
    <cellStyle name="Normal 5 2 3 2 5 3 3" xfId="25504" xr:uid="{00000000-0005-0000-0000-0000A0630000}"/>
    <cellStyle name="Normal 5 2 3 2 5 5" xfId="20491" xr:uid="{00000000-0005-0000-0000-00000B500000}"/>
    <cellStyle name="Normal 5 2 3 2 6" xfId="12081" xr:uid="{00000000-0005-0000-0000-0000312F0000}"/>
    <cellStyle name="Normal 5 2 3 2 6 3" xfId="27179" xr:uid="{00000000-0005-0000-0000-00002B6A0000}"/>
    <cellStyle name="Normal 5 2 3 2 7" xfId="7060" xr:uid="{00000000-0005-0000-0000-0000941B0000}"/>
    <cellStyle name="Normal 5 2 3 2 7 3" xfId="22162" xr:uid="{00000000-0005-0000-0000-000092560000}"/>
    <cellStyle name="Normal 5 2 3 2 9" xfId="17149" xr:uid="{00000000-0005-0000-0000-0000FD420000}"/>
    <cellStyle name="Normal 5 2 3 3" xfId="752" xr:uid="{00000000-0005-0000-0000-0000F0020000}"/>
    <cellStyle name="Normal 5 2 3 3 2" xfId="3035" xr:uid="{00000000-0005-0000-0000-0000DB0B0000}"/>
    <cellStyle name="Normal 5 2 3 3 2 2" xfId="4725" xr:uid="{00000000-0005-0000-0000-000075120000}"/>
    <cellStyle name="Normal 5 2 3 3 2 2 2" xfId="14798" xr:uid="{00000000-0005-0000-0000-0000CE390000}"/>
    <cellStyle name="Normal 5 2 3 3 2 2 2 3" xfId="29896" xr:uid="{00000000-0005-0000-0000-0000C8740000}"/>
    <cellStyle name="Normal 5 2 3 3 2 2 3" xfId="9778" xr:uid="{00000000-0005-0000-0000-000032260000}"/>
    <cellStyle name="Normal 5 2 3 3 2 2 3 3" xfId="24879" xr:uid="{00000000-0005-0000-0000-00002F610000}"/>
    <cellStyle name="Normal 5 2 3 3 2 2 5" xfId="19866" xr:uid="{00000000-0005-0000-0000-00009A4D0000}"/>
    <cellStyle name="Normal 5 2 3 3 2 3" xfId="6417" xr:uid="{00000000-0005-0000-0000-000011190000}"/>
    <cellStyle name="Normal 5 2 3 3 2 3 2" xfId="16469" xr:uid="{00000000-0005-0000-0000-000055400000}"/>
    <cellStyle name="Normal 5 2 3 3 2 3 3" xfId="11449" xr:uid="{00000000-0005-0000-0000-0000B92C0000}"/>
    <cellStyle name="Normal 5 2 3 3 2 3 3 3" xfId="26550" xr:uid="{00000000-0005-0000-0000-0000B6670000}"/>
    <cellStyle name="Normal 5 2 3 3 2 3 5" xfId="21537" xr:uid="{00000000-0005-0000-0000-000021540000}"/>
    <cellStyle name="Normal 5 2 3 3 2 4" xfId="13127" xr:uid="{00000000-0005-0000-0000-000047330000}"/>
    <cellStyle name="Normal 5 2 3 3 2 4 3" xfId="28225" xr:uid="{00000000-0005-0000-0000-0000416E0000}"/>
    <cellStyle name="Normal 5 2 3 3 2 5" xfId="8106" xr:uid="{00000000-0005-0000-0000-0000AA1F0000}"/>
    <cellStyle name="Normal 5 2 3 3 2 5 3" xfId="23208" xr:uid="{00000000-0005-0000-0000-0000A85A0000}"/>
    <cellStyle name="Normal 5 2 3 3 2 7" xfId="18195" xr:uid="{00000000-0005-0000-0000-000013470000}"/>
    <cellStyle name="Normal 5 2 3 3 3" xfId="3888" xr:uid="{00000000-0005-0000-0000-0000300F0000}"/>
    <cellStyle name="Normal 5 2 3 3 3 2" xfId="13962" xr:uid="{00000000-0005-0000-0000-00008A360000}"/>
    <cellStyle name="Normal 5 2 3 3 3 2 3" xfId="29060" xr:uid="{00000000-0005-0000-0000-000084710000}"/>
    <cellStyle name="Normal 5 2 3 3 3 3" xfId="8942" xr:uid="{00000000-0005-0000-0000-0000EE220000}"/>
    <cellStyle name="Normal 5 2 3 3 3 3 3" xfId="24043" xr:uid="{00000000-0005-0000-0000-0000EB5D0000}"/>
    <cellStyle name="Normal 5 2 3 3 3 5" xfId="19030" xr:uid="{00000000-0005-0000-0000-0000564A0000}"/>
    <cellStyle name="Normal 5 2 3 3 4" xfId="5581" xr:uid="{00000000-0005-0000-0000-0000CD150000}"/>
    <cellStyle name="Normal 5 2 3 3 4 2" xfId="15633" xr:uid="{00000000-0005-0000-0000-0000113D0000}"/>
    <cellStyle name="Normal 5 2 3 3 4 2 3" xfId="30731" xr:uid="{00000000-0005-0000-0000-00000B780000}"/>
    <cellStyle name="Normal 5 2 3 3 4 3" xfId="10613" xr:uid="{00000000-0005-0000-0000-000075290000}"/>
    <cellStyle name="Normal 5 2 3 3 4 3 3" xfId="25714" xr:uid="{00000000-0005-0000-0000-000072640000}"/>
    <cellStyle name="Normal 5 2 3 3 4 5" xfId="20701" xr:uid="{00000000-0005-0000-0000-0000DD500000}"/>
    <cellStyle name="Normal 5 2 3 3 5" xfId="12291" xr:uid="{00000000-0005-0000-0000-000003300000}"/>
    <cellStyle name="Normal 5 2 3 3 5 3" xfId="27389" xr:uid="{00000000-0005-0000-0000-0000FD6A0000}"/>
    <cellStyle name="Normal 5 2 3 3 6" xfId="7270" xr:uid="{00000000-0005-0000-0000-0000661C0000}"/>
    <cellStyle name="Normal 5 2 3 3 6 3" xfId="22372" xr:uid="{00000000-0005-0000-0000-000064570000}"/>
    <cellStyle name="Normal 5 2 3 3 8" xfId="17359" xr:uid="{00000000-0005-0000-0000-0000CF430000}"/>
    <cellStyle name="Normal 5 2 3 3 9" xfId="2196" xr:uid="{00000000-0005-0000-0000-000094080000}"/>
    <cellStyle name="Normal 5 2 3 4" xfId="2617" xr:uid="{00000000-0005-0000-0000-0000390A0000}"/>
    <cellStyle name="Normal 5 2 3 4 2" xfId="4307" xr:uid="{00000000-0005-0000-0000-0000D3100000}"/>
    <cellStyle name="Normal 5 2 3 4 2 2" xfId="14380" xr:uid="{00000000-0005-0000-0000-00002C380000}"/>
    <cellStyle name="Normal 5 2 3 4 2 2 3" xfId="29478" xr:uid="{00000000-0005-0000-0000-000026730000}"/>
    <cellStyle name="Normal 5 2 3 4 2 3" xfId="9360" xr:uid="{00000000-0005-0000-0000-000090240000}"/>
    <cellStyle name="Normal 5 2 3 4 2 3 3" xfId="24461" xr:uid="{00000000-0005-0000-0000-00008D5F0000}"/>
    <cellStyle name="Normal 5 2 3 4 2 5" xfId="19448" xr:uid="{00000000-0005-0000-0000-0000F84B0000}"/>
    <cellStyle name="Normal 5 2 3 4 3" xfId="5999" xr:uid="{00000000-0005-0000-0000-00006F170000}"/>
    <cellStyle name="Normal 5 2 3 4 3 2" xfId="16051" xr:uid="{00000000-0005-0000-0000-0000B33E0000}"/>
    <cellStyle name="Normal 5 2 3 4 3 3" xfId="11031" xr:uid="{00000000-0005-0000-0000-0000172B0000}"/>
    <cellStyle name="Normal 5 2 3 4 3 3 3" xfId="26132" xr:uid="{00000000-0005-0000-0000-000014660000}"/>
    <cellStyle name="Normal 5 2 3 4 3 5" xfId="21119" xr:uid="{00000000-0005-0000-0000-00007F520000}"/>
    <cellStyle name="Normal 5 2 3 4 4" xfId="12709" xr:uid="{00000000-0005-0000-0000-0000A5310000}"/>
    <cellStyle name="Normal 5 2 3 4 4 3" xfId="27807" xr:uid="{00000000-0005-0000-0000-00009F6C0000}"/>
    <cellStyle name="Normal 5 2 3 4 5" xfId="7688" xr:uid="{00000000-0005-0000-0000-0000081E0000}"/>
    <cellStyle name="Normal 5 2 3 4 5 3" xfId="22790" xr:uid="{00000000-0005-0000-0000-000006590000}"/>
    <cellStyle name="Normal 5 2 3 4 7" xfId="17777" xr:uid="{00000000-0005-0000-0000-000071450000}"/>
    <cellStyle name="Normal 5 2 3 5" xfId="3470" xr:uid="{00000000-0005-0000-0000-00008E0D0000}"/>
    <cellStyle name="Normal 5 2 3 5 2" xfId="13544" xr:uid="{00000000-0005-0000-0000-0000E8340000}"/>
    <cellStyle name="Normal 5 2 3 5 2 3" xfId="28642" xr:uid="{00000000-0005-0000-0000-0000E26F0000}"/>
    <cellStyle name="Normal 5 2 3 5 3" xfId="8524" xr:uid="{00000000-0005-0000-0000-00004C210000}"/>
    <cellStyle name="Normal 5 2 3 5 3 3" xfId="23625" xr:uid="{00000000-0005-0000-0000-0000495C0000}"/>
    <cellStyle name="Normal 5 2 3 5 5" xfId="18612" xr:uid="{00000000-0005-0000-0000-0000B4480000}"/>
    <cellStyle name="Normal 5 2 3 6" xfId="5163" xr:uid="{00000000-0005-0000-0000-00002B140000}"/>
    <cellStyle name="Normal 5 2 3 6 2" xfId="15215" xr:uid="{00000000-0005-0000-0000-00006F3B0000}"/>
    <cellStyle name="Normal 5 2 3 6 2 3" xfId="30313" xr:uid="{00000000-0005-0000-0000-000069760000}"/>
    <cellStyle name="Normal 5 2 3 6 3" xfId="10195" xr:uid="{00000000-0005-0000-0000-0000D3270000}"/>
    <cellStyle name="Normal 5 2 3 6 3 3" xfId="25296" xr:uid="{00000000-0005-0000-0000-0000D0620000}"/>
    <cellStyle name="Normal 5 2 3 6 5" xfId="20283" xr:uid="{00000000-0005-0000-0000-00003B4F0000}"/>
    <cellStyle name="Normal 5 2 3 7" xfId="11873" xr:uid="{00000000-0005-0000-0000-0000612E0000}"/>
    <cellStyle name="Normal 5 2 3 7 3" xfId="26971" xr:uid="{00000000-0005-0000-0000-00005B690000}"/>
    <cellStyle name="Normal 5 2 3 8" xfId="6852" xr:uid="{00000000-0005-0000-0000-0000C41A0000}"/>
    <cellStyle name="Normal 5 2 3 8 3" xfId="21954" xr:uid="{00000000-0005-0000-0000-0000C2550000}"/>
    <cellStyle name="Normal 5 2 4" xfId="722" xr:uid="{00000000-0005-0000-0000-0000D2020000}"/>
    <cellStyle name="Normal 5 2 4 10" xfId="1877" xr:uid="{00000000-0005-0000-0000-000055070000}"/>
    <cellStyle name="Normal 5 2 4 2" xfId="2300" xr:uid="{00000000-0005-0000-0000-0000FC080000}"/>
    <cellStyle name="Normal 5 2 4 2 2" xfId="3139" xr:uid="{00000000-0005-0000-0000-0000430C0000}"/>
    <cellStyle name="Normal 5 2 4 2 2 2" xfId="4829" xr:uid="{00000000-0005-0000-0000-0000DD120000}"/>
    <cellStyle name="Normal 5 2 4 2 2 2 2" xfId="14902" xr:uid="{00000000-0005-0000-0000-0000363A0000}"/>
    <cellStyle name="Normal 5 2 4 2 2 2 2 3" xfId="30000" xr:uid="{00000000-0005-0000-0000-000030750000}"/>
    <cellStyle name="Normal 5 2 4 2 2 2 3" xfId="9882" xr:uid="{00000000-0005-0000-0000-00009A260000}"/>
    <cellStyle name="Normal 5 2 4 2 2 2 3 3" xfId="24983" xr:uid="{00000000-0005-0000-0000-000097610000}"/>
    <cellStyle name="Normal 5 2 4 2 2 2 5" xfId="19970" xr:uid="{00000000-0005-0000-0000-0000024E0000}"/>
    <cellStyle name="Normal 5 2 4 2 2 3" xfId="6521" xr:uid="{00000000-0005-0000-0000-000079190000}"/>
    <cellStyle name="Normal 5 2 4 2 2 3 2" xfId="16573" xr:uid="{00000000-0005-0000-0000-0000BD400000}"/>
    <cellStyle name="Normal 5 2 4 2 2 3 3" xfId="11553" xr:uid="{00000000-0005-0000-0000-0000212D0000}"/>
    <cellStyle name="Normal 5 2 4 2 2 3 3 3" xfId="26654" xr:uid="{00000000-0005-0000-0000-00001E680000}"/>
    <cellStyle name="Normal 5 2 4 2 2 3 5" xfId="21641" xr:uid="{00000000-0005-0000-0000-000089540000}"/>
    <cellStyle name="Normal 5 2 4 2 2 4" xfId="13231" xr:uid="{00000000-0005-0000-0000-0000AF330000}"/>
    <cellStyle name="Normal 5 2 4 2 2 4 3" xfId="28329" xr:uid="{00000000-0005-0000-0000-0000A96E0000}"/>
    <cellStyle name="Normal 5 2 4 2 2 5" xfId="8210" xr:uid="{00000000-0005-0000-0000-000012200000}"/>
    <cellStyle name="Normal 5 2 4 2 2 5 3" xfId="23312" xr:uid="{00000000-0005-0000-0000-0000105B0000}"/>
    <cellStyle name="Normal 5 2 4 2 2 7" xfId="18299" xr:uid="{00000000-0005-0000-0000-00007B470000}"/>
    <cellStyle name="Normal 5 2 4 2 3" xfId="3992" xr:uid="{00000000-0005-0000-0000-0000980F0000}"/>
    <cellStyle name="Normal 5 2 4 2 3 2" xfId="14066" xr:uid="{00000000-0005-0000-0000-0000F2360000}"/>
    <cellStyle name="Normal 5 2 4 2 3 2 3" xfId="29164" xr:uid="{00000000-0005-0000-0000-0000EC710000}"/>
    <cellStyle name="Normal 5 2 4 2 3 3" xfId="9046" xr:uid="{00000000-0005-0000-0000-000056230000}"/>
    <cellStyle name="Normal 5 2 4 2 3 3 3" xfId="24147" xr:uid="{00000000-0005-0000-0000-0000535E0000}"/>
    <cellStyle name="Normal 5 2 4 2 3 5" xfId="19134" xr:uid="{00000000-0005-0000-0000-0000BE4A0000}"/>
    <cellStyle name="Normal 5 2 4 2 4" xfId="5685" xr:uid="{00000000-0005-0000-0000-000035160000}"/>
    <cellStyle name="Normal 5 2 4 2 4 2" xfId="15737" xr:uid="{00000000-0005-0000-0000-0000793D0000}"/>
    <cellStyle name="Normal 5 2 4 2 4 2 3" xfId="30835" xr:uid="{00000000-0005-0000-0000-000073780000}"/>
    <cellStyle name="Normal 5 2 4 2 4 3" xfId="10717" xr:uid="{00000000-0005-0000-0000-0000DD290000}"/>
    <cellStyle name="Normal 5 2 4 2 4 3 3" xfId="25818" xr:uid="{00000000-0005-0000-0000-0000DA640000}"/>
    <cellStyle name="Normal 5 2 4 2 4 5" xfId="20805" xr:uid="{00000000-0005-0000-0000-000045510000}"/>
    <cellStyle name="Normal 5 2 4 2 5" xfId="12395" xr:uid="{00000000-0005-0000-0000-00006B300000}"/>
    <cellStyle name="Normal 5 2 4 2 5 3" xfId="27493" xr:uid="{00000000-0005-0000-0000-0000656B0000}"/>
    <cellStyle name="Normal 5 2 4 2 6" xfId="7374" xr:uid="{00000000-0005-0000-0000-0000CE1C0000}"/>
    <cellStyle name="Normal 5 2 4 2 6 3" xfId="22476" xr:uid="{00000000-0005-0000-0000-0000CC570000}"/>
    <cellStyle name="Normal 5 2 4 2 8" xfId="17463" xr:uid="{00000000-0005-0000-0000-000037440000}"/>
    <cellStyle name="Normal 5 2 4 3" xfId="2721" xr:uid="{00000000-0005-0000-0000-0000A10A0000}"/>
    <cellStyle name="Normal 5 2 4 3 2" xfId="4411" xr:uid="{00000000-0005-0000-0000-00003B110000}"/>
    <cellStyle name="Normal 5 2 4 3 2 2" xfId="14484" xr:uid="{00000000-0005-0000-0000-000094380000}"/>
    <cellStyle name="Normal 5 2 4 3 2 2 3" xfId="29582" xr:uid="{00000000-0005-0000-0000-00008E730000}"/>
    <cellStyle name="Normal 5 2 4 3 2 3" xfId="9464" xr:uid="{00000000-0005-0000-0000-0000F8240000}"/>
    <cellStyle name="Normal 5 2 4 3 2 3 3" xfId="24565" xr:uid="{00000000-0005-0000-0000-0000F55F0000}"/>
    <cellStyle name="Normal 5 2 4 3 2 5" xfId="19552" xr:uid="{00000000-0005-0000-0000-0000604C0000}"/>
    <cellStyle name="Normal 5 2 4 3 3" xfId="6103" xr:uid="{00000000-0005-0000-0000-0000D7170000}"/>
    <cellStyle name="Normal 5 2 4 3 3 2" xfId="16155" xr:uid="{00000000-0005-0000-0000-00001B3F0000}"/>
    <cellStyle name="Normal 5 2 4 3 3 3" xfId="11135" xr:uid="{00000000-0005-0000-0000-00007F2B0000}"/>
    <cellStyle name="Normal 5 2 4 3 3 3 3" xfId="26236" xr:uid="{00000000-0005-0000-0000-00007C660000}"/>
    <cellStyle name="Normal 5 2 4 3 3 5" xfId="21223" xr:uid="{00000000-0005-0000-0000-0000E7520000}"/>
    <cellStyle name="Normal 5 2 4 3 4" xfId="12813" xr:uid="{00000000-0005-0000-0000-00000D320000}"/>
    <cellStyle name="Normal 5 2 4 3 4 3" xfId="27911" xr:uid="{00000000-0005-0000-0000-0000076D0000}"/>
    <cellStyle name="Normal 5 2 4 3 5" xfId="7792" xr:uid="{00000000-0005-0000-0000-0000701E0000}"/>
    <cellStyle name="Normal 5 2 4 3 5 3" xfId="22894" xr:uid="{00000000-0005-0000-0000-00006E590000}"/>
    <cellStyle name="Normal 5 2 4 3 7" xfId="17881" xr:uid="{00000000-0005-0000-0000-0000D9450000}"/>
    <cellStyle name="Normal 5 2 4 4" xfId="3574" xr:uid="{00000000-0005-0000-0000-0000F60D0000}"/>
    <cellStyle name="Normal 5 2 4 4 2" xfId="13648" xr:uid="{00000000-0005-0000-0000-000050350000}"/>
    <cellStyle name="Normal 5 2 4 4 2 3" xfId="28746" xr:uid="{00000000-0005-0000-0000-00004A700000}"/>
    <cellStyle name="Normal 5 2 4 4 3" xfId="8628" xr:uid="{00000000-0005-0000-0000-0000B4210000}"/>
    <cellStyle name="Normal 5 2 4 4 3 3" xfId="23729" xr:uid="{00000000-0005-0000-0000-0000B15C0000}"/>
    <cellStyle name="Normal 5 2 4 4 5" xfId="18716" xr:uid="{00000000-0005-0000-0000-00001C490000}"/>
    <cellStyle name="Normal 5 2 4 5" xfId="5267" xr:uid="{00000000-0005-0000-0000-000093140000}"/>
    <cellStyle name="Normal 5 2 4 5 2" xfId="15319" xr:uid="{00000000-0005-0000-0000-0000D73B0000}"/>
    <cellStyle name="Normal 5 2 4 5 2 3" xfId="30417" xr:uid="{00000000-0005-0000-0000-0000D1760000}"/>
    <cellStyle name="Normal 5 2 4 5 3" xfId="10299" xr:uid="{00000000-0005-0000-0000-00003B280000}"/>
    <cellStyle name="Normal 5 2 4 5 3 3" xfId="25400" xr:uid="{00000000-0005-0000-0000-000038630000}"/>
    <cellStyle name="Normal 5 2 4 5 5" xfId="20387" xr:uid="{00000000-0005-0000-0000-0000A34F0000}"/>
    <cellStyle name="Normal 5 2 4 6" xfId="11977" xr:uid="{00000000-0005-0000-0000-0000C92E0000}"/>
    <cellStyle name="Normal 5 2 4 6 3" xfId="27075" xr:uid="{00000000-0005-0000-0000-0000C3690000}"/>
    <cellStyle name="Normal 5 2 4 7" xfId="6956" xr:uid="{00000000-0005-0000-0000-00002C1B0000}"/>
    <cellStyle name="Normal 5 2 4 7 3" xfId="22058" xr:uid="{00000000-0005-0000-0000-00002A560000}"/>
    <cellStyle name="Normal 5 2 4 9" xfId="17045" xr:uid="{00000000-0005-0000-0000-000095420000}"/>
    <cellStyle name="Normal 5 2 5" xfId="743" xr:uid="{00000000-0005-0000-0000-0000E7020000}"/>
    <cellStyle name="Normal 5 2 5 2" xfId="2931" xr:uid="{00000000-0005-0000-0000-0000730B0000}"/>
    <cellStyle name="Normal 5 2 5 2 2" xfId="4621" xr:uid="{00000000-0005-0000-0000-00000D120000}"/>
    <cellStyle name="Normal 5 2 5 2 2 2" xfId="14694" xr:uid="{00000000-0005-0000-0000-000066390000}"/>
    <cellStyle name="Normal 5 2 5 2 2 2 3" xfId="29792" xr:uid="{00000000-0005-0000-0000-000060740000}"/>
    <cellStyle name="Normal 5 2 5 2 2 3" xfId="9674" xr:uid="{00000000-0005-0000-0000-0000CA250000}"/>
    <cellStyle name="Normal 5 2 5 2 2 3 3" xfId="24775" xr:uid="{00000000-0005-0000-0000-0000C7600000}"/>
    <cellStyle name="Normal 5 2 5 2 2 5" xfId="19762" xr:uid="{00000000-0005-0000-0000-0000324D0000}"/>
    <cellStyle name="Normal 5 2 5 2 3" xfId="6313" xr:uid="{00000000-0005-0000-0000-0000A9180000}"/>
    <cellStyle name="Normal 5 2 5 2 3 2" xfId="16365" xr:uid="{00000000-0005-0000-0000-0000ED3F0000}"/>
    <cellStyle name="Normal 5 2 5 2 3 3" xfId="11345" xr:uid="{00000000-0005-0000-0000-0000512C0000}"/>
    <cellStyle name="Normal 5 2 5 2 3 3 3" xfId="26446" xr:uid="{00000000-0005-0000-0000-00004E670000}"/>
    <cellStyle name="Normal 5 2 5 2 3 5" xfId="21433" xr:uid="{00000000-0005-0000-0000-0000B9530000}"/>
    <cellStyle name="Normal 5 2 5 2 4" xfId="13023" xr:uid="{00000000-0005-0000-0000-0000DF320000}"/>
    <cellStyle name="Normal 5 2 5 2 4 3" xfId="28121" xr:uid="{00000000-0005-0000-0000-0000D96D0000}"/>
    <cellStyle name="Normal 5 2 5 2 5" xfId="8002" xr:uid="{00000000-0005-0000-0000-0000421F0000}"/>
    <cellStyle name="Normal 5 2 5 2 5 3" xfId="23104" xr:uid="{00000000-0005-0000-0000-0000405A0000}"/>
    <cellStyle name="Normal 5 2 5 2 7" xfId="18091" xr:uid="{00000000-0005-0000-0000-0000AB460000}"/>
    <cellStyle name="Normal 5 2 5 3" xfId="3784" xr:uid="{00000000-0005-0000-0000-0000C80E0000}"/>
    <cellStyle name="Normal 5 2 5 3 2" xfId="13858" xr:uid="{00000000-0005-0000-0000-000022360000}"/>
    <cellStyle name="Normal 5 2 5 3 2 3" xfId="28956" xr:uid="{00000000-0005-0000-0000-00001C710000}"/>
    <cellStyle name="Normal 5 2 5 3 3" xfId="8838" xr:uid="{00000000-0005-0000-0000-000086220000}"/>
    <cellStyle name="Normal 5 2 5 3 3 3" xfId="23939" xr:uid="{00000000-0005-0000-0000-0000835D0000}"/>
    <cellStyle name="Normal 5 2 5 3 5" xfId="18926" xr:uid="{00000000-0005-0000-0000-0000EE490000}"/>
    <cellStyle name="Normal 5 2 5 4" xfId="5477" xr:uid="{00000000-0005-0000-0000-000065150000}"/>
    <cellStyle name="Normal 5 2 5 4 2" xfId="15529" xr:uid="{00000000-0005-0000-0000-0000A93C0000}"/>
    <cellStyle name="Normal 5 2 5 4 2 3" xfId="30627" xr:uid="{00000000-0005-0000-0000-0000A3770000}"/>
    <cellStyle name="Normal 5 2 5 4 3" xfId="10509" xr:uid="{00000000-0005-0000-0000-00000D290000}"/>
    <cellStyle name="Normal 5 2 5 4 3 3" xfId="25610" xr:uid="{00000000-0005-0000-0000-00000A640000}"/>
    <cellStyle name="Normal 5 2 5 4 5" xfId="20597" xr:uid="{00000000-0005-0000-0000-000075500000}"/>
    <cellStyle name="Normal 5 2 5 5" xfId="12187" xr:uid="{00000000-0005-0000-0000-00009B2F0000}"/>
    <cellStyle name="Normal 5 2 5 5 3" xfId="27285" xr:uid="{00000000-0005-0000-0000-0000956A0000}"/>
    <cellStyle name="Normal 5 2 5 6" xfId="7166" xr:uid="{00000000-0005-0000-0000-0000FE1B0000}"/>
    <cellStyle name="Normal 5 2 5 6 3" xfId="22268" xr:uid="{00000000-0005-0000-0000-0000FC560000}"/>
    <cellStyle name="Normal 5 2 5 8" xfId="17255" xr:uid="{00000000-0005-0000-0000-000067430000}"/>
    <cellStyle name="Normal 5 2 5 9" xfId="2090" xr:uid="{00000000-0005-0000-0000-00002A080000}"/>
    <cellStyle name="Normal 5 2 6" xfId="2511" xr:uid="{00000000-0005-0000-0000-0000CF090000}"/>
    <cellStyle name="Normal 5 2 6 2" xfId="4203" xr:uid="{00000000-0005-0000-0000-00006B100000}"/>
    <cellStyle name="Normal 5 2 6 2 2" xfId="14276" xr:uid="{00000000-0005-0000-0000-0000C4370000}"/>
    <cellStyle name="Normal 5 2 6 2 2 3" xfId="29374" xr:uid="{00000000-0005-0000-0000-0000BE720000}"/>
    <cellStyle name="Normal 5 2 6 2 3" xfId="9256" xr:uid="{00000000-0005-0000-0000-000028240000}"/>
    <cellStyle name="Normal 5 2 6 2 3 3" xfId="24357" xr:uid="{00000000-0005-0000-0000-0000255F0000}"/>
    <cellStyle name="Normal 5 2 6 2 5" xfId="19344" xr:uid="{00000000-0005-0000-0000-0000904B0000}"/>
    <cellStyle name="Normal 5 2 6 3" xfId="5895" xr:uid="{00000000-0005-0000-0000-000007170000}"/>
    <cellStyle name="Normal 5 2 6 3 2" xfId="15947" xr:uid="{00000000-0005-0000-0000-00004B3E0000}"/>
    <cellStyle name="Normal 5 2 6 3 3" xfId="10927" xr:uid="{00000000-0005-0000-0000-0000AF2A0000}"/>
    <cellStyle name="Normal 5 2 6 3 3 3" xfId="26028" xr:uid="{00000000-0005-0000-0000-0000AC650000}"/>
    <cellStyle name="Normal 5 2 6 3 5" xfId="21015" xr:uid="{00000000-0005-0000-0000-000017520000}"/>
    <cellStyle name="Normal 5 2 6 4" xfId="12605" xr:uid="{00000000-0005-0000-0000-00003D310000}"/>
    <cellStyle name="Normal 5 2 6 4 3" xfId="27703" xr:uid="{00000000-0005-0000-0000-0000376C0000}"/>
    <cellStyle name="Normal 5 2 6 5" xfId="7584" xr:uid="{00000000-0005-0000-0000-0000A01D0000}"/>
    <cellStyle name="Normal 5 2 6 5 3" xfId="22686" xr:uid="{00000000-0005-0000-0000-00009E580000}"/>
    <cellStyle name="Normal 5 2 6 7" xfId="17673" xr:uid="{00000000-0005-0000-0000-000009450000}"/>
    <cellStyle name="Normal 5 2 7" xfId="3359" xr:uid="{00000000-0005-0000-0000-00001F0D0000}"/>
    <cellStyle name="Normal 5 2 7 2" xfId="13440" xr:uid="{00000000-0005-0000-0000-000080340000}"/>
    <cellStyle name="Normal 5 2 7 2 3" xfId="28538" xr:uid="{00000000-0005-0000-0000-00007A6F0000}"/>
    <cellStyle name="Normal 5 2 7 3" xfId="8419" xr:uid="{00000000-0005-0000-0000-0000E3200000}"/>
    <cellStyle name="Normal 5 2 7 3 3" xfId="23521" xr:uid="{00000000-0005-0000-0000-0000E15B0000}"/>
    <cellStyle name="Normal 5 2 7 5" xfId="18508" xr:uid="{00000000-0005-0000-0000-00004C480000}"/>
    <cellStyle name="Normal 5 2 8" xfId="5055" xr:uid="{00000000-0005-0000-0000-0000BF130000}"/>
    <cellStyle name="Normal 5 2 8 2" xfId="15111" xr:uid="{00000000-0005-0000-0000-0000073B0000}"/>
    <cellStyle name="Normal 5 2 8 2 3" xfId="30209" xr:uid="{00000000-0005-0000-0000-000001760000}"/>
    <cellStyle name="Normal 5 2 8 3" xfId="10091" xr:uid="{00000000-0005-0000-0000-00006B270000}"/>
    <cellStyle name="Normal 5 2 8 3 3" xfId="25192" xr:uid="{00000000-0005-0000-0000-000068620000}"/>
    <cellStyle name="Normal 5 2 8 5" xfId="20179" xr:uid="{00000000-0005-0000-0000-0000D34E0000}"/>
    <cellStyle name="Normal 5 2 9" xfId="11767" xr:uid="{00000000-0005-0000-0000-0000F72D0000}"/>
    <cellStyle name="Normal 5 2 9 3" xfId="26867" xr:uid="{00000000-0005-0000-0000-0000F3680000}"/>
    <cellStyle name="Normal 5 3" xfId="659" xr:uid="{00000000-0005-0000-0000-000093020000}"/>
    <cellStyle name="Normal 5 3 10" xfId="6741" xr:uid="{00000000-0005-0000-0000-0000551A0000}"/>
    <cellStyle name="Normal 5 3 10 3" xfId="21846" xr:uid="{00000000-0005-0000-0000-000056550000}"/>
    <cellStyle name="Normal 5 3 12" xfId="16831" xr:uid="{00000000-0005-0000-0000-0000BF410000}"/>
    <cellStyle name="Normal 5 3 13" xfId="1097" xr:uid="{00000000-0005-0000-0000-000049040000}"/>
    <cellStyle name="Normal 5 3 2" xfId="712" xr:uid="{00000000-0005-0000-0000-0000C8020000}"/>
    <cellStyle name="Normal 5 3 2 11" xfId="16885" xr:uid="{00000000-0005-0000-0000-0000F5410000}"/>
    <cellStyle name="Normal 5 3 2 12" xfId="1705" xr:uid="{00000000-0005-0000-0000-0000A9060000}"/>
    <cellStyle name="Normal 5 3 2 2" xfId="733" xr:uid="{00000000-0005-0000-0000-0000DD020000}"/>
    <cellStyle name="Normal 5 3 2 2 10" xfId="16989" xr:uid="{00000000-0005-0000-0000-00005D420000}"/>
    <cellStyle name="Normal 5 3 2 2 11" xfId="1814" xr:uid="{00000000-0005-0000-0000-000016070000}"/>
    <cellStyle name="Normal 5 3 2 2 2" xfId="2031" xr:uid="{00000000-0005-0000-0000-0000EF070000}"/>
    <cellStyle name="Normal 5 3 2 2 2 2" xfId="2452" xr:uid="{00000000-0005-0000-0000-000094090000}"/>
    <cellStyle name="Normal 5 3 2 2 2 2 2" xfId="3291" xr:uid="{00000000-0005-0000-0000-0000DB0C0000}"/>
    <cellStyle name="Normal 5 3 2 2 2 2 2 2" xfId="4981" xr:uid="{00000000-0005-0000-0000-000075130000}"/>
    <cellStyle name="Normal 5 3 2 2 2 2 2 2 2" xfId="15054" xr:uid="{00000000-0005-0000-0000-0000CE3A0000}"/>
    <cellStyle name="Normal 5 3 2 2 2 2 2 2 2 3" xfId="30152" xr:uid="{00000000-0005-0000-0000-0000C8750000}"/>
    <cellStyle name="Normal 5 3 2 2 2 2 2 2 3" xfId="10034" xr:uid="{00000000-0005-0000-0000-000032270000}"/>
    <cellStyle name="Normal 5 3 2 2 2 2 2 2 3 3" xfId="25135" xr:uid="{00000000-0005-0000-0000-00002F620000}"/>
    <cellStyle name="Normal 5 3 2 2 2 2 2 2 5" xfId="20122" xr:uid="{00000000-0005-0000-0000-00009A4E0000}"/>
    <cellStyle name="Normal 5 3 2 2 2 2 2 3" xfId="6673" xr:uid="{00000000-0005-0000-0000-0000111A0000}"/>
    <cellStyle name="Normal 5 3 2 2 2 2 2 3 2" xfId="16725" xr:uid="{00000000-0005-0000-0000-000055410000}"/>
    <cellStyle name="Normal 5 3 2 2 2 2 2 3 3" xfId="11705" xr:uid="{00000000-0005-0000-0000-0000B92D0000}"/>
    <cellStyle name="Normal 5 3 2 2 2 2 2 3 3 3" xfId="26806" xr:uid="{00000000-0005-0000-0000-0000B6680000}"/>
    <cellStyle name="Normal 5 3 2 2 2 2 2 3 5" xfId="21793" xr:uid="{00000000-0005-0000-0000-000021550000}"/>
    <cellStyle name="Normal 5 3 2 2 2 2 2 4" xfId="13383" xr:uid="{00000000-0005-0000-0000-000047340000}"/>
    <cellStyle name="Normal 5 3 2 2 2 2 2 4 3" xfId="28481" xr:uid="{00000000-0005-0000-0000-0000416F0000}"/>
    <cellStyle name="Normal 5 3 2 2 2 2 2 5" xfId="8362" xr:uid="{00000000-0005-0000-0000-0000AA200000}"/>
    <cellStyle name="Normal 5 3 2 2 2 2 2 5 3" xfId="23464" xr:uid="{00000000-0005-0000-0000-0000A85B0000}"/>
    <cellStyle name="Normal 5 3 2 2 2 2 2 7" xfId="18451" xr:uid="{00000000-0005-0000-0000-000013480000}"/>
    <cellStyle name="Normal 5 3 2 2 2 2 3" xfId="4144" xr:uid="{00000000-0005-0000-0000-000030100000}"/>
    <cellStyle name="Normal 5 3 2 2 2 2 3 2" xfId="14218" xr:uid="{00000000-0005-0000-0000-00008A370000}"/>
    <cellStyle name="Normal 5 3 2 2 2 2 3 2 3" xfId="29316" xr:uid="{00000000-0005-0000-0000-000084720000}"/>
    <cellStyle name="Normal 5 3 2 2 2 2 3 3" xfId="9198" xr:uid="{00000000-0005-0000-0000-0000EE230000}"/>
    <cellStyle name="Normal 5 3 2 2 2 2 3 3 3" xfId="24299" xr:uid="{00000000-0005-0000-0000-0000EB5E0000}"/>
    <cellStyle name="Normal 5 3 2 2 2 2 3 5" xfId="19286" xr:uid="{00000000-0005-0000-0000-0000564B0000}"/>
    <cellStyle name="Normal 5 3 2 2 2 2 4" xfId="5837" xr:uid="{00000000-0005-0000-0000-0000CD160000}"/>
    <cellStyle name="Normal 5 3 2 2 2 2 4 2" xfId="15889" xr:uid="{00000000-0005-0000-0000-0000113E0000}"/>
    <cellStyle name="Normal 5 3 2 2 2 2 4 3" xfId="10869" xr:uid="{00000000-0005-0000-0000-0000752A0000}"/>
    <cellStyle name="Normal 5 3 2 2 2 2 4 3 3" xfId="25970" xr:uid="{00000000-0005-0000-0000-000072650000}"/>
    <cellStyle name="Normal 5 3 2 2 2 2 4 5" xfId="20957" xr:uid="{00000000-0005-0000-0000-0000DD510000}"/>
    <cellStyle name="Normal 5 3 2 2 2 2 5" xfId="12547" xr:uid="{00000000-0005-0000-0000-000003310000}"/>
    <cellStyle name="Normal 5 3 2 2 2 2 5 3" xfId="27645" xr:uid="{00000000-0005-0000-0000-0000FD6B0000}"/>
    <cellStyle name="Normal 5 3 2 2 2 2 6" xfId="7526" xr:uid="{00000000-0005-0000-0000-0000661D0000}"/>
    <cellStyle name="Normal 5 3 2 2 2 2 6 3" xfId="22628" xr:uid="{00000000-0005-0000-0000-000064580000}"/>
    <cellStyle name="Normal 5 3 2 2 2 2 8" xfId="17615" xr:uid="{00000000-0005-0000-0000-0000CF440000}"/>
    <cellStyle name="Normal 5 3 2 2 2 3" xfId="2873" xr:uid="{00000000-0005-0000-0000-0000390B0000}"/>
    <cellStyle name="Normal 5 3 2 2 2 3 2" xfId="4563" xr:uid="{00000000-0005-0000-0000-0000D3110000}"/>
    <cellStyle name="Normal 5 3 2 2 2 3 2 2" xfId="14636" xr:uid="{00000000-0005-0000-0000-00002C390000}"/>
    <cellStyle name="Normal 5 3 2 2 2 3 2 2 3" xfId="29734" xr:uid="{00000000-0005-0000-0000-000026740000}"/>
    <cellStyle name="Normal 5 3 2 2 2 3 2 3" xfId="9616" xr:uid="{00000000-0005-0000-0000-000090250000}"/>
    <cellStyle name="Normal 5 3 2 2 2 3 2 3 3" xfId="24717" xr:uid="{00000000-0005-0000-0000-00008D600000}"/>
    <cellStyle name="Normal 5 3 2 2 2 3 2 5" xfId="19704" xr:uid="{00000000-0005-0000-0000-0000F84C0000}"/>
    <cellStyle name="Normal 5 3 2 2 2 3 3" xfId="6255" xr:uid="{00000000-0005-0000-0000-00006F180000}"/>
    <cellStyle name="Normal 5 3 2 2 2 3 3 2" xfId="16307" xr:uid="{00000000-0005-0000-0000-0000B33F0000}"/>
    <cellStyle name="Normal 5 3 2 2 2 3 3 3" xfId="11287" xr:uid="{00000000-0005-0000-0000-0000172C0000}"/>
    <cellStyle name="Normal 5 3 2 2 2 3 3 3 3" xfId="26388" xr:uid="{00000000-0005-0000-0000-000014670000}"/>
    <cellStyle name="Normal 5 3 2 2 2 3 3 5" xfId="21375" xr:uid="{00000000-0005-0000-0000-00007F530000}"/>
    <cellStyle name="Normal 5 3 2 2 2 3 4" xfId="12965" xr:uid="{00000000-0005-0000-0000-0000A5320000}"/>
    <cellStyle name="Normal 5 3 2 2 2 3 4 3" xfId="28063" xr:uid="{00000000-0005-0000-0000-00009F6D0000}"/>
    <cellStyle name="Normal 5 3 2 2 2 3 5" xfId="7944" xr:uid="{00000000-0005-0000-0000-0000081F0000}"/>
    <cellStyle name="Normal 5 3 2 2 2 3 5 3" xfId="23046" xr:uid="{00000000-0005-0000-0000-0000065A0000}"/>
    <cellStyle name="Normal 5 3 2 2 2 3 7" xfId="18033" xr:uid="{00000000-0005-0000-0000-000071460000}"/>
    <cellStyle name="Normal 5 3 2 2 2 4" xfId="3726" xr:uid="{00000000-0005-0000-0000-00008E0E0000}"/>
    <cellStyle name="Normal 5 3 2 2 2 4 2" xfId="13800" xr:uid="{00000000-0005-0000-0000-0000E8350000}"/>
    <cellStyle name="Normal 5 3 2 2 2 4 2 3" xfId="28898" xr:uid="{00000000-0005-0000-0000-0000E2700000}"/>
    <cellStyle name="Normal 5 3 2 2 2 4 3" xfId="8780" xr:uid="{00000000-0005-0000-0000-00004C220000}"/>
    <cellStyle name="Normal 5 3 2 2 2 4 3 3" xfId="23881" xr:uid="{00000000-0005-0000-0000-0000495D0000}"/>
    <cellStyle name="Normal 5 3 2 2 2 4 5" xfId="18868" xr:uid="{00000000-0005-0000-0000-0000B4490000}"/>
    <cellStyle name="Normal 5 3 2 2 2 5" xfId="5419" xr:uid="{00000000-0005-0000-0000-00002B150000}"/>
    <cellStyle name="Normal 5 3 2 2 2 5 2" xfId="15471" xr:uid="{00000000-0005-0000-0000-00006F3C0000}"/>
    <cellStyle name="Normal 5 3 2 2 2 5 2 3" xfId="30569" xr:uid="{00000000-0005-0000-0000-000069770000}"/>
    <cellStyle name="Normal 5 3 2 2 2 5 3" xfId="10451" xr:uid="{00000000-0005-0000-0000-0000D3280000}"/>
    <cellStyle name="Normal 5 3 2 2 2 5 3 3" xfId="25552" xr:uid="{00000000-0005-0000-0000-0000D0630000}"/>
    <cellStyle name="Normal 5 3 2 2 2 5 5" xfId="20539" xr:uid="{00000000-0005-0000-0000-00003B500000}"/>
    <cellStyle name="Normal 5 3 2 2 2 6" xfId="12129" xr:uid="{00000000-0005-0000-0000-0000612F0000}"/>
    <cellStyle name="Normal 5 3 2 2 2 6 3" xfId="27227" xr:uid="{00000000-0005-0000-0000-00005B6A0000}"/>
    <cellStyle name="Normal 5 3 2 2 2 7" xfId="7108" xr:uid="{00000000-0005-0000-0000-0000C41B0000}"/>
    <cellStyle name="Normal 5 3 2 2 2 7 3" xfId="22210" xr:uid="{00000000-0005-0000-0000-0000C2560000}"/>
    <cellStyle name="Normal 5 3 2 2 2 9" xfId="17197" xr:uid="{00000000-0005-0000-0000-00002D430000}"/>
    <cellStyle name="Normal 5 3 2 2 3" xfId="2244" xr:uid="{00000000-0005-0000-0000-0000C4080000}"/>
    <cellStyle name="Normal 5 3 2 2 3 2" xfId="3083" xr:uid="{00000000-0005-0000-0000-00000B0C0000}"/>
    <cellStyle name="Normal 5 3 2 2 3 2 2" xfId="4773" xr:uid="{00000000-0005-0000-0000-0000A5120000}"/>
    <cellStyle name="Normal 5 3 2 2 3 2 2 2" xfId="14846" xr:uid="{00000000-0005-0000-0000-0000FE390000}"/>
    <cellStyle name="Normal 5 3 2 2 3 2 2 2 3" xfId="29944" xr:uid="{00000000-0005-0000-0000-0000F8740000}"/>
    <cellStyle name="Normal 5 3 2 2 3 2 2 3" xfId="9826" xr:uid="{00000000-0005-0000-0000-000062260000}"/>
    <cellStyle name="Normal 5 3 2 2 3 2 2 3 3" xfId="24927" xr:uid="{00000000-0005-0000-0000-00005F610000}"/>
    <cellStyle name="Normal 5 3 2 2 3 2 2 5" xfId="19914" xr:uid="{00000000-0005-0000-0000-0000CA4D0000}"/>
    <cellStyle name="Normal 5 3 2 2 3 2 3" xfId="6465" xr:uid="{00000000-0005-0000-0000-000041190000}"/>
    <cellStyle name="Normal 5 3 2 2 3 2 3 2" xfId="16517" xr:uid="{00000000-0005-0000-0000-000085400000}"/>
    <cellStyle name="Normal 5 3 2 2 3 2 3 3" xfId="11497" xr:uid="{00000000-0005-0000-0000-0000E92C0000}"/>
    <cellStyle name="Normal 5 3 2 2 3 2 3 3 3" xfId="26598" xr:uid="{00000000-0005-0000-0000-0000E6670000}"/>
    <cellStyle name="Normal 5 3 2 2 3 2 3 5" xfId="21585" xr:uid="{00000000-0005-0000-0000-000051540000}"/>
    <cellStyle name="Normal 5 3 2 2 3 2 4" xfId="13175" xr:uid="{00000000-0005-0000-0000-000077330000}"/>
    <cellStyle name="Normal 5 3 2 2 3 2 4 3" xfId="28273" xr:uid="{00000000-0005-0000-0000-0000716E0000}"/>
    <cellStyle name="Normal 5 3 2 2 3 2 5" xfId="8154" xr:uid="{00000000-0005-0000-0000-0000DA1F0000}"/>
    <cellStyle name="Normal 5 3 2 2 3 2 5 3" xfId="23256" xr:uid="{00000000-0005-0000-0000-0000D85A0000}"/>
    <cellStyle name="Normal 5 3 2 2 3 2 7" xfId="18243" xr:uid="{00000000-0005-0000-0000-000043470000}"/>
    <cellStyle name="Normal 5 3 2 2 3 3" xfId="3936" xr:uid="{00000000-0005-0000-0000-0000600F0000}"/>
    <cellStyle name="Normal 5 3 2 2 3 3 2" xfId="14010" xr:uid="{00000000-0005-0000-0000-0000BA360000}"/>
    <cellStyle name="Normal 5 3 2 2 3 3 2 3" xfId="29108" xr:uid="{00000000-0005-0000-0000-0000B4710000}"/>
    <cellStyle name="Normal 5 3 2 2 3 3 3" xfId="8990" xr:uid="{00000000-0005-0000-0000-00001E230000}"/>
    <cellStyle name="Normal 5 3 2 2 3 3 3 3" xfId="24091" xr:uid="{00000000-0005-0000-0000-00001B5E0000}"/>
    <cellStyle name="Normal 5 3 2 2 3 3 5" xfId="19078" xr:uid="{00000000-0005-0000-0000-0000864A0000}"/>
    <cellStyle name="Normal 5 3 2 2 3 4" xfId="5629" xr:uid="{00000000-0005-0000-0000-0000FD150000}"/>
    <cellStyle name="Normal 5 3 2 2 3 4 2" xfId="15681" xr:uid="{00000000-0005-0000-0000-0000413D0000}"/>
    <cellStyle name="Normal 5 3 2 2 3 4 2 3" xfId="30779" xr:uid="{00000000-0005-0000-0000-00003B780000}"/>
    <cellStyle name="Normal 5 3 2 2 3 4 3" xfId="10661" xr:uid="{00000000-0005-0000-0000-0000A5290000}"/>
    <cellStyle name="Normal 5 3 2 2 3 4 3 3" xfId="25762" xr:uid="{00000000-0005-0000-0000-0000A2640000}"/>
    <cellStyle name="Normal 5 3 2 2 3 4 5" xfId="20749" xr:uid="{00000000-0005-0000-0000-00000D510000}"/>
    <cellStyle name="Normal 5 3 2 2 3 5" xfId="12339" xr:uid="{00000000-0005-0000-0000-000033300000}"/>
    <cellStyle name="Normal 5 3 2 2 3 5 3" xfId="27437" xr:uid="{00000000-0005-0000-0000-00002D6B0000}"/>
    <cellStyle name="Normal 5 3 2 2 3 6" xfId="7318" xr:uid="{00000000-0005-0000-0000-0000961C0000}"/>
    <cellStyle name="Normal 5 3 2 2 3 6 3" xfId="22420" xr:uid="{00000000-0005-0000-0000-000094570000}"/>
    <cellStyle name="Normal 5 3 2 2 3 8" xfId="17407" xr:uid="{00000000-0005-0000-0000-0000FF430000}"/>
    <cellStyle name="Normal 5 3 2 2 4" xfId="2665" xr:uid="{00000000-0005-0000-0000-0000690A0000}"/>
    <cellStyle name="Normal 5 3 2 2 4 2" xfId="4355" xr:uid="{00000000-0005-0000-0000-000003110000}"/>
    <cellStyle name="Normal 5 3 2 2 4 2 2" xfId="14428" xr:uid="{00000000-0005-0000-0000-00005C380000}"/>
    <cellStyle name="Normal 5 3 2 2 4 2 2 3" xfId="29526" xr:uid="{00000000-0005-0000-0000-000056730000}"/>
    <cellStyle name="Normal 5 3 2 2 4 2 3" xfId="9408" xr:uid="{00000000-0005-0000-0000-0000C0240000}"/>
    <cellStyle name="Normal 5 3 2 2 4 2 3 3" xfId="24509" xr:uid="{00000000-0005-0000-0000-0000BD5F0000}"/>
    <cellStyle name="Normal 5 3 2 2 4 2 5" xfId="19496" xr:uid="{00000000-0005-0000-0000-0000284C0000}"/>
    <cellStyle name="Normal 5 3 2 2 4 3" xfId="6047" xr:uid="{00000000-0005-0000-0000-00009F170000}"/>
    <cellStyle name="Normal 5 3 2 2 4 3 2" xfId="16099" xr:uid="{00000000-0005-0000-0000-0000E33E0000}"/>
    <cellStyle name="Normal 5 3 2 2 4 3 3" xfId="11079" xr:uid="{00000000-0005-0000-0000-0000472B0000}"/>
    <cellStyle name="Normal 5 3 2 2 4 3 3 3" xfId="26180" xr:uid="{00000000-0005-0000-0000-000044660000}"/>
    <cellStyle name="Normal 5 3 2 2 4 3 5" xfId="21167" xr:uid="{00000000-0005-0000-0000-0000AF520000}"/>
    <cellStyle name="Normal 5 3 2 2 4 4" xfId="12757" xr:uid="{00000000-0005-0000-0000-0000D5310000}"/>
    <cellStyle name="Normal 5 3 2 2 4 4 3" xfId="27855" xr:uid="{00000000-0005-0000-0000-0000CF6C0000}"/>
    <cellStyle name="Normal 5 3 2 2 4 5" xfId="7736" xr:uid="{00000000-0005-0000-0000-0000381E0000}"/>
    <cellStyle name="Normal 5 3 2 2 4 5 3" xfId="22838" xr:uid="{00000000-0005-0000-0000-000036590000}"/>
    <cellStyle name="Normal 5 3 2 2 4 7" xfId="17825" xr:uid="{00000000-0005-0000-0000-0000A1450000}"/>
    <cellStyle name="Normal 5 3 2 2 5" xfId="3518" xr:uid="{00000000-0005-0000-0000-0000BE0D0000}"/>
    <cellStyle name="Normal 5 3 2 2 5 2" xfId="13592" xr:uid="{00000000-0005-0000-0000-000018350000}"/>
    <cellStyle name="Normal 5 3 2 2 5 2 3" xfId="28690" xr:uid="{00000000-0005-0000-0000-000012700000}"/>
    <cellStyle name="Normal 5 3 2 2 5 3" xfId="8572" xr:uid="{00000000-0005-0000-0000-00007C210000}"/>
    <cellStyle name="Normal 5 3 2 2 5 3 3" xfId="23673" xr:uid="{00000000-0005-0000-0000-0000795C0000}"/>
    <cellStyle name="Normal 5 3 2 2 5 5" xfId="18660" xr:uid="{00000000-0005-0000-0000-0000E4480000}"/>
    <cellStyle name="Normal 5 3 2 2 6" xfId="5211" xr:uid="{00000000-0005-0000-0000-00005B140000}"/>
    <cellStyle name="Normal 5 3 2 2 6 2" xfId="15263" xr:uid="{00000000-0005-0000-0000-00009F3B0000}"/>
    <cellStyle name="Normal 5 3 2 2 6 2 3" xfId="30361" xr:uid="{00000000-0005-0000-0000-000099760000}"/>
    <cellStyle name="Normal 5 3 2 2 6 3" xfId="10243" xr:uid="{00000000-0005-0000-0000-000003280000}"/>
    <cellStyle name="Normal 5 3 2 2 6 3 3" xfId="25344" xr:uid="{00000000-0005-0000-0000-000000630000}"/>
    <cellStyle name="Normal 5 3 2 2 6 5" xfId="20331" xr:uid="{00000000-0005-0000-0000-00006B4F0000}"/>
    <cellStyle name="Normal 5 3 2 2 7" xfId="11921" xr:uid="{00000000-0005-0000-0000-0000912E0000}"/>
    <cellStyle name="Normal 5 3 2 2 7 3" xfId="27019" xr:uid="{00000000-0005-0000-0000-00008B690000}"/>
    <cellStyle name="Normal 5 3 2 2 8" xfId="6900" xr:uid="{00000000-0005-0000-0000-0000F41A0000}"/>
    <cellStyle name="Normal 5 3 2 2 8 3" xfId="22002" xr:uid="{00000000-0005-0000-0000-0000F2550000}"/>
    <cellStyle name="Normal 5 3 2 3" xfId="754" xr:uid="{00000000-0005-0000-0000-0000F2020000}"/>
    <cellStyle name="Normal 5 3 2 3 10" xfId="1927" xr:uid="{00000000-0005-0000-0000-000087070000}"/>
    <cellStyle name="Normal 5 3 2 3 2" xfId="2348" xr:uid="{00000000-0005-0000-0000-00002C090000}"/>
    <cellStyle name="Normal 5 3 2 3 2 2" xfId="3187" xr:uid="{00000000-0005-0000-0000-0000730C0000}"/>
    <cellStyle name="Normal 5 3 2 3 2 2 2" xfId="4877" xr:uid="{00000000-0005-0000-0000-00000D130000}"/>
    <cellStyle name="Normal 5 3 2 3 2 2 2 2" xfId="14950" xr:uid="{00000000-0005-0000-0000-0000663A0000}"/>
    <cellStyle name="Normal 5 3 2 3 2 2 2 2 3" xfId="30048" xr:uid="{00000000-0005-0000-0000-000060750000}"/>
    <cellStyle name="Normal 5 3 2 3 2 2 2 3" xfId="9930" xr:uid="{00000000-0005-0000-0000-0000CA260000}"/>
    <cellStyle name="Normal 5 3 2 3 2 2 2 3 3" xfId="25031" xr:uid="{00000000-0005-0000-0000-0000C7610000}"/>
    <cellStyle name="Normal 5 3 2 3 2 2 2 5" xfId="20018" xr:uid="{00000000-0005-0000-0000-0000324E0000}"/>
    <cellStyle name="Normal 5 3 2 3 2 2 3" xfId="6569" xr:uid="{00000000-0005-0000-0000-0000A9190000}"/>
    <cellStyle name="Normal 5 3 2 3 2 2 3 2" xfId="16621" xr:uid="{00000000-0005-0000-0000-0000ED400000}"/>
    <cellStyle name="Normal 5 3 2 3 2 2 3 3" xfId="11601" xr:uid="{00000000-0005-0000-0000-0000512D0000}"/>
    <cellStyle name="Normal 5 3 2 3 2 2 3 3 3" xfId="26702" xr:uid="{00000000-0005-0000-0000-00004E680000}"/>
    <cellStyle name="Normal 5 3 2 3 2 2 3 5" xfId="21689" xr:uid="{00000000-0005-0000-0000-0000B9540000}"/>
    <cellStyle name="Normal 5 3 2 3 2 2 4" xfId="13279" xr:uid="{00000000-0005-0000-0000-0000DF330000}"/>
    <cellStyle name="Normal 5 3 2 3 2 2 4 3" xfId="28377" xr:uid="{00000000-0005-0000-0000-0000D96E0000}"/>
    <cellStyle name="Normal 5 3 2 3 2 2 5" xfId="8258" xr:uid="{00000000-0005-0000-0000-000042200000}"/>
    <cellStyle name="Normal 5 3 2 3 2 2 5 3" xfId="23360" xr:uid="{00000000-0005-0000-0000-0000405B0000}"/>
    <cellStyle name="Normal 5 3 2 3 2 2 7" xfId="18347" xr:uid="{00000000-0005-0000-0000-0000AB470000}"/>
    <cellStyle name="Normal 5 3 2 3 2 3" xfId="4040" xr:uid="{00000000-0005-0000-0000-0000C80F0000}"/>
    <cellStyle name="Normal 5 3 2 3 2 3 2" xfId="14114" xr:uid="{00000000-0005-0000-0000-000022370000}"/>
    <cellStyle name="Normal 5 3 2 3 2 3 2 3" xfId="29212" xr:uid="{00000000-0005-0000-0000-00001C720000}"/>
    <cellStyle name="Normal 5 3 2 3 2 3 3" xfId="9094" xr:uid="{00000000-0005-0000-0000-000086230000}"/>
    <cellStyle name="Normal 5 3 2 3 2 3 3 3" xfId="24195" xr:uid="{00000000-0005-0000-0000-0000835E0000}"/>
    <cellStyle name="Normal 5 3 2 3 2 3 5" xfId="19182" xr:uid="{00000000-0005-0000-0000-0000EE4A0000}"/>
    <cellStyle name="Normal 5 3 2 3 2 4" xfId="5733" xr:uid="{00000000-0005-0000-0000-000065160000}"/>
    <cellStyle name="Normal 5 3 2 3 2 4 2" xfId="15785" xr:uid="{00000000-0005-0000-0000-0000A93D0000}"/>
    <cellStyle name="Normal 5 3 2 3 2 4 2 3" xfId="30883" xr:uid="{00000000-0005-0000-0000-0000A3780000}"/>
    <cellStyle name="Normal 5 3 2 3 2 4 3" xfId="10765" xr:uid="{00000000-0005-0000-0000-00000D2A0000}"/>
    <cellStyle name="Normal 5 3 2 3 2 4 3 3" xfId="25866" xr:uid="{00000000-0005-0000-0000-00000A650000}"/>
    <cellStyle name="Normal 5 3 2 3 2 4 5" xfId="20853" xr:uid="{00000000-0005-0000-0000-000075510000}"/>
    <cellStyle name="Normal 5 3 2 3 2 5" xfId="12443" xr:uid="{00000000-0005-0000-0000-00009B300000}"/>
    <cellStyle name="Normal 5 3 2 3 2 5 3" xfId="27541" xr:uid="{00000000-0005-0000-0000-0000956B0000}"/>
    <cellStyle name="Normal 5 3 2 3 2 6" xfId="7422" xr:uid="{00000000-0005-0000-0000-0000FE1C0000}"/>
    <cellStyle name="Normal 5 3 2 3 2 6 3" xfId="22524" xr:uid="{00000000-0005-0000-0000-0000FC570000}"/>
    <cellStyle name="Normal 5 3 2 3 2 8" xfId="17511" xr:uid="{00000000-0005-0000-0000-000067440000}"/>
    <cellStyle name="Normal 5 3 2 3 3" xfId="2769" xr:uid="{00000000-0005-0000-0000-0000D10A0000}"/>
    <cellStyle name="Normal 5 3 2 3 3 2" xfId="4459" xr:uid="{00000000-0005-0000-0000-00006B110000}"/>
    <cellStyle name="Normal 5 3 2 3 3 2 2" xfId="14532" xr:uid="{00000000-0005-0000-0000-0000C4380000}"/>
    <cellStyle name="Normal 5 3 2 3 3 2 2 3" xfId="29630" xr:uid="{00000000-0005-0000-0000-0000BE730000}"/>
    <cellStyle name="Normal 5 3 2 3 3 2 3" xfId="9512" xr:uid="{00000000-0005-0000-0000-000028250000}"/>
    <cellStyle name="Normal 5 3 2 3 3 2 3 3" xfId="24613" xr:uid="{00000000-0005-0000-0000-000025600000}"/>
    <cellStyle name="Normal 5 3 2 3 3 2 5" xfId="19600" xr:uid="{00000000-0005-0000-0000-0000904C0000}"/>
    <cellStyle name="Normal 5 3 2 3 3 3" xfId="6151" xr:uid="{00000000-0005-0000-0000-000007180000}"/>
    <cellStyle name="Normal 5 3 2 3 3 3 2" xfId="16203" xr:uid="{00000000-0005-0000-0000-00004B3F0000}"/>
    <cellStyle name="Normal 5 3 2 3 3 3 3" xfId="11183" xr:uid="{00000000-0005-0000-0000-0000AF2B0000}"/>
    <cellStyle name="Normal 5 3 2 3 3 3 3 3" xfId="26284" xr:uid="{00000000-0005-0000-0000-0000AC660000}"/>
    <cellStyle name="Normal 5 3 2 3 3 3 5" xfId="21271" xr:uid="{00000000-0005-0000-0000-000017530000}"/>
    <cellStyle name="Normal 5 3 2 3 3 4" xfId="12861" xr:uid="{00000000-0005-0000-0000-00003D320000}"/>
    <cellStyle name="Normal 5 3 2 3 3 4 3" xfId="27959" xr:uid="{00000000-0005-0000-0000-0000376D0000}"/>
    <cellStyle name="Normal 5 3 2 3 3 5" xfId="7840" xr:uid="{00000000-0005-0000-0000-0000A01E0000}"/>
    <cellStyle name="Normal 5 3 2 3 3 5 3" xfId="22942" xr:uid="{00000000-0005-0000-0000-00009E590000}"/>
    <cellStyle name="Normal 5 3 2 3 3 7" xfId="17929" xr:uid="{00000000-0005-0000-0000-000009460000}"/>
    <cellStyle name="Normal 5 3 2 3 4" xfId="3622" xr:uid="{00000000-0005-0000-0000-0000260E0000}"/>
    <cellStyle name="Normal 5 3 2 3 4 2" xfId="13696" xr:uid="{00000000-0005-0000-0000-000080350000}"/>
    <cellStyle name="Normal 5 3 2 3 4 2 3" xfId="28794" xr:uid="{00000000-0005-0000-0000-00007A700000}"/>
    <cellStyle name="Normal 5 3 2 3 4 3" xfId="8676" xr:uid="{00000000-0005-0000-0000-0000E4210000}"/>
    <cellStyle name="Normal 5 3 2 3 4 3 3" xfId="23777" xr:uid="{00000000-0005-0000-0000-0000E15C0000}"/>
    <cellStyle name="Normal 5 3 2 3 4 5" xfId="18764" xr:uid="{00000000-0005-0000-0000-00004C490000}"/>
    <cellStyle name="Normal 5 3 2 3 5" xfId="5315" xr:uid="{00000000-0005-0000-0000-0000C3140000}"/>
    <cellStyle name="Normal 5 3 2 3 5 2" xfId="15367" xr:uid="{00000000-0005-0000-0000-0000073C0000}"/>
    <cellStyle name="Normal 5 3 2 3 5 2 3" xfId="30465" xr:uid="{00000000-0005-0000-0000-000001770000}"/>
    <cellStyle name="Normal 5 3 2 3 5 3" xfId="10347" xr:uid="{00000000-0005-0000-0000-00006B280000}"/>
    <cellStyle name="Normal 5 3 2 3 5 3 3" xfId="25448" xr:uid="{00000000-0005-0000-0000-000068630000}"/>
    <cellStyle name="Normal 5 3 2 3 5 5" xfId="20435" xr:uid="{00000000-0005-0000-0000-0000D34F0000}"/>
    <cellStyle name="Normal 5 3 2 3 6" xfId="12025" xr:uid="{00000000-0005-0000-0000-0000F92E0000}"/>
    <cellStyle name="Normal 5 3 2 3 6 3" xfId="27123" xr:uid="{00000000-0005-0000-0000-0000F3690000}"/>
    <cellStyle name="Normal 5 3 2 3 7" xfId="7004" xr:uid="{00000000-0005-0000-0000-00005C1B0000}"/>
    <cellStyle name="Normal 5 3 2 3 7 3" xfId="22106" xr:uid="{00000000-0005-0000-0000-00005A560000}"/>
    <cellStyle name="Normal 5 3 2 3 9" xfId="17093" xr:uid="{00000000-0005-0000-0000-0000C5420000}"/>
    <cellStyle name="Normal 5 3 2 4" xfId="2140" xr:uid="{00000000-0005-0000-0000-00005C080000}"/>
    <cellStyle name="Normal 5 3 2 4 2" xfId="2979" xr:uid="{00000000-0005-0000-0000-0000A30B0000}"/>
    <cellStyle name="Normal 5 3 2 4 2 2" xfId="4669" xr:uid="{00000000-0005-0000-0000-00003D120000}"/>
    <cellStyle name="Normal 5 3 2 4 2 2 2" xfId="14742" xr:uid="{00000000-0005-0000-0000-000096390000}"/>
    <cellStyle name="Normal 5 3 2 4 2 2 2 3" xfId="29840" xr:uid="{00000000-0005-0000-0000-000090740000}"/>
    <cellStyle name="Normal 5 3 2 4 2 2 3" xfId="9722" xr:uid="{00000000-0005-0000-0000-0000FA250000}"/>
    <cellStyle name="Normal 5 3 2 4 2 2 3 3" xfId="24823" xr:uid="{00000000-0005-0000-0000-0000F7600000}"/>
    <cellStyle name="Normal 5 3 2 4 2 2 5" xfId="19810" xr:uid="{00000000-0005-0000-0000-0000624D0000}"/>
    <cellStyle name="Normal 5 3 2 4 2 3" xfId="6361" xr:uid="{00000000-0005-0000-0000-0000D9180000}"/>
    <cellStyle name="Normal 5 3 2 4 2 3 2" xfId="16413" xr:uid="{00000000-0005-0000-0000-00001D400000}"/>
    <cellStyle name="Normal 5 3 2 4 2 3 3" xfId="11393" xr:uid="{00000000-0005-0000-0000-0000812C0000}"/>
    <cellStyle name="Normal 5 3 2 4 2 3 3 3" xfId="26494" xr:uid="{00000000-0005-0000-0000-00007E670000}"/>
    <cellStyle name="Normal 5 3 2 4 2 3 5" xfId="21481" xr:uid="{00000000-0005-0000-0000-0000E9530000}"/>
    <cellStyle name="Normal 5 3 2 4 2 4" xfId="13071" xr:uid="{00000000-0005-0000-0000-00000F330000}"/>
    <cellStyle name="Normal 5 3 2 4 2 4 3" xfId="28169" xr:uid="{00000000-0005-0000-0000-0000096E0000}"/>
    <cellStyle name="Normal 5 3 2 4 2 5" xfId="8050" xr:uid="{00000000-0005-0000-0000-0000721F0000}"/>
    <cellStyle name="Normal 5 3 2 4 2 5 3" xfId="23152" xr:uid="{00000000-0005-0000-0000-0000705A0000}"/>
    <cellStyle name="Normal 5 3 2 4 2 7" xfId="18139" xr:uid="{00000000-0005-0000-0000-0000DB460000}"/>
    <cellStyle name="Normal 5 3 2 4 3" xfId="3832" xr:uid="{00000000-0005-0000-0000-0000F80E0000}"/>
    <cellStyle name="Normal 5 3 2 4 3 2" xfId="13906" xr:uid="{00000000-0005-0000-0000-000052360000}"/>
    <cellStyle name="Normal 5 3 2 4 3 2 3" xfId="29004" xr:uid="{00000000-0005-0000-0000-00004C710000}"/>
    <cellStyle name="Normal 5 3 2 4 3 3" xfId="8886" xr:uid="{00000000-0005-0000-0000-0000B6220000}"/>
    <cellStyle name="Normal 5 3 2 4 3 3 3" xfId="23987" xr:uid="{00000000-0005-0000-0000-0000B35D0000}"/>
    <cellStyle name="Normal 5 3 2 4 3 5" xfId="18974" xr:uid="{00000000-0005-0000-0000-00001E4A0000}"/>
    <cellStyle name="Normal 5 3 2 4 4" xfId="5525" xr:uid="{00000000-0005-0000-0000-000095150000}"/>
    <cellStyle name="Normal 5 3 2 4 4 2" xfId="15577" xr:uid="{00000000-0005-0000-0000-0000D93C0000}"/>
    <cellStyle name="Normal 5 3 2 4 4 2 3" xfId="30675" xr:uid="{00000000-0005-0000-0000-0000D3770000}"/>
    <cellStyle name="Normal 5 3 2 4 4 3" xfId="10557" xr:uid="{00000000-0005-0000-0000-00003D290000}"/>
    <cellStyle name="Normal 5 3 2 4 4 3 3" xfId="25658" xr:uid="{00000000-0005-0000-0000-00003A640000}"/>
    <cellStyle name="Normal 5 3 2 4 4 5" xfId="20645" xr:uid="{00000000-0005-0000-0000-0000A5500000}"/>
    <cellStyle name="Normal 5 3 2 4 5" xfId="12235" xr:uid="{00000000-0005-0000-0000-0000CB2F0000}"/>
    <cellStyle name="Normal 5 3 2 4 5 3" xfId="27333" xr:uid="{00000000-0005-0000-0000-0000C56A0000}"/>
    <cellStyle name="Normal 5 3 2 4 6" xfId="7214" xr:uid="{00000000-0005-0000-0000-00002E1C0000}"/>
    <cellStyle name="Normal 5 3 2 4 6 3" xfId="22316" xr:uid="{00000000-0005-0000-0000-00002C570000}"/>
    <cellStyle name="Normal 5 3 2 4 8" xfId="17303" xr:uid="{00000000-0005-0000-0000-000097430000}"/>
    <cellStyle name="Normal 5 3 2 5" xfId="2561" xr:uid="{00000000-0005-0000-0000-0000010A0000}"/>
    <cellStyle name="Normal 5 3 2 5 2" xfId="4251" xr:uid="{00000000-0005-0000-0000-00009B100000}"/>
    <cellStyle name="Normal 5 3 2 5 2 2" xfId="14324" xr:uid="{00000000-0005-0000-0000-0000F4370000}"/>
    <cellStyle name="Normal 5 3 2 5 2 2 3" xfId="29422" xr:uid="{00000000-0005-0000-0000-0000EE720000}"/>
    <cellStyle name="Normal 5 3 2 5 2 3" xfId="9304" xr:uid="{00000000-0005-0000-0000-000058240000}"/>
    <cellStyle name="Normal 5 3 2 5 2 3 3" xfId="24405" xr:uid="{00000000-0005-0000-0000-0000555F0000}"/>
    <cellStyle name="Normal 5 3 2 5 2 5" xfId="19392" xr:uid="{00000000-0005-0000-0000-0000C04B0000}"/>
    <cellStyle name="Normal 5 3 2 5 3" xfId="5943" xr:uid="{00000000-0005-0000-0000-000037170000}"/>
    <cellStyle name="Normal 5 3 2 5 3 2" xfId="15995" xr:uid="{00000000-0005-0000-0000-00007B3E0000}"/>
    <cellStyle name="Normal 5 3 2 5 3 3" xfId="10975" xr:uid="{00000000-0005-0000-0000-0000DF2A0000}"/>
    <cellStyle name="Normal 5 3 2 5 3 3 3" xfId="26076" xr:uid="{00000000-0005-0000-0000-0000DC650000}"/>
    <cellStyle name="Normal 5 3 2 5 3 5" xfId="21063" xr:uid="{00000000-0005-0000-0000-000047520000}"/>
    <cellStyle name="Normal 5 3 2 5 4" xfId="12653" xr:uid="{00000000-0005-0000-0000-00006D310000}"/>
    <cellStyle name="Normal 5 3 2 5 4 3" xfId="27751" xr:uid="{00000000-0005-0000-0000-0000676C0000}"/>
    <cellStyle name="Normal 5 3 2 5 5" xfId="7632" xr:uid="{00000000-0005-0000-0000-0000D01D0000}"/>
    <cellStyle name="Normal 5 3 2 5 5 3" xfId="22734" xr:uid="{00000000-0005-0000-0000-0000CE580000}"/>
    <cellStyle name="Normal 5 3 2 5 7" xfId="17721" xr:uid="{00000000-0005-0000-0000-000039450000}"/>
    <cellStyle name="Normal 5 3 2 6" xfId="3414" xr:uid="{00000000-0005-0000-0000-0000560D0000}"/>
    <cellStyle name="Normal 5 3 2 6 2" xfId="13488" xr:uid="{00000000-0005-0000-0000-0000B0340000}"/>
    <cellStyle name="Normal 5 3 2 6 2 3" xfId="28586" xr:uid="{00000000-0005-0000-0000-0000AA6F0000}"/>
    <cellStyle name="Normal 5 3 2 6 3" xfId="8468" xr:uid="{00000000-0005-0000-0000-000014210000}"/>
    <cellStyle name="Normal 5 3 2 6 3 3" xfId="23569" xr:uid="{00000000-0005-0000-0000-0000115C0000}"/>
    <cellStyle name="Normal 5 3 2 6 5" xfId="18556" xr:uid="{00000000-0005-0000-0000-00007C480000}"/>
    <cellStyle name="Normal 5 3 2 7" xfId="5107" xr:uid="{00000000-0005-0000-0000-0000F3130000}"/>
    <cellStyle name="Normal 5 3 2 7 2" xfId="15159" xr:uid="{00000000-0005-0000-0000-0000373B0000}"/>
    <cellStyle name="Normal 5 3 2 7 2 3" xfId="30257" xr:uid="{00000000-0005-0000-0000-000031760000}"/>
    <cellStyle name="Normal 5 3 2 7 3" xfId="10139" xr:uid="{00000000-0005-0000-0000-00009B270000}"/>
    <cellStyle name="Normal 5 3 2 7 3 3" xfId="25240" xr:uid="{00000000-0005-0000-0000-000098620000}"/>
    <cellStyle name="Normal 5 3 2 7 5" xfId="20227" xr:uid="{00000000-0005-0000-0000-0000034F0000}"/>
    <cellStyle name="Normal 5 3 2 8" xfId="11817" xr:uid="{00000000-0005-0000-0000-0000292E0000}"/>
    <cellStyle name="Normal 5 3 2 8 3" xfId="26915" xr:uid="{00000000-0005-0000-0000-000023690000}"/>
    <cellStyle name="Normal 5 3 2 9" xfId="6796" xr:uid="{00000000-0005-0000-0000-00008C1A0000}"/>
    <cellStyle name="Normal 5 3 2 9 3" xfId="21898" xr:uid="{00000000-0005-0000-0000-00008A550000}"/>
    <cellStyle name="Normal 5 3 3" xfId="724" xr:uid="{00000000-0005-0000-0000-0000D4020000}"/>
    <cellStyle name="Normal 5 3 3 10" xfId="16937" xr:uid="{00000000-0005-0000-0000-000029420000}"/>
    <cellStyle name="Normal 5 3 3 11" xfId="1760" xr:uid="{00000000-0005-0000-0000-0000E0060000}"/>
    <cellStyle name="Normal 5 3 3 2" xfId="1979" xr:uid="{00000000-0005-0000-0000-0000BB070000}"/>
    <cellStyle name="Normal 5 3 3 2 2" xfId="2400" xr:uid="{00000000-0005-0000-0000-000060090000}"/>
    <cellStyle name="Normal 5 3 3 2 2 2" xfId="3239" xr:uid="{00000000-0005-0000-0000-0000A70C0000}"/>
    <cellStyle name="Normal 5 3 3 2 2 2 2" xfId="4929" xr:uid="{00000000-0005-0000-0000-000041130000}"/>
    <cellStyle name="Normal 5 3 3 2 2 2 2 2" xfId="15002" xr:uid="{00000000-0005-0000-0000-00009A3A0000}"/>
    <cellStyle name="Normal 5 3 3 2 2 2 2 2 3" xfId="30100" xr:uid="{00000000-0005-0000-0000-000094750000}"/>
    <cellStyle name="Normal 5 3 3 2 2 2 2 3" xfId="9982" xr:uid="{00000000-0005-0000-0000-0000FE260000}"/>
    <cellStyle name="Normal 5 3 3 2 2 2 2 3 3" xfId="25083" xr:uid="{00000000-0005-0000-0000-0000FB610000}"/>
    <cellStyle name="Normal 5 3 3 2 2 2 2 5" xfId="20070" xr:uid="{00000000-0005-0000-0000-0000664E0000}"/>
    <cellStyle name="Normal 5 3 3 2 2 2 3" xfId="6621" xr:uid="{00000000-0005-0000-0000-0000DD190000}"/>
    <cellStyle name="Normal 5 3 3 2 2 2 3 2" xfId="16673" xr:uid="{00000000-0005-0000-0000-000021410000}"/>
    <cellStyle name="Normal 5 3 3 2 2 2 3 3" xfId="11653" xr:uid="{00000000-0005-0000-0000-0000852D0000}"/>
    <cellStyle name="Normal 5 3 3 2 2 2 3 3 3" xfId="26754" xr:uid="{00000000-0005-0000-0000-000082680000}"/>
    <cellStyle name="Normal 5 3 3 2 2 2 3 5" xfId="21741" xr:uid="{00000000-0005-0000-0000-0000ED540000}"/>
    <cellStyle name="Normal 5 3 3 2 2 2 4" xfId="13331" xr:uid="{00000000-0005-0000-0000-000013340000}"/>
    <cellStyle name="Normal 5 3 3 2 2 2 4 3" xfId="28429" xr:uid="{00000000-0005-0000-0000-00000D6F0000}"/>
    <cellStyle name="Normal 5 3 3 2 2 2 5" xfId="8310" xr:uid="{00000000-0005-0000-0000-000076200000}"/>
    <cellStyle name="Normal 5 3 3 2 2 2 5 3" xfId="23412" xr:uid="{00000000-0005-0000-0000-0000745B0000}"/>
    <cellStyle name="Normal 5 3 3 2 2 2 7" xfId="18399" xr:uid="{00000000-0005-0000-0000-0000DF470000}"/>
    <cellStyle name="Normal 5 3 3 2 2 3" xfId="4092" xr:uid="{00000000-0005-0000-0000-0000FC0F0000}"/>
    <cellStyle name="Normal 5 3 3 2 2 3 2" xfId="14166" xr:uid="{00000000-0005-0000-0000-000056370000}"/>
    <cellStyle name="Normal 5 3 3 2 2 3 2 3" xfId="29264" xr:uid="{00000000-0005-0000-0000-000050720000}"/>
    <cellStyle name="Normal 5 3 3 2 2 3 3" xfId="9146" xr:uid="{00000000-0005-0000-0000-0000BA230000}"/>
    <cellStyle name="Normal 5 3 3 2 2 3 3 3" xfId="24247" xr:uid="{00000000-0005-0000-0000-0000B75E0000}"/>
    <cellStyle name="Normal 5 3 3 2 2 3 5" xfId="19234" xr:uid="{00000000-0005-0000-0000-0000224B0000}"/>
    <cellStyle name="Normal 5 3 3 2 2 4" xfId="5785" xr:uid="{00000000-0005-0000-0000-000099160000}"/>
    <cellStyle name="Normal 5 3 3 2 2 4 2" xfId="15837" xr:uid="{00000000-0005-0000-0000-0000DD3D0000}"/>
    <cellStyle name="Normal 5 3 3 2 2 4 2 3" xfId="30935" xr:uid="{00000000-0005-0000-0000-0000D7780000}"/>
    <cellStyle name="Normal 5 3 3 2 2 4 3" xfId="10817" xr:uid="{00000000-0005-0000-0000-0000412A0000}"/>
    <cellStyle name="Normal 5 3 3 2 2 4 3 3" xfId="25918" xr:uid="{00000000-0005-0000-0000-00003E650000}"/>
    <cellStyle name="Normal 5 3 3 2 2 4 5" xfId="20905" xr:uid="{00000000-0005-0000-0000-0000A9510000}"/>
    <cellStyle name="Normal 5 3 3 2 2 5" xfId="12495" xr:uid="{00000000-0005-0000-0000-0000CF300000}"/>
    <cellStyle name="Normal 5 3 3 2 2 5 3" xfId="27593" xr:uid="{00000000-0005-0000-0000-0000C96B0000}"/>
    <cellStyle name="Normal 5 3 3 2 2 6" xfId="7474" xr:uid="{00000000-0005-0000-0000-0000321D0000}"/>
    <cellStyle name="Normal 5 3 3 2 2 6 3" xfId="22576" xr:uid="{00000000-0005-0000-0000-000030580000}"/>
    <cellStyle name="Normal 5 3 3 2 2 8" xfId="17563" xr:uid="{00000000-0005-0000-0000-00009B440000}"/>
    <cellStyle name="Normal 5 3 3 2 3" xfId="2821" xr:uid="{00000000-0005-0000-0000-0000050B0000}"/>
    <cellStyle name="Normal 5 3 3 2 3 2" xfId="4511" xr:uid="{00000000-0005-0000-0000-00009F110000}"/>
    <cellStyle name="Normal 5 3 3 2 3 2 2" xfId="14584" xr:uid="{00000000-0005-0000-0000-0000F8380000}"/>
    <cellStyle name="Normal 5 3 3 2 3 2 2 3" xfId="29682" xr:uid="{00000000-0005-0000-0000-0000F2730000}"/>
    <cellStyle name="Normal 5 3 3 2 3 2 3" xfId="9564" xr:uid="{00000000-0005-0000-0000-00005C250000}"/>
    <cellStyle name="Normal 5 3 3 2 3 2 3 3" xfId="24665" xr:uid="{00000000-0005-0000-0000-000059600000}"/>
    <cellStyle name="Normal 5 3 3 2 3 2 5" xfId="19652" xr:uid="{00000000-0005-0000-0000-0000C44C0000}"/>
    <cellStyle name="Normal 5 3 3 2 3 3" xfId="6203" xr:uid="{00000000-0005-0000-0000-00003B180000}"/>
    <cellStyle name="Normal 5 3 3 2 3 3 2" xfId="16255" xr:uid="{00000000-0005-0000-0000-00007F3F0000}"/>
    <cellStyle name="Normal 5 3 3 2 3 3 3" xfId="11235" xr:uid="{00000000-0005-0000-0000-0000E32B0000}"/>
    <cellStyle name="Normal 5 3 3 2 3 3 3 3" xfId="26336" xr:uid="{00000000-0005-0000-0000-0000E0660000}"/>
    <cellStyle name="Normal 5 3 3 2 3 3 5" xfId="21323" xr:uid="{00000000-0005-0000-0000-00004B530000}"/>
    <cellStyle name="Normal 5 3 3 2 3 4" xfId="12913" xr:uid="{00000000-0005-0000-0000-000071320000}"/>
    <cellStyle name="Normal 5 3 3 2 3 4 3" xfId="28011" xr:uid="{00000000-0005-0000-0000-00006B6D0000}"/>
    <cellStyle name="Normal 5 3 3 2 3 5" xfId="7892" xr:uid="{00000000-0005-0000-0000-0000D41E0000}"/>
    <cellStyle name="Normal 5 3 3 2 3 5 3" xfId="22994" xr:uid="{00000000-0005-0000-0000-0000D2590000}"/>
    <cellStyle name="Normal 5 3 3 2 3 7" xfId="17981" xr:uid="{00000000-0005-0000-0000-00003D460000}"/>
    <cellStyle name="Normal 5 3 3 2 4" xfId="3674" xr:uid="{00000000-0005-0000-0000-00005A0E0000}"/>
    <cellStyle name="Normal 5 3 3 2 4 2" xfId="13748" xr:uid="{00000000-0005-0000-0000-0000B4350000}"/>
    <cellStyle name="Normal 5 3 3 2 4 2 3" xfId="28846" xr:uid="{00000000-0005-0000-0000-0000AE700000}"/>
    <cellStyle name="Normal 5 3 3 2 4 3" xfId="8728" xr:uid="{00000000-0005-0000-0000-000018220000}"/>
    <cellStyle name="Normal 5 3 3 2 4 3 3" xfId="23829" xr:uid="{00000000-0005-0000-0000-0000155D0000}"/>
    <cellStyle name="Normal 5 3 3 2 4 5" xfId="18816" xr:uid="{00000000-0005-0000-0000-000080490000}"/>
    <cellStyle name="Normal 5 3 3 2 5" xfId="5367" xr:uid="{00000000-0005-0000-0000-0000F7140000}"/>
    <cellStyle name="Normal 5 3 3 2 5 2" xfId="15419" xr:uid="{00000000-0005-0000-0000-00003B3C0000}"/>
    <cellStyle name="Normal 5 3 3 2 5 2 3" xfId="30517" xr:uid="{00000000-0005-0000-0000-000035770000}"/>
    <cellStyle name="Normal 5 3 3 2 5 3" xfId="10399" xr:uid="{00000000-0005-0000-0000-00009F280000}"/>
    <cellStyle name="Normal 5 3 3 2 5 3 3" xfId="25500" xr:uid="{00000000-0005-0000-0000-00009C630000}"/>
    <cellStyle name="Normal 5 3 3 2 5 5" xfId="20487" xr:uid="{00000000-0005-0000-0000-000007500000}"/>
    <cellStyle name="Normal 5 3 3 2 6" xfId="12077" xr:uid="{00000000-0005-0000-0000-00002D2F0000}"/>
    <cellStyle name="Normal 5 3 3 2 6 3" xfId="27175" xr:uid="{00000000-0005-0000-0000-0000276A0000}"/>
    <cellStyle name="Normal 5 3 3 2 7" xfId="7056" xr:uid="{00000000-0005-0000-0000-0000901B0000}"/>
    <cellStyle name="Normal 5 3 3 2 7 3" xfId="22158" xr:uid="{00000000-0005-0000-0000-00008E560000}"/>
    <cellStyle name="Normal 5 3 3 2 9" xfId="17145" xr:uid="{00000000-0005-0000-0000-0000F9420000}"/>
    <cellStyle name="Normal 5 3 3 3" xfId="2192" xr:uid="{00000000-0005-0000-0000-000090080000}"/>
    <cellStyle name="Normal 5 3 3 3 2" xfId="3031" xr:uid="{00000000-0005-0000-0000-0000D70B0000}"/>
    <cellStyle name="Normal 5 3 3 3 2 2" xfId="4721" xr:uid="{00000000-0005-0000-0000-000071120000}"/>
    <cellStyle name="Normal 5 3 3 3 2 2 2" xfId="14794" xr:uid="{00000000-0005-0000-0000-0000CA390000}"/>
    <cellStyle name="Normal 5 3 3 3 2 2 2 3" xfId="29892" xr:uid="{00000000-0005-0000-0000-0000C4740000}"/>
    <cellStyle name="Normal 5 3 3 3 2 2 3" xfId="9774" xr:uid="{00000000-0005-0000-0000-00002E260000}"/>
    <cellStyle name="Normal 5 3 3 3 2 2 3 3" xfId="24875" xr:uid="{00000000-0005-0000-0000-00002B610000}"/>
    <cellStyle name="Normal 5 3 3 3 2 2 5" xfId="19862" xr:uid="{00000000-0005-0000-0000-0000964D0000}"/>
    <cellStyle name="Normal 5 3 3 3 2 3" xfId="6413" xr:uid="{00000000-0005-0000-0000-00000D190000}"/>
    <cellStyle name="Normal 5 3 3 3 2 3 2" xfId="16465" xr:uid="{00000000-0005-0000-0000-000051400000}"/>
    <cellStyle name="Normal 5 3 3 3 2 3 3" xfId="11445" xr:uid="{00000000-0005-0000-0000-0000B52C0000}"/>
    <cellStyle name="Normal 5 3 3 3 2 3 3 3" xfId="26546" xr:uid="{00000000-0005-0000-0000-0000B2670000}"/>
    <cellStyle name="Normal 5 3 3 3 2 3 5" xfId="21533" xr:uid="{00000000-0005-0000-0000-00001D540000}"/>
    <cellStyle name="Normal 5 3 3 3 2 4" xfId="13123" xr:uid="{00000000-0005-0000-0000-000043330000}"/>
    <cellStyle name="Normal 5 3 3 3 2 4 3" xfId="28221" xr:uid="{00000000-0005-0000-0000-00003D6E0000}"/>
    <cellStyle name="Normal 5 3 3 3 2 5" xfId="8102" xr:uid="{00000000-0005-0000-0000-0000A61F0000}"/>
    <cellStyle name="Normal 5 3 3 3 2 5 3" xfId="23204" xr:uid="{00000000-0005-0000-0000-0000A45A0000}"/>
    <cellStyle name="Normal 5 3 3 3 2 7" xfId="18191" xr:uid="{00000000-0005-0000-0000-00000F470000}"/>
    <cellStyle name="Normal 5 3 3 3 3" xfId="3884" xr:uid="{00000000-0005-0000-0000-00002C0F0000}"/>
    <cellStyle name="Normal 5 3 3 3 3 2" xfId="13958" xr:uid="{00000000-0005-0000-0000-000086360000}"/>
    <cellStyle name="Normal 5 3 3 3 3 2 3" xfId="29056" xr:uid="{00000000-0005-0000-0000-000080710000}"/>
    <cellStyle name="Normal 5 3 3 3 3 3" xfId="8938" xr:uid="{00000000-0005-0000-0000-0000EA220000}"/>
    <cellStyle name="Normal 5 3 3 3 3 3 3" xfId="24039" xr:uid="{00000000-0005-0000-0000-0000E75D0000}"/>
    <cellStyle name="Normal 5 3 3 3 3 5" xfId="19026" xr:uid="{00000000-0005-0000-0000-0000524A0000}"/>
    <cellStyle name="Normal 5 3 3 3 4" xfId="5577" xr:uid="{00000000-0005-0000-0000-0000C9150000}"/>
    <cellStyle name="Normal 5 3 3 3 4 2" xfId="15629" xr:uid="{00000000-0005-0000-0000-00000D3D0000}"/>
    <cellStyle name="Normal 5 3 3 3 4 2 3" xfId="30727" xr:uid="{00000000-0005-0000-0000-000007780000}"/>
    <cellStyle name="Normal 5 3 3 3 4 3" xfId="10609" xr:uid="{00000000-0005-0000-0000-000071290000}"/>
    <cellStyle name="Normal 5 3 3 3 4 3 3" xfId="25710" xr:uid="{00000000-0005-0000-0000-00006E640000}"/>
    <cellStyle name="Normal 5 3 3 3 4 5" xfId="20697" xr:uid="{00000000-0005-0000-0000-0000D9500000}"/>
    <cellStyle name="Normal 5 3 3 3 5" xfId="12287" xr:uid="{00000000-0005-0000-0000-0000FF2F0000}"/>
    <cellStyle name="Normal 5 3 3 3 5 3" xfId="27385" xr:uid="{00000000-0005-0000-0000-0000F96A0000}"/>
    <cellStyle name="Normal 5 3 3 3 6" xfId="7266" xr:uid="{00000000-0005-0000-0000-0000621C0000}"/>
    <cellStyle name="Normal 5 3 3 3 6 3" xfId="22368" xr:uid="{00000000-0005-0000-0000-000060570000}"/>
    <cellStyle name="Normal 5 3 3 3 8" xfId="17355" xr:uid="{00000000-0005-0000-0000-0000CB430000}"/>
    <cellStyle name="Normal 5 3 3 4" xfId="2613" xr:uid="{00000000-0005-0000-0000-0000350A0000}"/>
    <cellStyle name="Normal 5 3 3 4 2" xfId="4303" xr:uid="{00000000-0005-0000-0000-0000CF100000}"/>
    <cellStyle name="Normal 5 3 3 4 2 2" xfId="14376" xr:uid="{00000000-0005-0000-0000-000028380000}"/>
    <cellStyle name="Normal 5 3 3 4 2 2 3" xfId="29474" xr:uid="{00000000-0005-0000-0000-000022730000}"/>
    <cellStyle name="Normal 5 3 3 4 2 3" xfId="9356" xr:uid="{00000000-0005-0000-0000-00008C240000}"/>
    <cellStyle name="Normal 5 3 3 4 2 3 3" xfId="24457" xr:uid="{00000000-0005-0000-0000-0000895F0000}"/>
    <cellStyle name="Normal 5 3 3 4 2 5" xfId="19444" xr:uid="{00000000-0005-0000-0000-0000F44B0000}"/>
    <cellStyle name="Normal 5 3 3 4 3" xfId="5995" xr:uid="{00000000-0005-0000-0000-00006B170000}"/>
    <cellStyle name="Normal 5 3 3 4 3 2" xfId="16047" xr:uid="{00000000-0005-0000-0000-0000AF3E0000}"/>
    <cellStyle name="Normal 5 3 3 4 3 3" xfId="11027" xr:uid="{00000000-0005-0000-0000-0000132B0000}"/>
    <cellStyle name="Normal 5 3 3 4 3 3 3" xfId="26128" xr:uid="{00000000-0005-0000-0000-000010660000}"/>
    <cellStyle name="Normal 5 3 3 4 3 5" xfId="21115" xr:uid="{00000000-0005-0000-0000-00007B520000}"/>
    <cellStyle name="Normal 5 3 3 4 4" xfId="12705" xr:uid="{00000000-0005-0000-0000-0000A1310000}"/>
    <cellStyle name="Normal 5 3 3 4 4 3" xfId="27803" xr:uid="{00000000-0005-0000-0000-00009B6C0000}"/>
    <cellStyle name="Normal 5 3 3 4 5" xfId="7684" xr:uid="{00000000-0005-0000-0000-0000041E0000}"/>
    <cellStyle name="Normal 5 3 3 4 5 3" xfId="22786" xr:uid="{00000000-0005-0000-0000-000002590000}"/>
    <cellStyle name="Normal 5 3 3 4 7" xfId="17773" xr:uid="{00000000-0005-0000-0000-00006D450000}"/>
    <cellStyle name="Normal 5 3 3 5" xfId="3466" xr:uid="{00000000-0005-0000-0000-00008A0D0000}"/>
    <cellStyle name="Normal 5 3 3 5 2" xfId="13540" xr:uid="{00000000-0005-0000-0000-0000E4340000}"/>
    <cellStyle name="Normal 5 3 3 5 2 3" xfId="28638" xr:uid="{00000000-0005-0000-0000-0000DE6F0000}"/>
    <cellStyle name="Normal 5 3 3 5 3" xfId="8520" xr:uid="{00000000-0005-0000-0000-000048210000}"/>
    <cellStyle name="Normal 5 3 3 5 3 3" xfId="23621" xr:uid="{00000000-0005-0000-0000-0000455C0000}"/>
    <cellStyle name="Normal 5 3 3 5 5" xfId="18608" xr:uid="{00000000-0005-0000-0000-0000B0480000}"/>
    <cellStyle name="Normal 5 3 3 6" xfId="5159" xr:uid="{00000000-0005-0000-0000-000027140000}"/>
    <cellStyle name="Normal 5 3 3 6 2" xfId="15211" xr:uid="{00000000-0005-0000-0000-00006B3B0000}"/>
    <cellStyle name="Normal 5 3 3 6 2 3" xfId="30309" xr:uid="{00000000-0005-0000-0000-000065760000}"/>
    <cellStyle name="Normal 5 3 3 6 3" xfId="10191" xr:uid="{00000000-0005-0000-0000-0000CF270000}"/>
    <cellStyle name="Normal 5 3 3 6 3 3" xfId="25292" xr:uid="{00000000-0005-0000-0000-0000CC620000}"/>
    <cellStyle name="Normal 5 3 3 6 5" xfId="20279" xr:uid="{00000000-0005-0000-0000-0000374F0000}"/>
    <cellStyle name="Normal 5 3 3 7" xfId="11869" xr:uid="{00000000-0005-0000-0000-00005D2E0000}"/>
    <cellStyle name="Normal 5 3 3 7 3" xfId="26967" xr:uid="{00000000-0005-0000-0000-000057690000}"/>
    <cellStyle name="Normal 5 3 3 8" xfId="6848" xr:uid="{00000000-0005-0000-0000-0000C01A0000}"/>
    <cellStyle name="Normal 5 3 3 8 3" xfId="21950" xr:uid="{00000000-0005-0000-0000-0000BE550000}"/>
    <cellStyle name="Normal 5 3 4" xfId="745" xr:uid="{00000000-0005-0000-0000-0000E9020000}"/>
    <cellStyle name="Normal 5 3 4 10" xfId="1873" xr:uid="{00000000-0005-0000-0000-000051070000}"/>
    <cellStyle name="Normal 5 3 4 2" xfId="2296" xr:uid="{00000000-0005-0000-0000-0000F8080000}"/>
    <cellStyle name="Normal 5 3 4 2 2" xfId="3135" xr:uid="{00000000-0005-0000-0000-00003F0C0000}"/>
    <cellStyle name="Normal 5 3 4 2 2 2" xfId="4825" xr:uid="{00000000-0005-0000-0000-0000D9120000}"/>
    <cellStyle name="Normal 5 3 4 2 2 2 2" xfId="14898" xr:uid="{00000000-0005-0000-0000-0000323A0000}"/>
    <cellStyle name="Normal 5 3 4 2 2 2 2 3" xfId="29996" xr:uid="{00000000-0005-0000-0000-00002C750000}"/>
    <cellStyle name="Normal 5 3 4 2 2 2 3" xfId="9878" xr:uid="{00000000-0005-0000-0000-000096260000}"/>
    <cellStyle name="Normal 5 3 4 2 2 2 3 3" xfId="24979" xr:uid="{00000000-0005-0000-0000-000093610000}"/>
    <cellStyle name="Normal 5 3 4 2 2 2 5" xfId="19966" xr:uid="{00000000-0005-0000-0000-0000FE4D0000}"/>
    <cellStyle name="Normal 5 3 4 2 2 3" xfId="6517" xr:uid="{00000000-0005-0000-0000-000075190000}"/>
    <cellStyle name="Normal 5 3 4 2 2 3 2" xfId="16569" xr:uid="{00000000-0005-0000-0000-0000B9400000}"/>
    <cellStyle name="Normal 5 3 4 2 2 3 3" xfId="11549" xr:uid="{00000000-0005-0000-0000-00001D2D0000}"/>
    <cellStyle name="Normal 5 3 4 2 2 3 3 3" xfId="26650" xr:uid="{00000000-0005-0000-0000-00001A680000}"/>
    <cellStyle name="Normal 5 3 4 2 2 3 5" xfId="21637" xr:uid="{00000000-0005-0000-0000-000085540000}"/>
    <cellStyle name="Normal 5 3 4 2 2 4" xfId="13227" xr:uid="{00000000-0005-0000-0000-0000AB330000}"/>
    <cellStyle name="Normal 5 3 4 2 2 4 3" xfId="28325" xr:uid="{00000000-0005-0000-0000-0000A56E0000}"/>
    <cellStyle name="Normal 5 3 4 2 2 5" xfId="8206" xr:uid="{00000000-0005-0000-0000-00000E200000}"/>
    <cellStyle name="Normal 5 3 4 2 2 5 3" xfId="23308" xr:uid="{00000000-0005-0000-0000-00000C5B0000}"/>
    <cellStyle name="Normal 5 3 4 2 2 7" xfId="18295" xr:uid="{00000000-0005-0000-0000-000077470000}"/>
    <cellStyle name="Normal 5 3 4 2 3" xfId="3988" xr:uid="{00000000-0005-0000-0000-0000940F0000}"/>
    <cellStyle name="Normal 5 3 4 2 3 2" xfId="14062" xr:uid="{00000000-0005-0000-0000-0000EE360000}"/>
    <cellStyle name="Normal 5 3 4 2 3 2 3" xfId="29160" xr:uid="{00000000-0005-0000-0000-0000E8710000}"/>
    <cellStyle name="Normal 5 3 4 2 3 3" xfId="9042" xr:uid="{00000000-0005-0000-0000-000052230000}"/>
    <cellStyle name="Normal 5 3 4 2 3 3 3" xfId="24143" xr:uid="{00000000-0005-0000-0000-00004F5E0000}"/>
    <cellStyle name="Normal 5 3 4 2 3 5" xfId="19130" xr:uid="{00000000-0005-0000-0000-0000BA4A0000}"/>
    <cellStyle name="Normal 5 3 4 2 4" xfId="5681" xr:uid="{00000000-0005-0000-0000-000031160000}"/>
    <cellStyle name="Normal 5 3 4 2 4 2" xfId="15733" xr:uid="{00000000-0005-0000-0000-0000753D0000}"/>
    <cellStyle name="Normal 5 3 4 2 4 2 3" xfId="30831" xr:uid="{00000000-0005-0000-0000-00006F780000}"/>
    <cellStyle name="Normal 5 3 4 2 4 3" xfId="10713" xr:uid="{00000000-0005-0000-0000-0000D9290000}"/>
    <cellStyle name="Normal 5 3 4 2 4 3 3" xfId="25814" xr:uid="{00000000-0005-0000-0000-0000D6640000}"/>
    <cellStyle name="Normal 5 3 4 2 4 5" xfId="20801" xr:uid="{00000000-0005-0000-0000-000041510000}"/>
    <cellStyle name="Normal 5 3 4 2 5" xfId="12391" xr:uid="{00000000-0005-0000-0000-000067300000}"/>
    <cellStyle name="Normal 5 3 4 2 5 3" xfId="27489" xr:uid="{00000000-0005-0000-0000-0000616B0000}"/>
    <cellStyle name="Normal 5 3 4 2 6" xfId="7370" xr:uid="{00000000-0005-0000-0000-0000CA1C0000}"/>
    <cellStyle name="Normal 5 3 4 2 6 3" xfId="22472" xr:uid="{00000000-0005-0000-0000-0000C8570000}"/>
    <cellStyle name="Normal 5 3 4 2 8" xfId="17459" xr:uid="{00000000-0005-0000-0000-000033440000}"/>
    <cellStyle name="Normal 5 3 4 3" xfId="2717" xr:uid="{00000000-0005-0000-0000-00009D0A0000}"/>
    <cellStyle name="Normal 5 3 4 3 2" xfId="4407" xr:uid="{00000000-0005-0000-0000-000037110000}"/>
    <cellStyle name="Normal 5 3 4 3 2 2" xfId="14480" xr:uid="{00000000-0005-0000-0000-000090380000}"/>
    <cellStyle name="Normal 5 3 4 3 2 2 3" xfId="29578" xr:uid="{00000000-0005-0000-0000-00008A730000}"/>
    <cellStyle name="Normal 5 3 4 3 2 3" xfId="9460" xr:uid="{00000000-0005-0000-0000-0000F4240000}"/>
    <cellStyle name="Normal 5 3 4 3 2 3 3" xfId="24561" xr:uid="{00000000-0005-0000-0000-0000F15F0000}"/>
    <cellStyle name="Normal 5 3 4 3 2 5" xfId="19548" xr:uid="{00000000-0005-0000-0000-00005C4C0000}"/>
    <cellStyle name="Normal 5 3 4 3 3" xfId="6099" xr:uid="{00000000-0005-0000-0000-0000D3170000}"/>
    <cellStyle name="Normal 5 3 4 3 3 2" xfId="16151" xr:uid="{00000000-0005-0000-0000-0000173F0000}"/>
    <cellStyle name="Normal 5 3 4 3 3 3" xfId="11131" xr:uid="{00000000-0005-0000-0000-00007B2B0000}"/>
    <cellStyle name="Normal 5 3 4 3 3 3 3" xfId="26232" xr:uid="{00000000-0005-0000-0000-000078660000}"/>
    <cellStyle name="Normal 5 3 4 3 3 5" xfId="21219" xr:uid="{00000000-0005-0000-0000-0000E3520000}"/>
    <cellStyle name="Normal 5 3 4 3 4" xfId="12809" xr:uid="{00000000-0005-0000-0000-000009320000}"/>
    <cellStyle name="Normal 5 3 4 3 4 3" xfId="27907" xr:uid="{00000000-0005-0000-0000-0000036D0000}"/>
    <cellStyle name="Normal 5 3 4 3 5" xfId="7788" xr:uid="{00000000-0005-0000-0000-00006C1E0000}"/>
    <cellStyle name="Normal 5 3 4 3 5 3" xfId="22890" xr:uid="{00000000-0005-0000-0000-00006A590000}"/>
    <cellStyle name="Normal 5 3 4 3 7" xfId="17877" xr:uid="{00000000-0005-0000-0000-0000D5450000}"/>
    <cellStyle name="Normal 5 3 4 4" xfId="3570" xr:uid="{00000000-0005-0000-0000-0000F20D0000}"/>
    <cellStyle name="Normal 5 3 4 4 2" xfId="13644" xr:uid="{00000000-0005-0000-0000-00004C350000}"/>
    <cellStyle name="Normal 5 3 4 4 2 3" xfId="28742" xr:uid="{00000000-0005-0000-0000-000046700000}"/>
    <cellStyle name="Normal 5 3 4 4 3" xfId="8624" xr:uid="{00000000-0005-0000-0000-0000B0210000}"/>
    <cellStyle name="Normal 5 3 4 4 3 3" xfId="23725" xr:uid="{00000000-0005-0000-0000-0000AD5C0000}"/>
    <cellStyle name="Normal 5 3 4 4 5" xfId="18712" xr:uid="{00000000-0005-0000-0000-000018490000}"/>
    <cellStyle name="Normal 5 3 4 5" xfId="5263" xr:uid="{00000000-0005-0000-0000-00008F140000}"/>
    <cellStyle name="Normal 5 3 4 5 2" xfId="15315" xr:uid="{00000000-0005-0000-0000-0000D33B0000}"/>
    <cellStyle name="Normal 5 3 4 5 2 3" xfId="30413" xr:uid="{00000000-0005-0000-0000-0000CD760000}"/>
    <cellStyle name="Normal 5 3 4 5 3" xfId="10295" xr:uid="{00000000-0005-0000-0000-000037280000}"/>
    <cellStyle name="Normal 5 3 4 5 3 3" xfId="25396" xr:uid="{00000000-0005-0000-0000-000034630000}"/>
    <cellStyle name="Normal 5 3 4 5 5" xfId="20383" xr:uid="{00000000-0005-0000-0000-00009F4F0000}"/>
    <cellStyle name="Normal 5 3 4 6" xfId="11973" xr:uid="{00000000-0005-0000-0000-0000C52E0000}"/>
    <cellStyle name="Normal 5 3 4 6 3" xfId="27071" xr:uid="{00000000-0005-0000-0000-0000BF690000}"/>
    <cellStyle name="Normal 5 3 4 7" xfId="6952" xr:uid="{00000000-0005-0000-0000-0000281B0000}"/>
    <cellStyle name="Normal 5 3 4 7 3" xfId="22054" xr:uid="{00000000-0005-0000-0000-000026560000}"/>
    <cellStyle name="Normal 5 3 4 9" xfId="17041" xr:uid="{00000000-0005-0000-0000-000091420000}"/>
    <cellStyle name="Normal 5 3 5" xfId="2086" xr:uid="{00000000-0005-0000-0000-000026080000}"/>
    <cellStyle name="Normal 5 3 5 2" xfId="2927" xr:uid="{00000000-0005-0000-0000-00006F0B0000}"/>
    <cellStyle name="Normal 5 3 5 2 2" xfId="4617" xr:uid="{00000000-0005-0000-0000-000009120000}"/>
    <cellStyle name="Normal 5 3 5 2 2 2" xfId="14690" xr:uid="{00000000-0005-0000-0000-000062390000}"/>
    <cellStyle name="Normal 5 3 5 2 2 2 3" xfId="29788" xr:uid="{00000000-0005-0000-0000-00005C740000}"/>
    <cellStyle name="Normal 5 3 5 2 2 3" xfId="9670" xr:uid="{00000000-0005-0000-0000-0000C6250000}"/>
    <cellStyle name="Normal 5 3 5 2 2 3 3" xfId="24771" xr:uid="{00000000-0005-0000-0000-0000C3600000}"/>
    <cellStyle name="Normal 5 3 5 2 2 5" xfId="19758" xr:uid="{00000000-0005-0000-0000-00002E4D0000}"/>
    <cellStyle name="Normal 5 3 5 2 3" xfId="6309" xr:uid="{00000000-0005-0000-0000-0000A5180000}"/>
    <cellStyle name="Normal 5 3 5 2 3 2" xfId="16361" xr:uid="{00000000-0005-0000-0000-0000E93F0000}"/>
    <cellStyle name="Normal 5 3 5 2 3 3" xfId="11341" xr:uid="{00000000-0005-0000-0000-00004D2C0000}"/>
    <cellStyle name="Normal 5 3 5 2 3 3 3" xfId="26442" xr:uid="{00000000-0005-0000-0000-00004A670000}"/>
    <cellStyle name="Normal 5 3 5 2 3 5" xfId="21429" xr:uid="{00000000-0005-0000-0000-0000B5530000}"/>
    <cellStyle name="Normal 5 3 5 2 4" xfId="13019" xr:uid="{00000000-0005-0000-0000-0000DB320000}"/>
    <cellStyle name="Normal 5 3 5 2 4 3" xfId="28117" xr:uid="{00000000-0005-0000-0000-0000D56D0000}"/>
    <cellStyle name="Normal 5 3 5 2 5" xfId="7998" xr:uid="{00000000-0005-0000-0000-00003E1F0000}"/>
    <cellStyle name="Normal 5 3 5 2 5 3" xfId="23100" xr:uid="{00000000-0005-0000-0000-00003C5A0000}"/>
    <cellStyle name="Normal 5 3 5 2 7" xfId="18087" xr:uid="{00000000-0005-0000-0000-0000A7460000}"/>
    <cellStyle name="Normal 5 3 5 3" xfId="3780" xr:uid="{00000000-0005-0000-0000-0000C40E0000}"/>
    <cellStyle name="Normal 5 3 5 3 2" xfId="13854" xr:uid="{00000000-0005-0000-0000-00001E360000}"/>
    <cellStyle name="Normal 5 3 5 3 2 3" xfId="28952" xr:uid="{00000000-0005-0000-0000-000018710000}"/>
    <cellStyle name="Normal 5 3 5 3 3" xfId="8834" xr:uid="{00000000-0005-0000-0000-000082220000}"/>
    <cellStyle name="Normal 5 3 5 3 3 3" xfId="23935" xr:uid="{00000000-0005-0000-0000-00007F5D0000}"/>
    <cellStyle name="Normal 5 3 5 3 5" xfId="18922" xr:uid="{00000000-0005-0000-0000-0000EA490000}"/>
    <cellStyle name="Normal 5 3 5 4" xfId="5473" xr:uid="{00000000-0005-0000-0000-000061150000}"/>
    <cellStyle name="Normal 5 3 5 4 2" xfId="15525" xr:uid="{00000000-0005-0000-0000-0000A53C0000}"/>
    <cellStyle name="Normal 5 3 5 4 2 3" xfId="30623" xr:uid="{00000000-0005-0000-0000-00009F770000}"/>
    <cellStyle name="Normal 5 3 5 4 3" xfId="10505" xr:uid="{00000000-0005-0000-0000-000009290000}"/>
    <cellStyle name="Normal 5 3 5 4 3 3" xfId="25606" xr:uid="{00000000-0005-0000-0000-000006640000}"/>
    <cellStyle name="Normal 5 3 5 4 5" xfId="20593" xr:uid="{00000000-0005-0000-0000-000071500000}"/>
    <cellStyle name="Normal 5 3 5 5" xfId="12183" xr:uid="{00000000-0005-0000-0000-0000972F0000}"/>
    <cellStyle name="Normal 5 3 5 5 3" xfId="27281" xr:uid="{00000000-0005-0000-0000-0000916A0000}"/>
    <cellStyle name="Normal 5 3 5 6" xfId="7162" xr:uid="{00000000-0005-0000-0000-0000FA1B0000}"/>
    <cellStyle name="Normal 5 3 5 6 3" xfId="22264" xr:uid="{00000000-0005-0000-0000-0000F8560000}"/>
    <cellStyle name="Normal 5 3 5 8" xfId="17251" xr:uid="{00000000-0005-0000-0000-000063430000}"/>
    <cellStyle name="Normal 5 3 6" xfId="2507" xr:uid="{00000000-0005-0000-0000-0000CB090000}"/>
    <cellStyle name="Normal 5 3 6 2" xfId="4199" xr:uid="{00000000-0005-0000-0000-000067100000}"/>
    <cellStyle name="Normal 5 3 6 2 2" xfId="14272" xr:uid="{00000000-0005-0000-0000-0000C0370000}"/>
    <cellStyle name="Normal 5 3 6 2 2 3" xfId="29370" xr:uid="{00000000-0005-0000-0000-0000BA720000}"/>
    <cellStyle name="Normal 5 3 6 2 3" xfId="9252" xr:uid="{00000000-0005-0000-0000-000024240000}"/>
    <cellStyle name="Normal 5 3 6 2 3 3" xfId="24353" xr:uid="{00000000-0005-0000-0000-0000215F0000}"/>
    <cellStyle name="Normal 5 3 6 2 5" xfId="19340" xr:uid="{00000000-0005-0000-0000-00008C4B0000}"/>
    <cellStyle name="Normal 5 3 6 3" xfId="5891" xr:uid="{00000000-0005-0000-0000-000003170000}"/>
    <cellStyle name="Normal 5 3 6 3 2" xfId="15943" xr:uid="{00000000-0005-0000-0000-0000473E0000}"/>
    <cellStyle name="Normal 5 3 6 3 3" xfId="10923" xr:uid="{00000000-0005-0000-0000-0000AB2A0000}"/>
    <cellStyle name="Normal 5 3 6 3 3 3" xfId="26024" xr:uid="{00000000-0005-0000-0000-0000A8650000}"/>
    <cellStyle name="Normal 5 3 6 3 5" xfId="21011" xr:uid="{00000000-0005-0000-0000-000013520000}"/>
    <cellStyle name="Normal 5 3 6 4" xfId="12601" xr:uid="{00000000-0005-0000-0000-000039310000}"/>
    <cellStyle name="Normal 5 3 6 4 3" xfId="27699" xr:uid="{00000000-0005-0000-0000-0000336C0000}"/>
    <cellStyle name="Normal 5 3 6 5" xfId="7580" xr:uid="{00000000-0005-0000-0000-00009C1D0000}"/>
    <cellStyle name="Normal 5 3 6 5 3" xfId="22682" xr:uid="{00000000-0005-0000-0000-00009A580000}"/>
    <cellStyle name="Normal 5 3 6 7" xfId="17669" xr:uid="{00000000-0005-0000-0000-000005450000}"/>
    <cellStyle name="Normal 5 3 7" xfId="3353" xr:uid="{00000000-0005-0000-0000-0000190D0000}"/>
    <cellStyle name="Normal 5 3 7 2" xfId="13436" xr:uid="{00000000-0005-0000-0000-00007C340000}"/>
    <cellStyle name="Normal 5 3 7 2 3" xfId="28534" xr:uid="{00000000-0005-0000-0000-0000766F0000}"/>
    <cellStyle name="Normal 5 3 7 3" xfId="8415" xr:uid="{00000000-0005-0000-0000-0000DF200000}"/>
    <cellStyle name="Normal 5 3 7 3 3" xfId="23517" xr:uid="{00000000-0005-0000-0000-0000DD5B0000}"/>
    <cellStyle name="Normal 5 3 7 5" xfId="18504" xr:uid="{00000000-0005-0000-0000-000048480000}"/>
    <cellStyle name="Normal 5 3 8" xfId="5051" xr:uid="{00000000-0005-0000-0000-0000BB130000}"/>
    <cellStyle name="Normal 5 3 8 2" xfId="15107" xr:uid="{00000000-0005-0000-0000-0000033B0000}"/>
    <cellStyle name="Normal 5 3 8 2 3" xfId="30205" xr:uid="{00000000-0005-0000-0000-0000FD750000}"/>
    <cellStyle name="Normal 5 3 8 3" xfId="10087" xr:uid="{00000000-0005-0000-0000-000067270000}"/>
    <cellStyle name="Normal 5 3 8 3 3" xfId="25188" xr:uid="{00000000-0005-0000-0000-000064620000}"/>
    <cellStyle name="Normal 5 3 8 5" xfId="20175" xr:uid="{00000000-0005-0000-0000-0000CF4E0000}"/>
    <cellStyle name="Normal 5 3 9" xfId="11763" xr:uid="{00000000-0005-0000-0000-0000F32D0000}"/>
    <cellStyle name="Normal 5 3 9 3" xfId="26863" xr:uid="{00000000-0005-0000-0000-0000EF680000}"/>
    <cellStyle name="Normal 5 4" xfId="708" xr:uid="{00000000-0005-0000-0000-0000C4020000}"/>
    <cellStyle name="Normal 5 4 2" xfId="729" xr:uid="{00000000-0005-0000-0000-0000D9020000}"/>
    <cellStyle name="Normal 5 4 3" xfId="750" xr:uid="{00000000-0005-0000-0000-0000EE020000}"/>
    <cellStyle name="Normal 5 5" xfId="720" xr:uid="{00000000-0005-0000-0000-0000D0020000}"/>
    <cellStyle name="Normal 5 6" xfId="741" xr:uid="{00000000-0005-0000-0000-0000E5020000}"/>
    <cellStyle name="Normal 5 7" xfId="781" xr:uid="{00000000-0005-0000-0000-00000D030000}"/>
    <cellStyle name="Normal 5 8" xfId="488" xr:uid="{00000000-0005-0000-0000-0000E8010000}"/>
    <cellStyle name="Normal 5 9" xfId="972" xr:uid="{00000000-0005-0000-0000-0000CC030000}"/>
    <cellStyle name="Normal 50" xfId="1053" xr:uid="{00000000-0005-0000-0000-00001D040000}"/>
    <cellStyle name="Normal 50 2" xfId="1450" xr:uid="{00000000-0005-0000-0000-0000AA050000}"/>
    <cellStyle name="Normal 51" xfId="1451" xr:uid="{00000000-0005-0000-0000-0000AB050000}"/>
    <cellStyle name="Normal 51 10" xfId="6772" xr:uid="{00000000-0005-0000-0000-0000741A0000}"/>
    <cellStyle name="Normal 51 10 3" xfId="21876" xr:uid="{00000000-0005-0000-0000-000074550000}"/>
    <cellStyle name="Normal 51 12" xfId="16861" xr:uid="{00000000-0005-0000-0000-0000DD410000}"/>
    <cellStyle name="Normal 51 2" xfId="1736" xr:uid="{00000000-0005-0000-0000-0000C8060000}"/>
    <cellStyle name="Normal 51 2 11" xfId="16915" xr:uid="{00000000-0005-0000-0000-000013420000}"/>
    <cellStyle name="Normal 51 2 2" xfId="1844" xr:uid="{00000000-0005-0000-0000-000034070000}"/>
    <cellStyle name="Normal 51 2 2 10" xfId="17019" xr:uid="{00000000-0005-0000-0000-00007B420000}"/>
    <cellStyle name="Normal 51 2 2 2" xfId="2061" xr:uid="{00000000-0005-0000-0000-00000D080000}"/>
    <cellStyle name="Normal 51 2 2 2 2" xfId="2482" xr:uid="{00000000-0005-0000-0000-0000B2090000}"/>
    <cellStyle name="Normal 51 2 2 2 2 2" xfId="3321" xr:uid="{00000000-0005-0000-0000-0000F90C0000}"/>
    <cellStyle name="Normal 51 2 2 2 2 2 2" xfId="5011" xr:uid="{00000000-0005-0000-0000-000093130000}"/>
    <cellStyle name="Normal 51 2 2 2 2 2 2 2" xfId="15084" xr:uid="{00000000-0005-0000-0000-0000EC3A0000}"/>
    <cellStyle name="Normal 51 2 2 2 2 2 2 2 3" xfId="30182" xr:uid="{00000000-0005-0000-0000-0000E6750000}"/>
    <cellStyle name="Normal 51 2 2 2 2 2 2 3" xfId="10064" xr:uid="{00000000-0005-0000-0000-000050270000}"/>
    <cellStyle name="Normal 51 2 2 2 2 2 2 3 3" xfId="25165" xr:uid="{00000000-0005-0000-0000-00004D620000}"/>
    <cellStyle name="Normal 51 2 2 2 2 2 2 5" xfId="20152" xr:uid="{00000000-0005-0000-0000-0000B84E0000}"/>
    <cellStyle name="Normal 51 2 2 2 2 2 3" xfId="6703" xr:uid="{00000000-0005-0000-0000-00002F1A0000}"/>
    <cellStyle name="Normal 51 2 2 2 2 2 3 2" xfId="16755" xr:uid="{00000000-0005-0000-0000-000073410000}"/>
    <cellStyle name="Normal 51 2 2 2 2 2 3 3" xfId="11735" xr:uid="{00000000-0005-0000-0000-0000D72D0000}"/>
    <cellStyle name="Normal 51 2 2 2 2 2 3 3 3" xfId="26836" xr:uid="{00000000-0005-0000-0000-0000D4680000}"/>
    <cellStyle name="Normal 51 2 2 2 2 2 3 5" xfId="21823" xr:uid="{00000000-0005-0000-0000-00003F550000}"/>
    <cellStyle name="Normal 51 2 2 2 2 2 4" xfId="13413" xr:uid="{00000000-0005-0000-0000-000065340000}"/>
    <cellStyle name="Normal 51 2 2 2 2 2 4 3" xfId="28511" xr:uid="{00000000-0005-0000-0000-00005F6F0000}"/>
    <cellStyle name="Normal 51 2 2 2 2 2 5" xfId="8392" xr:uid="{00000000-0005-0000-0000-0000C8200000}"/>
    <cellStyle name="Normal 51 2 2 2 2 2 5 3" xfId="23494" xr:uid="{00000000-0005-0000-0000-0000C65B0000}"/>
    <cellStyle name="Normal 51 2 2 2 2 2 7" xfId="18481" xr:uid="{00000000-0005-0000-0000-000031480000}"/>
    <cellStyle name="Normal 51 2 2 2 2 3" xfId="4174" xr:uid="{00000000-0005-0000-0000-00004E100000}"/>
    <cellStyle name="Normal 51 2 2 2 2 3 2" xfId="14248" xr:uid="{00000000-0005-0000-0000-0000A8370000}"/>
    <cellStyle name="Normal 51 2 2 2 2 3 2 3" xfId="29346" xr:uid="{00000000-0005-0000-0000-0000A2720000}"/>
    <cellStyle name="Normal 51 2 2 2 2 3 3" xfId="9228" xr:uid="{00000000-0005-0000-0000-00000C240000}"/>
    <cellStyle name="Normal 51 2 2 2 2 3 3 3" xfId="24329" xr:uid="{00000000-0005-0000-0000-0000095F0000}"/>
    <cellStyle name="Normal 51 2 2 2 2 3 5" xfId="19316" xr:uid="{00000000-0005-0000-0000-0000744B0000}"/>
    <cellStyle name="Normal 51 2 2 2 2 4" xfId="5867" xr:uid="{00000000-0005-0000-0000-0000EB160000}"/>
    <cellStyle name="Normal 51 2 2 2 2 4 2" xfId="15919" xr:uid="{00000000-0005-0000-0000-00002F3E0000}"/>
    <cellStyle name="Normal 51 2 2 2 2 4 3" xfId="10899" xr:uid="{00000000-0005-0000-0000-0000932A0000}"/>
    <cellStyle name="Normal 51 2 2 2 2 4 3 3" xfId="26000" xr:uid="{00000000-0005-0000-0000-000090650000}"/>
    <cellStyle name="Normal 51 2 2 2 2 4 5" xfId="20987" xr:uid="{00000000-0005-0000-0000-0000FB510000}"/>
    <cellStyle name="Normal 51 2 2 2 2 5" xfId="12577" xr:uid="{00000000-0005-0000-0000-000021310000}"/>
    <cellStyle name="Normal 51 2 2 2 2 5 3" xfId="27675" xr:uid="{00000000-0005-0000-0000-00001B6C0000}"/>
    <cellStyle name="Normal 51 2 2 2 2 6" xfId="7556" xr:uid="{00000000-0005-0000-0000-0000841D0000}"/>
    <cellStyle name="Normal 51 2 2 2 2 6 3" xfId="22658" xr:uid="{00000000-0005-0000-0000-000082580000}"/>
    <cellStyle name="Normal 51 2 2 2 2 8" xfId="17645" xr:uid="{00000000-0005-0000-0000-0000ED440000}"/>
    <cellStyle name="Normal 51 2 2 2 3" xfId="2903" xr:uid="{00000000-0005-0000-0000-0000570B0000}"/>
    <cellStyle name="Normal 51 2 2 2 3 2" xfId="4593" xr:uid="{00000000-0005-0000-0000-0000F1110000}"/>
    <cellStyle name="Normal 51 2 2 2 3 2 2" xfId="14666" xr:uid="{00000000-0005-0000-0000-00004A390000}"/>
    <cellStyle name="Normal 51 2 2 2 3 2 2 3" xfId="29764" xr:uid="{00000000-0005-0000-0000-000044740000}"/>
    <cellStyle name="Normal 51 2 2 2 3 2 3" xfId="9646" xr:uid="{00000000-0005-0000-0000-0000AE250000}"/>
    <cellStyle name="Normal 51 2 2 2 3 2 3 3" xfId="24747" xr:uid="{00000000-0005-0000-0000-0000AB600000}"/>
    <cellStyle name="Normal 51 2 2 2 3 2 5" xfId="19734" xr:uid="{00000000-0005-0000-0000-0000164D0000}"/>
    <cellStyle name="Normal 51 2 2 2 3 3" xfId="6285" xr:uid="{00000000-0005-0000-0000-00008D180000}"/>
    <cellStyle name="Normal 51 2 2 2 3 3 2" xfId="16337" xr:uid="{00000000-0005-0000-0000-0000D13F0000}"/>
    <cellStyle name="Normal 51 2 2 2 3 3 3" xfId="11317" xr:uid="{00000000-0005-0000-0000-0000352C0000}"/>
    <cellStyle name="Normal 51 2 2 2 3 3 3 3" xfId="26418" xr:uid="{00000000-0005-0000-0000-000032670000}"/>
    <cellStyle name="Normal 51 2 2 2 3 3 5" xfId="21405" xr:uid="{00000000-0005-0000-0000-00009D530000}"/>
    <cellStyle name="Normal 51 2 2 2 3 4" xfId="12995" xr:uid="{00000000-0005-0000-0000-0000C3320000}"/>
    <cellStyle name="Normal 51 2 2 2 3 4 3" xfId="28093" xr:uid="{00000000-0005-0000-0000-0000BD6D0000}"/>
    <cellStyle name="Normal 51 2 2 2 3 5" xfId="7974" xr:uid="{00000000-0005-0000-0000-0000261F0000}"/>
    <cellStyle name="Normal 51 2 2 2 3 5 3" xfId="23076" xr:uid="{00000000-0005-0000-0000-0000245A0000}"/>
    <cellStyle name="Normal 51 2 2 2 3 7" xfId="18063" xr:uid="{00000000-0005-0000-0000-00008F460000}"/>
    <cellStyle name="Normal 51 2 2 2 4" xfId="3756" xr:uid="{00000000-0005-0000-0000-0000AC0E0000}"/>
    <cellStyle name="Normal 51 2 2 2 4 2" xfId="13830" xr:uid="{00000000-0005-0000-0000-000006360000}"/>
    <cellStyle name="Normal 51 2 2 2 4 2 3" xfId="28928" xr:uid="{00000000-0005-0000-0000-000000710000}"/>
    <cellStyle name="Normal 51 2 2 2 4 3" xfId="8810" xr:uid="{00000000-0005-0000-0000-00006A220000}"/>
    <cellStyle name="Normal 51 2 2 2 4 3 3" xfId="23911" xr:uid="{00000000-0005-0000-0000-0000675D0000}"/>
    <cellStyle name="Normal 51 2 2 2 4 5" xfId="18898" xr:uid="{00000000-0005-0000-0000-0000D2490000}"/>
    <cellStyle name="Normal 51 2 2 2 5" xfId="5449" xr:uid="{00000000-0005-0000-0000-000049150000}"/>
    <cellStyle name="Normal 51 2 2 2 5 2" xfId="15501" xr:uid="{00000000-0005-0000-0000-00008D3C0000}"/>
    <cellStyle name="Normal 51 2 2 2 5 2 3" xfId="30599" xr:uid="{00000000-0005-0000-0000-000087770000}"/>
    <cellStyle name="Normal 51 2 2 2 5 3" xfId="10481" xr:uid="{00000000-0005-0000-0000-0000F1280000}"/>
    <cellStyle name="Normal 51 2 2 2 5 3 3" xfId="25582" xr:uid="{00000000-0005-0000-0000-0000EE630000}"/>
    <cellStyle name="Normal 51 2 2 2 5 5" xfId="20569" xr:uid="{00000000-0005-0000-0000-000059500000}"/>
    <cellStyle name="Normal 51 2 2 2 6" xfId="12159" xr:uid="{00000000-0005-0000-0000-00007F2F0000}"/>
    <cellStyle name="Normal 51 2 2 2 6 3" xfId="27257" xr:uid="{00000000-0005-0000-0000-0000796A0000}"/>
    <cellStyle name="Normal 51 2 2 2 7" xfId="7138" xr:uid="{00000000-0005-0000-0000-0000E21B0000}"/>
    <cellStyle name="Normal 51 2 2 2 7 3" xfId="22240" xr:uid="{00000000-0005-0000-0000-0000E0560000}"/>
    <cellStyle name="Normal 51 2 2 2 9" xfId="17227" xr:uid="{00000000-0005-0000-0000-00004B430000}"/>
    <cellStyle name="Normal 51 2 2 3" xfId="2274" xr:uid="{00000000-0005-0000-0000-0000E2080000}"/>
    <cellStyle name="Normal 51 2 2 3 2" xfId="3113" xr:uid="{00000000-0005-0000-0000-0000290C0000}"/>
    <cellStyle name="Normal 51 2 2 3 2 2" xfId="4803" xr:uid="{00000000-0005-0000-0000-0000C3120000}"/>
    <cellStyle name="Normal 51 2 2 3 2 2 2" xfId="14876" xr:uid="{00000000-0005-0000-0000-00001C3A0000}"/>
    <cellStyle name="Normal 51 2 2 3 2 2 2 3" xfId="29974" xr:uid="{00000000-0005-0000-0000-000016750000}"/>
    <cellStyle name="Normal 51 2 2 3 2 2 3" xfId="9856" xr:uid="{00000000-0005-0000-0000-000080260000}"/>
    <cellStyle name="Normal 51 2 2 3 2 2 3 3" xfId="24957" xr:uid="{00000000-0005-0000-0000-00007D610000}"/>
    <cellStyle name="Normal 51 2 2 3 2 2 5" xfId="19944" xr:uid="{00000000-0005-0000-0000-0000E84D0000}"/>
    <cellStyle name="Normal 51 2 2 3 2 3" xfId="6495" xr:uid="{00000000-0005-0000-0000-00005F190000}"/>
    <cellStyle name="Normal 51 2 2 3 2 3 2" xfId="16547" xr:uid="{00000000-0005-0000-0000-0000A3400000}"/>
    <cellStyle name="Normal 51 2 2 3 2 3 3" xfId="11527" xr:uid="{00000000-0005-0000-0000-0000072D0000}"/>
    <cellStyle name="Normal 51 2 2 3 2 3 3 3" xfId="26628" xr:uid="{00000000-0005-0000-0000-000004680000}"/>
    <cellStyle name="Normal 51 2 2 3 2 3 5" xfId="21615" xr:uid="{00000000-0005-0000-0000-00006F540000}"/>
    <cellStyle name="Normal 51 2 2 3 2 4" xfId="13205" xr:uid="{00000000-0005-0000-0000-000095330000}"/>
    <cellStyle name="Normal 51 2 2 3 2 4 3" xfId="28303" xr:uid="{00000000-0005-0000-0000-00008F6E0000}"/>
    <cellStyle name="Normal 51 2 2 3 2 5" xfId="8184" xr:uid="{00000000-0005-0000-0000-0000F81F0000}"/>
    <cellStyle name="Normal 51 2 2 3 2 5 3" xfId="23286" xr:uid="{00000000-0005-0000-0000-0000F65A0000}"/>
    <cellStyle name="Normal 51 2 2 3 2 7" xfId="18273" xr:uid="{00000000-0005-0000-0000-000061470000}"/>
    <cellStyle name="Normal 51 2 2 3 3" xfId="3966" xr:uid="{00000000-0005-0000-0000-00007E0F0000}"/>
    <cellStyle name="Normal 51 2 2 3 3 2" xfId="14040" xr:uid="{00000000-0005-0000-0000-0000D8360000}"/>
    <cellStyle name="Normal 51 2 2 3 3 2 3" xfId="29138" xr:uid="{00000000-0005-0000-0000-0000D2710000}"/>
    <cellStyle name="Normal 51 2 2 3 3 3" xfId="9020" xr:uid="{00000000-0005-0000-0000-00003C230000}"/>
    <cellStyle name="Normal 51 2 2 3 3 3 3" xfId="24121" xr:uid="{00000000-0005-0000-0000-0000395E0000}"/>
    <cellStyle name="Normal 51 2 2 3 3 5" xfId="19108" xr:uid="{00000000-0005-0000-0000-0000A44A0000}"/>
    <cellStyle name="Normal 51 2 2 3 4" xfId="5659" xr:uid="{00000000-0005-0000-0000-00001B160000}"/>
    <cellStyle name="Normal 51 2 2 3 4 2" xfId="15711" xr:uid="{00000000-0005-0000-0000-00005F3D0000}"/>
    <cellStyle name="Normal 51 2 2 3 4 2 3" xfId="30809" xr:uid="{00000000-0005-0000-0000-000059780000}"/>
    <cellStyle name="Normal 51 2 2 3 4 3" xfId="10691" xr:uid="{00000000-0005-0000-0000-0000C3290000}"/>
    <cellStyle name="Normal 51 2 2 3 4 3 3" xfId="25792" xr:uid="{00000000-0005-0000-0000-0000C0640000}"/>
    <cellStyle name="Normal 51 2 2 3 4 5" xfId="20779" xr:uid="{00000000-0005-0000-0000-00002B510000}"/>
    <cellStyle name="Normal 51 2 2 3 5" xfId="12369" xr:uid="{00000000-0005-0000-0000-000051300000}"/>
    <cellStyle name="Normal 51 2 2 3 5 3" xfId="27467" xr:uid="{00000000-0005-0000-0000-00004B6B0000}"/>
    <cellStyle name="Normal 51 2 2 3 6" xfId="7348" xr:uid="{00000000-0005-0000-0000-0000B41C0000}"/>
    <cellStyle name="Normal 51 2 2 3 6 3" xfId="22450" xr:uid="{00000000-0005-0000-0000-0000B2570000}"/>
    <cellStyle name="Normal 51 2 2 3 8" xfId="17437" xr:uid="{00000000-0005-0000-0000-00001D440000}"/>
    <cellStyle name="Normal 51 2 2 4" xfId="2695" xr:uid="{00000000-0005-0000-0000-0000870A0000}"/>
    <cellStyle name="Normal 51 2 2 4 2" xfId="4385" xr:uid="{00000000-0005-0000-0000-000021110000}"/>
    <cellStyle name="Normal 51 2 2 4 2 2" xfId="14458" xr:uid="{00000000-0005-0000-0000-00007A380000}"/>
    <cellStyle name="Normal 51 2 2 4 2 2 3" xfId="29556" xr:uid="{00000000-0005-0000-0000-000074730000}"/>
    <cellStyle name="Normal 51 2 2 4 2 3" xfId="9438" xr:uid="{00000000-0005-0000-0000-0000DE240000}"/>
    <cellStyle name="Normal 51 2 2 4 2 3 3" xfId="24539" xr:uid="{00000000-0005-0000-0000-0000DB5F0000}"/>
    <cellStyle name="Normal 51 2 2 4 2 5" xfId="19526" xr:uid="{00000000-0005-0000-0000-0000464C0000}"/>
    <cellStyle name="Normal 51 2 2 4 3" xfId="6077" xr:uid="{00000000-0005-0000-0000-0000BD170000}"/>
    <cellStyle name="Normal 51 2 2 4 3 2" xfId="16129" xr:uid="{00000000-0005-0000-0000-0000013F0000}"/>
    <cellStyle name="Normal 51 2 2 4 3 3" xfId="11109" xr:uid="{00000000-0005-0000-0000-0000652B0000}"/>
    <cellStyle name="Normal 51 2 2 4 3 3 3" xfId="26210" xr:uid="{00000000-0005-0000-0000-000062660000}"/>
    <cellStyle name="Normal 51 2 2 4 3 5" xfId="21197" xr:uid="{00000000-0005-0000-0000-0000CD520000}"/>
    <cellStyle name="Normal 51 2 2 4 4" xfId="12787" xr:uid="{00000000-0005-0000-0000-0000F3310000}"/>
    <cellStyle name="Normal 51 2 2 4 4 3" xfId="27885" xr:uid="{00000000-0005-0000-0000-0000ED6C0000}"/>
    <cellStyle name="Normal 51 2 2 4 5" xfId="7766" xr:uid="{00000000-0005-0000-0000-0000561E0000}"/>
    <cellStyle name="Normal 51 2 2 4 5 3" xfId="22868" xr:uid="{00000000-0005-0000-0000-000054590000}"/>
    <cellStyle name="Normal 51 2 2 4 7" xfId="17855" xr:uid="{00000000-0005-0000-0000-0000BF450000}"/>
    <cellStyle name="Normal 51 2 2 5" xfId="3548" xr:uid="{00000000-0005-0000-0000-0000DC0D0000}"/>
    <cellStyle name="Normal 51 2 2 5 2" xfId="13622" xr:uid="{00000000-0005-0000-0000-000036350000}"/>
    <cellStyle name="Normal 51 2 2 5 2 3" xfId="28720" xr:uid="{00000000-0005-0000-0000-000030700000}"/>
    <cellStyle name="Normal 51 2 2 5 3" xfId="8602" xr:uid="{00000000-0005-0000-0000-00009A210000}"/>
    <cellStyle name="Normal 51 2 2 5 3 3" xfId="23703" xr:uid="{00000000-0005-0000-0000-0000975C0000}"/>
    <cellStyle name="Normal 51 2 2 5 5" xfId="18690" xr:uid="{00000000-0005-0000-0000-000002490000}"/>
    <cellStyle name="Normal 51 2 2 6" xfId="5241" xr:uid="{00000000-0005-0000-0000-000079140000}"/>
    <cellStyle name="Normal 51 2 2 6 2" xfId="15293" xr:uid="{00000000-0005-0000-0000-0000BD3B0000}"/>
    <cellStyle name="Normal 51 2 2 6 2 3" xfId="30391" xr:uid="{00000000-0005-0000-0000-0000B7760000}"/>
    <cellStyle name="Normal 51 2 2 6 3" xfId="10273" xr:uid="{00000000-0005-0000-0000-000021280000}"/>
    <cellStyle name="Normal 51 2 2 6 3 3" xfId="25374" xr:uid="{00000000-0005-0000-0000-00001E630000}"/>
    <cellStyle name="Normal 51 2 2 6 5" xfId="20361" xr:uid="{00000000-0005-0000-0000-0000894F0000}"/>
    <cellStyle name="Normal 51 2 2 7" xfId="11951" xr:uid="{00000000-0005-0000-0000-0000AF2E0000}"/>
    <cellStyle name="Normal 51 2 2 7 3" xfId="27049" xr:uid="{00000000-0005-0000-0000-0000A9690000}"/>
    <cellStyle name="Normal 51 2 2 8" xfId="6930" xr:uid="{00000000-0005-0000-0000-0000121B0000}"/>
    <cellStyle name="Normal 51 2 2 8 3" xfId="22032" xr:uid="{00000000-0005-0000-0000-000010560000}"/>
    <cellStyle name="Normal 51 2 3" xfId="1957" xr:uid="{00000000-0005-0000-0000-0000A5070000}"/>
    <cellStyle name="Normal 51 2 3 2" xfId="2378" xr:uid="{00000000-0005-0000-0000-00004A090000}"/>
    <cellStyle name="Normal 51 2 3 2 2" xfId="3217" xr:uid="{00000000-0005-0000-0000-0000910C0000}"/>
    <cellStyle name="Normal 51 2 3 2 2 2" xfId="4907" xr:uid="{00000000-0005-0000-0000-00002B130000}"/>
    <cellStyle name="Normal 51 2 3 2 2 2 2" xfId="14980" xr:uid="{00000000-0005-0000-0000-0000843A0000}"/>
    <cellStyle name="Normal 51 2 3 2 2 2 2 3" xfId="30078" xr:uid="{00000000-0005-0000-0000-00007E750000}"/>
    <cellStyle name="Normal 51 2 3 2 2 2 3" xfId="9960" xr:uid="{00000000-0005-0000-0000-0000E8260000}"/>
    <cellStyle name="Normal 51 2 3 2 2 2 3 3" xfId="25061" xr:uid="{00000000-0005-0000-0000-0000E5610000}"/>
    <cellStyle name="Normal 51 2 3 2 2 2 5" xfId="20048" xr:uid="{00000000-0005-0000-0000-0000504E0000}"/>
    <cellStyle name="Normal 51 2 3 2 2 3" xfId="6599" xr:uid="{00000000-0005-0000-0000-0000C7190000}"/>
    <cellStyle name="Normal 51 2 3 2 2 3 2" xfId="16651" xr:uid="{00000000-0005-0000-0000-00000B410000}"/>
    <cellStyle name="Normal 51 2 3 2 2 3 3" xfId="11631" xr:uid="{00000000-0005-0000-0000-00006F2D0000}"/>
    <cellStyle name="Normal 51 2 3 2 2 3 3 3" xfId="26732" xr:uid="{00000000-0005-0000-0000-00006C680000}"/>
    <cellStyle name="Normal 51 2 3 2 2 3 5" xfId="21719" xr:uid="{00000000-0005-0000-0000-0000D7540000}"/>
    <cellStyle name="Normal 51 2 3 2 2 4" xfId="13309" xr:uid="{00000000-0005-0000-0000-0000FD330000}"/>
    <cellStyle name="Normal 51 2 3 2 2 4 3" xfId="28407" xr:uid="{00000000-0005-0000-0000-0000F76E0000}"/>
    <cellStyle name="Normal 51 2 3 2 2 5" xfId="8288" xr:uid="{00000000-0005-0000-0000-000060200000}"/>
    <cellStyle name="Normal 51 2 3 2 2 5 3" xfId="23390" xr:uid="{00000000-0005-0000-0000-00005E5B0000}"/>
    <cellStyle name="Normal 51 2 3 2 2 7" xfId="18377" xr:uid="{00000000-0005-0000-0000-0000C9470000}"/>
    <cellStyle name="Normal 51 2 3 2 3" xfId="4070" xr:uid="{00000000-0005-0000-0000-0000E60F0000}"/>
    <cellStyle name="Normal 51 2 3 2 3 2" xfId="14144" xr:uid="{00000000-0005-0000-0000-000040370000}"/>
    <cellStyle name="Normal 51 2 3 2 3 2 3" xfId="29242" xr:uid="{00000000-0005-0000-0000-00003A720000}"/>
    <cellStyle name="Normal 51 2 3 2 3 3" xfId="9124" xr:uid="{00000000-0005-0000-0000-0000A4230000}"/>
    <cellStyle name="Normal 51 2 3 2 3 3 3" xfId="24225" xr:uid="{00000000-0005-0000-0000-0000A15E0000}"/>
    <cellStyle name="Normal 51 2 3 2 3 5" xfId="19212" xr:uid="{00000000-0005-0000-0000-00000C4B0000}"/>
    <cellStyle name="Normal 51 2 3 2 4" xfId="5763" xr:uid="{00000000-0005-0000-0000-000083160000}"/>
    <cellStyle name="Normal 51 2 3 2 4 2" xfId="15815" xr:uid="{00000000-0005-0000-0000-0000C73D0000}"/>
    <cellStyle name="Normal 51 2 3 2 4 2 3" xfId="30913" xr:uid="{00000000-0005-0000-0000-0000C1780000}"/>
    <cellStyle name="Normal 51 2 3 2 4 3" xfId="10795" xr:uid="{00000000-0005-0000-0000-00002B2A0000}"/>
    <cellStyle name="Normal 51 2 3 2 4 3 3" xfId="25896" xr:uid="{00000000-0005-0000-0000-000028650000}"/>
    <cellStyle name="Normal 51 2 3 2 4 5" xfId="20883" xr:uid="{00000000-0005-0000-0000-000093510000}"/>
    <cellStyle name="Normal 51 2 3 2 5" xfId="12473" xr:uid="{00000000-0005-0000-0000-0000B9300000}"/>
    <cellStyle name="Normal 51 2 3 2 5 3" xfId="27571" xr:uid="{00000000-0005-0000-0000-0000B36B0000}"/>
    <cellStyle name="Normal 51 2 3 2 6" xfId="7452" xr:uid="{00000000-0005-0000-0000-00001C1D0000}"/>
    <cellStyle name="Normal 51 2 3 2 6 3" xfId="22554" xr:uid="{00000000-0005-0000-0000-00001A580000}"/>
    <cellStyle name="Normal 51 2 3 2 8" xfId="17541" xr:uid="{00000000-0005-0000-0000-000085440000}"/>
    <cellStyle name="Normal 51 2 3 3" xfId="2799" xr:uid="{00000000-0005-0000-0000-0000EF0A0000}"/>
    <cellStyle name="Normal 51 2 3 3 2" xfId="4489" xr:uid="{00000000-0005-0000-0000-000089110000}"/>
    <cellStyle name="Normal 51 2 3 3 2 2" xfId="14562" xr:uid="{00000000-0005-0000-0000-0000E2380000}"/>
    <cellStyle name="Normal 51 2 3 3 2 2 3" xfId="29660" xr:uid="{00000000-0005-0000-0000-0000DC730000}"/>
    <cellStyle name="Normal 51 2 3 3 2 3" xfId="9542" xr:uid="{00000000-0005-0000-0000-000046250000}"/>
    <cellStyle name="Normal 51 2 3 3 2 3 3" xfId="24643" xr:uid="{00000000-0005-0000-0000-000043600000}"/>
    <cellStyle name="Normal 51 2 3 3 2 5" xfId="19630" xr:uid="{00000000-0005-0000-0000-0000AE4C0000}"/>
    <cellStyle name="Normal 51 2 3 3 3" xfId="6181" xr:uid="{00000000-0005-0000-0000-000025180000}"/>
    <cellStyle name="Normal 51 2 3 3 3 2" xfId="16233" xr:uid="{00000000-0005-0000-0000-0000693F0000}"/>
    <cellStyle name="Normal 51 2 3 3 3 3" xfId="11213" xr:uid="{00000000-0005-0000-0000-0000CD2B0000}"/>
    <cellStyle name="Normal 51 2 3 3 3 3 3" xfId="26314" xr:uid="{00000000-0005-0000-0000-0000CA660000}"/>
    <cellStyle name="Normal 51 2 3 3 3 5" xfId="21301" xr:uid="{00000000-0005-0000-0000-000035530000}"/>
    <cellStyle name="Normal 51 2 3 3 4" xfId="12891" xr:uid="{00000000-0005-0000-0000-00005B320000}"/>
    <cellStyle name="Normal 51 2 3 3 4 3" xfId="27989" xr:uid="{00000000-0005-0000-0000-0000556D0000}"/>
    <cellStyle name="Normal 51 2 3 3 5" xfId="7870" xr:uid="{00000000-0005-0000-0000-0000BE1E0000}"/>
    <cellStyle name="Normal 51 2 3 3 5 3" xfId="22972" xr:uid="{00000000-0005-0000-0000-0000BC590000}"/>
    <cellStyle name="Normal 51 2 3 3 7" xfId="17959" xr:uid="{00000000-0005-0000-0000-000027460000}"/>
    <cellStyle name="Normal 51 2 3 4" xfId="3652" xr:uid="{00000000-0005-0000-0000-0000440E0000}"/>
    <cellStyle name="Normal 51 2 3 4 2" xfId="13726" xr:uid="{00000000-0005-0000-0000-00009E350000}"/>
    <cellStyle name="Normal 51 2 3 4 2 3" xfId="28824" xr:uid="{00000000-0005-0000-0000-000098700000}"/>
    <cellStyle name="Normal 51 2 3 4 3" xfId="8706" xr:uid="{00000000-0005-0000-0000-000002220000}"/>
    <cellStyle name="Normal 51 2 3 4 3 3" xfId="23807" xr:uid="{00000000-0005-0000-0000-0000FF5C0000}"/>
    <cellStyle name="Normal 51 2 3 4 5" xfId="18794" xr:uid="{00000000-0005-0000-0000-00006A490000}"/>
    <cellStyle name="Normal 51 2 3 5" xfId="5345" xr:uid="{00000000-0005-0000-0000-0000E1140000}"/>
    <cellStyle name="Normal 51 2 3 5 2" xfId="15397" xr:uid="{00000000-0005-0000-0000-0000253C0000}"/>
    <cellStyle name="Normal 51 2 3 5 2 3" xfId="30495" xr:uid="{00000000-0005-0000-0000-00001F770000}"/>
    <cellStyle name="Normal 51 2 3 5 3" xfId="10377" xr:uid="{00000000-0005-0000-0000-000089280000}"/>
    <cellStyle name="Normal 51 2 3 5 3 3" xfId="25478" xr:uid="{00000000-0005-0000-0000-000086630000}"/>
    <cellStyle name="Normal 51 2 3 5 5" xfId="20465" xr:uid="{00000000-0005-0000-0000-0000F14F0000}"/>
    <cellStyle name="Normal 51 2 3 6" xfId="12055" xr:uid="{00000000-0005-0000-0000-0000172F0000}"/>
    <cellStyle name="Normal 51 2 3 6 3" xfId="27153" xr:uid="{00000000-0005-0000-0000-0000116A0000}"/>
    <cellStyle name="Normal 51 2 3 7" xfId="7034" xr:uid="{00000000-0005-0000-0000-00007A1B0000}"/>
    <cellStyle name="Normal 51 2 3 7 3" xfId="22136" xr:uid="{00000000-0005-0000-0000-000078560000}"/>
    <cellStyle name="Normal 51 2 3 9" xfId="17123" xr:uid="{00000000-0005-0000-0000-0000E3420000}"/>
    <cellStyle name="Normal 51 2 4" xfId="2170" xr:uid="{00000000-0005-0000-0000-00007A080000}"/>
    <cellStyle name="Normal 51 2 4 2" xfId="3009" xr:uid="{00000000-0005-0000-0000-0000C10B0000}"/>
    <cellStyle name="Normal 51 2 4 2 2" xfId="4699" xr:uid="{00000000-0005-0000-0000-00005B120000}"/>
    <cellStyle name="Normal 51 2 4 2 2 2" xfId="14772" xr:uid="{00000000-0005-0000-0000-0000B4390000}"/>
    <cellStyle name="Normal 51 2 4 2 2 2 3" xfId="29870" xr:uid="{00000000-0005-0000-0000-0000AE740000}"/>
    <cellStyle name="Normal 51 2 4 2 2 3" xfId="9752" xr:uid="{00000000-0005-0000-0000-000018260000}"/>
    <cellStyle name="Normal 51 2 4 2 2 3 3" xfId="24853" xr:uid="{00000000-0005-0000-0000-000015610000}"/>
    <cellStyle name="Normal 51 2 4 2 2 5" xfId="19840" xr:uid="{00000000-0005-0000-0000-0000804D0000}"/>
    <cellStyle name="Normal 51 2 4 2 3" xfId="6391" xr:uid="{00000000-0005-0000-0000-0000F7180000}"/>
    <cellStyle name="Normal 51 2 4 2 3 2" xfId="16443" xr:uid="{00000000-0005-0000-0000-00003B400000}"/>
    <cellStyle name="Normal 51 2 4 2 3 3" xfId="11423" xr:uid="{00000000-0005-0000-0000-00009F2C0000}"/>
    <cellStyle name="Normal 51 2 4 2 3 3 3" xfId="26524" xr:uid="{00000000-0005-0000-0000-00009C670000}"/>
    <cellStyle name="Normal 51 2 4 2 3 5" xfId="21511" xr:uid="{00000000-0005-0000-0000-000007540000}"/>
    <cellStyle name="Normal 51 2 4 2 4" xfId="13101" xr:uid="{00000000-0005-0000-0000-00002D330000}"/>
    <cellStyle name="Normal 51 2 4 2 4 3" xfId="28199" xr:uid="{00000000-0005-0000-0000-0000276E0000}"/>
    <cellStyle name="Normal 51 2 4 2 5" xfId="8080" xr:uid="{00000000-0005-0000-0000-0000901F0000}"/>
    <cellStyle name="Normal 51 2 4 2 5 3" xfId="23182" xr:uid="{00000000-0005-0000-0000-00008E5A0000}"/>
    <cellStyle name="Normal 51 2 4 2 7" xfId="18169" xr:uid="{00000000-0005-0000-0000-0000F9460000}"/>
    <cellStyle name="Normal 51 2 4 3" xfId="3862" xr:uid="{00000000-0005-0000-0000-0000160F0000}"/>
    <cellStyle name="Normal 51 2 4 3 2" xfId="13936" xr:uid="{00000000-0005-0000-0000-000070360000}"/>
    <cellStyle name="Normal 51 2 4 3 2 3" xfId="29034" xr:uid="{00000000-0005-0000-0000-00006A710000}"/>
    <cellStyle name="Normal 51 2 4 3 3" xfId="8916" xr:uid="{00000000-0005-0000-0000-0000D4220000}"/>
    <cellStyle name="Normal 51 2 4 3 3 3" xfId="24017" xr:uid="{00000000-0005-0000-0000-0000D15D0000}"/>
    <cellStyle name="Normal 51 2 4 3 5" xfId="19004" xr:uid="{00000000-0005-0000-0000-00003C4A0000}"/>
    <cellStyle name="Normal 51 2 4 4" xfId="5555" xr:uid="{00000000-0005-0000-0000-0000B3150000}"/>
    <cellStyle name="Normal 51 2 4 4 2" xfId="15607" xr:uid="{00000000-0005-0000-0000-0000F73C0000}"/>
    <cellStyle name="Normal 51 2 4 4 2 3" xfId="30705" xr:uid="{00000000-0005-0000-0000-0000F1770000}"/>
    <cellStyle name="Normal 51 2 4 4 3" xfId="10587" xr:uid="{00000000-0005-0000-0000-00005B290000}"/>
    <cellStyle name="Normal 51 2 4 4 3 3" xfId="25688" xr:uid="{00000000-0005-0000-0000-000058640000}"/>
    <cellStyle name="Normal 51 2 4 4 5" xfId="20675" xr:uid="{00000000-0005-0000-0000-0000C3500000}"/>
    <cellStyle name="Normal 51 2 4 5" xfId="12265" xr:uid="{00000000-0005-0000-0000-0000E92F0000}"/>
    <cellStyle name="Normal 51 2 4 5 3" xfId="27363" xr:uid="{00000000-0005-0000-0000-0000E36A0000}"/>
    <cellStyle name="Normal 51 2 4 6" xfId="7244" xr:uid="{00000000-0005-0000-0000-00004C1C0000}"/>
    <cellStyle name="Normal 51 2 4 6 3" xfId="22346" xr:uid="{00000000-0005-0000-0000-00004A570000}"/>
    <cellStyle name="Normal 51 2 4 8" xfId="17333" xr:uid="{00000000-0005-0000-0000-0000B5430000}"/>
    <cellStyle name="Normal 51 2 5" xfId="2591" xr:uid="{00000000-0005-0000-0000-00001F0A0000}"/>
    <cellStyle name="Normal 51 2 5 2" xfId="4281" xr:uid="{00000000-0005-0000-0000-0000B9100000}"/>
    <cellStyle name="Normal 51 2 5 2 2" xfId="14354" xr:uid="{00000000-0005-0000-0000-000012380000}"/>
    <cellStyle name="Normal 51 2 5 2 2 3" xfId="29452" xr:uid="{00000000-0005-0000-0000-00000C730000}"/>
    <cellStyle name="Normal 51 2 5 2 3" xfId="9334" xr:uid="{00000000-0005-0000-0000-000076240000}"/>
    <cellStyle name="Normal 51 2 5 2 3 3" xfId="24435" xr:uid="{00000000-0005-0000-0000-0000735F0000}"/>
    <cellStyle name="Normal 51 2 5 2 5" xfId="19422" xr:uid="{00000000-0005-0000-0000-0000DE4B0000}"/>
    <cellStyle name="Normal 51 2 5 3" xfId="5973" xr:uid="{00000000-0005-0000-0000-000055170000}"/>
    <cellStyle name="Normal 51 2 5 3 2" xfId="16025" xr:uid="{00000000-0005-0000-0000-0000993E0000}"/>
    <cellStyle name="Normal 51 2 5 3 3" xfId="11005" xr:uid="{00000000-0005-0000-0000-0000FD2A0000}"/>
    <cellStyle name="Normal 51 2 5 3 3 3" xfId="26106" xr:uid="{00000000-0005-0000-0000-0000FA650000}"/>
    <cellStyle name="Normal 51 2 5 3 5" xfId="21093" xr:uid="{00000000-0005-0000-0000-000065520000}"/>
    <cellStyle name="Normal 51 2 5 4" xfId="12683" xr:uid="{00000000-0005-0000-0000-00008B310000}"/>
    <cellStyle name="Normal 51 2 5 4 3" xfId="27781" xr:uid="{00000000-0005-0000-0000-0000856C0000}"/>
    <cellStyle name="Normal 51 2 5 5" xfId="7662" xr:uid="{00000000-0005-0000-0000-0000EE1D0000}"/>
    <cellStyle name="Normal 51 2 5 5 3" xfId="22764" xr:uid="{00000000-0005-0000-0000-0000EC580000}"/>
    <cellStyle name="Normal 51 2 5 7" xfId="17751" xr:uid="{00000000-0005-0000-0000-000057450000}"/>
    <cellStyle name="Normal 51 2 6" xfId="3444" xr:uid="{00000000-0005-0000-0000-0000740D0000}"/>
    <cellStyle name="Normal 51 2 6 2" xfId="13518" xr:uid="{00000000-0005-0000-0000-0000CE340000}"/>
    <cellStyle name="Normal 51 2 6 2 3" xfId="28616" xr:uid="{00000000-0005-0000-0000-0000C86F0000}"/>
    <cellStyle name="Normal 51 2 6 3" xfId="8498" xr:uid="{00000000-0005-0000-0000-000032210000}"/>
    <cellStyle name="Normal 51 2 6 3 3" xfId="23599" xr:uid="{00000000-0005-0000-0000-00002F5C0000}"/>
    <cellStyle name="Normal 51 2 6 5" xfId="18586" xr:uid="{00000000-0005-0000-0000-00009A480000}"/>
    <cellStyle name="Normal 51 2 7" xfId="5137" xr:uid="{00000000-0005-0000-0000-000011140000}"/>
    <cellStyle name="Normal 51 2 7 2" xfId="15189" xr:uid="{00000000-0005-0000-0000-0000553B0000}"/>
    <cellStyle name="Normal 51 2 7 2 3" xfId="30287" xr:uid="{00000000-0005-0000-0000-00004F760000}"/>
    <cellStyle name="Normal 51 2 7 3" xfId="10169" xr:uid="{00000000-0005-0000-0000-0000B9270000}"/>
    <cellStyle name="Normal 51 2 7 3 3" xfId="25270" xr:uid="{00000000-0005-0000-0000-0000B6620000}"/>
    <cellStyle name="Normal 51 2 7 5" xfId="20257" xr:uid="{00000000-0005-0000-0000-0000214F0000}"/>
    <cellStyle name="Normal 51 2 8" xfId="11847" xr:uid="{00000000-0005-0000-0000-0000472E0000}"/>
    <cellStyle name="Normal 51 2 8 3" xfId="26945" xr:uid="{00000000-0005-0000-0000-000041690000}"/>
    <cellStyle name="Normal 51 2 9" xfId="6826" xr:uid="{00000000-0005-0000-0000-0000AA1A0000}"/>
    <cellStyle name="Normal 51 2 9 3" xfId="21928" xr:uid="{00000000-0005-0000-0000-0000A8550000}"/>
    <cellStyle name="Normal 51 3" xfId="1790" xr:uid="{00000000-0005-0000-0000-0000FE060000}"/>
    <cellStyle name="Normal 51 3 10" xfId="16967" xr:uid="{00000000-0005-0000-0000-000047420000}"/>
    <cellStyle name="Normal 51 3 2" xfId="2009" xr:uid="{00000000-0005-0000-0000-0000D9070000}"/>
    <cellStyle name="Normal 51 3 2 2" xfId="2430" xr:uid="{00000000-0005-0000-0000-00007E090000}"/>
    <cellStyle name="Normal 51 3 2 2 2" xfId="3269" xr:uid="{00000000-0005-0000-0000-0000C50C0000}"/>
    <cellStyle name="Normal 51 3 2 2 2 2" xfId="4959" xr:uid="{00000000-0005-0000-0000-00005F130000}"/>
    <cellStyle name="Normal 51 3 2 2 2 2 2" xfId="15032" xr:uid="{00000000-0005-0000-0000-0000B83A0000}"/>
    <cellStyle name="Normal 51 3 2 2 2 2 2 3" xfId="30130" xr:uid="{00000000-0005-0000-0000-0000B2750000}"/>
    <cellStyle name="Normal 51 3 2 2 2 2 3" xfId="10012" xr:uid="{00000000-0005-0000-0000-00001C270000}"/>
    <cellStyle name="Normal 51 3 2 2 2 2 3 3" xfId="25113" xr:uid="{00000000-0005-0000-0000-000019620000}"/>
    <cellStyle name="Normal 51 3 2 2 2 2 5" xfId="20100" xr:uid="{00000000-0005-0000-0000-0000844E0000}"/>
    <cellStyle name="Normal 51 3 2 2 2 3" xfId="6651" xr:uid="{00000000-0005-0000-0000-0000FB190000}"/>
    <cellStyle name="Normal 51 3 2 2 2 3 2" xfId="16703" xr:uid="{00000000-0005-0000-0000-00003F410000}"/>
    <cellStyle name="Normal 51 3 2 2 2 3 3" xfId="11683" xr:uid="{00000000-0005-0000-0000-0000A32D0000}"/>
    <cellStyle name="Normal 51 3 2 2 2 3 3 3" xfId="26784" xr:uid="{00000000-0005-0000-0000-0000A0680000}"/>
    <cellStyle name="Normal 51 3 2 2 2 3 5" xfId="21771" xr:uid="{00000000-0005-0000-0000-00000B550000}"/>
    <cellStyle name="Normal 51 3 2 2 2 4" xfId="13361" xr:uid="{00000000-0005-0000-0000-000031340000}"/>
    <cellStyle name="Normal 51 3 2 2 2 4 3" xfId="28459" xr:uid="{00000000-0005-0000-0000-00002B6F0000}"/>
    <cellStyle name="Normal 51 3 2 2 2 5" xfId="8340" xr:uid="{00000000-0005-0000-0000-000094200000}"/>
    <cellStyle name="Normal 51 3 2 2 2 5 3" xfId="23442" xr:uid="{00000000-0005-0000-0000-0000925B0000}"/>
    <cellStyle name="Normal 51 3 2 2 2 7" xfId="18429" xr:uid="{00000000-0005-0000-0000-0000FD470000}"/>
    <cellStyle name="Normal 51 3 2 2 3" xfId="4122" xr:uid="{00000000-0005-0000-0000-00001A100000}"/>
    <cellStyle name="Normal 51 3 2 2 3 2" xfId="14196" xr:uid="{00000000-0005-0000-0000-000074370000}"/>
    <cellStyle name="Normal 51 3 2 2 3 2 3" xfId="29294" xr:uid="{00000000-0005-0000-0000-00006E720000}"/>
    <cellStyle name="Normal 51 3 2 2 3 3" xfId="9176" xr:uid="{00000000-0005-0000-0000-0000D8230000}"/>
    <cellStyle name="Normal 51 3 2 2 3 3 3" xfId="24277" xr:uid="{00000000-0005-0000-0000-0000D55E0000}"/>
    <cellStyle name="Normal 51 3 2 2 3 5" xfId="19264" xr:uid="{00000000-0005-0000-0000-0000404B0000}"/>
    <cellStyle name="Normal 51 3 2 2 4" xfId="5815" xr:uid="{00000000-0005-0000-0000-0000B7160000}"/>
    <cellStyle name="Normal 51 3 2 2 4 2" xfId="15867" xr:uid="{00000000-0005-0000-0000-0000FB3D0000}"/>
    <cellStyle name="Normal 51 3 2 2 4 3" xfId="10847" xr:uid="{00000000-0005-0000-0000-00005F2A0000}"/>
    <cellStyle name="Normal 51 3 2 2 4 3 3" xfId="25948" xr:uid="{00000000-0005-0000-0000-00005C650000}"/>
    <cellStyle name="Normal 51 3 2 2 4 5" xfId="20935" xr:uid="{00000000-0005-0000-0000-0000C7510000}"/>
    <cellStyle name="Normal 51 3 2 2 5" xfId="12525" xr:uid="{00000000-0005-0000-0000-0000ED300000}"/>
    <cellStyle name="Normal 51 3 2 2 5 3" xfId="27623" xr:uid="{00000000-0005-0000-0000-0000E76B0000}"/>
    <cellStyle name="Normal 51 3 2 2 6" xfId="7504" xr:uid="{00000000-0005-0000-0000-0000501D0000}"/>
    <cellStyle name="Normal 51 3 2 2 6 3" xfId="22606" xr:uid="{00000000-0005-0000-0000-00004E580000}"/>
    <cellStyle name="Normal 51 3 2 2 8" xfId="17593" xr:uid="{00000000-0005-0000-0000-0000B9440000}"/>
    <cellStyle name="Normal 51 3 2 3" xfId="2851" xr:uid="{00000000-0005-0000-0000-0000230B0000}"/>
    <cellStyle name="Normal 51 3 2 3 2" xfId="4541" xr:uid="{00000000-0005-0000-0000-0000BD110000}"/>
    <cellStyle name="Normal 51 3 2 3 2 2" xfId="14614" xr:uid="{00000000-0005-0000-0000-000016390000}"/>
    <cellStyle name="Normal 51 3 2 3 2 2 3" xfId="29712" xr:uid="{00000000-0005-0000-0000-000010740000}"/>
    <cellStyle name="Normal 51 3 2 3 2 3" xfId="9594" xr:uid="{00000000-0005-0000-0000-00007A250000}"/>
    <cellStyle name="Normal 51 3 2 3 2 3 3" xfId="24695" xr:uid="{00000000-0005-0000-0000-000077600000}"/>
    <cellStyle name="Normal 51 3 2 3 2 5" xfId="19682" xr:uid="{00000000-0005-0000-0000-0000E24C0000}"/>
    <cellStyle name="Normal 51 3 2 3 3" xfId="6233" xr:uid="{00000000-0005-0000-0000-000059180000}"/>
    <cellStyle name="Normal 51 3 2 3 3 2" xfId="16285" xr:uid="{00000000-0005-0000-0000-00009D3F0000}"/>
    <cellStyle name="Normal 51 3 2 3 3 3" xfId="11265" xr:uid="{00000000-0005-0000-0000-0000012C0000}"/>
    <cellStyle name="Normal 51 3 2 3 3 3 3" xfId="26366" xr:uid="{00000000-0005-0000-0000-0000FE660000}"/>
    <cellStyle name="Normal 51 3 2 3 3 5" xfId="21353" xr:uid="{00000000-0005-0000-0000-000069530000}"/>
    <cellStyle name="Normal 51 3 2 3 4" xfId="12943" xr:uid="{00000000-0005-0000-0000-00008F320000}"/>
    <cellStyle name="Normal 51 3 2 3 4 3" xfId="28041" xr:uid="{00000000-0005-0000-0000-0000896D0000}"/>
    <cellStyle name="Normal 51 3 2 3 5" xfId="7922" xr:uid="{00000000-0005-0000-0000-0000F21E0000}"/>
    <cellStyle name="Normal 51 3 2 3 5 3" xfId="23024" xr:uid="{00000000-0005-0000-0000-0000F0590000}"/>
    <cellStyle name="Normal 51 3 2 3 7" xfId="18011" xr:uid="{00000000-0005-0000-0000-00005B460000}"/>
    <cellStyle name="Normal 51 3 2 4" xfId="3704" xr:uid="{00000000-0005-0000-0000-0000780E0000}"/>
    <cellStyle name="Normal 51 3 2 4 2" xfId="13778" xr:uid="{00000000-0005-0000-0000-0000D2350000}"/>
    <cellStyle name="Normal 51 3 2 4 2 3" xfId="28876" xr:uid="{00000000-0005-0000-0000-0000CC700000}"/>
    <cellStyle name="Normal 51 3 2 4 3" xfId="8758" xr:uid="{00000000-0005-0000-0000-000036220000}"/>
    <cellStyle name="Normal 51 3 2 4 3 3" xfId="23859" xr:uid="{00000000-0005-0000-0000-0000335D0000}"/>
    <cellStyle name="Normal 51 3 2 4 5" xfId="18846" xr:uid="{00000000-0005-0000-0000-00009E490000}"/>
    <cellStyle name="Normal 51 3 2 5" xfId="5397" xr:uid="{00000000-0005-0000-0000-000015150000}"/>
    <cellStyle name="Normal 51 3 2 5 2" xfId="15449" xr:uid="{00000000-0005-0000-0000-0000593C0000}"/>
    <cellStyle name="Normal 51 3 2 5 2 3" xfId="30547" xr:uid="{00000000-0005-0000-0000-000053770000}"/>
    <cellStyle name="Normal 51 3 2 5 3" xfId="10429" xr:uid="{00000000-0005-0000-0000-0000BD280000}"/>
    <cellStyle name="Normal 51 3 2 5 3 3" xfId="25530" xr:uid="{00000000-0005-0000-0000-0000BA630000}"/>
    <cellStyle name="Normal 51 3 2 5 5" xfId="20517" xr:uid="{00000000-0005-0000-0000-000025500000}"/>
    <cellStyle name="Normal 51 3 2 6" xfId="12107" xr:uid="{00000000-0005-0000-0000-00004B2F0000}"/>
    <cellStyle name="Normal 51 3 2 6 3" xfId="27205" xr:uid="{00000000-0005-0000-0000-0000456A0000}"/>
    <cellStyle name="Normal 51 3 2 7" xfId="7086" xr:uid="{00000000-0005-0000-0000-0000AE1B0000}"/>
    <cellStyle name="Normal 51 3 2 7 3" xfId="22188" xr:uid="{00000000-0005-0000-0000-0000AC560000}"/>
    <cellStyle name="Normal 51 3 2 9" xfId="17175" xr:uid="{00000000-0005-0000-0000-000017430000}"/>
    <cellStyle name="Normal 51 3 3" xfId="2222" xr:uid="{00000000-0005-0000-0000-0000AE080000}"/>
    <cellStyle name="Normal 51 3 3 2" xfId="3061" xr:uid="{00000000-0005-0000-0000-0000F50B0000}"/>
    <cellStyle name="Normal 51 3 3 2 2" xfId="4751" xr:uid="{00000000-0005-0000-0000-00008F120000}"/>
    <cellStyle name="Normal 51 3 3 2 2 2" xfId="14824" xr:uid="{00000000-0005-0000-0000-0000E8390000}"/>
    <cellStyle name="Normal 51 3 3 2 2 2 3" xfId="29922" xr:uid="{00000000-0005-0000-0000-0000E2740000}"/>
    <cellStyle name="Normal 51 3 3 2 2 3" xfId="9804" xr:uid="{00000000-0005-0000-0000-00004C260000}"/>
    <cellStyle name="Normal 51 3 3 2 2 3 3" xfId="24905" xr:uid="{00000000-0005-0000-0000-000049610000}"/>
    <cellStyle name="Normal 51 3 3 2 2 5" xfId="19892" xr:uid="{00000000-0005-0000-0000-0000B44D0000}"/>
    <cellStyle name="Normal 51 3 3 2 3" xfId="6443" xr:uid="{00000000-0005-0000-0000-00002B190000}"/>
    <cellStyle name="Normal 51 3 3 2 3 2" xfId="16495" xr:uid="{00000000-0005-0000-0000-00006F400000}"/>
    <cellStyle name="Normal 51 3 3 2 3 3" xfId="11475" xr:uid="{00000000-0005-0000-0000-0000D32C0000}"/>
    <cellStyle name="Normal 51 3 3 2 3 3 3" xfId="26576" xr:uid="{00000000-0005-0000-0000-0000D0670000}"/>
    <cellStyle name="Normal 51 3 3 2 3 5" xfId="21563" xr:uid="{00000000-0005-0000-0000-00003B540000}"/>
    <cellStyle name="Normal 51 3 3 2 4" xfId="13153" xr:uid="{00000000-0005-0000-0000-000061330000}"/>
    <cellStyle name="Normal 51 3 3 2 4 3" xfId="28251" xr:uid="{00000000-0005-0000-0000-00005B6E0000}"/>
    <cellStyle name="Normal 51 3 3 2 5" xfId="8132" xr:uid="{00000000-0005-0000-0000-0000C41F0000}"/>
    <cellStyle name="Normal 51 3 3 2 5 3" xfId="23234" xr:uid="{00000000-0005-0000-0000-0000C25A0000}"/>
    <cellStyle name="Normal 51 3 3 2 7" xfId="18221" xr:uid="{00000000-0005-0000-0000-00002D470000}"/>
    <cellStyle name="Normal 51 3 3 3" xfId="3914" xr:uid="{00000000-0005-0000-0000-00004A0F0000}"/>
    <cellStyle name="Normal 51 3 3 3 2" xfId="13988" xr:uid="{00000000-0005-0000-0000-0000A4360000}"/>
    <cellStyle name="Normal 51 3 3 3 2 3" xfId="29086" xr:uid="{00000000-0005-0000-0000-00009E710000}"/>
    <cellStyle name="Normal 51 3 3 3 3" xfId="8968" xr:uid="{00000000-0005-0000-0000-000008230000}"/>
    <cellStyle name="Normal 51 3 3 3 3 3" xfId="24069" xr:uid="{00000000-0005-0000-0000-0000055E0000}"/>
    <cellStyle name="Normal 51 3 3 3 5" xfId="19056" xr:uid="{00000000-0005-0000-0000-0000704A0000}"/>
    <cellStyle name="Normal 51 3 3 4" xfId="5607" xr:uid="{00000000-0005-0000-0000-0000E7150000}"/>
    <cellStyle name="Normal 51 3 3 4 2" xfId="15659" xr:uid="{00000000-0005-0000-0000-00002B3D0000}"/>
    <cellStyle name="Normal 51 3 3 4 2 3" xfId="30757" xr:uid="{00000000-0005-0000-0000-000025780000}"/>
    <cellStyle name="Normal 51 3 3 4 3" xfId="10639" xr:uid="{00000000-0005-0000-0000-00008F290000}"/>
    <cellStyle name="Normal 51 3 3 4 3 3" xfId="25740" xr:uid="{00000000-0005-0000-0000-00008C640000}"/>
    <cellStyle name="Normal 51 3 3 4 5" xfId="20727" xr:uid="{00000000-0005-0000-0000-0000F7500000}"/>
    <cellStyle name="Normal 51 3 3 5" xfId="12317" xr:uid="{00000000-0005-0000-0000-00001D300000}"/>
    <cellStyle name="Normal 51 3 3 5 3" xfId="27415" xr:uid="{00000000-0005-0000-0000-0000176B0000}"/>
    <cellStyle name="Normal 51 3 3 6" xfId="7296" xr:uid="{00000000-0005-0000-0000-0000801C0000}"/>
    <cellStyle name="Normal 51 3 3 6 3" xfId="22398" xr:uid="{00000000-0005-0000-0000-00007E570000}"/>
    <cellStyle name="Normal 51 3 3 8" xfId="17385" xr:uid="{00000000-0005-0000-0000-0000E9430000}"/>
    <cellStyle name="Normal 51 3 4" xfId="2643" xr:uid="{00000000-0005-0000-0000-0000530A0000}"/>
    <cellStyle name="Normal 51 3 4 2" xfId="4333" xr:uid="{00000000-0005-0000-0000-0000ED100000}"/>
    <cellStyle name="Normal 51 3 4 2 2" xfId="14406" xr:uid="{00000000-0005-0000-0000-000046380000}"/>
    <cellStyle name="Normal 51 3 4 2 2 3" xfId="29504" xr:uid="{00000000-0005-0000-0000-000040730000}"/>
    <cellStyle name="Normal 51 3 4 2 3" xfId="9386" xr:uid="{00000000-0005-0000-0000-0000AA240000}"/>
    <cellStyle name="Normal 51 3 4 2 3 3" xfId="24487" xr:uid="{00000000-0005-0000-0000-0000A75F0000}"/>
    <cellStyle name="Normal 51 3 4 2 5" xfId="19474" xr:uid="{00000000-0005-0000-0000-0000124C0000}"/>
    <cellStyle name="Normal 51 3 4 3" xfId="6025" xr:uid="{00000000-0005-0000-0000-000089170000}"/>
    <cellStyle name="Normal 51 3 4 3 2" xfId="16077" xr:uid="{00000000-0005-0000-0000-0000CD3E0000}"/>
    <cellStyle name="Normal 51 3 4 3 3" xfId="11057" xr:uid="{00000000-0005-0000-0000-0000312B0000}"/>
    <cellStyle name="Normal 51 3 4 3 3 3" xfId="26158" xr:uid="{00000000-0005-0000-0000-00002E660000}"/>
    <cellStyle name="Normal 51 3 4 3 5" xfId="21145" xr:uid="{00000000-0005-0000-0000-000099520000}"/>
    <cellStyle name="Normal 51 3 4 4" xfId="12735" xr:uid="{00000000-0005-0000-0000-0000BF310000}"/>
    <cellStyle name="Normal 51 3 4 4 3" xfId="27833" xr:uid="{00000000-0005-0000-0000-0000B96C0000}"/>
    <cellStyle name="Normal 51 3 4 5" xfId="7714" xr:uid="{00000000-0005-0000-0000-0000221E0000}"/>
    <cellStyle name="Normal 51 3 4 5 3" xfId="22816" xr:uid="{00000000-0005-0000-0000-000020590000}"/>
    <cellStyle name="Normal 51 3 4 7" xfId="17803" xr:uid="{00000000-0005-0000-0000-00008B450000}"/>
    <cellStyle name="Normal 51 3 5" xfId="3496" xr:uid="{00000000-0005-0000-0000-0000A80D0000}"/>
    <cellStyle name="Normal 51 3 5 2" xfId="13570" xr:uid="{00000000-0005-0000-0000-000002350000}"/>
    <cellStyle name="Normal 51 3 5 2 3" xfId="28668" xr:uid="{00000000-0005-0000-0000-0000FC6F0000}"/>
    <cellStyle name="Normal 51 3 5 3" xfId="8550" xr:uid="{00000000-0005-0000-0000-000066210000}"/>
    <cellStyle name="Normal 51 3 5 3 3" xfId="23651" xr:uid="{00000000-0005-0000-0000-0000635C0000}"/>
    <cellStyle name="Normal 51 3 5 5" xfId="18638" xr:uid="{00000000-0005-0000-0000-0000CE480000}"/>
    <cellStyle name="Normal 51 3 6" xfId="5189" xr:uid="{00000000-0005-0000-0000-000045140000}"/>
    <cellStyle name="Normal 51 3 6 2" xfId="15241" xr:uid="{00000000-0005-0000-0000-0000893B0000}"/>
    <cellStyle name="Normal 51 3 6 2 3" xfId="30339" xr:uid="{00000000-0005-0000-0000-000083760000}"/>
    <cellStyle name="Normal 51 3 6 3" xfId="10221" xr:uid="{00000000-0005-0000-0000-0000ED270000}"/>
    <cellStyle name="Normal 51 3 6 3 3" xfId="25322" xr:uid="{00000000-0005-0000-0000-0000EA620000}"/>
    <cellStyle name="Normal 51 3 6 5" xfId="20309" xr:uid="{00000000-0005-0000-0000-0000554F0000}"/>
    <cellStyle name="Normal 51 3 7" xfId="11899" xr:uid="{00000000-0005-0000-0000-00007B2E0000}"/>
    <cellStyle name="Normal 51 3 7 3" xfId="26997" xr:uid="{00000000-0005-0000-0000-000075690000}"/>
    <cellStyle name="Normal 51 3 8" xfId="6878" xr:uid="{00000000-0005-0000-0000-0000DE1A0000}"/>
    <cellStyle name="Normal 51 3 8 3" xfId="21980" xr:uid="{00000000-0005-0000-0000-0000DC550000}"/>
    <cellStyle name="Normal 51 4" xfId="1903" xr:uid="{00000000-0005-0000-0000-00006F070000}"/>
    <cellStyle name="Normal 51 4 2" xfId="2326" xr:uid="{00000000-0005-0000-0000-000016090000}"/>
    <cellStyle name="Normal 51 4 2 2" xfId="3165" xr:uid="{00000000-0005-0000-0000-00005D0C0000}"/>
    <cellStyle name="Normal 51 4 2 2 2" xfId="4855" xr:uid="{00000000-0005-0000-0000-0000F7120000}"/>
    <cellStyle name="Normal 51 4 2 2 2 2" xfId="14928" xr:uid="{00000000-0005-0000-0000-0000503A0000}"/>
    <cellStyle name="Normal 51 4 2 2 2 2 3" xfId="30026" xr:uid="{00000000-0005-0000-0000-00004A750000}"/>
    <cellStyle name="Normal 51 4 2 2 2 3" xfId="9908" xr:uid="{00000000-0005-0000-0000-0000B4260000}"/>
    <cellStyle name="Normal 51 4 2 2 2 3 3" xfId="25009" xr:uid="{00000000-0005-0000-0000-0000B1610000}"/>
    <cellStyle name="Normal 51 4 2 2 2 5" xfId="19996" xr:uid="{00000000-0005-0000-0000-00001C4E0000}"/>
    <cellStyle name="Normal 51 4 2 2 3" xfId="6547" xr:uid="{00000000-0005-0000-0000-000093190000}"/>
    <cellStyle name="Normal 51 4 2 2 3 2" xfId="16599" xr:uid="{00000000-0005-0000-0000-0000D7400000}"/>
    <cellStyle name="Normal 51 4 2 2 3 3" xfId="11579" xr:uid="{00000000-0005-0000-0000-00003B2D0000}"/>
    <cellStyle name="Normal 51 4 2 2 3 3 3" xfId="26680" xr:uid="{00000000-0005-0000-0000-000038680000}"/>
    <cellStyle name="Normal 51 4 2 2 3 5" xfId="21667" xr:uid="{00000000-0005-0000-0000-0000A3540000}"/>
    <cellStyle name="Normal 51 4 2 2 4" xfId="13257" xr:uid="{00000000-0005-0000-0000-0000C9330000}"/>
    <cellStyle name="Normal 51 4 2 2 4 3" xfId="28355" xr:uid="{00000000-0005-0000-0000-0000C36E0000}"/>
    <cellStyle name="Normal 51 4 2 2 5" xfId="8236" xr:uid="{00000000-0005-0000-0000-00002C200000}"/>
    <cellStyle name="Normal 51 4 2 2 5 3" xfId="23338" xr:uid="{00000000-0005-0000-0000-00002A5B0000}"/>
    <cellStyle name="Normal 51 4 2 2 7" xfId="18325" xr:uid="{00000000-0005-0000-0000-000095470000}"/>
    <cellStyle name="Normal 51 4 2 3" xfId="4018" xr:uid="{00000000-0005-0000-0000-0000B20F0000}"/>
    <cellStyle name="Normal 51 4 2 3 2" xfId="14092" xr:uid="{00000000-0005-0000-0000-00000C370000}"/>
    <cellStyle name="Normal 51 4 2 3 2 3" xfId="29190" xr:uid="{00000000-0005-0000-0000-000006720000}"/>
    <cellStyle name="Normal 51 4 2 3 3" xfId="9072" xr:uid="{00000000-0005-0000-0000-000070230000}"/>
    <cellStyle name="Normal 51 4 2 3 3 3" xfId="24173" xr:uid="{00000000-0005-0000-0000-00006D5E0000}"/>
    <cellStyle name="Normal 51 4 2 3 5" xfId="19160" xr:uid="{00000000-0005-0000-0000-0000D84A0000}"/>
    <cellStyle name="Normal 51 4 2 4" xfId="5711" xr:uid="{00000000-0005-0000-0000-00004F160000}"/>
    <cellStyle name="Normal 51 4 2 4 2" xfId="15763" xr:uid="{00000000-0005-0000-0000-0000933D0000}"/>
    <cellStyle name="Normal 51 4 2 4 2 3" xfId="30861" xr:uid="{00000000-0005-0000-0000-00008D780000}"/>
    <cellStyle name="Normal 51 4 2 4 3" xfId="10743" xr:uid="{00000000-0005-0000-0000-0000F7290000}"/>
    <cellStyle name="Normal 51 4 2 4 3 3" xfId="25844" xr:uid="{00000000-0005-0000-0000-0000F4640000}"/>
    <cellStyle name="Normal 51 4 2 4 5" xfId="20831" xr:uid="{00000000-0005-0000-0000-00005F510000}"/>
    <cellStyle name="Normal 51 4 2 5" xfId="12421" xr:uid="{00000000-0005-0000-0000-000085300000}"/>
    <cellStyle name="Normal 51 4 2 5 3" xfId="27519" xr:uid="{00000000-0005-0000-0000-00007F6B0000}"/>
    <cellStyle name="Normal 51 4 2 6" xfId="7400" xr:uid="{00000000-0005-0000-0000-0000E81C0000}"/>
    <cellStyle name="Normal 51 4 2 6 3" xfId="22502" xr:uid="{00000000-0005-0000-0000-0000E6570000}"/>
    <cellStyle name="Normal 51 4 2 8" xfId="17489" xr:uid="{00000000-0005-0000-0000-000051440000}"/>
    <cellStyle name="Normal 51 4 3" xfId="2747" xr:uid="{00000000-0005-0000-0000-0000BB0A0000}"/>
    <cellStyle name="Normal 51 4 3 2" xfId="4437" xr:uid="{00000000-0005-0000-0000-000055110000}"/>
    <cellStyle name="Normal 51 4 3 2 2" xfId="14510" xr:uid="{00000000-0005-0000-0000-0000AE380000}"/>
    <cellStyle name="Normal 51 4 3 2 2 3" xfId="29608" xr:uid="{00000000-0005-0000-0000-0000A8730000}"/>
    <cellStyle name="Normal 51 4 3 2 3" xfId="9490" xr:uid="{00000000-0005-0000-0000-000012250000}"/>
    <cellStyle name="Normal 51 4 3 2 3 3" xfId="24591" xr:uid="{00000000-0005-0000-0000-00000F600000}"/>
    <cellStyle name="Normal 51 4 3 2 5" xfId="19578" xr:uid="{00000000-0005-0000-0000-00007A4C0000}"/>
    <cellStyle name="Normal 51 4 3 3" xfId="6129" xr:uid="{00000000-0005-0000-0000-0000F1170000}"/>
    <cellStyle name="Normal 51 4 3 3 2" xfId="16181" xr:uid="{00000000-0005-0000-0000-0000353F0000}"/>
    <cellStyle name="Normal 51 4 3 3 3" xfId="11161" xr:uid="{00000000-0005-0000-0000-0000992B0000}"/>
    <cellStyle name="Normal 51 4 3 3 3 3" xfId="26262" xr:uid="{00000000-0005-0000-0000-000096660000}"/>
    <cellStyle name="Normal 51 4 3 3 5" xfId="21249" xr:uid="{00000000-0005-0000-0000-000001530000}"/>
    <cellStyle name="Normal 51 4 3 4" xfId="12839" xr:uid="{00000000-0005-0000-0000-000027320000}"/>
    <cellStyle name="Normal 51 4 3 4 3" xfId="27937" xr:uid="{00000000-0005-0000-0000-0000216D0000}"/>
    <cellStyle name="Normal 51 4 3 5" xfId="7818" xr:uid="{00000000-0005-0000-0000-00008A1E0000}"/>
    <cellStyle name="Normal 51 4 3 5 3" xfId="22920" xr:uid="{00000000-0005-0000-0000-000088590000}"/>
    <cellStyle name="Normal 51 4 3 7" xfId="17907" xr:uid="{00000000-0005-0000-0000-0000F3450000}"/>
    <cellStyle name="Normal 51 4 4" xfId="3600" xr:uid="{00000000-0005-0000-0000-0000100E0000}"/>
    <cellStyle name="Normal 51 4 4 2" xfId="13674" xr:uid="{00000000-0005-0000-0000-00006A350000}"/>
    <cellStyle name="Normal 51 4 4 2 3" xfId="28772" xr:uid="{00000000-0005-0000-0000-000064700000}"/>
    <cellStyle name="Normal 51 4 4 3" xfId="8654" xr:uid="{00000000-0005-0000-0000-0000CE210000}"/>
    <cellStyle name="Normal 51 4 4 3 3" xfId="23755" xr:uid="{00000000-0005-0000-0000-0000CB5C0000}"/>
    <cellStyle name="Normal 51 4 4 5" xfId="18742" xr:uid="{00000000-0005-0000-0000-000036490000}"/>
    <cellStyle name="Normal 51 4 5" xfId="5293" xr:uid="{00000000-0005-0000-0000-0000AD140000}"/>
    <cellStyle name="Normal 51 4 5 2" xfId="15345" xr:uid="{00000000-0005-0000-0000-0000F13B0000}"/>
    <cellStyle name="Normal 51 4 5 2 3" xfId="30443" xr:uid="{00000000-0005-0000-0000-0000EB760000}"/>
    <cellStyle name="Normal 51 4 5 3" xfId="10325" xr:uid="{00000000-0005-0000-0000-000055280000}"/>
    <cellStyle name="Normal 51 4 5 3 3" xfId="25426" xr:uid="{00000000-0005-0000-0000-000052630000}"/>
    <cellStyle name="Normal 51 4 5 5" xfId="20413" xr:uid="{00000000-0005-0000-0000-0000BD4F0000}"/>
    <cellStyle name="Normal 51 4 6" xfId="12003" xr:uid="{00000000-0005-0000-0000-0000E32E0000}"/>
    <cellStyle name="Normal 51 4 6 3" xfId="27101" xr:uid="{00000000-0005-0000-0000-0000DD690000}"/>
    <cellStyle name="Normal 51 4 7" xfId="6982" xr:uid="{00000000-0005-0000-0000-0000461B0000}"/>
    <cellStyle name="Normal 51 4 7 3" xfId="22084" xr:uid="{00000000-0005-0000-0000-000044560000}"/>
    <cellStyle name="Normal 51 4 9" xfId="17071" xr:uid="{00000000-0005-0000-0000-0000AF420000}"/>
    <cellStyle name="Normal 51 5" xfId="2116" xr:uid="{00000000-0005-0000-0000-000044080000}"/>
    <cellStyle name="Normal 51 5 2" xfId="2957" xr:uid="{00000000-0005-0000-0000-00008D0B0000}"/>
    <cellStyle name="Normal 51 5 2 2" xfId="4647" xr:uid="{00000000-0005-0000-0000-000027120000}"/>
    <cellStyle name="Normal 51 5 2 2 2" xfId="14720" xr:uid="{00000000-0005-0000-0000-000080390000}"/>
    <cellStyle name="Normal 51 5 2 2 2 3" xfId="29818" xr:uid="{00000000-0005-0000-0000-00007A740000}"/>
    <cellStyle name="Normal 51 5 2 2 3" xfId="9700" xr:uid="{00000000-0005-0000-0000-0000E4250000}"/>
    <cellStyle name="Normal 51 5 2 2 3 3" xfId="24801" xr:uid="{00000000-0005-0000-0000-0000E1600000}"/>
    <cellStyle name="Normal 51 5 2 2 5" xfId="19788" xr:uid="{00000000-0005-0000-0000-00004C4D0000}"/>
    <cellStyle name="Normal 51 5 2 3" xfId="6339" xr:uid="{00000000-0005-0000-0000-0000C3180000}"/>
    <cellStyle name="Normal 51 5 2 3 2" xfId="16391" xr:uid="{00000000-0005-0000-0000-000007400000}"/>
    <cellStyle name="Normal 51 5 2 3 3" xfId="11371" xr:uid="{00000000-0005-0000-0000-00006B2C0000}"/>
    <cellStyle name="Normal 51 5 2 3 3 3" xfId="26472" xr:uid="{00000000-0005-0000-0000-000068670000}"/>
    <cellStyle name="Normal 51 5 2 3 5" xfId="21459" xr:uid="{00000000-0005-0000-0000-0000D3530000}"/>
    <cellStyle name="Normal 51 5 2 4" xfId="13049" xr:uid="{00000000-0005-0000-0000-0000F9320000}"/>
    <cellStyle name="Normal 51 5 2 4 3" xfId="28147" xr:uid="{00000000-0005-0000-0000-0000F36D0000}"/>
    <cellStyle name="Normal 51 5 2 5" xfId="8028" xr:uid="{00000000-0005-0000-0000-00005C1F0000}"/>
    <cellStyle name="Normal 51 5 2 5 3" xfId="23130" xr:uid="{00000000-0005-0000-0000-00005A5A0000}"/>
    <cellStyle name="Normal 51 5 2 7" xfId="18117" xr:uid="{00000000-0005-0000-0000-0000C5460000}"/>
    <cellStyle name="Normal 51 5 3" xfId="3810" xr:uid="{00000000-0005-0000-0000-0000E20E0000}"/>
    <cellStyle name="Normal 51 5 3 2" xfId="13884" xr:uid="{00000000-0005-0000-0000-00003C360000}"/>
    <cellStyle name="Normal 51 5 3 2 3" xfId="28982" xr:uid="{00000000-0005-0000-0000-000036710000}"/>
    <cellStyle name="Normal 51 5 3 3" xfId="8864" xr:uid="{00000000-0005-0000-0000-0000A0220000}"/>
    <cellStyle name="Normal 51 5 3 3 3" xfId="23965" xr:uid="{00000000-0005-0000-0000-00009D5D0000}"/>
    <cellStyle name="Normal 51 5 3 5" xfId="18952" xr:uid="{00000000-0005-0000-0000-0000084A0000}"/>
    <cellStyle name="Normal 51 5 4" xfId="5503" xr:uid="{00000000-0005-0000-0000-00007F150000}"/>
    <cellStyle name="Normal 51 5 4 2" xfId="15555" xr:uid="{00000000-0005-0000-0000-0000C33C0000}"/>
    <cellStyle name="Normal 51 5 4 2 3" xfId="30653" xr:uid="{00000000-0005-0000-0000-0000BD770000}"/>
    <cellStyle name="Normal 51 5 4 3" xfId="10535" xr:uid="{00000000-0005-0000-0000-000027290000}"/>
    <cellStyle name="Normal 51 5 4 3 3" xfId="25636" xr:uid="{00000000-0005-0000-0000-000024640000}"/>
    <cellStyle name="Normal 51 5 4 5" xfId="20623" xr:uid="{00000000-0005-0000-0000-00008F500000}"/>
    <cellStyle name="Normal 51 5 5" xfId="12213" xr:uid="{00000000-0005-0000-0000-0000B52F0000}"/>
    <cellStyle name="Normal 51 5 5 3" xfId="27311" xr:uid="{00000000-0005-0000-0000-0000AF6A0000}"/>
    <cellStyle name="Normal 51 5 6" xfId="7192" xr:uid="{00000000-0005-0000-0000-0000181C0000}"/>
    <cellStyle name="Normal 51 5 6 3" xfId="22294" xr:uid="{00000000-0005-0000-0000-000016570000}"/>
    <cellStyle name="Normal 51 5 8" xfId="17281" xr:uid="{00000000-0005-0000-0000-000081430000}"/>
    <cellStyle name="Normal 51 6" xfId="2537" xr:uid="{00000000-0005-0000-0000-0000E9090000}"/>
    <cellStyle name="Normal 51 6 2" xfId="4229" xr:uid="{00000000-0005-0000-0000-000085100000}"/>
    <cellStyle name="Normal 51 6 2 2" xfId="14302" xr:uid="{00000000-0005-0000-0000-0000DE370000}"/>
    <cellStyle name="Normal 51 6 2 2 3" xfId="29400" xr:uid="{00000000-0005-0000-0000-0000D8720000}"/>
    <cellStyle name="Normal 51 6 2 3" xfId="9282" xr:uid="{00000000-0005-0000-0000-000042240000}"/>
    <cellStyle name="Normal 51 6 2 3 3" xfId="24383" xr:uid="{00000000-0005-0000-0000-00003F5F0000}"/>
    <cellStyle name="Normal 51 6 2 5" xfId="19370" xr:uid="{00000000-0005-0000-0000-0000AA4B0000}"/>
    <cellStyle name="Normal 51 6 3" xfId="5921" xr:uid="{00000000-0005-0000-0000-000021170000}"/>
    <cellStyle name="Normal 51 6 3 2" xfId="15973" xr:uid="{00000000-0005-0000-0000-0000653E0000}"/>
    <cellStyle name="Normal 51 6 3 3" xfId="10953" xr:uid="{00000000-0005-0000-0000-0000C92A0000}"/>
    <cellStyle name="Normal 51 6 3 3 3" xfId="26054" xr:uid="{00000000-0005-0000-0000-0000C6650000}"/>
    <cellStyle name="Normal 51 6 3 5" xfId="21041" xr:uid="{00000000-0005-0000-0000-000031520000}"/>
    <cellStyle name="Normal 51 6 4" xfId="12631" xr:uid="{00000000-0005-0000-0000-000057310000}"/>
    <cellStyle name="Normal 51 6 4 3" xfId="27729" xr:uid="{00000000-0005-0000-0000-0000516C0000}"/>
    <cellStyle name="Normal 51 6 5" xfId="7610" xr:uid="{00000000-0005-0000-0000-0000BA1D0000}"/>
    <cellStyle name="Normal 51 6 5 3" xfId="22712" xr:uid="{00000000-0005-0000-0000-0000B8580000}"/>
    <cellStyle name="Normal 51 6 7" xfId="17699" xr:uid="{00000000-0005-0000-0000-000023450000}"/>
    <cellStyle name="Normal 51 7" xfId="3388" xr:uid="{00000000-0005-0000-0000-00003C0D0000}"/>
    <cellStyle name="Normal 51 7 2" xfId="13466" xr:uid="{00000000-0005-0000-0000-00009A340000}"/>
    <cellStyle name="Normal 51 7 2 3" xfId="28564" xr:uid="{00000000-0005-0000-0000-0000946F0000}"/>
    <cellStyle name="Normal 51 7 3" xfId="8446" xr:uid="{00000000-0005-0000-0000-0000FE200000}"/>
    <cellStyle name="Normal 51 7 3 3" xfId="23547" xr:uid="{00000000-0005-0000-0000-0000FB5B0000}"/>
    <cellStyle name="Normal 51 7 5" xfId="18534" xr:uid="{00000000-0005-0000-0000-000066480000}"/>
    <cellStyle name="Normal 51 8" xfId="5082" xr:uid="{00000000-0005-0000-0000-0000DA130000}"/>
    <cellStyle name="Normal 51 8 2" xfId="15137" xr:uid="{00000000-0005-0000-0000-0000213B0000}"/>
    <cellStyle name="Normal 51 8 2 3" xfId="30235" xr:uid="{00000000-0005-0000-0000-00001B760000}"/>
    <cellStyle name="Normal 51 8 3" xfId="10117" xr:uid="{00000000-0005-0000-0000-000085270000}"/>
    <cellStyle name="Normal 51 8 3 3" xfId="25218" xr:uid="{00000000-0005-0000-0000-000082620000}"/>
    <cellStyle name="Normal 51 8 5" xfId="20205" xr:uid="{00000000-0005-0000-0000-0000ED4E0000}"/>
    <cellStyle name="Normal 51 9" xfId="11793" xr:uid="{00000000-0005-0000-0000-0000112E0000}"/>
    <cellStyle name="Normal 51 9 3" xfId="26893" xr:uid="{00000000-0005-0000-0000-00000D690000}"/>
    <cellStyle name="Normal 52" xfId="1452" xr:uid="{00000000-0005-0000-0000-0000AC050000}"/>
    <cellStyle name="Normal 52 10" xfId="6773" xr:uid="{00000000-0005-0000-0000-0000751A0000}"/>
    <cellStyle name="Normal 52 10 3" xfId="21877" xr:uid="{00000000-0005-0000-0000-000075550000}"/>
    <cellStyle name="Normal 52 12" xfId="16862" xr:uid="{00000000-0005-0000-0000-0000DE410000}"/>
    <cellStyle name="Normal 52 2" xfId="1737" xr:uid="{00000000-0005-0000-0000-0000C9060000}"/>
    <cellStyle name="Normal 52 2 11" xfId="16916" xr:uid="{00000000-0005-0000-0000-000014420000}"/>
    <cellStyle name="Normal 52 2 2" xfId="1845" xr:uid="{00000000-0005-0000-0000-000035070000}"/>
    <cellStyle name="Normal 52 2 2 10" xfId="17020" xr:uid="{00000000-0005-0000-0000-00007C420000}"/>
    <cellStyle name="Normal 52 2 2 2" xfId="2062" xr:uid="{00000000-0005-0000-0000-00000E080000}"/>
    <cellStyle name="Normal 52 2 2 2 2" xfId="2483" xr:uid="{00000000-0005-0000-0000-0000B3090000}"/>
    <cellStyle name="Normal 52 2 2 2 2 2" xfId="3322" xr:uid="{00000000-0005-0000-0000-0000FA0C0000}"/>
    <cellStyle name="Normal 52 2 2 2 2 2 2" xfId="5012" xr:uid="{00000000-0005-0000-0000-000094130000}"/>
    <cellStyle name="Normal 52 2 2 2 2 2 2 2" xfId="15085" xr:uid="{00000000-0005-0000-0000-0000ED3A0000}"/>
    <cellStyle name="Normal 52 2 2 2 2 2 2 2 3" xfId="30183" xr:uid="{00000000-0005-0000-0000-0000E7750000}"/>
    <cellStyle name="Normal 52 2 2 2 2 2 2 3" xfId="10065" xr:uid="{00000000-0005-0000-0000-000051270000}"/>
    <cellStyle name="Normal 52 2 2 2 2 2 2 3 3" xfId="25166" xr:uid="{00000000-0005-0000-0000-00004E620000}"/>
    <cellStyle name="Normal 52 2 2 2 2 2 2 5" xfId="20153" xr:uid="{00000000-0005-0000-0000-0000B94E0000}"/>
    <cellStyle name="Normal 52 2 2 2 2 2 3" xfId="6704" xr:uid="{00000000-0005-0000-0000-0000301A0000}"/>
    <cellStyle name="Normal 52 2 2 2 2 2 3 2" xfId="16756" xr:uid="{00000000-0005-0000-0000-000074410000}"/>
    <cellStyle name="Normal 52 2 2 2 2 2 3 3" xfId="11736" xr:uid="{00000000-0005-0000-0000-0000D82D0000}"/>
    <cellStyle name="Normal 52 2 2 2 2 2 3 3 3" xfId="26837" xr:uid="{00000000-0005-0000-0000-0000D5680000}"/>
    <cellStyle name="Normal 52 2 2 2 2 2 3 5" xfId="21824" xr:uid="{00000000-0005-0000-0000-000040550000}"/>
    <cellStyle name="Normal 52 2 2 2 2 2 4" xfId="13414" xr:uid="{00000000-0005-0000-0000-000066340000}"/>
    <cellStyle name="Normal 52 2 2 2 2 2 4 3" xfId="28512" xr:uid="{00000000-0005-0000-0000-0000606F0000}"/>
    <cellStyle name="Normal 52 2 2 2 2 2 5" xfId="8393" xr:uid="{00000000-0005-0000-0000-0000C9200000}"/>
    <cellStyle name="Normal 52 2 2 2 2 2 5 3" xfId="23495" xr:uid="{00000000-0005-0000-0000-0000C75B0000}"/>
    <cellStyle name="Normal 52 2 2 2 2 2 7" xfId="18482" xr:uid="{00000000-0005-0000-0000-000032480000}"/>
    <cellStyle name="Normal 52 2 2 2 2 3" xfId="4175" xr:uid="{00000000-0005-0000-0000-00004F100000}"/>
    <cellStyle name="Normal 52 2 2 2 2 3 2" xfId="14249" xr:uid="{00000000-0005-0000-0000-0000A9370000}"/>
    <cellStyle name="Normal 52 2 2 2 2 3 2 3" xfId="29347" xr:uid="{00000000-0005-0000-0000-0000A3720000}"/>
    <cellStyle name="Normal 52 2 2 2 2 3 3" xfId="9229" xr:uid="{00000000-0005-0000-0000-00000D240000}"/>
    <cellStyle name="Normal 52 2 2 2 2 3 3 3" xfId="24330" xr:uid="{00000000-0005-0000-0000-00000A5F0000}"/>
    <cellStyle name="Normal 52 2 2 2 2 3 5" xfId="19317" xr:uid="{00000000-0005-0000-0000-0000754B0000}"/>
    <cellStyle name="Normal 52 2 2 2 2 4" xfId="5868" xr:uid="{00000000-0005-0000-0000-0000EC160000}"/>
    <cellStyle name="Normal 52 2 2 2 2 4 2" xfId="15920" xr:uid="{00000000-0005-0000-0000-0000303E0000}"/>
    <cellStyle name="Normal 52 2 2 2 2 4 3" xfId="10900" xr:uid="{00000000-0005-0000-0000-0000942A0000}"/>
    <cellStyle name="Normal 52 2 2 2 2 4 3 3" xfId="26001" xr:uid="{00000000-0005-0000-0000-000091650000}"/>
    <cellStyle name="Normal 52 2 2 2 2 4 5" xfId="20988" xr:uid="{00000000-0005-0000-0000-0000FC510000}"/>
    <cellStyle name="Normal 52 2 2 2 2 5" xfId="12578" xr:uid="{00000000-0005-0000-0000-000022310000}"/>
    <cellStyle name="Normal 52 2 2 2 2 5 3" xfId="27676" xr:uid="{00000000-0005-0000-0000-00001C6C0000}"/>
    <cellStyle name="Normal 52 2 2 2 2 6" xfId="7557" xr:uid="{00000000-0005-0000-0000-0000851D0000}"/>
    <cellStyle name="Normal 52 2 2 2 2 6 3" xfId="22659" xr:uid="{00000000-0005-0000-0000-000083580000}"/>
    <cellStyle name="Normal 52 2 2 2 2 8" xfId="17646" xr:uid="{00000000-0005-0000-0000-0000EE440000}"/>
    <cellStyle name="Normal 52 2 2 2 3" xfId="2904" xr:uid="{00000000-0005-0000-0000-0000580B0000}"/>
    <cellStyle name="Normal 52 2 2 2 3 2" xfId="4594" xr:uid="{00000000-0005-0000-0000-0000F2110000}"/>
    <cellStyle name="Normal 52 2 2 2 3 2 2" xfId="14667" xr:uid="{00000000-0005-0000-0000-00004B390000}"/>
    <cellStyle name="Normal 52 2 2 2 3 2 2 3" xfId="29765" xr:uid="{00000000-0005-0000-0000-000045740000}"/>
    <cellStyle name="Normal 52 2 2 2 3 2 3" xfId="9647" xr:uid="{00000000-0005-0000-0000-0000AF250000}"/>
    <cellStyle name="Normal 52 2 2 2 3 2 3 3" xfId="24748" xr:uid="{00000000-0005-0000-0000-0000AC600000}"/>
    <cellStyle name="Normal 52 2 2 2 3 2 5" xfId="19735" xr:uid="{00000000-0005-0000-0000-0000174D0000}"/>
    <cellStyle name="Normal 52 2 2 2 3 3" xfId="6286" xr:uid="{00000000-0005-0000-0000-00008E180000}"/>
    <cellStyle name="Normal 52 2 2 2 3 3 2" xfId="16338" xr:uid="{00000000-0005-0000-0000-0000D23F0000}"/>
    <cellStyle name="Normal 52 2 2 2 3 3 3" xfId="11318" xr:uid="{00000000-0005-0000-0000-0000362C0000}"/>
    <cellStyle name="Normal 52 2 2 2 3 3 3 3" xfId="26419" xr:uid="{00000000-0005-0000-0000-000033670000}"/>
    <cellStyle name="Normal 52 2 2 2 3 3 5" xfId="21406" xr:uid="{00000000-0005-0000-0000-00009E530000}"/>
    <cellStyle name="Normal 52 2 2 2 3 4" xfId="12996" xr:uid="{00000000-0005-0000-0000-0000C4320000}"/>
    <cellStyle name="Normal 52 2 2 2 3 4 3" xfId="28094" xr:uid="{00000000-0005-0000-0000-0000BE6D0000}"/>
    <cellStyle name="Normal 52 2 2 2 3 5" xfId="7975" xr:uid="{00000000-0005-0000-0000-0000271F0000}"/>
    <cellStyle name="Normal 52 2 2 2 3 5 3" xfId="23077" xr:uid="{00000000-0005-0000-0000-0000255A0000}"/>
    <cellStyle name="Normal 52 2 2 2 3 7" xfId="18064" xr:uid="{00000000-0005-0000-0000-000090460000}"/>
    <cellStyle name="Normal 52 2 2 2 4" xfId="3757" xr:uid="{00000000-0005-0000-0000-0000AD0E0000}"/>
    <cellStyle name="Normal 52 2 2 2 4 2" xfId="13831" xr:uid="{00000000-0005-0000-0000-000007360000}"/>
    <cellStyle name="Normal 52 2 2 2 4 2 3" xfId="28929" xr:uid="{00000000-0005-0000-0000-000001710000}"/>
    <cellStyle name="Normal 52 2 2 2 4 3" xfId="8811" xr:uid="{00000000-0005-0000-0000-00006B220000}"/>
    <cellStyle name="Normal 52 2 2 2 4 3 3" xfId="23912" xr:uid="{00000000-0005-0000-0000-0000685D0000}"/>
    <cellStyle name="Normal 52 2 2 2 4 5" xfId="18899" xr:uid="{00000000-0005-0000-0000-0000D3490000}"/>
    <cellStyle name="Normal 52 2 2 2 5" xfId="5450" xr:uid="{00000000-0005-0000-0000-00004A150000}"/>
    <cellStyle name="Normal 52 2 2 2 5 2" xfId="15502" xr:uid="{00000000-0005-0000-0000-00008E3C0000}"/>
    <cellStyle name="Normal 52 2 2 2 5 2 3" xfId="30600" xr:uid="{00000000-0005-0000-0000-000088770000}"/>
    <cellStyle name="Normal 52 2 2 2 5 3" xfId="10482" xr:uid="{00000000-0005-0000-0000-0000F2280000}"/>
    <cellStyle name="Normal 52 2 2 2 5 3 3" xfId="25583" xr:uid="{00000000-0005-0000-0000-0000EF630000}"/>
    <cellStyle name="Normal 52 2 2 2 5 5" xfId="20570" xr:uid="{00000000-0005-0000-0000-00005A500000}"/>
    <cellStyle name="Normal 52 2 2 2 6" xfId="12160" xr:uid="{00000000-0005-0000-0000-0000802F0000}"/>
    <cellStyle name="Normal 52 2 2 2 6 3" xfId="27258" xr:uid="{00000000-0005-0000-0000-00007A6A0000}"/>
    <cellStyle name="Normal 52 2 2 2 7" xfId="7139" xr:uid="{00000000-0005-0000-0000-0000E31B0000}"/>
    <cellStyle name="Normal 52 2 2 2 7 3" xfId="22241" xr:uid="{00000000-0005-0000-0000-0000E1560000}"/>
    <cellStyle name="Normal 52 2 2 2 9" xfId="17228" xr:uid="{00000000-0005-0000-0000-00004C430000}"/>
    <cellStyle name="Normal 52 2 2 3" xfId="2275" xr:uid="{00000000-0005-0000-0000-0000E3080000}"/>
    <cellStyle name="Normal 52 2 2 3 2" xfId="3114" xr:uid="{00000000-0005-0000-0000-00002A0C0000}"/>
    <cellStyle name="Normal 52 2 2 3 2 2" xfId="4804" xr:uid="{00000000-0005-0000-0000-0000C4120000}"/>
    <cellStyle name="Normal 52 2 2 3 2 2 2" xfId="14877" xr:uid="{00000000-0005-0000-0000-00001D3A0000}"/>
    <cellStyle name="Normal 52 2 2 3 2 2 2 3" xfId="29975" xr:uid="{00000000-0005-0000-0000-000017750000}"/>
    <cellStyle name="Normal 52 2 2 3 2 2 3" xfId="9857" xr:uid="{00000000-0005-0000-0000-000081260000}"/>
    <cellStyle name="Normal 52 2 2 3 2 2 3 3" xfId="24958" xr:uid="{00000000-0005-0000-0000-00007E610000}"/>
    <cellStyle name="Normal 52 2 2 3 2 2 5" xfId="19945" xr:uid="{00000000-0005-0000-0000-0000E94D0000}"/>
    <cellStyle name="Normal 52 2 2 3 2 3" xfId="6496" xr:uid="{00000000-0005-0000-0000-000060190000}"/>
    <cellStyle name="Normal 52 2 2 3 2 3 2" xfId="16548" xr:uid="{00000000-0005-0000-0000-0000A4400000}"/>
    <cellStyle name="Normal 52 2 2 3 2 3 3" xfId="11528" xr:uid="{00000000-0005-0000-0000-0000082D0000}"/>
    <cellStyle name="Normal 52 2 2 3 2 3 3 3" xfId="26629" xr:uid="{00000000-0005-0000-0000-000005680000}"/>
    <cellStyle name="Normal 52 2 2 3 2 3 5" xfId="21616" xr:uid="{00000000-0005-0000-0000-000070540000}"/>
    <cellStyle name="Normal 52 2 2 3 2 4" xfId="13206" xr:uid="{00000000-0005-0000-0000-000096330000}"/>
    <cellStyle name="Normal 52 2 2 3 2 4 3" xfId="28304" xr:uid="{00000000-0005-0000-0000-0000906E0000}"/>
    <cellStyle name="Normal 52 2 2 3 2 5" xfId="8185" xr:uid="{00000000-0005-0000-0000-0000F91F0000}"/>
    <cellStyle name="Normal 52 2 2 3 2 5 3" xfId="23287" xr:uid="{00000000-0005-0000-0000-0000F75A0000}"/>
    <cellStyle name="Normal 52 2 2 3 2 7" xfId="18274" xr:uid="{00000000-0005-0000-0000-000062470000}"/>
    <cellStyle name="Normal 52 2 2 3 3" xfId="3967" xr:uid="{00000000-0005-0000-0000-00007F0F0000}"/>
    <cellStyle name="Normal 52 2 2 3 3 2" xfId="14041" xr:uid="{00000000-0005-0000-0000-0000D9360000}"/>
    <cellStyle name="Normal 52 2 2 3 3 2 3" xfId="29139" xr:uid="{00000000-0005-0000-0000-0000D3710000}"/>
    <cellStyle name="Normal 52 2 2 3 3 3" xfId="9021" xr:uid="{00000000-0005-0000-0000-00003D230000}"/>
    <cellStyle name="Normal 52 2 2 3 3 3 3" xfId="24122" xr:uid="{00000000-0005-0000-0000-00003A5E0000}"/>
    <cellStyle name="Normal 52 2 2 3 3 5" xfId="19109" xr:uid="{00000000-0005-0000-0000-0000A54A0000}"/>
    <cellStyle name="Normal 52 2 2 3 4" xfId="5660" xr:uid="{00000000-0005-0000-0000-00001C160000}"/>
    <cellStyle name="Normal 52 2 2 3 4 2" xfId="15712" xr:uid="{00000000-0005-0000-0000-0000603D0000}"/>
    <cellStyle name="Normal 52 2 2 3 4 2 3" xfId="30810" xr:uid="{00000000-0005-0000-0000-00005A780000}"/>
    <cellStyle name="Normal 52 2 2 3 4 3" xfId="10692" xr:uid="{00000000-0005-0000-0000-0000C4290000}"/>
    <cellStyle name="Normal 52 2 2 3 4 3 3" xfId="25793" xr:uid="{00000000-0005-0000-0000-0000C1640000}"/>
    <cellStyle name="Normal 52 2 2 3 4 5" xfId="20780" xr:uid="{00000000-0005-0000-0000-00002C510000}"/>
    <cellStyle name="Normal 52 2 2 3 5" xfId="12370" xr:uid="{00000000-0005-0000-0000-000052300000}"/>
    <cellStyle name="Normal 52 2 2 3 5 3" xfId="27468" xr:uid="{00000000-0005-0000-0000-00004C6B0000}"/>
    <cellStyle name="Normal 52 2 2 3 6" xfId="7349" xr:uid="{00000000-0005-0000-0000-0000B51C0000}"/>
    <cellStyle name="Normal 52 2 2 3 6 3" xfId="22451" xr:uid="{00000000-0005-0000-0000-0000B3570000}"/>
    <cellStyle name="Normal 52 2 2 3 8" xfId="17438" xr:uid="{00000000-0005-0000-0000-00001E440000}"/>
    <cellStyle name="Normal 52 2 2 4" xfId="2696" xr:uid="{00000000-0005-0000-0000-0000880A0000}"/>
    <cellStyle name="Normal 52 2 2 4 2" xfId="4386" xr:uid="{00000000-0005-0000-0000-000022110000}"/>
    <cellStyle name="Normal 52 2 2 4 2 2" xfId="14459" xr:uid="{00000000-0005-0000-0000-00007B380000}"/>
    <cellStyle name="Normal 52 2 2 4 2 2 3" xfId="29557" xr:uid="{00000000-0005-0000-0000-000075730000}"/>
    <cellStyle name="Normal 52 2 2 4 2 3" xfId="9439" xr:uid="{00000000-0005-0000-0000-0000DF240000}"/>
    <cellStyle name="Normal 52 2 2 4 2 3 3" xfId="24540" xr:uid="{00000000-0005-0000-0000-0000DC5F0000}"/>
    <cellStyle name="Normal 52 2 2 4 2 5" xfId="19527" xr:uid="{00000000-0005-0000-0000-0000474C0000}"/>
    <cellStyle name="Normal 52 2 2 4 3" xfId="6078" xr:uid="{00000000-0005-0000-0000-0000BE170000}"/>
    <cellStyle name="Normal 52 2 2 4 3 2" xfId="16130" xr:uid="{00000000-0005-0000-0000-0000023F0000}"/>
    <cellStyle name="Normal 52 2 2 4 3 3" xfId="11110" xr:uid="{00000000-0005-0000-0000-0000662B0000}"/>
    <cellStyle name="Normal 52 2 2 4 3 3 3" xfId="26211" xr:uid="{00000000-0005-0000-0000-000063660000}"/>
    <cellStyle name="Normal 52 2 2 4 3 5" xfId="21198" xr:uid="{00000000-0005-0000-0000-0000CE520000}"/>
    <cellStyle name="Normal 52 2 2 4 4" xfId="12788" xr:uid="{00000000-0005-0000-0000-0000F4310000}"/>
    <cellStyle name="Normal 52 2 2 4 4 3" xfId="27886" xr:uid="{00000000-0005-0000-0000-0000EE6C0000}"/>
    <cellStyle name="Normal 52 2 2 4 5" xfId="7767" xr:uid="{00000000-0005-0000-0000-0000571E0000}"/>
    <cellStyle name="Normal 52 2 2 4 5 3" xfId="22869" xr:uid="{00000000-0005-0000-0000-000055590000}"/>
    <cellStyle name="Normal 52 2 2 4 7" xfId="17856" xr:uid="{00000000-0005-0000-0000-0000C0450000}"/>
    <cellStyle name="Normal 52 2 2 5" xfId="3549" xr:uid="{00000000-0005-0000-0000-0000DD0D0000}"/>
    <cellStyle name="Normal 52 2 2 5 2" xfId="13623" xr:uid="{00000000-0005-0000-0000-000037350000}"/>
    <cellStyle name="Normal 52 2 2 5 2 3" xfId="28721" xr:uid="{00000000-0005-0000-0000-000031700000}"/>
    <cellStyle name="Normal 52 2 2 5 3" xfId="8603" xr:uid="{00000000-0005-0000-0000-00009B210000}"/>
    <cellStyle name="Normal 52 2 2 5 3 3" xfId="23704" xr:uid="{00000000-0005-0000-0000-0000985C0000}"/>
    <cellStyle name="Normal 52 2 2 5 5" xfId="18691" xr:uid="{00000000-0005-0000-0000-000003490000}"/>
    <cellStyle name="Normal 52 2 2 6" xfId="5242" xr:uid="{00000000-0005-0000-0000-00007A140000}"/>
    <cellStyle name="Normal 52 2 2 6 2" xfId="15294" xr:uid="{00000000-0005-0000-0000-0000BE3B0000}"/>
    <cellStyle name="Normal 52 2 2 6 2 3" xfId="30392" xr:uid="{00000000-0005-0000-0000-0000B8760000}"/>
    <cellStyle name="Normal 52 2 2 6 3" xfId="10274" xr:uid="{00000000-0005-0000-0000-000022280000}"/>
    <cellStyle name="Normal 52 2 2 6 3 3" xfId="25375" xr:uid="{00000000-0005-0000-0000-00001F630000}"/>
    <cellStyle name="Normal 52 2 2 6 5" xfId="20362" xr:uid="{00000000-0005-0000-0000-00008A4F0000}"/>
    <cellStyle name="Normal 52 2 2 7" xfId="11952" xr:uid="{00000000-0005-0000-0000-0000B02E0000}"/>
    <cellStyle name="Normal 52 2 2 7 3" xfId="27050" xr:uid="{00000000-0005-0000-0000-0000AA690000}"/>
    <cellStyle name="Normal 52 2 2 8" xfId="6931" xr:uid="{00000000-0005-0000-0000-0000131B0000}"/>
    <cellStyle name="Normal 52 2 2 8 3" xfId="22033" xr:uid="{00000000-0005-0000-0000-000011560000}"/>
    <cellStyle name="Normal 52 2 3" xfId="1958" xr:uid="{00000000-0005-0000-0000-0000A6070000}"/>
    <cellStyle name="Normal 52 2 3 2" xfId="2379" xr:uid="{00000000-0005-0000-0000-00004B090000}"/>
    <cellStyle name="Normal 52 2 3 2 2" xfId="3218" xr:uid="{00000000-0005-0000-0000-0000920C0000}"/>
    <cellStyle name="Normal 52 2 3 2 2 2" xfId="4908" xr:uid="{00000000-0005-0000-0000-00002C130000}"/>
    <cellStyle name="Normal 52 2 3 2 2 2 2" xfId="14981" xr:uid="{00000000-0005-0000-0000-0000853A0000}"/>
    <cellStyle name="Normal 52 2 3 2 2 2 2 3" xfId="30079" xr:uid="{00000000-0005-0000-0000-00007F750000}"/>
    <cellStyle name="Normal 52 2 3 2 2 2 3" xfId="9961" xr:uid="{00000000-0005-0000-0000-0000E9260000}"/>
    <cellStyle name="Normal 52 2 3 2 2 2 3 3" xfId="25062" xr:uid="{00000000-0005-0000-0000-0000E6610000}"/>
    <cellStyle name="Normal 52 2 3 2 2 2 5" xfId="20049" xr:uid="{00000000-0005-0000-0000-0000514E0000}"/>
    <cellStyle name="Normal 52 2 3 2 2 3" xfId="6600" xr:uid="{00000000-0005-0000-0000-0000C8190000}"/>
    <cellStyle name="Normal 52 2 3 2 2 3 2" xfId="16652" xr:uid="{00000000-0005-0000-0000-00000C410000}"/>
    <cellStyle name="Normal 52 2 3 2 2 3 3" xfId="11632" xr:uid="{00000000-0005-0000-0000-0000702D0000}"/>
    <cellStyle name="Normal 52 2 3 2 2 3 3 3" xfId="26733" xr:uid="{00000000-0005-0000-0000-00006D680000}"/>
    <cellStyle name="Normal 52 2 3 2 2 3 5" xfId="21720" xr:uid="{00000000-0005-0000-0000-0000D8540000}"/>
    <cellStyle name="Normal 52 2 3 2 2 4" xfId="13310" xr:uid="{00000000-0005-0000-0000-0000FE330000}"/>
    <cellStyle name="Normal 52 2 3 2 2 4 3" xfId="28408" xr:uid="{00000000-0005-0000-0000-0000F86E0000}"/>
    <cellStyle name="Normal 52 2 3 2 2 5" xfId="8289" xr:uid="{00000000-0005-0000-0000-000061200000}"/>
    <cellStyle name="Normal 52 2 3 2 2 5 3" xfId="23391" xr:uid="{00000000-0005-0000-0000-00005F5B0000}"/>
    <cellStyle name="Normal 52 2 3 2 2 7" xfId="18378" xr:uid="{00000000-0005-0000-0000-0000CA470000}"/>
    <cellStyle name="Normal 52 2 3 2 3" xfId="4071" xr:uid="{00000000-0005-0000-0000-0000E70F0000}"/>
    <cellStyle name="Normal 52 2 3 2 3 2" xfId="14145" xr:uid="{00000000-0005-0000-0000-000041370000}"/>
    <cellStyle name="Normal 52 2 3 2 3 2 3" xfId="29243" xr:uid="{00000000-0005-0000-0000-00003B720000}"/>
    <cellStyle name="Normal 52 2 3 2 3 3" xfId="9125" xr:uid="{00000000-0005-0000-0000-0000A5230000}"/>
    <cellStyle name="Normal 52 2 3 2 3 3 3" xfId="24226" xr:uid="{00000000-0005-0000-0000-0000A25E0000}"/>
    <cellStyle name="Normal 52 2 3 2 3 5" xfId="19213" xr:uid="{00000000-0005-0000-0000-00000D4B0000}"/>
    <cellStyle name="Normal 52 2 3 2 4" xfId="5764" xr:uid="{00000000-0005-0000-0000-000084160000}"/>
    <cellStyle name="Normal 52 2 3 2 4 2" xfId="15816" xr:uid="{00000000-0005-0000-0000-0000C83D0000}"/>
    <cellStyle name="Normal 52 2 3 2 4 2 3" xfId="30914" xr:uid="{00000000-0005-0000-0000-0000C2780000}"/>
    <cellStyle name="Normal 52 2 3 2 4 3" xfId="10796" xr:uid="{00000000-0005-0000-0000-00002C2A0000}"/>
    <cellStyle name="Normal 52 2 3 2 4 3 3" xfId="25897" xr:uid="{00000000-0005-0000-0000-000029650000}"/>
    <cellStyle name="Normal 52 2 3 2 4 5" xfId="20884" xr:uid="{00000000-0005-0000-0000-000094510000}"/>
    <cellStyle name="Normal 52 2 3 2 5" xfId="12474" xr:uid="{00000000-0005-0000-0000-0000BA300000}"/>
    <cellStyle name="Normal 52 2 3 2 5 3" xfId="27572" xr:uid="{00000000-0005-0000-0000-0000B46B0000}"/>
    <cellStyle name="Normal 52 2 3 2 6" xfId="7453" xr:uid="{00000000-0005-0000-0000-00001D1D0000}"/>
    <cellStyle name="Normal 52 2 3 2 6 3" xfId="22555" xr:uid="{00000000-0005-0000-0000-00001B580000}"/>
    <cellStyle name="Normal 52 2 3 2 8" xfId="17542" xr:uid="{00000000-0005-0000-0000-000086440000}"/>
    <cellStyle name="Normal 52 2 3 3" xfId="2800" xr:uid="{00000000-0005-0000-0000-0000F00A0000}"/>
    <cellStyle name="Normal 52 2 3 3 2" xfId="4490" xr:uid="{00000000-0005-0000-0000-00008A110000}"/>
    <cellStyle name="Normal 52 2 3 3 2 2" xfId="14563" xr:uid="{00000000-0005-0000-0000-0000E3380000}"/>
    <cellStyle name="Normal 52 2 3 3 2 2 3" xfId="29661" xr:uid="{00000000-0005-0000-0000-0000DD730000}"/>
    <cellStyle name="Normal 52 2 3 3 2 3" xfId="9543" xr:uid="{00000000-0005-0000-0000-000047250000}"/>
    <cellStyle name="Normal 52 2 3 3 2 3 3" xfId="24644" xr:uid="{00000000-0005-0000-0000-000044600000}"/>
    <cellStyle name="Normal 52 2 3 3 2 5" xfId="19631" xr:uid="{00000000-0005-0000-0000-0000AF4C0000}"/>
    <cellStyle name="Normal 52 2 3 3 3" xfId="6182" xr:uid="{00000000-0005-0000-0000-000026180000}"/>
    <cellStyle name="Normal 52 2 3 3 3 2" xfId="16234" xr:uid="{00000000-0005-0000-0000-00006A3F0000}"/>
    <cellStyle name="Normal 52 2 3 3 3 3" xfId="11214" xr:uid="{00000000-0005-0000-0000-0000CE2B0000}"/>
    <cellStyle name="Normal 52 2 3 3 3 3 3" xfId="26315" xr:uid="{00000000-0005-0000-0000-0000CB660000}"/>
    <cellStyle name="Normal 52 2 3 3 3 5" xfId="21302" xr:uid="{00000000-0005-0000-0000-000036530000}"/>
    <cellStyle name="Normal 52 2 3 3 4" xfId="12892" xr:uid="{00000000-0005-0000-0000-00005C320000}"/>
    <cellStyle name="Normal 52 2 3 3 4 3" xfId="27990" xr:uid="{00000000-0005-0000-0000-0000566D0000}"/>
    <cellStyle name="Normal 52 2 3 3 5" xfId="7871" xr:uid="{00000000-0005-0000-0000-0000BF1E0000}"/>
    <cellStyle name="Normal 52 2 3 3 5 3" xfId="22973" xr:uid="{00000000-0005-0000-0000-0000BD590000}"/>
    <cellStyle name="Normal 52 2 3 3 7" xfId="17960" xr:uid="{00000000-0005-0000-0000-000028460000}"/>
    <cellStyle name="Normal 52 2 3 4" xfId="3653" xr:uid="{00000000-0005-0000-0000-0000450E0000}"/>
    <cellStyle name="Normal 52 2 3 4 2" xfId="13727" xr:uid="{00000000-0005-0000-0000-00009F350000}"/>
    <cellStyle name="Normal 52 2 3 4 2 3" xfId="28825" xr:uid="{00000000-0005-0000-0000-000099700000}"/>
    <cellStyle name="Normal 52 2 3 4 3" xfId="8707" xr:uid="{00000000-0005-0000-0000-000003220000}"/>
    <cellStyle name="Normal 52 2 3 4 3 3" xfId="23808" xr:uid="{00000000-0005-0000-0000-0000005D0000}"/>
    <cellStyle name="Normal 52 2 3 4 5" xfId="18795" xr:uid="{00000000-0005-0000-0000-00006B490000}"/>
    <cellStyle name="Normal 52 2 3 5" xfId="5346" xr:uid="{00000000-0005-0000-0000-0000E2140000}"/>
    <cellStyle name="Normal 52 2 3 5 2" xfId="15398" xr:uid="{00000000-0005-0000-0000-0000263C0000}"/>
    <cellStyle name="Normal 52 2 3 5 2 3" xfId="30496" xr:uid="{00000000-0005-0000-0000-000020770000}"/>
    <cellStyle name="Normal 52 2 3 5 3" xfId="10378" xr:uid="{00000000-0005-0000-0000-00008A280000}"/>
    <cellStyle name="Normal 52 2 3 5 3 3" xfId="25479" xr:uid="{00000000-0005-0000-0000-000087630000}"/>
    <cellStyle name="Normal 52 2 3 5 5" xfId="20466" xr:uid="{00000000-0005-0000-0000-0000F24F0000}"/>
    <cellStyle name="Normal 52 2 3 6" xfId="12056" xr:uid="{00000000-0005-0000-0000-0000182F0000}"/>
    <cellStyle name="Normal 52 2 3 6 3" xfId="27154" xr:uid="{00000000-0005-0000-0000-0000126A0000}"/>
    <cellStyle name="Normal 52 2 3 7" xfId="7035" xr:uid="{00000000-0005-0000-0000-00007B1B0000}"/>
    <cellStyle name="Normal 52 2 3 7 3" xfId="22137" xr:uid="{00000000-0005-0000-0000-000079560000}"/>
    <cellStyle name="Normal 52 2 3 9" xfId="17124" xr:uid="{00000000-0005-0000-0000-0000E4420000}"/>
    <cellStyle name="Normal 52 2 4" xfId="2171" xr:uid="{00000000-0005-0000-0000-00007B080000}"/>
    <cellStyle name="Normal 52 2 4 2" xfId="3010" xr:uid="{00000000-0005-0000-0000-0000C20B0000}"/>
    <cellStyle name="Normal 52 2 4 2 2" xfId="4700" xr:uid="{00000000-0005-0000-0000-00005C120000}"/>
    <cellStyle name="Normal 52 2 4 2 2 2" xfId="14773" xr:uid="{00000000-0005-0000-0000-0000B5390000}"/>
    <cellStyle name="Normal 52 2 4 2 2 2 3" xfId="29871" xr:uid="{00000000-0005-0000-0000-0000AF740000}"/>
    <cellStyle name="Normal 52 2 4 2 2 3" xfId="9753" xr:uid="{00000000-0005-0000-0000-000019260000}"/>
    <cellStyle name="Normal 52 2 4 2 2 3 3" xfId="24854" xr:uid="{00000000-0005-0000-0000-000016610000}"/>
    <cellStyle name="Normal 52 2 4 2 2 5" xfId="19841" xr:uid="{00000000-0005-0000-0000-0000814D0000}"/>
    <cellStyle name="Normal 52 2 4 2 3" xfId="6392" xr:uid="{00000000-0005-0000-0000-0000F8180000}"/>
    <cellStyle name="Normal 52 2 4 2 3 2" xfId="16444" xr:uid="{00000000-0005-0000-0000-00003C400000}"/>
    <cellStyle name="Normal 52 2 4 2 3 3" xfId="11424" xr:uid="{00000000-0005-0000-0000-0000A02C0000}"/>
    <cellStyle name="Normal 52 2 4 2 3 3 3" xfId="26525" xr:uid="{00000000-0005-0000-0000-00009D670000}"/>
    <cellStyle name="Normal 52 2 4 2 3 5" xfId="21512" xr:uid="{00000000-0005-0000-0000-000008540000}"/>
    <cellStyle name="Normal 52 2 4 2 4" xfId="13102" xr:uid="{00000000-0005-0000-0000-00002E330000}"/>
    <cellStyle name="Normal 52 2 4 2 4 3" xfId="28200" xr:uid="{00000000-0005-0000-0000-0000286E0000}"/>
    <cellStyle name="Normal 52 2 4 2 5" xfId="8081" xr:uid="{00000000-0005-0000-0000-0000911F0000}"/>
    <cellStyle name="Normal 52 2 4 2 5 3" xfId="23183" xr:uid="{00000000-0005-0000-0000-00008F5A0000}"/>
    <cellStyle name="Normal 52 2 4 2 7" xfId="18170" xr:uid="{00000000-0005-0000-0000-0000FA460000}"/>
    <cellStyle name="Normal 52 2 4 3" xfId="3863" xr:uid="{00000000-0005-0000-0000-0000170F0000}"/>
    <cellStyle name="Normal 52 2 4 3 2" xfId="13937" xr:uid="{00000000-0005-0000-0000-000071360000}"/>
    <cellStyle name="Normal 52 2 4 3 2 3" xfId="29035" xr:uid="{00000000-0005-0000-0000-00006B710000}"/>
    <cellStyle name="Normal 52 2 4 3 3" xfId="8917" xr:uid="{00000000-0005-0000-0000-0000D5220000}"/>
    <cellStyle name="Normal 52 2 4 3 3 3" xfId="24018" xr:uid="{00000000-0005-0000-0000-0000D25D0000}"/>
    <cellStyle name="Normal 52 2 4 3 5" xfId="19005" xr:uid="{00000000-0005-0000-0000-00003D4A0000}"/>
    <cellStyle name="Normal 52 2 4 4" xfId="5556" xr:uid="{00000000-0005-0000-0000-0000B4150000}"/>
    <cellStyle name="Normal 52 2 4 4 2" xfId="15608" xr:uid="{00000000-0005-0000-0000-0000F83C0000}"/>
    <cellStyle name="Normal 52 2 4 4 2 3" xfId="30706" xr:uid="{00000000-0005-0000-0000-0000F2770000}"/>
    <cellStyle name="Normal 52 2 4 4 3" xfId="10588" xr:uid="{00000000-0005-0000-0000-00005C290000}"/>
    <cellStyle name="Normal 52 2 4 4 3 3" xfId="25689" xr:uid="{00000000-0005-0000-0000-000059640000}"/>
    <cellStyle name="Normal 52 2 4 4 5" xfId="20676" xr:uid="{00000000-0005-0000-0000-0000C4500000}"/>
    <cellStyle name="Normal 52 2 4 5" xfId="12266" xr:uid="{00000000-0005-0000-0000-0000EA2F0000}"/>
    <cellStyle name="Normal 52 2 4 5 3" xfId="27364" xr:uid="{00000000-0005-0000-0000-0000E46A0000}"/>
    <cellStyle name="Normal 52 2 4 6" xfId="7245" xr:uid="{00000000-0005-0000-0000-00004D1C0000}"/>
    <cellStyle name="Normal 52 2 4 6 3" xfId="22347" xr:uid="{00000000-0005-0000-0000-00004B570000}"/>
    <cellStyle name="Normal 52 2 4 8" xfId="17334" xr:uid="{00000000-0005-0000-0000-0000B6430000}"/>
    <cellStyle name="Normal 52 2 5" xfId="2592" xr:uid="{00000000-0005-0000-0000-0000200A0000}"/>
    <cellStyle name="Normal 52 2 5 2" xfId="4282" xr:uid="{00000000-0005-0000-0000-0000BA100000}"/>
    <cellStyle name="Normal 52 2 5 2 2" xfId="14355" xr:uid="{00000000-0005-0000-0000-000013380000}"/>
    <cellStyle name="Normal 52 2 5 2 2 3" xfId="29453" xr:uid="{00000000-0005-0000-0000-00000D730000}"/>
    <cellStyle name="Normal 52 2 5 2 3" xfId="9335" xr:uid="{00000000-0005-0000-0000-000077240000}"/>
    <cellStyle name="Normal 52 2 5 2 3 3" xfId="24436" xr:uid="{00000000-0005-0000-0000-0000745F0000}"/>
    <cellStyle name="Normal 52 2 5 2 5" xfId="19423" xr:uid="{00000000-0005-0000-0000-0000DF4B0000}"/>
    <cellStyle name="Normal 52 2 5 3" xfId="5974" xr:uid="{00000000-0005-0000-0000-000056170000}"/>
    <cellStyle name="Normal 52 2 5 3 2" xfId="16026" xr:uid="{00000000-0005-0000-0000-00009A3E0000}"/>
    <cellStyle name="Normal 52 2 5 3 3" xfId="11006" xr:uid="{00000000-0005-0000-0000-0000FE2A0000}"/>
    <cellStyle name="Normal 52 2 5 3 3 3" xfId="26107" xr:uid="{00000000-0005-0000-0000-0000FB650000}"/>
    <cellStyle name="Normal 52 2 5 3 5" xfId="21094" xr:uid="{00000000-0005-0000-0000-000066520000}"/>
    <cellStyle name="Normal 52 2 5 4" xfId="12684" xr:uid="{00000000-0005-0000-0000-00008C310000}"/>
    <cellStyle name="Normal 52 2 5 4 3" xfId="27782" xr:uid="{00000000-0005-0000-0000-0000866C0000}"/>
    <cellStyle name="Normal 52 2 5 5" xfId="7663" xr:uid="{00000000-0005-0000-0000-0000EF1D0000}"/>
    <cellStyle name="Normal 52 2 5 5 3" xfId="22765" xr:uid="{00000000-0005-0000-0000-0000ED580000}"/>
    <cellStyle name="Normal 52 2 5 7" xfId="17752" xr:uid="{00000000-0005-0000-0000-000058450000}"/>
    <cellStyle name="Normal 52 2 6" xfId="3445" xr:uid="{00000000-0005-0000-0000-0000750D0000}"/>
    <cellStyle name="Normal 52 2 6 2" xfId="13519" xr:uid="{00000000-0005-0000-0000-0000CF340000}"/>
    <cellStyle name="Normal 52 2 6 2 3" xfId="28617" xr:uid="{00000000-0005-0000-0000-0000C96F0000}"/>
    <cellStyle name="Normal 52 2 6 3" xfId="8499" xr:uid="{00000000-0005-0000-0000-000033210000}"/>
    <cellStyle name="Normal 52 2 6 3 3" xfId="23600" xr:uid="{00000000-0005-0000-0000-0000305C0000}"/>
    <cellStyle name="Normal 52 2 6 5" xfId="18587" xr:uid="{00000000-0005-0000-0000-00009B480000}"/>
    <cellStyle name="Normal 52 2 7" xfId="5138" xr:uid="{00000000-0005-0000-0000-000012140000}"/>
    <cellStyle name="Normal 52 2 7 2" xfId="15190" xr:uid="{00000000-0005-0000-0000-0000563B0000}"/>
    <cellStyle name="Normal 52 2 7 2 3" xfId="30288" xr:uid="{00000000-0005-0000-0000-000050760000}"/>
    <cellStyle name="Normal 52 2 7 3" xfId="10170" xr:uid="{00000000-0005-0000-0000-0000BA270000}"/>
    <cellStyle name="Normal 52 2 7 3 3" xfId="25271" xr:uid="{00000000-0005-0000-0000-0000B7620000}"/>
    <cellStyle name="Normal 52 2 7 5" xfId="20258" xr:uid="{00000000-0005-0000-0000-0000224F0000}"/>
    <cellStyle name="Normal 52 2 8" xfId="11848" xr:uid="{00000000-0005-0000-0000-0000482E0000}"/>
    <cellStyle name="Normal 52 2 8 3" xfId="26946" xr:uid="{00000000-0005-0000-0000-000042690000}"/>
    <cellStyle name="Normal 52 2 9" xfId="6827" xr:uid="{00000000-0005-0000-0000-0000AB1A0000}"/>
    <cellStyle name="Normal 52 2 9 3" xfId="21929" xr:uid="{00000000-0005-0000-0000-0000A9550000}"/>
    <cellStyle name="Normal 52 3" xfId="1791" xr:uid="{00000000-0005-0000-0000-0000FF060000}"/>
    <cellStyle name="Normal 52 3 10" xfId="16968" xr:uid="{00000000-0005-0000-0000-000048420000}"/>
    <cellStyle name="Normal 52 3 2" xfId="2010" xr:uid="{00000000-0005-0000-0000-0000DA070000}"/>
    <cellStyle name="Normal 52 3 2 2" xfId="2431" xr:uid="{00000000-0005-0000-0000-00007F090000}"/>
    <cellStyle name="Normal 52 3 2 2 2" xfId="3270" xr:uid="{00000000-0005-0000-0000-0000C60C0000}"/>
    <cellStyle name="Normal 52 3 2 2 2 2" xfId="4960" xr:uid="{00000000-0005-0000-0000-000060130000}"/>
    <cellStyle name="Normal 52 3 2 2 2 2 2" xfId="15033" xr:uid="{00000000-0005-0000-0000-0000B93A0000}"/>
    <cellStyle name="Normal 52 3 2 2 2 2 2 3" xfId="30131" xr:uid="{00000000-0005-0000-0000-0000B3750000}"/>
    <cellStyle name="Normal 52 3 2 2 2 2 3" xfId="10013" xr:uid="{00000000-0005-0000-0000-00001D270000}"/>
    <cellStyle name="Normal 52 3 2 2 2 2 3 3" xfId="25114" xr:uid="{00000000-0005-0000-0000-00001A620000}"/>
    <cellStyle name="Normal 52 3 2 2 2 2 5" xfId="20101" xr:uid="{00000000-0005-0000-0000-0000854E0000}"/>
    <cellStyle name="Normal 52 3 2 2 2 3" xfId="6652" xr:uid="{00000000-0005-0000-0000-0000FC190000}"/>
    <cellStyle name="Normal 52 3 2 2 2 3 2" xfId="16704" xr:uid="{00000000-0005-0000-0000-000040410000}"/>
    <cellStyle name="Normal 52 3 2 2 2 3 3" xfId="11684" xr:uid="{00000000-0005-0000-0000-0000A42D0000}"/>
    <cellStyle name="Normal 52 3 2 2 2 3 3 3" xfId="26785" xr:uid="{00000000-0005-0000-0000-0000A1680000}"/>
    <cellStyle name="Normal 52 3 2 2 2 3 5" xfId="21772" xr:uid="{00000000-0005-0000-0000-00000C550000}"/>
    <cellStyle name="Normal 52 3 2 2 2 4" xfId="13362" xr:uid="{00000000-0005-0000-0000-000032340000}"/>
    <cellStyle name="Normal 52 3 2 2 2 4 3" xfId="28460" xr:uid="{00000000-0005-0000-0000-00002C6F0000}"/>
    <cellStyle name="Normal 52 3 2 2 2 5" xfId="8341" xr:uid="{00000000-0005-0000-0000-000095200000}"/>
    <cellStyle name="Normal 52 3 2 2 2 5 3" xfId="23443" xr:uid="{00000000-0005-0000-0000-0000935B0000}"/>
    <cellStyle name="Normal 52 3 2 2 2 7" xfId="18430" xr:uid="{00000000-0005-0000-0000-0000FE470000}"/>
    <cellStyle name="Normal 52 3 2 2 3" xfId="4123" xr:uid="{00000000-0005-0000-0000-00001B100000}"/>
    <cellStyle name="Normal 52 3 2 2 3 2" xfId="14197" xr:uid="{00000000-0005-0000-0000-000075370000}"/>
    <cellStyle name="Normal 52 3 2 2 3 2 3" xfId="29295" xr:uid="{00000000-0005-0000-0000-00006F720000}"/>
    <cellStyle name="Normal 52 3 2 2 3 3" xfId="9177" xr:uid="{00000000-0005-0000-0000-0000D9230000}"/>
    <cellStyle name="Normal 52 3 2 2 3 3 3" xfId="24278" xr:uid="{00000000-0005-0000-0000-0000D65E0000}"/>
    <cellStyle name="Normal 52 3 2 2 3 5" xfId="19265" xr:uid="{00000000-0005-0000-0000-0000414B0000}"/>
    <cellStyle name="Normal 52 3 2 2 4" xfId="5816" xr:uid="{00000000-0005-0000-0000-0000B8160000}"/>
    <cellStyle name="Normal 52 3 2 2 4 2" xfId="15868" xr:uid="{00000000-0005-0000-0000-0000FC3D0000}"/>
    <cellStyle name="Normal 52 3 2 2 4 3" xfId="10848" xr:uid="{00000000-0005-0000-0000-0000602A0000}"/>
    <cellStyle name="Normal 52 3 2 2 4 3 3" xfId="25949" xr:uid="{00000000-0005-0000-0000-00005D650000}"/>
    <cellStyle name="Normal 52 3 2 2 4 5" xfId="20936" xr:uid="{00000000-0005-0000-0000-0000C8510000}"/>
    <cellStyle name="Normal 52 3 2 2 5" xfId="12526" xr:uid="{00000000-0005-0000-0000-0000EE300000}"/>
    <cellStyle name="Normal 52 3 2 2 5 3" xfId="27624" xr:uid="{00000000-0005-0000-0000-0000E86B0000}"/>
    <cellStyle name="Normal 52 3 2 2 6" xfId="7505" xr:uid="{00000000-0005-0000-0000-0000511D0000}"/>
    <cellStyle name="Normal 52 3 2 2 6 3" xfId="22607" xr:uid="{00000000-0005-0000-0000-00004F580000}"/>
    <cellStyle name="Normal 52 3 2 2 8" xfId="17594" xr:uid="{00000000-0005-0000-0000-0000BA440000}"/>
    <cellStyle name="Normal 52 3 2 3" xfId="2852" xr:uid="{00000000-0005-0000-0000-0000240B0000}"/>
    <cellStyle name="Normal 52 3 2 3 2" xfId="4542" xr:uid="{00000000-0005-0000-0000-0000BE110000}"/>
    <cellStyle name="Normal 52 3 2 3 2 2" xfId="14615" xr:uid="{00000000-0005-0000-0000-000017390000}"/>
    <cellStyle name="Normal 52 3 2 3 2 2 3" xfId="29713" xr:uid="{00000000-0005-0000-0000-000011740000}"/>
    <cellStyle name="Normal 52 3 2 3 2 3" xfId="9595" xr:uid="{00000000-0005-0000-0000-00007B250000}"/>
    <cellStyle name="Normal 52 3 2 3 2 3 3" xfId="24696" xr:uid="{00000000-0005-0000-0000-000078600000}"/>
    <cellStyle name="Normal 52 3 2 3 2 5" xfId="19683" xr:uid="{00000000-0005-0000-0000-0000E34C0000}"/>
    <cellStyle name="Normal 52 3 2 3 3" xfId="6234" xr:uid="{00000000-0005-0000-0000-00005A180000}"/>
    <cellStyle name="Normal 52 3 2 3 3 2" xfId="16286" xr:uid="{00000000-0005-0000-0000-00009E3F0000}"/>
    <cellStyle name="Normal 52 3 2 3 3 3" xfId="11266" xr:uid="{00000000-0005-0000-0000-0000022C0000}"/>
    <cellStyle name="Normal 52 3 2 3 3 3 3" xfId="26367" xr:uid="{00000000-0005-0000-0000-0000FF660000}"/>
    <cellStyle name="Normal 52 3 2 3 3 5" xfId="21354" xr:uid="{00000000-0005-0000-0000-00006A530000}"/>
    <cellStyle name="Normal 52 3 2 3 4" xfId="12944" xr:uid="{00000000-0005-0000-0000-000090320000}"/>
    <cellStyle name="Normal 52 3 2 3 4 3" xfId="28042" xr:uid="{00000000-0005-0000-0000-00008A6D0000}"/>
    <cellStyle name="Normal 52 3 2 3 5" xfId="7923" xr:uid="{00000000-0005-0000-0000-0000F31E0000}"/>
    <cellStyle name="Normal 52 3 2 3 5 3" xfId="23025" xr:uid="{00000000-0005-0000-0000-0000F1590000}"/>
    <cellStyle name="Normal 52 3 2 3 7" xfId="18012" xr:uid="{00000000-0005-0000-0000-00005C460000}"/>
    <cellStyle name="Normal 52 3 2 4" xfId="3705" xr:uid="{00000000-0005-0000-0000-0000790E0000}"/>
    <cellStyle name="Normal 52 3 2 4 2" xfId="13779" xr:uid="{00000000-0005-0000-0000-0000D3350000}"/>
    <cellStyle name="Normal 52 3 2 4 2 3" xfId="28877" xr:uid="{00000000-0005-0000-0000-0000CD700000}"/>
    <cellStyle name="Normal 52 3 2 4 3" xfId="8759" xr:uid="{00000000-0005-0000-0000-000037220000}"/>
    <cellStyle name="Normal 52 3 2 4 3 3" xfId="23860" xr:uid="{00000000-0005-0000-0000-0000345D0000}"/>
    <cellStyle name="Normal 52 3 2 4 5" xfId="18847" xr:uid="{00000000-0005-0000-0000-00009F490000}"/>
    <cellStyle name="Normal 52 3 2 5" xfId="5398" xr:uid="{00000000-0005-0000-0000-000016150000}"/>
    <cellStyle name="Normal 52 3 2 5 2" xfId="15450" xr:uid="{00000000-0005-0000-0000-00005A3C0000}"/>
    <cellStyle name="Normal 52 3 2 5 2 3" xfId="30548" xr:uid="{00000000-0005-0000-0000-000054770000}"/>
    <cellStyle name="Normal 52 3 2 5 3" xfId="10430" xr:uid="{00000000-0005-0000-0000-0000BE280000}"/>
    <cellStyle name="Normal 52 3 2 5 3 3" xfId="25531" xr:uid="{00000000-0005-0000-0000-0000BB630000}"/>
    <cellStyle name="Normal 52 3 2 5 5" xfId="20518" xr:uid="{00000000-0005-0000-0000-000026500000}"/>
    <cellStyle name="Normal 52 3 2 6" xfId="12108" xr:uid="{00000000-0005-0000-0000-00004C2F0000}"/>
    <cellStyle name="Normal 52 3 2 6 3" xfId="27206" xr:uid="{00000000-0005-0000-0000-0000466A0000}"/>
    <cellStyle name="Normal 52 3 2 7" xfId="7087" xr:uid="{00000000-0005-0000-0000-0000AF1B0000}"/>
    <cellStyle name="Normal 52 3 2 7 3" xfId="22189" xr:uid="{00000000-0005-0000-0000-0000AD560000}"/>
    <cellStyle name="Normal 52 3 2 9" xfId="17176" xr:uid="{00000000-0005-0000-0000-000018430000}"/>
    <cellStyle name="Normal 52 3 3" xfId="2223" xr:uid="{00000000-0005-0000-0000-0000AF080000}"/>
    <cellStyle name="Normal 52 3 3 2" xfId="3062" xr:uid="{00000000-0005-0000-0000-0000F60B0000}"/>
    <cellStyle name="Normal 52 3 3 2 2" xfId="4752" xr:uid="{00000000-0005-0000-0000-000090120000}"/>
    <cellStyle name="Normal 52 3 3 2 2 2" xfId="14825" xr:uid="{00000000-0005-0000-0000-0000E9390000}"/>
    <cellStyle name="Normal 52 3 3 2 2 2 3" xfId="29923" xr:uid="{00000000-0005-0000-0000-0000E3740000}"/>
    <cellStyle name="Normal 52 3 3 2 2 3" xfId="9805" xr:uid="{00000000-0005-0000-0000-00004D260000}"/>
    <cellStyle name="Normal 52 3 3 2 2 3 3" xfId="24906" xr:uid="{00000000-0005-0000-0000-00004A610000}"/>
    <cellStyle name="Normal 52 3 3 2 2 5" xfId="19893" xr:uid="{00000000-0005-0000-0000-0000B54D0000}"/>
    <cellStyle name="Normal 52 3 3 2 3" xfId="6444" xr:uid="{00000000-0005-0000-0000-00002C190000}"/>
    <cellStyle name="Normal 52 3 3 2 3 2" xfId="16496" xr:uid="{00000000-0005-0000-0000-000070400000}"/>
    <cellStyle name="Normal 52 3 3 2 3 3" xfId="11476" xr:uid="{00000000-0005-0000-0000-0000D42C0000}"/>
    <cellStyle name="Normal 52 3 3 2 3 3 3" xfId="26577" xr:uid="{00000000-0005-0000-0000-0000D1670000}"/>
    <cellStyle name="Normal 52 3 3 2 3 5" xfId="21564" xr:uid="{00000000-0005-0000-0000-00003C540000}"/>
    <cellStyle name="Normal 52 3 3 2 4" xfId="13154" xr:uid="{00000000-0005-0000-0000-000062330000}"/>
    <cellStyle name="Normal 52 3 3 2 4 3" xfId="28252" xr:uid="{00000000-0005-0000-0000-00005C6E0000}"/>
    <cellStyle name="Normal 52 3 3 2 5" xfId="8133" xr:uid="{00000000-0005-0000-0000-0000C51F0000}"/>
    <cellStyle name="Normal 52 3 3 2 5 3" xfId="23235" xr:uid="{00000000-0005-0000-0000-0000C35A0000}"/>
    <cellStyle name="Normal 52 3 3 2 7" xfId="18222" xr:uid="{00000000-0005-0000-0000-00002E470000}"/>
    <cellStyle name="Normal 52 3 3 3" xfId="3915" xr:uid="{00000000-0005-0000-0000-00004B0F0000}"/>
    <cellStyle name="Normal 52 3 3 3 2" xfId="13989" xr:uid="{00000000-0005-0000-0000-0000A5360000}"/>
    <cellStyle name="Normal 52 3 3 3 2 3" xfId="29087" xr:uid="{00000000-0005-0000-0000-00009F710000}"/>
    <cellStyle name="Normal 52 3 3 3 3" xfId="8969" xr:uid="{00000000-0005-0000-0000-000009230000}"/>
    <cellStyle name="Normal 52 3 3 3 3 3" xfId="24070" xr:uid="{00000000-0005-0000-0000-0000065E0000}"/>
    <cellStyle name="Normal 52 3 3 3 5" xfId="19057" xr:uid="{00000000-0005-0000-0000-0000714A0000}"/>
    <cellStyle name="Normal 52 3 3 4" xfId="5608" xr:uid="{00000000-0005-0000-0000-0000E8150000}"/>
    <cellStyle name="Normal 52 3 3 4 2" xfId="15660" xr:uid="{00000000-0005-0000-0000-00002C3D0000}"/>
    <cellStyle name="Normal 52 3 3 4 2 3" xfId="30758" xr:uid="{00000000-0005-0000-0000-000026780000}"/>
    <cellStyle name="Normal 52 3 3 4 3" xfId="10640" xr:uid="{00000000-0005-0000-0000-000090290000}"/>
    <cellStyle name="Normal 52 3 3 4 3 3" xfId="25741" xr:uid="{00000000-0005-0000-0000-00008D640000}"/>
    <cellStyle name="Normal 52 3 3 4 5" xfId="20728" xr:uid="{00000000-0005-0000-0000-0000F8500000}"/>
    <cellStyle name="Normal 52 3 3 5" xfId="12318" xr:uid="{00000000-0005-0000-0000-00001E300000}"/>
    <cellStyle name="Normal 52 3 3 5 3" xfId="27416" xr:uid="{00000000-0005-0000-0000-0000186B0000}"/>
    <cellStyle name="Normal 52 3 3 6" xfId="7297" xr:uid="{00000000-0005-0000-0000-0000811C0000}"/>
    <cellStyle name="Normal 52 3 3 6 3" xfId="22399" xr:uid="{00000000-0005-0000-0000-00007F570000}"/>
    <cellStyle name="Normal 52 3 3 8" xfId="17386" xr:uid="{00000000-0005-0000-0000-0000EA430000}"/>
    <cellStyle name="Normal 52 3 4" xfId="2644" xr:uid="{00000000-0005-0000-0000-0000540A0000}"/>
    <cellStyle name="Normal 52 3 4 2" xfId="4334" xr:uid="{00000000-0005-0000-0000-0000EE100000}"/>
    <cellStyle name="Normal 52 3 4 2 2" xfId="14407" xr:uid="{00000000-0005-0000-0000-000047380000}"/>
    <cellStyle name="Normal 52 3 4 2 2 3" xfId="29505" xr:uid="{00000000-0005-0000-0000-000041730000}"/>
    <cellStyle name="Normal 52 3 4 2 3" xfId="9387" xr:uid="{00000000-0005-0000-0000-0000AB240000}"/>
    <cellStyle name="Normal 52 3 4 2 3 3" xfId="24488" xr:uid="{00000000-0005-0000-0000-0000A85F0000}"/>
    <cellStyle name="Normal 52 3 4 2 5" xfId="19475" xr:uid="{00000000-0005-0000-0000-0000134C0000}"/>
    <cellStyle name="Normal 52 3 4 3" xfId="6026" xr:uid="{00000000-0005-0000-0000-00008A170000}"/>
    <cellStyle name="Normal 52 3 4 3 2" xfId="16078" xr:uid="{00000000-0005-0000-0000-0000CE3E0000}"/>
    <cellStyle name="Normal 52 3 4 3 3" xfId="11058" xr:uid="{00000000-0005-0000-0000-0000322B0000}"/>
    <cellStyle name="Normal 52 3 4 3 3 3" xfId="26159" xr:uid="{00000000-0005-0000-0000-00002F660000}"/>
    <cellStyle name="Normal 52 3 4 3 5" xfId="21146" xr:uid="{00000000-0005-0000-0000-00009A520000}"/>
    <cellStyle name="Normal 52 3 4 4" xfId="12736" xr:uid="{00000000-0005-0000-0000-0000C0310000}"/>
    <cellStyle name="Normal 52 3 4 4 3" xfId="27834" xr:uid="{00000000-0005-0000-0000-0000BA6C0000}"/>
    <cellStyle name="Normal 52 3 4 5" xfId="7715" xr:uid="{00000000-0005-0000-0000-0000231E0000}"/>
    <cellStyle name="Normal 52 3 4 5 3" xfId="22817" xr:uid="{00000000-0005-0000-0000-000021590000}"/>
    <cellStyle name="Normal 52 3 4 7" xfId="17804" xr:uid="{00000000-0005-0000-0000-00008C450000}"/>
    <cellStyle name="Normal 52 3 5" xfId="3497" xr:uid="{00000000-0005-0000-0000-0000A90D0000}"/>
    <cellStyle name="Normal 52 3 5 2" xfId="13571" xr:uid="{00000000-0005-0000-0000-000003350000}"/>
    <cellStyle name="Normal 52 3 5 2 3" xfId="28669" xr:uid="{00000000-0005-0000-0000-0000FD6F0000}"/>
    <cellStyle name="Normal 52 3 5 3" xfId="8551" xr:uid="{00000000-0005-0000-0000-000067210000}"/>
    <cellStyle name="Normal 52 3 5 3 3" xfId="23652" xr:uid="{00000000-0005-0000-0000-0000645C0000}"/>
    <cellStyle name="Normal 52 3 5 5" xfId="18639" xr:uid="{00000000-0005-0000-0000-0000CF480000}"/>
    <cellStyle name="Normal 52 3 6" xfId="5190" xr:uid="{00000000-0005-0000-0000-000046140000}"/>
    <cellStyle name="Normal 52 3 6 2" xfId="15242" xr:uid="{00000000-0005-0000-0000-00008A3B0000}"/>
    <cellStyle name="Normal 52 3 6 2 3" xfId="30340" xr:uid="{00000000-0005-0000-0000-000084760000}"/>
    <cellStyle name="Normal 52 3 6 3" xfId="10222" xr:uid="{00000000-0005-0000-0000-0000EE270000}"/>
    <cellStyle name="Normal 52 3 6 3 3" xfId="25323" xr:uid="{00000000-0005-0000-0000-0000EB620000}"/>
    <cellStyle name="Normal 52 3 6 5" xfId="20310" xr:uid="{00000000-0005-0000-0000-0000564F0000}"/>
    <cellStyle name="Normal 52 3 7" xfId="11900" xr:uid="{00000000-0005-0000-0000-00007C2E0000}"/>
    <cellStyle name="Normal 52 3 7 3" xfId="26998" xr:uid="{00000000-0005-0000-0000-000076690000}"/>
    <cellStyle name="Normal 52 3 8" xfId="6879" xr:uid="{00000000-0005-0000-0000-0000DF1A0000}"/>
    <cellStyle name="Normal 52 3 8 3" xfId="21981" xr:uid="{00000000-0005-0000-0000-0000DD550000}"/>
    <cellStyle name="Normal 52 4" xfId="1904" xr:uid="{00000000-0005-0000-0000-000070070000}"/>
    <cellStyle name="Normal 52 4 2" xfId="2327" xr:uid="{00000000-0005-0000-0000-000017090000}"/>
    <cellStyle name="Normal 52 4 2 2" xfId="3166" xr:uid="{00000000-0005-0000-0000-00005E0C0000}"/>
    <cellStyle name="Normal 52 4 2 2 2" xfId="4856" xr:uid="{00000000-0005-0000-0000-0000F8120000}"/>
    <cellStyle name="Normal 52 4 2 2 2 2" xfId="14929" xr:uid="{00000000-0005-0000-0000-0000513A0000}"/>
    <cellStyle name="Normal 52 4 2 2 2 2 3" xfId="30027" xr:uid="{00000000-0005-0000-0000-00004B750000}"/>
    <cellStyle name="Normal 52 4 2 2 2 3" xfId="9909" xr:uid="{00000000-0005-0000-0000-0000B5260000}"/>
    <cellStyle name="Normal 52 4 2 2 2 3 3" xfId="25010" xr:uid="{00000000-0005-0000-0000-0000B2610000}"/>
    <cellStyle name="Normal 52 4 2 2 2 5" xfId="19997" xr:uid="{00000000-0005-0000-0000-00001D4E0000}"/>
    <cellStyle name="Normal 52 4 2 2 3" xfId="6548" xr:uid="{00000000-0005-0000-0000-000094190000}"/>
    <cellStyle name="Normal 52 4 2 2 3 2" xfId="16600" xr:uid="{00000000-0005-0000-0000-0000D8400000}"/>
    <cellStyle name="Normal 52 4 2 2 3 3" xfId="11580" xr:uid="{00000000-0005-0000-0000-00003C2D0000}"/>
    <cellStyle name="Normal 52 4 2 2 3 3 3" xfId="26681" xr:uid="{00000000-0005-0000-0000-000039680000}"/>
    <cellStyle name="Normal 52 4 2 2 3 5" xfId="21668" xr:uid="{00000000-0005-0000-0000-0000A4540000}"/>
    <cellStyle name="Normal 52 4 2 2 4" xfId="13258" xr:uid="{00000000-0005-0000-0000-0000CA330000}"/>
    <cellStyle name="Normal 52 4 2 2 4 3" xfId="28356" xr:uid="{00000000-0005-0000-0000-0000C46E0000}"/>
    <cellStyle name="Normal 52 4 2 2 5" xfId="8237" xr:uid="{00000000-0005-0000-0000-00002D200000}"/>
    <cellStyle name="Normal 52 4 2 2 5 3" xfId="23339" xr:uid="{00000000-0005-0000-0000-00002B5B0000}"/>
    <cellStyle name="Normal 52 4 2 2 7" xfId="18326" xr:uid="{00000000-0005-0000-0000-000096470000}"/>
    <cellStyle name="Normal 52 4 2 3" xfId="4019" xr:uid="{00000000-0005-0000-0000-0000B30F0000}"/>
    <cellStyle name="Normal 52 4 2 3 2" xfId="14093" xr:uid="{00000000-0005-0000-0000-00000D370000}"/>
    <cellStyle name="Normal 52 4 2 3 2 3" xfId="29191" xr:uid="{00000000-0005-0000-0000-000007720000}"/>
    <cellStyle name="Normal 52 4 2 3 3" xfId="9073" xr:uid="{00000000-0005-0000-0000-000071230000}"/>
    <cellStyle name="Normal 52 4 2 3 3 3" xfId="24174" xr:uid="{00000000-0005-0000-0000-00006E5E0000}"/>
    <cellStyle name="Normal 52 4 2 3 5" xfId="19161" xr:uid="{00000000-0005-0000-0000-0000D94A0000}"/>
    <cellStyle name="Normal 52 4 2 4" xfId="5712" xr:uid="{00000000-0005-0000-0000-000050160000}"/>
    <cellStyle name="Normal 52 4 2 4 2" xfId="15764" xr:uid="{00000000-0005-0000-0000-0000943D0000}"/>
    <cellStyle name="Normal 52 4 2 4 2 3" xfId="30862" xr:uid="{00000000-0005-0000-0000-00008E780000}"/>
    <cellStyle name="Normal 52 4 2 4 3" xfId="10744" xr:uid="{00000000-0005-0000-0000-0000F8290000}"/>
    <cellStyle name="Normal 52 4 2 4 3 3" xfId="25845" xr:uid="{00000000-0005-0000-0000-0000F5640000}"/>
    <cellStyle name="Normal 52 4 2 4 5" xfId="20832" xr:uid="{00000000-0005-0000-0000-000060510000}"/>
    <cellStyle name="Normal 52 4 2 5" xfId="12422" xr:uid="{00000000-0005-0000-0000-000086300000}"/>
    <cellStyle name="Normal 52 4 2 5 3" xfId="27520" xr:uid="{00000000-0005-0000-0000-0000806B0000}"/>
    <cellStyle name="Normal 52 4 2 6" xfId="7401" xr:uid="{00000000-0005-0000-0000-0000E91C0000}"/>
    <cellStyle name="Normal 52 4 2 6 3" xfId="22503" xr:uid="{00000000-0005-0000-0000-0000E7570000}"/>
    <cellStyle name="Normal 52 4 2 8" xfId="17490" xr:uid="{00000000-0005-0000-0000-000052440000}"/>
    <cellStyle name="Normal 52 4 3" xfId="2748" xr:uid="{00000000-0005-0000-0000-0000BC0A0000}"/>
    <cellStyle name="Normal 52 4 3 2" xfId="4438" xr:uid="{00000000-0005-0000-0000-000056110000}"/>
    <cellStyle name="Normal 52 4 3 2 2" xfId="14511" xr:uid="{00000000-0005-0000-0000-0000AF380000}"/>
    <cellStyle name="Normal 52 4 3 2 2 3" xfId="29609" xr:uid="{00000000-0005-0000-0000-0000A9730000}"/>
    <cellStyle name="Normal 52 4 3 2 3" xfId="9491" xr:uid="{00000000-0005-0000-0000-000013250000}"/>
    <cellStyle name="Normal 52 4 3 2 3 3" xfId="24592" xr:uid="{00000000-0005-0000-0000-000010600000}"/>
    <cellStyle name="Normal 52 4 3 2 5" xfId="19579" xr:uid="{00000000-0005-0000-0000-00007B4C0000}"/>
    <cellStyle name="Normal 52 4 3 3" xfId="6130" xr:uid="{00000000-0005-0000-0000-0000F2170000}"/>
    <cellStyle name="Normal 52 4 3 3 2" xfId="16182" xr:uid="{00000000-0005-0000-0000-0000363F0000}"/>
    <cellStyle name="Normal 52 4 3 3 3" xfId="11162" xr:uid="{00000000-0005-0000-0000-00009A2B0000}"/>
    <cellStyle name="Normal 52 4 3 3 3 3" xfId="26263" xr:uid="{00000000-0005-0000-0000-000097660000}"/>
    <cellStyle name="Normal 52 4 3 3 5" xfId="21250" xr:uid="{00000000-0005-0000-0000-000002530000}"/>
    <cellStyle name="Normal 52 4 3 4" xfId="12840" xr:uid="{00000000-0005-0000-0000-000028320000}"/>
    <cellStyle name="Normal 52 4 3 4 3" xfId="27938" xr:uid="{00000000-0005-0000-0000-0000226D0000}"/>
    <cellStyle name="Normal 52 4 3 5" xfId="7819" xr:uid="{00000000-0005-0000-0000-00008B1E0000}"/>
    <cellStyle name="Normal 52 4 3 5 3" xfId="22921" xr:uid="{00000000-0005-0000-0000-000089590000}"/>
    <cellStyle name="Normal 52 4 3 7" xfId="17908" xr:uid="{00000000-0005-0000-0000-0000F4450000}"/>
    <cellStyle name="Normal 52 4 4" xfId="3601" xr:uid="{00000000-0005-0000-0000-0000110E0000}"/>
    <cellStyle name="Normal 52 4 4 2" xfId="13675" xr:uid="{00000000-0005-0000-0000-00006B350000}"/>
    <cellStyle name="Normal 52 4 4 2 3" xfId="28773" xr:uid="{00000000-0005-0000-0000-000065700000}"/>
    <cellStyle name="Normal 52 4 4 3" xfId="8655" xr:uid="{00000000-0005-0000-0000-0000CF210000}"/>
    <cellStyle name="Normal 52 4 4 3 3" xfId="23756" xr:uid="{00000000-0005-0000-0000-0000CC5C0000}"/>
    <cellStyle name="Normal 52 4 4 5" xfId="18743" xr:uid="{00000000-0005-0000-0000-000037490000}"/>
    <cellStyle name="Normal 52 4 5" xfId="5294" xr:uid="{00000000-0005-0000-0000-0000AE140000}"/>
    <cellStyle name="Normal 52 4 5 2" xfId="15346" xr:uid="{00000000-0005-0000-0000-0000F23B0000}"/>
    <cellStyle name="Normal 52 4 5 2 3" xfId="30444" xr:uid="{00000000-0005-0000-0000-0000EC760000}"/>
    <cellStyle name="Normal 52 4 5 3" xfId="10326" xr:uid="{00000000-0005-0000-0000-000056280000}"/>
    <cellStyle name="Normal 52 4 5 3 3" xfId="25427" xr:uid="{00000000-0005-0000-0000-000053630000}"/>
    <cellStyle name="Normal 52 4 5 5" xfId="20414" xr:uid="{00000000-0005-0000-0000-0000BE4F0000}"/>
    <cellStyle name="Normal 52 4 6" xfId="12004" xr:uid="{00000000-0005-0000-0000-0000E42E0000}"/>
    <cellStyle name="Normal 52 4 6 3" xfId="27102" xr:uid="{00000000-0005-0000-0000-0000DE690000}"/>
    <cellStyle name="Normal 52 4 7" xfId="6983" xr:uid="{00000000-0005-0000-0000-0000471B0000}"/>
    <cellStyle name="Normal 52 4 7 3" xfId="22085" xr:uid="{00000000-0005-0000-0000-000045560000}"/>
    <cellStyle name="Normal 52 4 9" xfId="17072" xr:uid="{00000000-0005-0000-0000-0000B0420000}"/>
    <cellStyle name="Normal 52 5" xfId="2117" xr:uid="{00000000-0005-0000-0000-000045080000}"/>
    <cellStyle name="Normal 52 5 2" xfId="2958" xr:uid="{00000000-0005-0000-0000-00008E0B0000}"/>
    <cellStyle name="Normal 52 5 2 2" xfId="4648" xr:uid="{00000000-0005-0000-0000-000028120000}"/>
    <cellStyle name="Normal 52 5 2 2 2" xfId="14721" xr:uid="{00000000-0005-0000-0000-000081390000}"/>
    <cellStyle name="Normal 52 5 2 2 2 3" xfId="29819" xr:uid="{00000000-0005-0000-0000-00007B740000}"/>
    <cellStyle name="Normal 52 5 2 2 3" xfId="9701" xr:uid="{00000000-0005-0000-0000-0000E5250000}"/>
    <cellStyle name="Normal 52 5 2 2 3 3" xfId="24802" xr:uid="{00000000-0005-0000-0000-0000E2600000}"/>
    <cellStyle name="Normal 52 5 2 2 5" xfId="19789" xr:uid="{00000000-0005-0000-0000-00004D4D0000}"/>
    <cellStyle name="Normal 52 5 2 3" xfId="6340" xr:uid="{00000000-0005-0000-0000-0000C4180000}"/>
    <cellStyle name="Normal 52 5 2 3 2" xfId="16392" xr:uid="{00000000-0005-0000-0000-000008400000}"/>
    <cellStyle name="Normal 52 5 2 3 3" xfId="11372" xr:uid="{00000000-0005-0000-0000-00006C2C0000}"/>
    <cellStyle name="Normal 52 5 2 3 3 3" xfId="26473" xr:uid="{00000000-0005-0000-0000-000069670000}"/>
    <cellStyle name="Normal 52 5 2 3 5" xfId="21460" xr:uid="{00000000-0005-0000-0000-0000D4530000}"/>
    <cellStyle name="Normal 52 5 2 4" xfId="13050" xr:uid="{00000000-0005-0000-0000-0000FA320000}"/>
    <cellStyle name="Normal 52 5 2 4 3" xfId="28148" xr:uid="{00000000-0005-0000-0000-0000F46D0000}"/>
    <cellStyle name="Normal 52 5 2 5" xfId="8029" xr:uid="{00000000-0005-0000-0000-00005D1F0000}"/>
    <cellStyle name="Normal 52 5 2 5 3" xfId="23131" xr:uid="{00000000-0005-0000-0000-00005B5A0000}"/>
    <cellStyle name="Normal 52 5 2 7" xfId="18118" xr:uid="{00000000-0005-0000-0000-0000C6460000}"/>
    <cellStyle name="Normal 52 5 3" xfId="3811" xr:uid="{00000000-0005-0000-0000-0000E30E0000}"/>
    <cellStyle name="Normal 52 5 3 2" xfId="13885" xr:uid="{00000000-0005-0000-0000-00003D360000}"/>
    <cellStyle name="Normal 52 5 3 2 3" xfId="28983" xr:uid="{00000000-0005-0000-0000-000037710000}"/>
    <cellStyle name="Normal 52 5 3 3" xfId="8865" xr:uid="{00000000-0005-0000-0000-0000A1220000}"/>
    <cellStyle name="Normal 52 5 3 3 3" xfId="23966" xr:uid="{00000000-0005-0000-0000-00009E5D0000}"/>
    <cellStyle name="Normal 52 5 3 5" xfId="18953" xr:uid="{00000000-0005-0000-0000-0000094A0000}"/>
    <cellStyle name="Normal 52 5 4" xfId="5504" xr:uid="{00000000-0005-0000-0000-000080150000}"/>
    <cellStyle name="Normal 52 5 4 2" xfId="15556" xr:uid="{00000000-0005-0000-0000-0000C43C0000}"/>
    <cellStyle name="Normal 52 5 4 2 3" xfId="30654" xr:uid="{00000000-0005-0000-0000-0000BE770000}"/>
    <cellStyle name="Normal 52 5 4 3" xfId="10536" xr:uid="{00000000-0005-0000-0000-000028290000}"/>
    <cellStyle name="Normal 52 5 4 3 3" xfId="25637" xr:uid="{00000000-0005-0000-0000-000025640000}"/>
    <cellStyle name="Normal 52 5 4 5" xfId="20624" xr:uid="{00000000-0005-0000-0000-000090500000}"/>
    <cellStyle name="Normal 52 5 5" xfId="12214" xr:uid="{00000000-0005-0000-0000-0000B62F0000}"/>
    <cellStyle name="Normal 52 5 5 3" xfId="27312" xr:uid="{00000000-0005-0000-0000-0000B06A0000}"/>
    <cellStyle name="Normal 52 5 6" xfId="7193" xr:uid="{00000000-0005-0000-0000-0000191C0000}"/>
    <cellStyle name="Normal 52 5 6 3" xfId="22295" xr:uid="{00000000-0005-0000-0000-000017570000}"/>
    <cellStyle name="Normal 52 5 8" xfId="17282" xr:uid="{00000000-0005-0000-0000-000082430000}"/>
    <cellStyle name="Normal 52 6" xfId="2538" xr:uid="{00000000-0005-0000-0000-0000EA090000}"/>
    <cellStyle name="Normal 52 6 2" xfId="4230" xr:uid="{00000000-0005-0000-0000-000086100000}"/>
    <cellStyle name="Normal 52 6 2 2" xfId="14303" xr:uid="{00000000-0005-0000-0000-0000DF370000}"/>
    <cellStyle name="Normal 52 6 2 2 3" xfId="29401" xr:uid="{00000000-0005-0000-0000-0000D9720000}"/>
    <cellStyle name="Normal 52 6 2 3" xfId="9283" xr:uid="{00000000-0005-0000-0000-000043240000}"/>
    <cellStyle name="Normal 52 6 2 3 3" xfId="24384" xr:uid="{00000000-0005-0000-0000-0000405F0000}"/>
    <cellStyle name="Normal 52 6 2 5" xfId="19371" xr:uid="{00000000-0005-0000-0000-0000AB4B0000}"/>
    <cellStyle name="Normal 52 6 3" xfId="5922" xr:uid="{00000000-0005-0000-0000-000022170000}"/>
    <cellStyle name="Normal 52 6 3 2" xfId="15974" xr:uid="{00000000-0005-0000-0000-0000663E0000}"/>
    <cellStyle name="Normal 52 6 3 3" xfId="10954" xr:uid="{00000000-0005-0000-0000-0000CA2A0000}"/>
    <cellStyle name="Normal 52 6 3 3 3" xfId="26055" xr:uid="{00000000-0005-0000-0000-0000C7650000}"/>
    <cellStyle name="Normal 52 6 3 5" xfId="21042" xr:uid="{00000000-0005-0000-0000-000032520000}"/>
    <cellStyle name="Normal 52 6 4" xfId="12632" xr:uid="{00000000-0005-0000-0000-000058310000}"/>
    <cellStyle name="Normal 52 6 4 3" xfId="27730" xr:uid="{00000000-0005-0000-0000-0000526C0000}"/>
    <cellStyle name="Normal 52 6 5" xfId="7611" xr:uid="{00000000-0005-0000-0000-0000BB1D0000}"/>
    <cellStyle name="Normal 52 6 5 3" xfId="22713" xr:uid="{00000000-0005-0000-0000-0000B9580000}"/>
    <cellStyle name="Normal 52 6 7" xfId="17700" xr:uid="{00000000-0005-0000-0000-000024450000}"/>
    <cellStyle name="Normal 52 7" xfId="3389" xr:uid="{00000000-0005-0000-0000-00003D0D0000}"/>
    <cellStyle name="Normal 52 7 2" xfId="13467" xr:uid="{00000000-0005-0000-0000-00009B340000}"/>
    <cellStyle name="Normal 52 7 2 3" xfId="28565" xr:uid="{00000000-0005-0000-0000-0000956F0000}"/>
    <cellStyle name="Normal 52 7 3" xfId="8447" xr:uid="{00000000-0005-0000-0000-0000FF200000}"/>
    <cellStyle name="Normal 52 7 3 3" xfId="23548" xr:uid="{00000000-0005-0000-0000-0000FC5B0000}"/>
    <cellStyle name="Normal 52 7 5" xfId="18535" xr:uid="{00000000-0005-0000-0000-000067480000}"/>
    <cellStyle name="Normal 52 8" xfId="5083" xr:uid="{00000000-0005-0000-0000-0000DB130000}"/>
    <cellStyle name="Normal 52 8 2" xfId="15138" xr:uid="{00000000-0005-0000-0000-0000223B0000}"/>
    <cellStyle name="Normal 52 8 2 3" xfId="30236" xr:uid="{00000000-0005-0000-0000-00001C760000}"/>
    <cellStyle name="Normal 52 8 3" xfId="10118" xr:uid="{00000000-0005-0000-0000-000086270000}"/>
    <cellStyle name="Normal 52 8 3 3" xfId="25219" xr:uid="{00000000-0005-0000-0000-000083620000}"/>
    <cellStyle name="Normal 52 8 5" xfId="20206" xr:uid="{00000000-0005-0000-0000-0000EE4E0000}"/>
    <cellStyle name="Normal 52 9" xfId="11794" xr:uid="{00000000-0005-0000-0000-0000122E0000}"/>
    <cellStyle name="Normal 52 9 3" xfId="26894" xr:uid="{00000000-0005-0000-0000-00000E690000}"/>
    <cellStyle name="Normal 53" xfId="1453" xr:uid="{00000000-0005-0000-0000-0000AD050000}"/>
    <cellStyle name="Normal 53 10" xfId="6774" xr:uid="{00000000-0005-0000-0000-0000761A0000}"/>
    <cellStyle name="Normal 53 10 3" xfId="21878" xr:uid="{00000000-0005-0000-0000-000076550000}"/>
    <cellStyle name="Normal 53 12" xfId="16863" xr:uid="{00000000-0005-0000-0000-0000DF410000}"/>
    <cellStyle name="Normal 53 2" xfId="1738" xr:uid="{00000000-0005-0000-0000-0000CA060000}"/>
    <cellStyle name="Normal 53 2 11" xfId="16917" xr:uid="{00000000-0005-0000-0000-000015420000}"/>
    <cellStyle name="Normal 53 2 2" xfId="1846" xr:uid="{00000000-0005-0000-0000-000036070000}"/>
    <cellStyle name="Normal 53 2 2 10" xfId="17021" xr:uid="{00000000-0005-0000-0000-00007D420000}"/>
    <cellStyle name="Normal 53 2 2 2" xfId="2063" xr:uid="{00000000-0005-0000-0000-00000F080000}"/>
    <cellStyle name="Normal 53 2 2 2 2" xfId="2484" xr:uid="{00000000-0005-0000-0000-0000B4090000}"/>
    <cellStyle name="Normal 53 2 2 2 2 2" xfId="3323" xr:uid="{00000000-0005-0000-0000-0000FB0C0000}"/>
    <cellStyle name="Normal 53 2 2 2 2 2 2" xfId="5013" xr:uid="{00000000-0005-0000-0000-000095130000}"/>
    <cellStyle name="Normal 53 2 2 2 2 2 2 2" xfId="15086" xr:uid="{00000000-0005-0000-0000-0000EE3A0000}"/>
    <cellStyle name="Normal 53 2 2 2 2 2 2 2 3" xfId="30184" xr:uid="{00000000-0005-0000-0000-0000E8750000}"/>
    <cellStyle name="Normal 53 2 2 2 2 2 2 3" xfId="10066" xr:uid="{00000000-0005-0000-0000-000052270000}"/>
    <cellStyle name="Normal 53 2 2 2 2 2 2 3 3" xfId="25167" xr:uid="{00000000-0005-0000-0000-00004F620000}"/>
    <cellStyle name="Normal 53 2 2 2 2 2 2 5" xfId="20154" xr:uid="{00000000-0005-0000-0000-0000BA4E0000}"/>
    <cellStyle name="Normal 53 2 2 2 2 2 3" xfId="6705" xr:uid="{00000000-0005-0000-0000-0000311A0000}"/>
    <cellStyle name="Normal 53 2 2 2 2 2 3 2" xfId="16757" xr:uid="{00000000-0005-0000-0000-000075410000}"/>
    <cellStyle name="Normal 53 2 2 2 2 2 3 3" xfId="11737" xr:uid="{00000000-0005-0000-0000-0000D92D0000}"/>
    <cellStyle name="Normal 53 2 2 2 2 2 3 3 3" xfId="26838" xr:uid="{00000000-0005-0000-0000-0000D6680000}"/>
    <cellStyle name="Normal 53 2 2 2 2 2 3 5" xfId="21825" xr:uid="{00000000-0005-0000-0000-000041550000}"/>
    <cellStyle name="Normal 53 2 2 2 2 2 4" xfId="13415" xr:uid="{00000000-0005-0000-0000-000067340000}"/>
    <cellStyle name="Normal 53 2 2 2 2 2 4 3" xfId="28513" xr:uid="{00000000-0005-0000-0000-0000616F0000}"/>
    <cellStyle name="Normal 53 2 2 2 2 2 5" xfId="8394" xr:uid="{00000000-0005-0000-0000-0000CA200000}"/>
    <cellStyle name="Normal 53 2 2 2 2 2 5 3" xfId="23496" xr:uid="{00000000-0005-0000-0000-0000C85B0000}"/>
    <cellStyle name="Normal 53 2 2 2 2 2 7" xfId="18483" xr:uid="{00000000-0005-0000-0000-000033480000}"/>
    <cellStyle name="Normal 53 2 2 2 2 3" xfId="4176" xr:uid="{00000000-0005-0000-0000-000050100000}"/>
    <cellStyle name="Normal 53 2 2 2 2 3 2" xfId="14250" xr:uid="{00000000-0005-0000-0000-0000AA370000}"/>
    <cellStyle name="Normal 53 2 2 2 2 3 2 3" xfId="29348" xr:uid="{00000000-0005-0000-0000-0000A4720000}"/>
    <cellStyle name="Normal 53 2 2 2 2 3 3" xfId="9230" xr:uid="{00000000-0005-0000-0000-00000E240000}"/>
    <cellStyle name="Normal 53 2 2 2 2 3 3 3" xfId="24331" xr:uid="{00000000-0005-0000-0000-00000B5F0000}"/>
    <cellStyle name="Normal 53 2 2 2 2 3 5" xfId="19318" xr:uid="{00000000-0005-0000-0000-0000764B0000}"/>
    <cellStyle name="Normal 53 2 2 2 2 4" xfId="5869" xr:uid="{00000000-0005-0000-0000-0000ED160000}"/>
    <cellStyle name="Normal 53 2 2 2 2 4 2" xfId="15921" xr:uid="{00000000-0005-0000-0000-0000313E0000}"/>
    <cellStyle name="Normal 53 2 2 2 2 4 3" xfId="10901" xr:uid="{00000000-0005-0000-0000-0000952A0000}"/>
    <cellStyle name="Normal 53 2 2 2 2 4 3 3" xfId="26002" xr:uid="{00000000-0005-0000-0000-000092650000}"/>
    <cellStyle name="Normal 53 2 2 2 2 4 5" xfId="20989" xr:uid="{00000000-0005-0000-0000-0000FD510000}"/>
    <cellStyle name="Normal 53 2 2 2 2 5" xfId="12579" xr:uid="{00000000-0005-0000-0000-000023310000}"/>
    <cellStyle name="Normal 53 2 2 2 2 5 3" xfId="27677" xr:uid="{00000000-0005-0000-0000-00001D6C0000}"/>
    <cellStyle name="Normal 53 2 2 2 2 6" xfId="7558" xr:uid="{00000000-0005-0000-0000-0000861D0000}"/>
    <cellStyle name="Normal 53 2 2 2 2 6 3" xfId="22660" xr:uid="{00000000-0005-0000-0000-000084580000}"/>
    <cellStyle name="Normal 53 2 2 2 2 8" xfId="17647" xr:uid="{00000000-0005-0000-0000-0000EF440000}"/>
    <cellStyle name="Normal 53 2 2 2 3" xfId="2905" xr:uid="{00000000-0005-0000-0000-0000590B0000}"/>
    <cellStyle name="Normal 53 2 2 2 3 2" xfId="4595" xr:uid="{00000000-0005-0000-0000-0000F3110000}"/>
    <cellStyle name="Normal 53 2 2 2 3 2 2" xfId="14668" xr:uid="{00000000-0005-0000-0000-00004C390000}"/>
    <cellStyle name="Normal 53 2 2 2 3 2 2 3" xfId="29766" xr:uid="{00000000-0005-0000-0000-000046740000}"/>
    <cellStyle name="Normal 53 2 2 2 3 2 3" xfId="9648" xr:uid="{00000000-0005-0000-0000-0000B0250000}"/>
    <cellStyle name="Normal 53 2 2 2 3 2 3 3" xfId="24749" xr:uid="{00000000-0005-0000-0000-0000AD600000}"/>
    <cellStyle name="Normal 53 2 2 2 3 2 5" xfId="19736" xr:uid="{00000000-0005-0000-0000-0000184D0000}"/>
    <cellStyle name="Normal 53 2 2 2 3 3" xfId="6287" xr:uid="{00000000-0005-0000-0000-00008F180000}"/>
    <cellStyle name="Normal 53 2 2 2 3 3 2" xfId="16339" xr:uid="{00000000-0005-0000-0000-0000D33F0000}"/>
    <cellStyle name="Normal 53 2 2 2 3 3 3" xfId="11319" xr:uid="{00000000-0005-0000-0000-0000372C0000}"/>
    <cellStyle name="Normal 53 2 2 2 3 3 3 3" xfId="26420" xr:uid="{00000000-0005-0000-0000-000034670000}"/>
    <cellStyle name="Normal 53 2 2 2 3 3 5" xfId="21407" xr:uid="{00000000-0005-0000-0000-00009F530000}"/>
    <cellStyle name="Normal 53 2 2 2 3 4" xfId="12997" xr:uid="{00000000-0005-0000-0000-0000C5320000}"/>
    <cellStyle name="Normal 53 2 2 2 3 4 3" xfId="28095" xr:uid="{00000000-0005-0000-0000-0000BF6D0000}"/>
    <cellStyle name="Normal 53 2 2 2 3 5" xfId="7976" xr:uid="{00000000-0005-0000-0000-0000281F0000}"/>
    <cellStyle name="Normal 53 2 2 2 3 5 3" xfId="23078" xr:uid="{00000000-0005-0000-0000-0000265A0000}"/>
    <cellStyle name="Normal 53 2 2 2 3 7" xfId="18065" xr:uid="{00000000-0005-0000-0000-000091460000}"/>
    <cellStyle name="Normal 53 2 2 2 4" xfId="3758" xr:uid="{00000000-0005-0000-0000-0000AE0E0000}"/>
    <cellStyle name="Normal 53 2 2 2 4 2" xfId="13832" xr:uid="{00000000-0005-0000-0000-000008360000}"/>
    <cellStyle name="Normal 53 2 2 2 4 2 3" xfId="28930" xr:uid="{00000000-0005-0000-0000-000002710000}"/>
    <cellStyle name="Normal 53 2 2 2 4 3" xfId="8812" xr:uid="{00000000-0005-0000-0000-00006C220000}"/>
    <cellStyle name="Normal 53 2 2 2 4 3 3" xfId="23913" xr:uid="{00000000-0005-0000-0000-0000695D0000}"/>
    <cellStyle name="Normal 53 2 2 2 4 5" xfId="18900" xr:uid="{00000000-0005-0000-0000-0000D4490000}"/>
    <cellStyle name="Normal 53 2 2 2 5" xfId="5451" xr:uid="{00000000-0005-0000-0000-00004B150000}"/>
    <cellStyle name="Normal 53 2 2 2 5 2" xfId="15503" xr:uid="{00000000-0005-0000-0000-00008F3C0000}"/>
    <cellStyle name="Normal 53 2 2 2 5 2 3" xfId="30601" xr:uid="{00000000-0005-0000-0000-000089770000}"/>
    <cellStyle name="Normal 53 2 2 2 5 3" xfId="10483" xr:uid="{00000000-0005-0000-0000-0000F3280000}"/>
    <cellStyle name="Normal 53 2 2 2 5 3 3" xfId="25584" xr:uid="{00000000-0005-0000-0000-0000F0630000}"/>
    <cellStyle name="Normal 53 2 2 2 5 5" xfId="20571" xr:uid="{00000000-0005-0000-0000-00005B500000}"/>
    <cellStyle name="Normal 53 2 2 2 6" xfId="12161" xr:uid="{00000000-0005-0000-0000-0000812F0000}"/>
    <cellStyle name="Normal 53 2 2 2 6 3" xfId="27259" xr:uid="{00000000-0005-0000-0000-00007B6A0000}"/>
    <cellStyle name="Normal 53 2 2 2 7" xfId="7140" xr:uid="{00000000-0005-0000-0000-0000E41B0000}"/>
    <cellStyle name="Normal 53 2 2 2 7 3" xfId="22242" xr:uid="{00000000-0005-0000-0000-0000E2560000}"/>
    <cellStyle name="Normal 53 2 2 2 9" xfId="17229" xr:uid="{00000000-0005-0000-0000-00004D430000}"/>
    <cellStyle name="Normal 53 2 2 3" xfId="2276" xr:uid="{00000000-0005-0000-0000-0000E4080000}"/>
    <cellStyle name="Normal 53 2 2 3 2" xfId="3115" xr:uid="{00000000-0005-0000-0000-00002B0C0000}"/>
    <cellStyle name="Normal 53 2 2 3 2 2" xfId="4805" xr:uid="{00000000-0005-0000-0000-0000C5120000}"/>
    <cellStyle name="Normal 53 2 2 3 2 2 2" xfId="14878" xr:uid="{00000000-0005-0000-0000-00001E3A0000}"/>
    <cellStyle name="Normal 53 2 2 3 2 2 2 3" xfId="29976" xr:uid="{00000000-0005-0000-0000-000018750000}"/>
    <cellStyle name="Normal 53 2 2 3 2 2 3" xfId="9858" xr:uid="{00000000-0005-0000-0000-000082260000}"/>
    <cellStyle name="Normal 53 2 2 3 2 2 3 3" xfId="24959" xr:uid="{00000000-0005-0000-0000-00007F610000}"/>
    <cellStyle name="Normal 53 2 2 3 2 2 5" xfId="19946" xr:uid="{00000000-0005-0000-0000-0000EA4D0000}"/>
    <cellStyle name="Normal 53 2 2 3 2 3" xfId="6497" xr:uid="{00000000-0005-0000-0000-000061190000}"/>
    <cellStyle name="Normal 53 2 2 3 2 3 2" xfId="16549" xr:uid="{00000000-0005-0000-0000-0000A5400000}"/>
    <cellStyle name="Normal 53 2 2 3 2 3 3" xfId="11529" xr:uid="{00000000-0005-0000-0000-0000092D0000}"/>
    <cellStyle name="Normal 53 2 2 3 2 3 3 3" xfId="26630" xr:uid="{00000000-0005-0000-0000-000006680000}"/>
    <cellStyle name="Normal 53 2 2 3 2 3 5" xfId="21617" xr:uid="{00000000-0005-0000-0000-000071540000}"/>
    <cellStyle name="Normal 53 2 2 3 2 4" xfId="13207" xr:uid="{00000000-0005-0000-0000-000097330000}"/>
    <cellStyle name="Normal 53 2 2 3 2 4 3" xfId="28305" xr:uid="{00000000-0005-0000-0000-0000916E0000}"/>
    <cellStyle name="Normal 53 2 2 3 2 5" xfId="8186" xr:uid="{00000000-0005-0000-0000-0000FA1F0000}"/>
    <cellStyle name="Normal 53 2 2 3 2 5 3" xfId="23288" xr:uid="{00000000-0005-0000-0000-0000F85A0000}"/>
    <cellStyle name="Normal 53 2 2 3 2 7" xfId="18275" xr:uid="{00000000-0005-0000-0000-000063470000}"/>
    <cellStyle name="Normal 53 2 2 3 3" xfId="3968" xr:uid="{00000000-0005-0000-0000-0000800F0000}"/>
    <cellStyle name="Normal 53 2 2 3 3 2" xfId="14042" xr:uid="{00000000-0005-0000-0000-0000DA360000}"/>
    <cellStyle name="Normal 53 2 2 3 3 2 3" xfId="29140" xr:uid="{00000000-0005-0000-0000-0000D4710000}"/>
    <cellStyle name="Normal 53 2 2 3 3 3" xfId="9022" xr:uid="{00000000-0005-0000-0000-00003E230000}"/>
    <cellStyle name="Normal 53 2 2 3 3 3 3" xfId="24123" xr:uid="{00000000-0005-0000-0000-00003B5E0000}"/>
    <cellStyle name="Normal 53 2 2 3 3 5" xfId="19110" xr:uid="{00000000-0005-0000-0000-0000A64A0000}"/>
    <cellStyle name="Normal 53 2 2 3 4" xfId="5661" xr:uid="{00000000-0005-0000-0000-00001D160000}"/>
    <cellStyle name="Normal 53 2 2 3 4 2" xfId="15713" xr:uid="{00000000-0005-0000-0000-0000613D0000}"/>
    <cellStyle name="Normal 53 2 2 3 4 2 3" xfId="30811" xr:uid="{00000000-0005-0000-0000-00005B780000}"/>
    <cellStyle name="Normal 53 2 2 3 4 3" xfId="10693" xr:uid="{00000000-0005-0000-0000-0000C5290000}"/>
    <cellStyle name="Normal 53 2 2 3 4 3 3" xfId="25794" xr:uid="{00000000-0005-0000-0000-0000C2640000}"/>
    <cellStyle name="Normal 53 2 2 3 4 5" xfId="20781" xr:uid="{00000000-0005-0000-0000-00002D510000}"/>
    <cellStyle name="Normal 53 2 2 3 5" xfId="12371" xr:uid="{00000000-0005-0000-0000-000053300000}"/>
    <cellStyle name="Normal 53 2 2 3 5 3" xfId="27469" xr:uid="{00000000-0005-0000-0000-00004D6B0000}"/>
    <cellStyle name="Normal 53 2 2 3 6" xfId="7350" xr:uid="{00000000-0005-0000-0000-0000B61C0000}"/>
    <cellStyle name="Normal 53 2 2 3 6 3" xfId="22452" xr:uid="{00000000-0005-0000-0000-0000B4570000}"/>
    <cellStyle name="Normal 53 2 2 3 8" xfId="17439" xr:uid="{00000000-0005-0000-0000-00001F440000}"/>
    <cellStyle name="Normal 53 2 2 4" xfId="2697" xr:uid="{00000000-0005-0000-0000-0000890A0000}"/>
    <cellStyle name="Normal 53 2 2 4 2" xfId="4387" xr:uid="{00000000-0005-0000-0000-000023110000}"/>
    <cellStyle name="Normal 53 2 2 4 2 2" xfId="14460" xr:uid="{00000000-0005-0000-0000-00007C380000}"/>
    <cellStyle name="Normal 53 2 2 4 2 2 3" xfId="29558" xr:uid="{00000000-0005-0000-0000-000076730000}"/>
    <cellStyle name="Normal 53 2 2 4 2 3" xfId="9440" xr:uid="{00000000-0005-0000-0000-0000E0240000}"/>
    <cellStyle name="Normal 53 2 2 4 2 3 3" xfId="24541" xr:uid="{00000000-0005-0000-0000-0000DD5F0000}"/>
    <cellStyle name="Normal 53 2 2 4 2 5" xfId="19528" xr:uid="{00000000-0005-0000-0000-0000484C0000}"/>
    <cellStyle name="Normal 53 2 2 4 3" xfId="6079" xr:uid="{00000000-0005-0000-0000-0000BF170000}"/>
    <cellStyle name="Normal 53 2 2 4 3 2" xfId="16131" xr:uid="{00000000-0005-0000-0000-0000033F0000}"/>
    <cellStyle name="Normal 53 2 2 4 3 3" xfId="11111" xr:uid="{00000000-0005-0000-0000-0000672B0000}"/>
    <cellStyle name="Normal 53 2 2 4 3 3 3" xfId="26212" xr:uid="{00000000-0005-0000-0000-000064660000}"/>
    <cellStyle name="Normal 53 2 2 4 3 5" xfId="21199" xr:uid="{00000000-0005-0000-0000-0000CF520000}"/>
    <cellStyle name="Normal 53 2 2 4 4" xfId="12789" xr:uid="{00000000-0005-0000-0000-0000F5310000}"/>
    <cellStyle name="Normal 53 2 2 4 4 3" xfId="27887" xr:uid="{00000000-0005-0000-0000-0000EF6C0000}"/>
    <cellStyle name="Normal 53 2 2 4 5" xfId="7768" xr:uid="{00000000-0005-0000-0000-0000581E0000}"/>
    <cellStyle name="Normal 53 2 2 4 5 3" xfId="22870" xr:uid="{00000000-0005-0000-0000-000056590000}"/>
    <cellStyle name="Normal 53 2 2 4 7" xfId="17857" xr:uid="{00000000-0005-0000-0000-0000C1450000}"/>
    <cellStyle name="Normal 53 2 2 5" xfId="3550" xr:uid="{00000000-0005-0000-0000-0000DE0D0000}"/>
    <cellStyle name="Normal 53 2 2 5 2" xfId="13624" xr:uid="{00000000-0005-0000-0000-000038350000}"/>
    <cellStyle name="Normal 53 2 2 5 2 3" xfId="28722" xr:uid="{00000000-0005-0000-0000-000032700000}"/>
    <cellStyle name="Normal 53 2 2 5 3" xfId="8604" xr:uid="{00000000-0005-0000-0000-00009C210000}"/>
    <cellStyle name="Normal 53 2 2 5 3 3" xfId="23705" xr:uid="{00000000-0005-0000-0000-0000995C0000}"/>
    <cellStyle name="Normal 53 2 2 5 5" xfId="18692" xr:uid="{00000000-0005-0000-0000-000004490000}"/>
    <cellStyle name="Normal 53 2 2 6" xfId="5243" xr:uid="{00000000-0005-0000-0000-00007B140000}"/>
    <cellStyle name="Normal 53 2 2 6 2" xfId="15295" xr:uid="{00000000-0005-0000-0000-0000BF3B0000}"/>
    <cellStyle name="Normal 53 2 2 6 2 3" xfId="30393" xr:uid="{00000000-0005-0000-0000-0000B9760000}"/>
    <cellStyle name="Normal 53 2 2 6 3" xfId="10275" xr:uid="{00000000-0005-0000-0000-000023280000}"/>
    <cellStyle name="Normal 53 2 2 6 3 3" xfId="25376" xr:uid="{00000000-0005-0000-0000-000020630000}"/>
    <cellStyle name="Normal 53 2 2 6 5" xfId="20363" xr:uid="{00000000-0005-0000-0000-00008B4F0000}"/>
    <cellStyle name="Normal 53 2 2 7" xfId="11953" xr:uid="{00000000-0005-0000-0000-0000B12E0000}"/>
    <cellStyle name="Normal 53 2 2 7 3" xfId="27051" xr:uid="{00000000-0005-0000-0000-0000AB690000}"/>
    <cellStyle name="Normal 53 2 2 8" xfId="6932" xr:uid="{00000000-0005-0000-0000-0000141B0000}"/>
    <cellStyle name="Normal 53 2 2 8 3" xfId="22034" xr:uid="{00000000-0005-0000-0000-000012560000}"/>
    <cellStyle name="Normal 53 2 3" xfId="1959" xr:uid="{00000000-0005-0000-0000-0000A7070000}"/>
    <cellStyle name="Normal 53 2 3 2" xfId="2380" xr:uid="{00000000-0005-0000-0000-00004C090000}"/>
    <cellStyle name="Normal 53 2 3 2 2" xfId="3219" xr:uid="{00000000-0005-0000-0000-0000930C0000}"/>
    <cellStyle name="Normal 53 2 3 2 2 2" xfId="4909" xr:uid="{00000000-0005-0000-0000-00002D130000}"/>
    <cellStyle name="Normal 53 2 3 2 2 2 2" xfId="14982" xr:uid="{00000000-0005-0000-0000-0000863A0000}"/>
    <cellStyle name="Normal 53 2 3 2 2 2 2 3" xfId="30080" xr:uid="{00000000-0005-0000-0000-000080750000}"/>
    <cellStyle name="Normal 53 2 3 2 2 2 3" xfId="9962" xr:uid="{00000000-0005-0000-0000-0000EA260000}"/>
    <cellStyle name="Normal 53 2 3 2 2 2 3 3" xfId="25063" xr:uid="{00000000-0005-0000-0000-0000E7610000}"/>
    <cellStyle name="Normal 53 2 3 2 2 2 5" xfId="20050" xr:uid="{00000000-0005-0000-0000-0000524E0000}"/>
    <cellStyle name="Normal 53 2 3 2 2 3" xfId="6601" xr:uid="{00000000-0005-0000-0000-0000C9190000}"/>
    <cellStyle name="Normal 53 2 3 2 2 3 2" xfId="16653" xr:uid="{00000000-0005-0000-0000-00000D410000}"/>
    <cellStyle name="Normal 53 2 3 2 2 3 3" xfId="11633" xr:uid="{00000000-0005-0000-0000-0000712D0000}"/>
    <cellStyle name="Normal 53 2 3 2 2 3 3 3" xfId="26734" xr:uid="{00000000-0005-0000-0000-00006E680000}"/>
    <cellStyle name="Normal 53 2 3 2 2 3 5" xfId="21721" xr:uid="{00000000-0005-0000-0000-0000D9540000}"/>
    <cellStyle name="Normal 53 2 3 2 2 4" xfId="13311" xr:uid="{00000000-0005-0000-0000-0000FF330000}"/>
    <cellStyle name="Normal 53 2 3 2 2 4 3" xfId="28409" xr:uid="{00000000-0005-0000-0000-0000F96E0000}"/>
    <cellStyle name="Normal 53 2 3 2 2 5" xfId="8290" xr:uid="{00000000-0005-0000-0000-000062200000}"/>
    <cellStyle name="Normal 53 2 3 2 2 5 3" xfId="23392" xr:uid="{00000000-0005-0000-0000-0000605B0000}"/>
    <cellStyle name="Normal 53 2 3 2 2 7" xfId="18379" xr:uid="{00000000-0005-0000-0000-0000CB470000}"/>
    <cellStyle name="Normal 53 2 3 2 3" xfId="4072" xr:uid="{00000000-0005-0000-0000-0000E80F0000}"/>
    <cellStyle name="Normal 53 2 3 2 3 2" xfId="14146" xr:uid="{00000000-0005-0000-0000-000042370000}"/>
    <cellStyle name="Normal 53 2 3 2 3 2 3" xfId="29244" xr:uid="{00000000-0005-0000-0000-00003C720000}"/>
    <cellStyle name="Normal 53 2 3 2 3 3" xfId="9126" xr:uid="{00000000-0005-0000-0000-0000A6230000}"/>
    <cellStyle name="Normal 53 2 3 2 3 3 3" xfId="24227" xr:uid="{00000000-0005-0000-0000-0000A35E0000}"/>
    <cellStyle name="Normal 53 2 3 2 3 5" xfId="19214" xr:uid="{00000000-0005-0000-0000-00000E4B0000}"/>
    <cellStyle name="Normal 53 2 3 2 4" xfId="5765" xr:uid="{00000000-0005-0000-0000-000085160000}"/>
    <cellStyle name="Normal 53 2 3 2 4 2" xfId="15817" xr:uid="{00000000-0005-0000-0000-0000C93D0000}"/>
    <cellStyle name="Normal 53 2 3 2 4 2 3" xfId="30915" xr:uid="{00000000-0005-0000-0000-0000C3780000}"/>
    <cellStyle name="Normal 53 2 3 2 4 3" xfId="10797" xr:uid="{00000000-0005-0000-0000-00002D2A0000}"/>
    <cellStyle name="Normal 53 2 3 2 4 3 3" xfId="25898" xr:uid="{00000000-0005-0000-0000-00002A650000}"/>
    <cellStyle name="Normal 53 2 3 2 4 5" xfId="20885" xr:uid="{00000000-0005-0000-0000-000095510000}"/>
    <cellStyle name="Normal 53 2 3 2 5" xfId="12475" xr:uid="{00000000-0005-0000-0000-0000BB300000}"/>
    <cellStyle name="Normal 53 2 3 2 5 3" xfId="27573" xr:uid="{00000000-0005-0000-0000-0000B56B0000}"/>
    <cellStyle name="Normal 53 2 3 2 6" xfId="7454" xr:uid="{00000000-0005-0000-0000-00001E1D0000}"/>
    <cellStyle name="Normal 53 2 3 2 6 3" xfId="22556" xr:uid="{00000000-0005-0000-0000-00001C580000}"/>
    <cellStyle name="Normal 53 2 3 2 8" xfId="17543" xr:uid="{00000000-0005-0000-0000-000087440000}"/>
    <cellStyle name="Normal 53 2 3 3" xfId="2801" xr:uid="{00000000-0005-0000-0000-0000F10A0000}"/>
    <cellStyle name="Normal 53 2 3 3 2" xfId="4491" xr:uid="{00000000-0005-0000-0000-00008B110000}"/>
    <cellStyle name="Normal 53 2 3 3 2 2" xfId="14564" xr:uid="{00000000-0005-0000-0000-0000E4380000}"/>
    <cellStyle name="Normal 53 2 3 3 2 2 3" xfId="29662" xr:uid="{00000000-0005-0000-0000-0000DE730000}"/>
    <cellStyle name="Normal 53 2 3 3 2 3" xfId="9544" xr:uid="{00000000-0005-0000-0000-000048250000}"/>
    <cellStyle name="Normal 53 2 3 3 2 3 3" xfId="24645" xr:uid="{00000000-0005-0000-0000-000045600000}"/>
    <cellStyle name="Normal 53 2 3 3 2 5" xfId="19632" xr:uid="{00000000-0005-0000-0000-0000B04C0000}"/>
    <cellStyle name="Normal 53 2 3 3 3" xfId="6183" xr:uid="{00000000-0005-0000-0000-000027180000}"/>
    <cellStyle name="Normal 53 2 3 3 3 2" xfId="16235" xr:uid="{00000000-0005-0000-0000-00006B3F0000}"/>
    <cellStyle name="Normal 53 2 3 3 3 3" xfId="11215" xr:uid="{00000000-0005-0000-0000-0000CF2B0000}"/>
    <cellStyle name="Normal 53 2 3 3 3 3 3" xfId="26316" xr:uid="{00000000-0005-0000-0000-0000CC660000}"/>
    <cellStyle name="Normal 53 2 3 3 3 5" xfId="21303" xr:uid="{00000000-0005-0000-0000-000037530000}"/>
    <cellStyle name="Normal 53 2 3 3 4" xfId="12893" xr:uid="{00000000-0005-0000-0000-00005D320000}"/>
    <cellStyle name="Normal 53 2 3 3 4 3" xfId="27991" xr:uid="{00000000-0005-0000-0000-0000576D0000}"/>
    <cellStyle name="Normal 53 2 3 3 5" xfId="7872" xr:uid="{00000000-0005-0000-0000-0000C01E0000}"/>
    <cellStyle name="Normal 53 2 3 3 5 3" xfId="22974" xr:uid="{00000000-0005-0000-0000-0000BE590000}"/>
    <cellStyle name="Normal 53 2 3 3 7" xfId="17961" xr:uid="{00000000-0005-0000-0000-000029460000}"/>
    <cellStyle name="Normal 53 2 3 4" xfId="3654" xr:uid="{00000000-0005-0000-0000-0000460E0000}"/>
    <cellStyle name="Normal 53 2 3 4 2" xfId="13728" xr:uid="{00000000-0005-0000-0000-0000A0350000}"/>
    <cellStyle name="Normal 53 2 3 4 2 3" xfId="28826" xr:uid="{00000000-0005-0000-0000-00009A700000}"/>
    <cellStyle name="Normal 53 2 3 4 3" xfId="8708" xr:uid="{00000000-0005-0000-0000-000004220000}"/>
    <cellStyle name="Normal 53 2 3 4 3 3" xfId="23809" xr:uid="{00000000-0005-0000-0000-0000015D0000}"/>
    <cellStyle name="Normal 53 2 3 4 5" xfId="18796" xr:uid="{00000000-0005-0000-0000-00006C490000}"/>
    <cellStyle name="Normal 53 2 3 5" xfId="5347" xr:uid="{00000000-0005-0000-0000-0000E3140000}"/>
    <cellStyle name="Normal 53 2 3 5 2" xfId="15399" xr:uid="{00000000-0005-0000-0000-0000273C0000}"/>
    <cellStyle name="Normal 53 2 3 5 2 3" xfId="30497" xr:uid="{00000000-0005-0000-0000-000021770000}"/>
    <cellStyle name="Normal 53 2 3 5 3" xfId="10379" xr:uid="{00000000-0005-0000-0000-00008B280000}"/>
    <cellStyle name="Normal 53 2 3 5 3 3" xfId="25480" xr:uid="{00000000-0005-0000-0000-000088630000}"/>
    <cellStyle name="Normal 53 2 3 5 5" xfId="20467" xr:uid="{00000000-0005-0000-0000-0000F34F0000}"/>
    <cellStyle name="Normal 53 2 3 6" xfId="12057" xr:uid="{00000000-0005-0000-0000-0000192F0000}"/>
    <cellStyle name="Normal 53 2 3 6 3" xfId="27155" xr:uid="{00000000-0005-0000-0000-0000136A0000}"/>
    <cellStyle name="Normal 53 2 3 7" xfId="7036" xr:uid="{00000000-0005-0000-0000-00007C1B0000}"/>
    <cellStyle name="Normal 53 2 3 7 3" xfId="22138" xr:uid="{00000000-0005-0000-0000-00007A560000}"/>
    <cellStyle name="Normal 53 2 3 9" xfId="17125" xr:uid="{00000000-0005-0000-0000-0000E5420000}"/>
    <cellStyle name="Normal 53 2 4" xfId="2172" xr:uid="{00000000-0005-0000-0000-00007C080000}"/>
    <cellStyle name="Normal 53 2 4 2" xfId="3011" xr:uid="{00000000-0005-0000-0000-0000C30B0000}"/>
    <cellStyle name="Normal 53 2 4 2 2" xfId="4701" xr:uid="{00000000-0005-0000-0000-00005D120000}"/>
    <cellStyle name="Normal 53 2 4 2 2 2" xfId="14774" xr:uid="{00000000-0005-0000-0000-0000B6390000}"/>
    <cellStyle name="Normal 53 2 4 2 2 2 3" xfId="29872" xr:uid="{00000000-0005-0000-0000-0000B0740000}"/>
    <cellStyle name="Normal 53 2 4 2 2 3" xfId="9754" xr:uid="{00000000-0005-0000-0000-00001A260000}"/>
    <cellStyle name="Normal 53 2 4 2 2 3 3" xfId="24855" xr:uid="{00000000-0005-0000-0000-000017610000}"/>
    <cellStyle name="Normal 53 2 4 2 2 5" xfId="19842" xr:uid="{00000000-0005-0000-0000-0000824D0000}"/>
    <cellStyle name="Normal 53 2 4 2 3" xfId="6393" xr:uid="{00000000-0005-0000-0000-0000F9180000}"/>
    <cellStyle name="Normal 53 2 4 2 3 2" xfId="16445" xr:uid="{00000000-0005-0000-0000-00003D400000}"/>
    <cellStyle name="Normal 53 2 4 2 3 3" xfId="11425" xr:uid="{00000000-0005-0000-0000-0000A12C0000}"/>
    <cellStyle name="Normal 53 2 4 2 3 3 3" xfId="26526" xr:uid="{00000000-0005-0000-0000-00009E670000}"/>
    <cellStyle name="Normal 53 2 4 2 3 5" xfId="21513" xr:uid="{00000000-0005-0000-0000-000009540000}"/>
    <cellStyle name="Normal 53 2 4 2 4" xfId="13103" xr:uid="{00000000-0005-0000-0000-00002F330000}"/>
    <cellStyle name="Normal 53 2 4 2 4 3" xfId="28201" xr:uid="{00000000-0005-0000-0000-0000296E0000}"/>
    <cellStyle name="Normal 53 2 4 2 5" xfId="8082" xr:uid="{00000000-0005-0000-0000-0000921F0000}"/>
    <cellStyle name="Normal 53 2 4 2 5 3" xfId="23184" xr:uid="{00000000-0005-0000-0000-0000905A0000}"/>
    <cellStyle name="Normal 53 2 4 2 7" xfId="18171" xr:uid="{00000000-0005-0000-0000-0000FB460000}"/>
    <cellStyle name="Normal 53 2 4 3" xfId="3864" xr:uid="{00000000-0005-0000-0000-0000180F0000}"/>
    <cellStyle name="Normal 53 2 4 3 2" xfId="13938" xr:uid="{00000000-0005-0000-0000-000072360000}"/>
    <cellStyle name="Normal 53 2 4 3 2 3" xfId="29036" xr:uid="{00000000-0005-0000-0000-00006C710000}"/>
    <cellStyle name="Normal 53 2 4 3 3" xfId="8918" xr:uid="{00000000-0005-0000-0000-0000D6220000}"/>
    <cellStyle name="Normal 53 2 4 3 3 3" xfId="24019" xr:uid="{00000000-0005-0000-0000-0000D35D0000}"/>
    <cellStyle name="Normal 53 2 4 3 5" xfId="19006" xr:uid="{00000000-0005-0000-0000-00003E4A0000}"/>
    <cellStyle name="Normal 53 2 4 4" xfId="5557" xr:uid="{00000000-0005-0000-0000-0000B5150000}"/>
    <cellStyle name="Normal 53 2 4 4 2" xfId="15609" xr:uid="{00000000-0005-0000-0000-0000F93C0000}"/>
    <cellStyle name="Normal 53 2 4 4 2 3" xfId="30707" xr:uid="{00000000-0005-0000-0000-0000F3770000}"/>
    <cellStyle name="Normal 53 2 4 4 3" xfId="10589" xr:uid="{00000000-0005-0000-0000-00005D290000}"/>
    <cellStyle name="Normal 53 2 4 4 3 3" xfId="25690" xr:uid="{00000000-0005-0000-0000-00005A640000}"/>
    <cellStyle name="Normal 53 2 4 4 5" xfId="20677" xr:uid="{00000000-0005-0000-0000-0000C5500000}"/>
    <cellStyle name="Normal 53 2 4 5" xfId="12267" xr:uid="{00000000-0005-0000-0000-0000EB2F0000}"/>
    <cellStyle name="Normal 53 2 4 5 3" xfId="27365" xr:uid="{00000000-0005-0000-0000-0000E56A0000}"/>
    <cellStyle name="Normal 53 2 4 6" xfId="7246" xr:uid="{00000000-0005-0000-0000-00004E1C0000}"/>
    <cellStyle name="Normal 53 2 4 6 3" xfId="22348" xr:uid="{00000000-0005-0000-0000-00004C570000}"/>
    <cellStyle name="Normal 53 2 4 8" xfId="17335" xr:uid="{00000000-0005-0000-0000-0000B7430000}"/>
    <cellStyle name="Normal 53 2 5" xfId="2593" xr:uid="{00000000-0005-0000-0000-0000210A0000}"/>
    <cellStyle name="Normal 53 2 5 2" xfId="4283" xr:uid="{00000000-0005-0000-0000-0000BB100000}"/>
    <cellStyle name="Normal 53 2 5 2 2" xfId="14356" xr:uid="{00000000-0005-0000-0000-000014380000}"/>
    <cellStyle name="Normal 53 2 5 2 2 3" xfId="29454" xr:uid="{00000000-0005-0000-0000-00000E730000}"/>
    <cellStyle name="Normal 53 2 5 2 3" xfId="9336" xr:uid="{00000000-0005-0000-0000-000078240000}"/>
    <cellStyle name="Normal 53 2 5 2 3 3" xfId="24437" xr:uid="{00000000-0005-0000-0000-0000755F0000}"/>
    <cellStyle name="Normal 53 2 5 2 5" xfId="19424" xr:uid="{00000000-0005-0000-0000-0000E04B0000}"/>
    <cellStyle name="Normal 53 2 5 3" xfId="5975" xr:uid="{00000000-0005-0000-0000-000057170000}"/>
    <cellStyle name="Normal 53 2 5 3 2" xfId="16027" xr:uid="{00000000-0005-0000-0000-00009B3E0000}"/>
    <cellStyle name="Normal 53 2 5 3 3" xfId="11007" xr:uid="{00000000-0005-0000-0000-0000FF2A0000}"/>
    <cellStyle name="Normal 53 2 5 3 3 3" xfId="26108" xr:uid="{00000000-0005-0000-0000-0000FC650000}"/>
    <cellStyle name="Normal 53 2 5 3 5" xfId="21095" xr:uid="{00000000-0005-0000-0000-000067520000}"/>
    <cellStyle name="Normal 53 2 5 4" xfId="12685" xr:uid="{00000000-0005-0000-0000-00008D310000}"/>
    <cellStyle name="Normal 53 2 5 4 3" xfId="27783" xr:uid="{00000000-0005-0000-0000-0000876C0000}"/>
    <cellStyle name="Normal 53 2 5 5" xfId="7664" xr:uid="{00000000-0005-0000-0000-0000F01D0000}"/>
    <cellStyle name="Normal 53 2 5 5 3" xfId="22766" xr:uid="{00000000-0005-0000-0000-0000EE580000}"/>
    <cellStyle name="Normal 53 2 5 7" xfId="17753" xr:uid="{00000000-0005-0000-0000-000059450000}"/>
    <cellStyle name="Normal 53 2 6" xfId="3446" xr:uid="{00000000-0005-0000-0000-0000760D0000}"/>
    <cellStyle name="Normal 53 2 6 2" xfId="13520" xr:uid="{00000000-0005-0000-0000-0000D0340000}"/>
    <cellStyle name="Normal 53 2 6 2 3" xfId="28618" xr:uid="{00000000-0005-0000-0000-0000CA6F0000}"/>
    <cellStyle name="Normal 53 2 6 3" xfId="8500" xr:uid="{00000000-0005-0000-0000-000034210000}"/>
    <cellStyle name="Normal 53 2 6 3 3" xfId="23601" xr:uid="{00000000-0005-0000-0000-0000315C0000}"/>
    <cellStyle name="Normal 53 2 6 5" xfId="18588" xr:uid="{00000000-0005-0000-0000-00009C480000}"/>
    <cellStyle name="Normal 53 2 7" xfId="5139" xr:uid="{00000000-0005-0000-0000-000013140000}"/>
    <cellStyle name="Normal 53 2 7 2" xfId="15191" xr:uid="{00000000-0005-0000-0000-0000573B0000}"/>
    <cellStyle name="Normal 53 2 7 2 3" xfId="30289" xr:uid="{00000000-0005-0000-0000-000051760000}"/>
    <cellStyle name="Normal 53 2 7 3" xfId="10171" xr:uid="{00000000-0005-0000-0000-0000BB270000}"/>
    <cellStyle name="Normal 53 2 7 3 3" xfId="25272" xr:uid="{00000000-0005-0000-0000-0000B8620000}"/>
    <cellStyle name="Normal 53 2 7 5" xfId="20259" xr:uid="{00000000-0005-0000-0000-0000234F0000}"/>
    <cellStyle name="Normal 53 2 8" xfId="11849" xr:uid="{00000000-0005-0000-0000-0000492E0000}"/>
    <cellStyle name="Normal 53 2 8 3" xfId="26947" xr:uid="{00000000-0005-0000-0000-000043690000}"/>
    <cellStyle name="Normal 53 2 9" xfId="6828" xr:uid="{00000000-0005-0000-0000-0000AC1A0000}"/>
    <cellStyle name="Normal 53 2 9 3" xfId="21930" xr:uid="{00000000-0005-0000-0000-0000AA550000}"/>
    <cellStyle name="Normal 53 3" xfId="1792" xr:uid="{00000000-0005-0000-0000-000000070000}"/>
    <cellStyle name="Normal 53 3 10" xfId="16969" xr:uid="{00000000-0005-0000-0000-000049420000}"/>
    <cellStyle name="Normal 53 3 2" xfId="2011" xr:uid="{00000000-0005-0000-0000-0000DB070000}"/>
    <cellStyle name="Normal 53 3 2 2" xfId="2432" xr:uid="{00000000-0005-0000-0000-000080090000}"/>
    <cellStyle name="Normal 53 3 2 2 2" xfId="3271" xr:uid="{00000000-0005-0000-0000-0000C70C0000}"/>
    <cellStyle name="Normal 53 3 2 2 2 2" xfId="4961" xr:uid="{00000000-0005-0000-0000-000061130000}"/>
    <cellStyle name="Normal 53 3 2 2 2 2 2" xfId="15034" xr:uid="{00000000-0005-0000-0000-0000BA3A0000}"/>
    <cellStyle name="Normal 53 3 2 2 2 2 2 3" xfId="30132" xr:uid="{00000000-0005-0000-0000-0000B4750000}"/>
    <cellStyle name="Normal 53 3 2 2 2 2 3" xfId="10014" xr:uid="{00000000-0005-0000-0000-00001E270000}"/>
    <cellStyle name="Normal 53 3 2 2 2 2 3 3" xfId="25115" xr:uid="{00000000-0005-0000-0000-00001B620000}"/>
    <cellStyle name="Normal 53 3 2 2 2 2 5" xfId="20102" xr:uid="{00000000-0005-0000-0000-0000864E0000}"/>
    <cellStyle name="Normal 53 3 2 2 2 3" xfId="6653" xr:uid="{00000000-0005-0000-0000-0000FD190000}"/>
    <cellStyle name="Normal 53 3 2 2 2 3 2" xfId="16705" xr:uid="{00000000-0005-0000-0000-000041410000}"/>
    <cellStyle name="Normal 53 3 2 2 2 3 3" xfId="11685" xr:uid="{00000000-0005-0000-0000-0000A52D0000}"/>
    <cellStyle name="Normal 53 3 2 2 2 3 3 3" xfId="26786" xr:uid="{00000000-0005-0000-0000-0000A2680000}"/>
    <cellStyle name="Normal 53 3 2 2 2 3 5" xfId="21773" xr:uid="{00000000-0005-0000-0000-00000D550000}"/>
    <cellStyle name="Normal 53 3 2 2 2 4" xfId="13363" xr:uid="{00000000-0005-0000-0000-000033340000}"/>
    <cellStyle name="Normal 53 3 2 2 2 4 3" xfId="28461" xr:uid="{00000000-0005-0000-0000-00002D6F0000}"/>
    <cellStyle name="Normal 53 3 2 2 2 5" xfId="8342" xr:uid="{00000000-0005-0000-0000-000096200000}"/>
    <cellStyle name="Normal 53 3 2 2 2 5 3" xfId="23444" xr:uid="{00000000-0005-0000-0000-0000945B0000}"/>
    <cellStyle name="Normal 53 3 2 2 2 7" xfId="18431" xr:uid="{00000000-0005-0000-0000-0000FF470000}"/>
    <cellStyle name="Normal 53 3 2 2 3" xfId="4124" xr:uid="{00000000-0005-0000-0000-00001C100000}"/>
    <cellStyle name="Normal 53 3 2 2 3 2" xfId="14198" xr:uid="{00000000-0005-0000-0000-000076370000}"/>
    <cellStyle name="Normal 53 3 2 2 3 2 3" xfId="29296" xr:uid="{00000000-0005-0000-0000-000070720000}"/>
    <cellStyle name="Normal 53 3 2 2 3 3" xfId="9178" xr:uid="{00000000-0005-0000-0000-0000DA230000}"/>
    <cellStyle name="Normal 53 3 2 2 3 3 3" xfId="24279" xr:uid="{00000000-0005-0000-0000-0000D75E0000}"/>
    <cellStyle name="Normal 53 3 2 2 3 5" xfId="19266" xr:uid="{00000000-0005-0000-0000-0000424B0000}"/>
    <cellStyle name="Normal 53 3 2 2 4" xfId="5817" xr:uid="{00000000-0005-0000-0000-0000B9160000}"/>
    <cellStyle name="Normal 53 3 2 2 4 2" xfId="15869" xr:uid="{00000000-0005-0000-0000-0000FD3D0000}"/>
    <cellStyle name="Normal 53 3 2 2 4 3" xfId="10849" xr:uid="{00000000-0005-0000-0000-0000612A0000}"/>
    <cellStyle name="Normal 53 3 2 2 4 3 3" xfId="25950" xr:uid="{00000000-0005-0000-0000-00005E650000}"/>
    <cellStyle name="Normal 53 3 2 2 4 5" xfId="20937" xr:uid="{00000000-0005-0000-0000-0000C9510000}"/>
    <cellStyle name="Normal 53 3 2 2 5" xfId="12527" xr:uid="{00000000-0005-0000-0000-0000EF300000}"/>
    <cellStyle name="Normal 53 3 2 2 5 3" xfId="27625" xr:uid="{00000000-0005-0000-0000-0000E96B0000}"/>
    <cellStyle name="Normal 53 3 2 2 6" xfId="7506" xr:uid="{00000000-0005-0000-0000-0000521D0000}"/>
    <cellStyle name="Normal 53 3 2 2 6 3" xfId="22608" xr:uid="{00000000-0005-0000-0000-000050580000}"/>
    <cellStyle name="Normal 53 3 2 2 8" xfId="17595" xr:uid="{00000000-0005-0000-0000-0000BB440000}"/>
    <cellStyle name="Normal 53 3 2 3" xfId="2853" xr:uid="{00000000-0005-0000-0000-0000250B0000}"/>
    <cellStyle name="Normal 53 3 2 3 2" xfId="4543" xr:uid="{00000000-0005-0000-0000-0000BF110000}"/>
    <cellStyle name="Normal 53 3 2 3 2 2" xfId="14616" xr:uid="{00000000-0005-0000-0000-000018390000}"/>
    <cellStyle name="Normal 53 3 2 3 2 2 3" xfId="29714" xr:uid="{00000000-0005-0000-0000-000012740000}"/>
    <cellStyle name="Normal 53 3 2 3 2 3" xfId="9596" xr:uid="{00000000-0005-0000-0000-00007C250000}"/>
    <cellStyle name="Normal 53 3 2 3 2 3 3" xfId="24697" xr:uid="{00000000-0005-0000-0000-000079600000}"/>
    <cellStyle name="Normal 53 3 2 3 2 5" xfId="19684" xr:uid="{00000000-0005-0000-0000-0000E44C0000}"/>
    <cellStyle name="Normal 53 3 2 3 3" xfId="6235" xr:uid="{00000000-0005-0000-0000-00005B180000}"/>
    <cellStyle name="Normal 53 3 2 3 3 2" xfId="16287" xr:uid="{00000000-0005-0000-0000-00009F3F0000}"/>
    <cellStyle name="Normal 53 3 2 3 3 3" xfId="11267" xr:uid="{00000000-0005-0000-0000-0000032C0000}"/>
    <cellStyle name="Normal 53 3 2 3 3 3 3" xfId="26368" xr:uid="{00000000-0005-0000-0000-000000670000}"/>
    <cellStyle name="Normal 53 3 2 3 3 5" xfId="21355" xr:uid="{00000000-0005-0000-0000-00006B530000}"/>
    <cellStyle name="Normal 53 3 2 3 4" xfId="12945" xr:uid="{00000000-0005-0000-0000-000091320000}"/>
    <cellStyle name="Normal 53 3 2 3 4 3" xfId="28043" xr:uid="{00000000-0005-0000-0000-00008B6D0000}"/>
    <cellStyle name="Normal 53 3 2 3 5" xfId="7924" xr:uid="{00000000-0005-0000-0000-0000F41E0000}"/>
    <cellStyle name="Normal 53 3 2 3 5 3" xfId="23026" xr:uid="{00000000-0005-0000-0000-0000F2590000}"/>
    <cellStyle name="Normal 53 3 2 3 7" xfId="18013" xr:uid="{00000000-0005-0000-0000-00005D460000}"/>
    <cellStyle name="Normal 53 3 2 4" xfId="3706" xr:uid="{00000000-0005-0000-0000-00007A0E0000}"/>
    <cellStyle name="Normal 53 3 2 4 2" xfId="13780" xr:uid="{00000000-0005-0000-0000-0000D4350000}"/>
    <cellStyle name="Normal 53 3 2 4 2 3" xfId="28878" xr:uid="{00000000-0005-0000-0000-0000CE700000}"/>
    <cellStyle name="Normal 53 3 2 4 3" xfId="8760" xr:uid="{00000000-0005-0000-0000-000038220000}"/>
    <cellStyle name="Normal 53 3 2 4 3 3" xfId="23861" xr:uid="{00000000-0005-0000-0000-0000355D0000}"/>
    <cellStyle name="Normal 53 3 2 4 5" xfId="18848" xr:uid="{00000000-0005-0000-0000-0000A0490000}"/>
    <cellStyle name="Normal 53 3 2 5" xfId="5399" xr:uid="{00000000-0005-0000-0000-000017150000}"/>
    <cellStyle name="Normal 53 3 2 5 2" xfId="15451" xr:uid="{00000000-0005-0000-0000-00005B3C0000}"/>
    <cellStyle name="Normal 53 3 2 5 2 3" xfId="30549" xr:uid="{00000000-0005-0000-0000-000055770000}"/>
    <cellStyle name="Normal 53 3 2 5 3" xfId="10431" xr:uid="{00000000-0005-0000-0000-0000BF280000}"/>
    <cellStyle name="Normal 53 3 2 5 3 3" xfId="25532" xr:uid="{00000000-0005-0000-0000-0000BC630000}"/>
    <cellStyle name="Normal 53 3 2 5 5" xfId="20519" xr:uid="{00000000-0005-0000-0000-000027500000}"/>
    <cellStyle name="Normal 53 3 2 6" xfId="12109" xr:uid="{00000000-0005-0000-0000-00004D2F0000}"/>
    <cellStyle name="Normal 53 3 2 6 3" xfId="27207" xr:uid="{00000000-0005-0000-0000-0000476A0000}"/>
    <cellStyle name="Normal 53 3 2 7" xfId="7088" xr:uid="{00000000-0005-0000-0000-0000B01B0000}"/>
    <cellStyle name="Normal 53 3 2 7 3" xfId="22190" xr:uid="{00000000-0005-0000-0000-0000AE560000}"/>
    <cellStyle name="Normal 53 3 2 9" xfId="17177" xr:uid="{00000000-0005-0000-0000-000019430000}"/>
    <cellStyle name="Normal 53 3 3" xfId="2224" xr:uid="{00000000-0005-0000-0000-0000B0080000}"/>
    <cellStyle name="Normal 53 3 3 2" xfId="3063" xr:uid="{00000000-0005-0000-0000-0000F70B0000}"/>
    <cellStyle name="Normal 53 3 3 2 2" xfId="4753" xr:uid="{00000000-0005-0000-0000-000091120000}"/>
    <cellStyle name="Normal 53 3 3 2 2 2" xfId="14826" xr:uid="{00000000-0005-0000-0000-0000EA390000}"/>
    <cellStyle name="Normal 53 3 3 2 2 2 3" xfId="29924" xr:uid="{00000000-0005-0000-0000-0000E4740000}"/>
    <cellStyle name="Normal 53 3 3 2 2 3" xfId="9806" xr:uid="{00000000-0005-0000-0000-00004E260000}"/>
    <cellStyle name="Normal 53 3 3 2 2 3 3" xfId="24907" xr:uid="{00000000-0005-0000-0000-00004B610000}"/>
    <cellStyle name="Normal 53 3 3 2 2 5" xfId="19894" xr:uid="{00000000-0005-0000-0000-0000B64D0000}"/>
    <cellStyle name="Normal 53 3 3 2 3" xfId="6445" xr:uid="{00000000-0005-0000-0000-00002D190000}"/>
    <cellStyle name="Normal 53 3 3 2 3 2" xfId="16497" xr:uid="{00000000-0005-0000-0000-000071400000}"/>
    <cellStyle name="Normal 53 3 3 2 3 3" xfId="11477" xr:uid="{00000000-0005-0000-0000-0000D52C0000}"/>
    <cellStyle name="Normal 53 3 3 2 3 3 3" xfId="26578" xr:uid="{00000000-0005-0000-0000-0000D2670000}"/>
    <cellStyle name="Normal 53 3 3 2 3 5" xfId="21565" xr:uid="{00000000-0005-0000-0000-00003D540000}"/>
    <cellStyle name="Normal 53 3 3 2 4" xfId="13155" xr:uid="{00000000-0005-0000-0000-000063330000}"/>
    <cellStyle name="Normal 53 3 3 2 4 3" xfId="28253" xr:uid="{00000000-0005-0000-0000-00005D6E0000}"/>
    <cellStyle name="Normal 53 3 3 2 5" xfId="8134" xr:uid="{00000000-0005-0000-0000-0000C61F0000}"/>
    <cellStyle name="Normal 53 3 3 2 5 3" xfId="23236" xr:uid="{00000000-0005-0000-0000-0000C45A0000}"/>
    <cellStyle name="Normal 53 3 3 2 7" xfId="18223" xr:uid="{00000000-0005-0000-0000-00002F470000}"/>
    <cellStyle name="Normal 53 3 3 3" xfId="3916" xr:uid="{00000000-0005-0000-0000-00004C0F0000}"/>
    <cellStyle name="Normal 53 3 3 3 2" xfId="13990" xr:uid="{00000000-0005-0000-0000-0000A6360000}"/>
    <cellStyle name="Normal 53 3 3 3 2 3" xfId="29088" xr:uid="{00000000-0005-0000-0000-0000A0710000}"/>
    <cellStyle name="Normal 53 3 3 3 3" xfId="8970" xr:uid="{00000000-0005-0000-0000-00000A230000}"/>
    <cellStyle name="Normal 53 3 3 3 3 3" xfId="24071" xr:uid="{00000000-0005-0000-0000-0000075E0000}"/>
    <cellStyle name="Normal 53 3 3 3 5" xfId="19058" xr:uid="{00000000-0005-0000-0000-0000724A0000}"/>
    <cellStyle name="Normal 53 3 3 4" xfId="5609" xr:uid="{00000000-0005-0000-0000-0000E9150000}"/>
    <cellStyle name="Normal 53 3 3 4 2" xfId="15661" xr:uid="{00000000-0005-0000-0000-00002D3D0000}"/>
    <cellStyle name="Normal 53 3 3 4 2 3" xfId="30759" xr:uid="{00000000-0005-0000-0000-000027780000}"/>
    <cellStyle name="Normal 53 3 3 4 3" xfId="10641" xr:uid="{00000000-0005-0000-0000-000091290000}"/>
    <cellStyle name="Normal 53 3 3 4 3 3" xfId="25742" xr:uid="{00000000-0005-0000-0000-00008E640000}"/>
    <cellStyle name="Normal 53 3 3 4 5" xfId="20729" xr:uid="{00000000-0005-0000-0000-0000F9500000}"/>
    <cellStyle name="Normal 53 3 3 5" xfId="12319" xr:uid="{00000000-0005-0000-0000-00001F300000}"/>
    <cellStyle name="Normal 53 3 3 5 3" xfId="27417" xr:uid="{00000000-0005-0000-0000-0000196B0000}"/>
    <cellStyle name="Normal 53 3 3 6" xfId="7298" xr:uid="{00000000-0005-0000-0000-0000821C0000}"/>
    <cellStyle name="Normal 53 3 3 6 3" xfId="22400" xr:uid="{00000000-0005-0000-0000-000080570000}"/>
    <cellStyle name="Normal 53 3 3 8" xfId="17387" xr:uid="{00000000-0005-0000-0000-0000EB430000}"/>
    <cellStyle name="Normal 53 3 4" xfId="2645" xr:uid="{00000000-0005-0000-0000-0000550A0000}"/>
    <cellStyle name="Normal 53 3 4 2" xfId="4335" xr:uid="{00000000-0005-0000-0000-0000EF100000}"/>
    <cellStyle name="Normal 53 3 4 2 2" xfId="14408" xr:uid="{00000000-0005-0000-0000-000048380000}"/>
    <cellStyle name="Normal 53 3 4 2 2 3" xfId="29506" xr:uid="{00000000-0005-0000-0000-000042730000}"/>
    <cellStyle name="Normal 53 3 4 2 3" xfId="9388" xr:uid="{00000000-0005-0000-0000-0000AC240000}"/>
    <cellStyle name="Normal 53 3 4 2 3 3" xfId="24489" xr:uid="{00000000-0005-0000-0000-0000A95F0000}"/>
    <cellStyle name="Normal 53 3 4 2 5" xfId="19476" xr:uid="{00000000-0005-0000-0000-0000144C0000}"/>
    <cellStyle name="Normal 53 3 4 3" xfId="6027" xr:uid="{00000000-0005-0000-0000-00008B170000}"/>
    <cellStyle name="Normal 53 3 4 3 2" xfId="16079" xr:uid="{00000000-0005-0000-0000-0000CF3E0000}"/>
    <cellStyle name="Normal 53 3 4 3 3" xfId="11059" xr:uid="{00000000-0005-0000-0000-0000332B0000}"/>
    <cellStyle name="Normal 53 3 4 3 3 3" xfId="26160" xr:uid="{00000000-0005-0000-0000-000030660000}"/>
    <cellStyle name="Normal 53 3 4 3 5" xfId="21147" xr:uid="{00000000-0005-0000-0000-00009B520000}"/>
    <cellStyle name="Normal 53 3 4 4" xfId="12737" xr:uid="{00000000-0005-0000-0000-0000C1310000}"/>
    <cellStyle name="Normal 53 3 4 4 3" xfId="27835" xr:uid="{00000000-0005-0000-0000-0000BB6C0000}"/>
    <cellStyle name="Normal 53 3 4 5" xfId="7716" xr:uid="{00000000-0005-0000-0000-0000241E0000}"/>
    <cellStyle name="Normal 53 3 4 5 3" xfId="22818" xr:uid="{00000000-0005-0000-0000-000022590000}"/>
    <cellStyle name="Normal 53 3 4 7" xfId="17805" xr:uid="{00000000-0005-0000-0000-00008D450000}"/>
    <cellStyle name="Normal 53 3 5" xfId="3498" xr:uid="{00000000-0005-0000-0000-0000AA0D0000}"/>
    <cellStyle name="Normal 53 3 5 2" xfId="13572" xr:uid="{00000000-0005-0000-0000-000004350000}"/>
    <cellStyle name="Normal 53 3 5 2 3" xfId="28670" xr:uid="{00000000-0005-0000-0000-0000FE6F0000}"/>
    <cellStyle name="Normal 53 3 5 3" xfId="8552" xr:uid="{00000000-0005-0000-0000-000068210000}"/>
    <cellStyle name="Normal 53 3 5 3 3" xfId="23653" xr:uid="{00000000-0005-0000-0000-0000655C0000}"/>
    <cellStyle name="Normal 53 3 5 5" xfId="18640" xr:uid="{00000000-0005-0000-0000-0000D0480000}"/>
    <cellStyle name="Normal 53 3 6" xfId="5191" xr:uid="{00000000-0005-0000-0000-000047140000}"/>
    <cellStyle name="Normal 53 3 6 2" xfId="15243" xr:uid="{00000000-0005-0000-0000-00008B3B0000}"/>
    <cellStyle name="Normal 53 3 6 2 3" xfId="30341" xr:uid="{00000000-0005-0000-0000-000085760000}"/>
    <cellStyle name="Normal 53 3 6 3" xfId="10223" xr:uid="{00000000-0005-0000-0000-0000EF270000}"/>
    <cellStyle name="Normal 53 3 6 3 3" xfId="25324" xr:uid="{00000000-0005-0000-0000-0000EC620000}"/>
    <cellStyle name="Normal 53 3 6 5" xfId="20311" xr:uid="{00000000-0005-0000-0000-0000574F0000}"/>
    <cellStyle name="Normal 53 3 7" xfId="11901" xr:uid="{00000000-0005-0000-0000-00007D2E0000}"/>
    <cellStyle name="Normal 53 3 7 3" xfId="26999" xr:uid="{00000000-0005-0000-0000-000077690000}"/>
    <cellStyle name="Normal 53 3 8" xfId="6880" xr:uid="{00000000-0005-0000-0000-0000E01A0000}"/>
    <cellStyle name="Normal 53 3 8 3" xfId="21982" xr:uid="{00000000-0005-0000-0000-0000DE550000}"/>
    <cellStyle name="Normal 53 4" xfId="1905" xr:uid="{00000000-0005-0000-0000-000071070000}"/>
    <cellStyle name="Normal 53 4 2" xfId="2328" xr:uid="{00000000-0005-0000-0000-000018090000}"/>
    <cellStyle name="Normal 53 4 2 2" xfId="3167" xr:uid="{00000000-0005-0000-0000-00005F0C0000}"/>
    <cellStyle name="Normal 53 4 2 2 2" xfId="4857" xr:uid="{00000000-0005-0000-0000-0000F9120000}"/>
    <cellStyle name="Normal 53 4 2 2 2 2" xfId="14930" xr:uid="{00000000-0005-0000-0000-0000523A0000}"/>
    <cellStyle name="Normal 53 4 2 2 2 2 3" xfId="30028" xr:uid="{00000000-0005-0000-0000-00004C750000}"/>
    <cellStyle name="Normal 53 4 2 2 2 3" xfId="9910" xr:uid="{00000000-0005-0000-0000-0000B6260000}"/>
    <cellStyle name="Normal 53 4 2 2 2 3 3" xfId="25011" xr:uid="{00000000-0005-0000-0000-0000B3610000}"/>
    <cellStyle name="Normal 53 4 2 2 2 5" xfId="19998" xr:uid="{00000000-0005-0000-0000-00001E4E0000}"/>
    <cellStyle name="Normal 53 4 2 2 3" xfId="6549" xr:uid="{00000000-0005-0000-0000-000095190000}"/>
    <cellStyle name="Normal 53 4 2 2 3 2" xfId="16601" xr:uid="{00000000-0005-0000-0000-0000D9400000}"/>
    <cellStyle name="Normal 53 4 2 2 3 3" xfId="11581" xr:uid="{00000000-0005-0000-0000-00003D2D0000}"/>
    <cellStyle name="Normal 53 4 2 2 3 3 3" xfId="26682" xr:uid="{00000000-0005-0000-0000-00003A680000}"/>
    <cellStyle name="Normal 53 4 2 2 3 5" xfId="21669" xr:uid="{00000000-0005-0000-0000-0000A5540000}"/>
    <cellStyle name="Normal 53 4 2 2 4" xfId="13259" xr:uid="{00000000-0005-0000-0000-0000CB330000}"/>
    <cellStyle name="Normal 53 4 2 2 4 3" xfId="28357" xr:uid="{00000000-0005-0000-0000-0000C56E0000}"/>
    <cellStyle name="Normal 53 4 2 2 5" xfId="8238" xr:uid="{00000000-0005-0000-0000-00002E200000}"/>
    <cellStyle name="Normal 53 4 2 2 5 3" xfId="23340" xr:uid="{00000000-0005-0000-0000-00002C5B0000}"/>
    <cellStyle name="Normal 53 4 2 2 7" xfId="18327" xr:uid="{00000000-0005-0000-0000-000097470000}"/>
    <cellStyle name="Normal 53 4 2 3" xfId="4020" xr:uid="{00000000-0005-0000-0000-0000B40F0000}"/>
    <cellStyle name="Normal 53 4 2 3 2" xfId="14094" xr:uid="{00000000-0005-0000-0000-00000E370000}"/>
    <cellStyle name="Normal 53 4 2 3 2 3" xfId="29192" xr:uid="{00000000-0005-0000-0000-000008720000}"/>
    <cellStyle name="Normal 53 4 2 3 3" xfId="9074" xr:uid="{00000000-0005-0000-0000-000072230000}"/>
    <cellStyle name="Normal 53 4 2 3 3 3" xfId="24175" xr:uid="{00000000-0005-0000-0000-00006F5E0000}"/>
    <cellStyle name="Normal 53 4 2 3 5" xfId="19162" xr:uid="{00000000-0005-0000-0000-0000DA4A0000}"/>
    <cellStyle name="Normal 53 4 2 4" xfId="5713" xr:uid="{00000000-0005-0000-0000-000051160000}"/>
    <cellStyle name="Normal 53 4 2 4 2" xfId="15765" xr:uid="{00000000-0005-0000-0000-0000953D0000}"/>
    <cellStyle name="Normal 53 4 2 4 2 3" xfId="30863" xr:uid="{00000000-0005-0000-0000-00008F780000}"/>
    <cellStyle name="Normal 53 4 2 4 3" xfId="10745" xr:uid="{00000000-0005-0000-0000-0000F9290000}"/>
    <cellStyle name="Normal 53 4 2 4 3 3" xfId="25846" xr:uid="{00000000-0005-0000-0000-0000F6640000}"/>
    <cellStyle name="Normal 53 4 2 4 5" xfId="20833" xr:uid="{00000000-0005-0000-0000-000061510000}"/>
    <cellStyle name="Normal 53 4 2 5" xfId="12423" xr:uid="{00000000-0005-0000-0000-000087300000}"/>
    <cellStyle name="Normal 53 4 2 5 3" xfId="27521" xr:uid="{00000000-0005-0000-0000-0000816B0000}"/>
    <cellStyle name="Normal 53 4 2 6" xfId="7402" xr:uid="{00000000-0005-0000-0000-0000EA1C0000}"/>
    <cellStyle name="Normal 53 4 2 6 3" xfId="22504" xr:uid="{00000000-0005-0000-0000-0000E8570000}"/>
    <cellStyle name="Normal 53 4 2 8" xfId="17491" xr:uid="{00000000-0005-0000-0000-000053440000}"/>
    <cellStyle name="Normal 53 4 3" xfId="2749" xr:uid="{00000000-0005-0000-0000-0000BD0A0000}"/>
    <cellStyle name="Normal 53 4 3 2" xfId="4439" xr:uid="{00000000-0005-0000-0000-000057110000}"/>
    <cellStyle name="Normal 53 4 3 2 2" xfId="14512" xr:uid="{00000000-0005-0000-0000-0000B0380000}"/>
    <cellStyle name="Normal 53 4 3 2 2 3" xfId="29610" xr:uid="{00000000-0005-0000-0000-0000AA730000}"/>
    <cellStyle name="Normal 53 4 3 2 3" xfId="9492" xr:uid="{00000000-0005-0000-0000-000014250000}"/>
    <cellStyle name="Normal 53 4 3 2 3 3" xfId="24593" xr:uid="{00000000-0005-0000-0000-000011600000}"/>
    <cellStyle name="Normal 53 4 3 2 5" xfId="19580" xr:uid="{00000000-0005-0000-0000-00007C4C0000}"/>
    <cellStyle name="Normal 53 4 3 3" xfId="6131" xr:uid="{00000000-0005-0000-0000-0000F3170000}"/>
    <cellStyle name="Normal 53 4 3 3 2" xfId="16183" xr:uid="{00000000-0005-0000-0000-0000373F0000}"/>
    <cellStyle name="Normal 53 4 3 3 3" xfId="11163" xr:uid="{00000000-0005-0000-0000-00009B2B0000}"/>
    <cellStyle name="Normal 53 4 3 3 3 3" xfId="26264" xr:uid="{00000000-0005-0000-0000-000098660000}"/>
    <cellStyle name="Normal 53 4 3 3 5" xfId="21251" xr:uid="{00000000-0005-0000-0000-000003530000}"/>
    <cellStyle name="Normal 53 4 3 4" xfId="12841" xr:uid="{00000000-0005-0000-0000-000029320000}"/>
    <cellStyle name="Normal 53 4 3 4 3" xfId="27939" xr:uid="{00000000-0005-0000-0000-0000236D0000}"/>
    <cellStyle name="Normal 53 4 3 5" xfId="7820" xr:uid="{00000000-0005-0000-0000-00008C1E0000}"/>
    <cellStyle name="Normal 53 4 3 5 3" xfId="22922" xr:uid="{00000000-0005-0000-0000-00008A590000}"/>
    <cellStyle name="Normal 53 4 3 7" xfId="17909" xr:uid="{00000000-0005-0000-0000-0000F5450000}"/>
    <cellStyle name="Normal 53 4 4" xfId="3602" xr:uid="{00000000-0005-0000-0000-0000120E0000}"/>
    <cellStyle name="Normal 53 4 4 2" xfId="13676" xr:uid="{00000000-0005-0000-0000-00006C350000}"/>
    <cellStyle name="Normal 53 4 4 2 3" xfId="28774" xr:uid="{00000000-0005-0000-0000-000066700000}"/>
    <cellStyle name="Normal 53 4 4 3" xfId="8656" xr:uid="{00000000-0005-0000-0000-0000D0210000}"/>
    <cellStyle name="Normal 53 4 4 3 3" xfId="23757" xr:uid="{00000000-0005-0000-0000-0000CD5C0000}"/>
    <cellStyle name="Normal 53 4 4 5" xfId="18744" xr:uid="{00000000-0005-0000-0000-000038490000}"/>
    <cellStyle name="Normal 53 4 5" xfId="5295" xr:uid="{00000000-0005-0000-0000-0000AF140000}"/>
    <cellStyle name="Normal 53 4 5 2" xfId="15347" xr:uid="{00000000-0005-0000-0000-0000F33B0000}"/>
    <cellStyle name="Normal 53 4 5 2 3" xfId="30445" xr:uid="{00000000-0005-0000-0000-0000ED760000}"/>
    <cellStyle name="Normal 53 4 5 3" xfId="10327" xr:uid="{00000000-0005-0000-0000-000057280000}"/>
    <cellStyle name="Normal 53 4 5 3 3" xfId="25428" xr:uid="{00000000-0005-0000-0000-000054630000}"/>
    <cellStyle name="Normal 53 4 5 5" xfId="20415" xr:uid="{00000000-0005-0000-0000-0000BF4F0000}"/>
    <cellStyle name="Normal 53 4 6" xfId="12005" xr:uid="{00000000-0005-0000-0000-0000E52E0000}"/>
    <cellStyle name="Normal 53 4 6 3" xfId="27103" xr:uid="{00000000-0005-0000-0000-0000DF690000}"/>
    <cellStyle name="Normal 53 4 7" xfId="6984" xr:uid="{00000000-0005-0000-0000-0000481B0000}"/>
    <cellStyle name="Normal 53 4 7 3" xfId="22086" xr:uid="{00000000-0005-0000-0000-000046560000}"/>
    <cellStyle name="Normal 53 4 9" xfId="17073" xr:uid="{00000000-0005-0000-0000-0000B1420000}"/>
    <cellStyle name="Normal 53 5" xfId="2118" xr:uid="{00000000-0005-0000-0000-000046080000}"/>
    <cellStyle name="Normal 53 5 2" xfId="2959" xr:uid="{00000000-0005-0000-0000-00008F0B0000}"/>
    <cellStyle name="Normal 53 5 2 2" xfId="4649" xr:uid="{00000000-0005-0000-0000-000029120000}"/>
    <cellStyle name="Normal 53 5 2 2 2" xfId="14722" xr:uid="{00000000-0005-0000-0000-000082390000}"/>
    <cellStyle name="Normal 53 5 2 2 2 3" xfId="29820" xr:uid="{00000000-0005-0000-0000-00007C740000}"/>
    <cellStyle name="Normal 53 5 2 2 3" xfId="9702" xr:uid="{00000000-0005-0000-0000-0000E6250000}"/>
    <cellStyle name="Normal 53 5 2 2 3 3" xfId="24803" xr:uid="{00000000-0005-0000-0000-0000E3600000}"/>
    <cellStyle name="Normal 53 5 2 2 5" xfId="19790" xr:uid="{00000000-0005-0000-0000-00004E4D0000}"/>
    <cellStyle name="Normal 53 5 2 3" xfId="6341" xr:uid="{00000000-0005-0000-0000-0000C5180000}"/>
    <cellStyle name="Normal 53 5 2 3 2" xfId="16393" xr:uid="{00000000-0005-0000-0000-000009400000}"/>
    <cellStyle name="Normal 53 5 2 3 3" xfId="11373" xr:uid="{00000000-0005-0000-0000-00006D2C0000}"/>
    <cellStyle name="Normal 53 5 2 3 3 3" xfId="26474" xr:uid="{00000000-0005-0000-0000-00006A670000}"/>
    <cellStyle name="Normal 53 5 2 3 5" xfId="21461" xr:uid="{00000000-0005-0000-0000-0000D5530000}"/>
    <cellStyle name="Normal 53 5 2 4" xfId="13051" xr:uid="{00000000-0005-0000-0000-0000FB320000}"/>
    <cellStyle name="Normal 53 5 2 4 3" xfId="28149" xr:uid="{00000000-0005-0000-0000-0000F56D0000}"/>
    <cellStyle name="Normal 53 5 2 5" xfId="8030" xr:uid="{00000000-0005-0000-0000-00005E1F0000}"/>
    <cellStyle name="Normal 53 5 2 5 3" xfId="23132" xr:uid="{00000000-0005-0000-0000-00005C5A0000}"/>
    <cellStyle name="Normal 53 5 2 7" xfId="18119" xr:uid="{00000000-0005-0000-0000-0000C7460000}"/>
    <cellStyle name="Normal 53 5 3" xfId="3812" xr:uid="{00000000-0005-0000-0000-0000E40E0000}"/>
    <cellStyle name="Normal 53 5 3 2" xfId="13886" xr:uid="{00000000-0005-0000-0000-00003E360000}"/>
    <cellStyle name="Normal 53 5 3 2 3" xfId="28984" xr:uid="{00000000-0005-0000-0000-000038710000}"/>
    <cellStyle name="Normal 53 5 3 3" xfId="8866" xr:uid="{00000000-0005-0000-0000-0000A2220000}"/>
    <cellStyle name="Normal 53 5 3 3 3" xfId="23967" xr:uid="{00000000-0005-0000-0000-00009F5D0000}"/>
    <cellStyle name="Normal 53 5 3 5" xfId="18954" xr:uid="{00000000-0005-0000-0000-00000A4A0000}"/>
    <cellStyle name="Normal 53 5 4" xfId="5505" xr:uid="{00000000-0005-0000-0000-000081150000}"/>
    <cellStyle name="Normal 53 5 4 2" xfId="15557" xr:uid="{00000000-0005-0000-0000-0000C53C0000}"/>
    <cellStyle name="Normal 53 5 4 2 3" xfId="30655" xr:uid="{00000000-0005-0000-0000-0000BF770000}"/>
    <cellStyle name="Normal 53 5 4 3" xfId="10537" xr:uid="{00000000-0005-0000-0000-000029290000}"/>
    <cellStyle name="Normal 53 5 4 3 3" xfId="25638" xr:uid="{00000000-0005-0000-0000-000026640000}"/>
    <cellStyle name="Normal 53 5 4 5" xfId="20625" xr:uid="{00000000-0005-0000-0000-000091500000}"/>
    <cellStyle name="Normal 53 5 5" xfId="12215" xr:uid="{00000000-0005-0000-0000-0000B72F0000}"/>
    <cellStyle name="Normal 53 5 5 3" xfId="27313" xr:uid="{00000000-0005-0000-0000-0000B16A0000}"/>
    <cellStyle name="Normal 53 5 6" xfId="7194" xr:uid="{00000000-0005-0000-0000-00001A1C0000}"/>
    <cellStyle name="Normal 53 5 6 3" xfId="22296" xr:uid="{00000000-0005-0000-0000-000018570000}"/>
    <cellStyle name="Normal 53 5 8" xfId="17283" xr:uid="{00000000-0005-0000-0000-000083430000}"/>
    <cellStyle name="Normal 53 6" xfId="2539" xr:uid="{00000000-0005-0000-0000-0000EB090000}"/>
    <cellStyle name="Normal 53 6 2" xfId="4231" xr:uid="{00000000-0005-0000-0000-000087100000}"/>
    <cellStyle name="Normal 53 6 2 2" xfId="14304" xr:uid="{00000000-0005-0000-0000-0000E0370000}"/>
    <cellStyle name="Normal 53 6 2 2 3" xfId="29402" xr:uid="{00000000-0005-0000-0000-0000DA720000}"/>
    <cellStyle name="Normal 53 6 2 3" xfId="9284" xr:uid="{00000000-0005-0000-0000-000044240000}"/>
    <cellStyle name="Normal 53 6 2 3 3" xfId="24385" xr:uid="{00000000-0005-0000-0000-0000415F0000}"/>
    <cellStyle name="Normal 53 6 2 5" xfId="19372" xr:uid="{00000000-0005-0000-0000-0000AC4B0000}"/>
    <cellStyle name="Normal 53 6 3" xfId="5923" xr:uid="{00000000-0005-0000-0000-000023170000}"/>
    <cellStyle name="Normal 53 6 3 2" xfId="15975" xr:uid="{00000000-0005-0000-0000-0000673E0000}"/>
    <cellStyle name="Normal 53 6 3 3" xfId="10955" xr:uid="{00000000-0005-0000-0000-0000CB2A0000}"/>
    <cellStyle name="Normal 53 6 3 3 3" xfId="26056" xr:uid="{00000000-0005-0000-0000-0000C8650000}"/>
    <cellStyle name="Normal 53 6 3 5" xfId="21043" xr:uid="{00000000-0005-0000-0000-000033520000}"/>
    <cellStyle name="Normal 53 6 4" xfId="12633" xr:uid="{00000000-0005-0000-0000-000059310000}"/>
    <cellStyle name="Normal 53 6 4 3" xfId="27731" xr:uid="{00000000-0005-0000-0000-0000536C0000}"/>
    <cellStyle name="Normal 53 6 5" xfId="7612" xr:uid="{00000000-0005-0000-0000-0000BC1D0000}"/>
    <cellStyle name="Normal 53 6 5 3" xfId="22714" xr:uid="{00000000-0005-0000-0000-0000BA580000}"/>
    <cellStyle name="Normal 53 6 7" xfId="17701" xr:uid="{00000000-0005-0000-0000-000025450000}"/>
    <cellStyle name="Normal 53 7" xfId="3390" xr:uid="{00000000-0005-0000-0000-00003E0D0000}"/>
    <cellStyle name="Normal 53 7 2" xfId="13468" xr:uid="{00000000-0005-0000-0000-00009C340000}"/>
    <cellStyle name="Normal 53 7 2 3" xfId="28566" xr:uid="{00000000-0005-0000-0000-0000966F0000}"/>
    <cellStyle name="Normal 53 7 3" xfId="8448" xr:uid="{00000000-0005-0000-0000-000000210000}"/>
    <cellStyle name="Normal 53 7 3 3" xfId="23549" xr:uid="{00000000-0005-0000-0000-0000FD5B0000}"/>
    <cellStyle name="Normal 53 7 5" xfId="18536" xr:uid="{00000000-0005-0000-0000-000068480000}"/>
    <cellStyle name="Normal 53 8" xfId="5084" xr:uid="{00000000-0005-0000-0000-0000DC130000}"/>
    <cellStyle name="Normal 53 8 2" xfId="15139" xr:uid="{00000000-0005-0000-0000-0000233B0000}"/>
    <cellStyle name="Normal 53 8 2 3" xfId="30237" xr:uid="{00000000-0005-0000-0000-00001D760000}"/>
    <cellStyle name="Normal 53 8 3" xfId="10119" xr:uid="{00000000-0005-0000-0000-000087270000}"/>
    <cellStyle name="Normal 53 8 3 3" xfId="25220" xr:uid="{00000000-0005-0000-0000-000084620000}"/>
    <cellStyle name="Normal 53 8 5" xfId="20207" xr:uid="{00000000-0005-0000-0000-0000EF4E0000}"/>
    <cellStyle name="Normal 53 9" xfId="11795" xr:uid="{00000000-0005-0000-0000-0000132E0000}"/>
    <cellStyle name="Normal 53 9 3" xfId="26895" xr:uid="{00000000-0005-0000-0000-00000F690000}"/>
    <cellStyle name="Normal 54" xfId="1454" xr:uid="{00000000-0005-0000-0000-0000AE050000}"/>
    <cellStyle name="Normal 54 2" xfId="1455" xr:uid="{00000000-0005-0000-0000-0000AF050000}"/>
    <cellStyle name="Normal 55" xfId="1456" xr:uid="{00000000-0005-0000-0000-0000B0050000}"/>
    <cellStyle name="Normal 55 10" xfId="6775" xr:uid="{00000000-0005-0000-0000-0000771A0000}"/>
    <cellStyle name="Normal 55 10 3" xfId="21879" xr:uid="{00000000-0005-0000-0000-000077550000}"/>
    <cellStyle name="Normal 55 12" xfId="16864" xr:uid="{00000000-0005-0000-0000-0000E0410000}"/>
    <cellStyle name="Normal 55 2" xfId="1739" xr:uid="{00000000-0005-0000-0000-0000CB060000}"/>
    <cellStyle name="Normal 55 2 11" xfId="16918" xr:uid="{00000000-0005-0000-0000-000016420000}"/>
    <cellStyle name="Normal 55 2 2" xfId="1847" xr:uid="{00000000-0005-0000-0000-000037070000}"/>
    <cellStyle name="Normal 55 2 2 10" xfId="17022" xr:uid="{00000000-0005-0000-0000-00007E420000}"/>
    <cellStyle name="Normal 55 2 2 2" xfId="2064" xr:uid="{00000000-0005-0000-0000-000010080000}"/>
    <cellStyle name="Normal 55 2 2 2 2" xfId="2485" xr:uid="{00000000-0005-0000-0000-0000B5090000}"/>
    <cellStyle name="Normal 55 2 2 2 2 2" xfId="3324" xr:uid="{00000000-0005-0000-0000-0000FC0C0000}"/>
    <cellStyle name="Normal 55 2 2 2 2 2 2" xfId="5014" xr:uid="{00000000-0005-0000-0000-000096130000}"/>
    <cellStyle name="Normal 55 2 2 2 2 2 2 2" xfId="15087" xr:uid="{00000000-0005-0000-0000-0000EF3A0000}"/>
    <cellStyle name="Normal 55 2 2 2 2 2 2 2 3" xfId="30185" xr:uid="{00000000-0005-0000-0000-0000E9750000}"/>
    <cellStyle name="Normal 55 2 2 2 2 2 2 3" xfId="10067" xr:uid="{00000000-0005-0000-0000-000053270000}"/>
    <cellStyle name="Normal 55 2 2 2 2 2 2 3 3" xfId="25168" xr:uid="{00000000-0005-0000-0000-000050620000}"/>
    <cellStyle name="Normal 55 2 2 2 2 2 2 5" xfId="20155" xr:uid="{00000000-0005-0000-0000-0000BB4E0000}"/>
    <cellStyle name="Normal 55 2 2 2 2 2 3" xfId="6706" xr:uid="{00000000-0005-0000-0000-0000321A0000}"/>
    <cellStyle name="Normal 55 2 2 2 2 2 3 2" xfId="16758" xr:uid="{00000000-0005-0000-0000-000076410000}"/>
    <cellStyle name="Normal 55 2 2 2 2 2 3 3" xfId="11738" xr:uid="{00000000-0005-0000-0000-0000DA2D0000}"/>
    <cellStyle name="Normal 55 2 2 2 2 2 3 3 3" xfId="26839" xr:uid="{00000000-0005-0000-0000-0000D7680000}"/>
    <cellStyle name="Normal 55 2 2 2 2 2 3 5" xfId="21826" xr:uid="{00000000-0005-0000-0000-000042550000}"/>
    <cellStyle name="Normal 55 2 2 2 2 2 4" xfId="13416" xr:uid="{00000000-0005-0000-0000-000068340000}"/>
    <cellStyle name="Normal 55 2 2 2 2 2 4 3" xfId="28514" xr:uid="{00000000-0005-0000-0000-0000626F0000}"/>
    <cellStyle name="Normal 55 2 2 2 2 2 5" xfId="8395" xr:uid="{00000000-0005-0000-0000-0000CB200000}"/>
    <cellStyle name="Normal 55 2 2 2 2 2 5 3" xfId="23497" xr:uid="{00000000-0005-0000-0000-0000C95B0000}"/>
    <cellStyle name="Normal 55 2 2 2 2 2 7" xfId="18484" xr:uid="{00000000-0005-0000-0000-000034480000}"/>
    <cellStyle name="Normal 55 2 2 2 2 3" xfId="4177" xr:uid="{00000000-0005-0000-0000-000051100000}"/>
    <cellStyle name="Normal 55 2 2 2 2 3 2" xfId="14251" xr:uid="{00000000-0005-0000-0000-0000AB370000}"/>
    <cellStyle name="Normal 55 2 2 2 2 3 2 3" xfId="29349" xr:uid="{00000000-0005-0000-0000-0000A5720000}"/>
    <cellStyle name="Normal 55 2 2 2 2 3 3" xfId="9231" xr:uid="{00000000-0005-0000-0000-00000F240000}"/>
    <cellStyle name="Normal 55 2 2 2 2 3 3 3" xfId="24332" xr:uid="{00000000-0005-0000-0000-00000C5F0000}"/>
    <cellStyle name="Normal 55 2 2 2 2 3 5" xfId="19319" xr:uid="{00000000-0005-0000-0000-0000774B0000}"/>
    <cellStyle name="Normal 55 2 2 2 2 4" xfId="5870" xr:uid="{00000000-0005-0000-0000-0000EE160000}"/>
    <cellStyle name="Normal 55 2 2 2 2 4 2" xfId="15922" xr:uid="{00000000-0005-0000-0000-0000323E0000}"/>
    <cellStyle name="Normal 55 2 2 2 2 4 3" xfId="10902" xr:uid="{00000000-0005-0000-0000-0000962A0000}"/>
    <cellStyle name="Normal 55 2 2 2 2 4 3 3" xfId="26003" xr:uid="{00000000-0005-0000-0000-000093650000}"/>
    <cellStyle name="Normal 55 2 2 2 2 4 5" xfId="20990" xr:uid="{00000000-0005-0000-0000-0000FE510000}"/>
    <cellStyle name="Normal 55 2 2 2 2 5" xfId="12580" xr:uid="{00000000-0005-0000-0000-000024310000}"/>
    <cellStyle name="Normal 55 2 2 2 2 5 3" xfId="27678" xr:uid="{00000000-0005-0000-0000-00001E6C0000}"/>
    <cellStyle name="Normal 55 2 2 2 2 6" xfId="7559" xr:uid="{00000000-0005-0000-0000-0000871D0000}"/>
    <cellStyle name="Normal 55 2 2 2 2 6 3" xfId="22661" xr:uid="{00000000-0005-0000-0000-000085580000}"/>
    <cellStyle name="Normal 55 2 2 2 2 8" xfId="17648" xr:uid="{00000000-0005-0000-0000-0000F0440000}"/>
    <cellStyle name="Normal 55 2 2 2 3" xfId="2906" xr:uid="{00000000-0005-0000-0000-00005A0B0000}"/>
    <cellStyle name="Normal 55 2 2 2 3 2" xfId="4596" xr:uid="{00000000-0005-0000-0000-0000F4110000}"/>
    <cellStyle name="Normal 55 2 2 2 3 2 2" xfId="14669" xr:uid="{00000000-0005-0000-0000-00004D390000}"/>
    <cellStyle name="Normal 55 2 2 2 3 2 2 3" xfId="29767" xr:uid="{00000000-0005-0000-0000-000047740000}"/>
    <cellStyle name="Normal 55 2 2 2 3 2 3" xfId="9649" xr:uid="{00000000-0005-0000-0000-0000B1250000}"/>
    <cellStyle name="Normal 55 2 2 2 3 2 3 3" xfId="24750" xr:uid="{00000000-0005-0000-0000-0000AE600000}"/>
    <cellStyle name="Normal 55 2 2 2 3 2 5" xfId="19737" xr:uid="{00000000-0005-0000-0000-0000194D0000}"/>
    <cellStyle name="Normal 55 2 2 2 3 3" xfId="6288" xr:uid="{00000000-0005-0000-0000-000090180000}"/>
    <cellStyle name="Normal 55 2 2 2 3 3 2" xfId="16340" xr:uid="{00000000-0005-0000-0000-0000D43F0000}"/>
    <cellStyle name="Normal 55 2 2 2 3 3 3" xfId="11320" xr:uid="{00000000-0005-0000-0000-0000382C0000}"/>
    <cellStyle name="Normal 55 2 2 2 3 3 3 3" xfId="26421" xr:uid="{00000000-0005-0000-0000-000035670000}"/>
    <cellStyle name="Normal 55 2 2 2 3 3 5" xfId="21408" xr:uid="{00000000-0005-0000-0000-0000A0530000}"/>
    <cellStyle name="Normal 55 2 2 2 3 4" xfId="12998" xr:uid="{00000000-0005-0000-0000-0000C6320000}"/>
    <cellStyle name="Normal 55 2 2 2 3 4 3" xfId="28096" xr:uid="{00000000-0005-0000-0000-0000C06D0000}"/>
    <cellStyle name="Normal 55 2 2 2 3 5" xfId="7977" xr:uid="{00000000-0005-0000-0000-0000291F0000}"/>
    <cellStyle name="Normal 55 2 2 2 3 5 3" xfId="23079" xr:uid="{00000000-0005-0000-0000-0000275A0000}"/>
    <cellStyle name="Normal 55 2 2 2 3 7" xfId="18066" xr:uid="{00000000-0005-0000-0000-000092460000}"/>
    <cellStyle name="Normal 55 2 2 2 4" xfId="3759" xr:uid="{00000000-0005-0000-0000-0000AF0E0000}"/>
    <cellStyle name="Normal 55 2 2 2 4 2" xfId="13833" xr:uid="{00000000-0005-0000-0000-000009360000}"/>
    <cellStyle name="Normal 55 2 2 2 4 2 3" xfId="28931" xr:uid="{00000000-0005-0000-0000-000003710000}"/>
    <cellStyle name="Normal 55 2 2 2 4 3" xfId="8813" xr:uid="{00000000-0005-0000-0000-00006D220000}"/>
    <cellStyle name="Normal 55 2 2 2 4 3 3" xfId="23914" xr:uid="{00000000-0005-0000-0000-00006A5D0000}"/>
    <cellStyle name="Normal 55 2 2 2 4 5" xfId="18901" xr:uid="{00000000-0005-0000-0000-0000D5490000}"/>
    <cellStyle name="Normal 55 2 2 2 5" xfId="5452" xr:uid="{00000000-0005-0000-0000-00004C150000}"/>
    <cellStyle name="Normal 55 2 2 2 5 2" xfId="15504" xr:uid="{00000000-0005-0000-0000-0000903C0000}"/>
    <cellStyle name="Normal 55 2 2 2 5 2 3" xfId="30602" xr:uid="{00000000-0005-0000-0000-00008A770000}"/>
    <cellStyle name="Normal 55 2 2 2 5 3" xfId="10484" xr:uid="{00000000-0005-0000-0000-0000F4280000}"/>
    <cellStyle name="Normal 55 2 2 2 5 3 3" xfId="25585" xr:uid="{00000000-0005-0000-0000-0000F1630000}"/>
    <cellStyle name="Normal 55 2 2 2 5 5" xfId="20572" xr:uid="{00000000-0005-0000-0000-00005C500000}"/>
    <cellStyle name="Normal 55 2 2 2 6" xfId="12162" xr:uid="{00000000-0005-0000-0000-0000822F0000}"/>
    <cellStyle name="Normal 55 2 2 2 6 3" xfId="27260" xr:uid="{00000000-0005-0000-0000-00007C6A0000}"/>
    <cellStyle name="Normal 55 2 2 2 7" xfId="7141" xr:uid="{00000000-0005-0000-0000-0000E51B0000}"/>
    <cellStyle name="Normal 55 2 2 2 7 3" xfId="22243" xr:uid="{00000000-0005-0000-0000-0000E3560000}"/>
    <cellStyle name="Normal 55 2 2 2 9" xfId="17230" xr:uid="{00000000-0005-0000-0000-00004E430000}"/>
    <cellStyle name="Normal 55 2 2 3" xfId="2277" xr:uid="{00000000-0005-0000-0000-0000E5080000}"/>
    <cellStyle name="Normal 55 2 2 3 2" xfId="3116" xr:uid="{00000000-0005-0000-0000-00002C0C0000}"/>
    <cellStyle name="Normal 55 2 2 3 2 2" xfId="4806" xr:uid="{00000000-0005-0000-0000-0000C6120000}"/>
    <cellStyle name="Normal 55 2 2 3 2 2 2" xfId="14879" xr:uid="{00000000-0005-0000-0000-00001F3A0000}"/>
    <cellStyle name="Normal 55 2 2 3 2 2 2 3" xfId="29977" xr:uid="{00000000-0005-0000-0000-000019750000}"/>
    <cellStyle name="Normal 55 2 2 3 2 2 3" xfId="9859" xr:uid="{00000000-0005-0000-0000-000083260000}"/>
    <cellStyle name="Normal 55 2 2 3 2 2 3 3" xfId="24960" xr:uid="{00000000-0005-0000-0000-000080610000}"/>
    <cellStyle name="Normal 55 2 2 3 2 2 5" xfId="19947" xr:uid="{00000000-0005-0000-0000-0000EB4D0000}"/>
    <cellStyle name="Normal 55 2 2 3 2 3" xfId="6498" xr:uid="{00000000-0005-0000-0000-000062190000}"/>
    <cellStyle name="Normal 55 2 2 3 2 3 2" xfId="16550" xr:uid="{00000000-0005-0000-0000-0000A6400000}"/>
    <cellStyle name="Normal 55 2 2 3 2 3 3" xfId="11530" xr:uid="{00000000-0005-0000-0000-00000A2D0000}"/>
    <cellStyle name="Normal 55 2 2 3 2 3 3 3" xfId="26631" xr:uid="{00000000-0005-0000-0000-000007680000}"/>
    <cellStyle name="Normal 55 2 2 3 2 3 5" xfId="21618" xr:uid="{00000000-0005-0000-0000-000072540000}"/>
    <cellStyle name="Normal 55 2 2 3 2 4" xfId="13208" xr:uid="{00000000-0005-0000-0000-000098330000}"/>
    <cellStyle name="Normal 55 2 2 3 2 4 3" xfId="28306" xr:uid="{00000000-0005-0000-0000-0000926E0000}"/>
    <cellStyle name="Normal 55 2 2 3 2 5" xfId="8187" xr:uid="{00000000-0005-0000-0000-0000FB1F0000}"/>
    <cellStyle name="Normal 55 2 2 3 2 5 3" xfId="23289" xr:uid="{00000000-0005-0000-0000-0000F95A0000}"/>
    <cellStyle name="Normal 55 2 2 3 2 7" xfId="18276" xr:uid="{00000000-0005-0000-0000-000064470000}"/>
    <cellStyle name="Normal 55 2 2 3 3" xfId="3969" xr:uid="{00000000-0005-0000-0000-0000810F0000}"/>
    <cellStyle name="Normal 55 2 2 3 3 2" xfId="14043" xr:uid="{00000000-0005-0000-0000-0000DB360000}"/>
    <cellStyle name="Normal 55 2 2 3 3 2 3" xfId="29141" xr:uid="{00000000-0005-0000-0000-0000D5710000}"/>
    <cellStyle name="Normal 55 2 2 3 3 3" xfId="9023" xr:uid="{00000000-0005-0000-0000-00003F230000}"/>
    <cellStyle name="Normal 55 2 2 3 3 3 3" xfId="24124" xr:uid="{00000000-0005-0000-0000-00003C5E0000}"/>
    <cellStyle name="Normal 55 2 2 3 3 5" xfId="19111" xr:uid="{00000000-0005-0000-0000-0000A74A0000}"/>
    <cellStyle name="Normal 55 2 2 3 4" xfId="5662" xr:uid="{00000000-0005-0000-0000-00001E160000}"/>
    <cellStyle name="Normal 55 2 2 3 4 2" xfId="15714" xr:uid="{00000000-0005-0000-0000-0000623D0000}"/>
    <cellStyle name="Normal 55 2 2 3 4 2 3" xfId="30812" xr:uid="{00000000-0005-0000-0000-00005C780000}"/>
    <cellStyle name="Normal 55 2 2 3 4 3" xfId="10694" xr:uid="{00000000-0005-0000-0000-0000C6290000}"/>
    <cellStyle name="Normal 55 2 2 3 4 3 3" xfId="25795" xr:uid="{00000000-0005-0000-0000-0000C3640000}"/>
    <cellStyle name="Normal 55 2 2 3 4 5" xfId="20782" xr:uid="{00000000-0005-0000-0000-00002E510000}"/>
    <cellStyle name="Normal 55 2 2 3 5" xfId="12372" xr:uid="{00000000-0005-0000-0000-000054300000}"/>
    <cellStyle name="Normal 55 2 2 3 5 3" xfId="27470" xr:uid="{00000000-0005-0000-0000-00004E6B0000}"/>
    <cellStyle name="Normal 55 2 2 3 6" xfId="7351" xr:uid="{00000000-0005-0000-0000-0000B71C0000}"/>
    <cellStyle name="Normal 55 2 2 3 6 3" xfId="22453" xr:uid="{00000000-0005-0000-0000-0000B5570000}"/>
    <cellStyle name="Normal 55 2 2 3 8" xfId="17440" xr:uid="{00000000-0005-0000-0000-000020440000}"/>
    <cellStyle name="Normal 55 2 2 4" xfId="2698" xr:uid="{00000000-0005-0000-0000-00008A0A0000}"/>
    <cellStyle name="Normal 55 2 2 4 2" xfId="4388" xr:uid="{00000000-0005-0000-0000-000024110000}"/>
    <cellStyle name="Normal 55 2 2 4 2 2" xfId="14461" xr:uid="{00000000-0005-0000-0000-00007D380000}"/>
    <cellStyle name="Normal 55 2 2 4 2 2 3" xfId="29559" xr:uid="{00000000-0005-0000-0000-000077730000}"/>
    <cellStyle name="Normal 55 2 2 4 2 3" xfId="9441" xr:uid="{00000000-0005-0000-0000-0000E1240000}"/>
    <cellStyle name="Normal 55 2 2 4 2 3 3" xfId="24542" xr:uid="{00000000-0005-0000-0000-0000DE5F0000}"/>
    <cellStyle name="Normal 55 2 2 4 2 5" xfId="19529" xr:uid="{00000000-0005-0000-0000-0000494C0000}"/>
    <cellStyle name="Normal 55 2 2 4 3" xfId="6080" xr:uid="{00000000-0005-0000-0000-0000C0170000}"/>
    <cellStyle name="Normal 55 2 2 4 3 2" xfId="16132" xr:uid="{00000000-0005-0000-0000-0000043F0000}"/>
    <cellStyle name="Normal 55 2 2 4 3 3" xfId="11112" xr:uid="{00000000-0005-0000-0000-0000682B0000}"/>
    <cellStyle name="Normal 55 2 2 4 3 3 3" xfId="26213" xr:uid="{00000000-0005-0000-0000-000065660000}"/>
    <cellStyle name="Normal 55 2 2 4 3 5" xfId="21200" xr:uid="{00000000-0005-0000-0000-0000D0520000}"/>
    <cellStyle name="Normal 55 2 2 4 4" xfId="12790" xr:uid="{00000000-0005-0000-0000-0000F6310000}"/>
    <cellStyle name="Normal 55 2 2 4 4 3" xfId="27888" xr:uid="{00000000-0005-0000-0000-0000F06C0000}"/>
    <cellStyle name="Normal 55 2 2 4 5" xfId="7769" xr:uid="{00000000-0005-0000-0000-0000591E0000}"/>
    <cellStyle name="Normal 55 2 2 4 5 3" xfId="22871" xr:uid="{00000000-0005-0000-0000-000057590000}"/>
    <cellStyle name="Normal 55 2 2 4 7" xfId="17858" xr:uid="{00000000-0005-0000-0000-0000C2450000}"/>
    <cellStyle name="Normal 55 2 2 5" xfId="3551" xr:uid="{00000000-0005-0000-0000-0000DF0D0000}"/>
    <cellStyle name="Normal 55 2 2 5 2" xfId="13625" xr:uid="{00000000-0005-0000-0000-000039350000}"/>
    <cellStyle name="Normal 55 2 2 5 2 3" xfId="28723" xr:uid="{00000000-0005-0000-0000-000033700000}"/>
    <cellStyle name="Normal 55 2 2 5 3" xfId="8605" xr:uid="{00000000-0005-0000-0000-00009D210000}"/>
    <cellStyle name="Normal 55 2 2 5 3 3" xfId="23706" xr:uid="{00000000-0005-0000-0000-00009A5C0000}"/>
    <cellStyle name="Normal 55 2 2 5 5" xfId="18693" xr:uid="{00000000-0005-0000-0000-000005490000}"/>
    <cellStyle name="Normal 55 2 2 6" xfId="5244" xr:uid="{00000000-0005-0000-0000-00007C140000}"/>
    <cellStyle name="Normal 55 2 2 6 2" xfId="15296" xr:uid="{00000000-0005-0000-0000-0000C03B0000}"/>
    <cellStyle name="Normal 55 2 2 6 2 3" xfId="30394" xr:uid="{00000000-0005-0000-0000-0000BA760000}"/>
    <cellStyle name="Normal 55 2 2 6 3" xfId="10276" xr:uid="{00000000-0005-0000-0000-000024280000}"/>
    <cellStyle name="Normal 55 2 2 6 3 3" xfId="25377" xr:uid="{00000000-0005-0000-0000-000021630000}"/>
    <cellStyle name="Normal 55 2 2 6 5" xfId="20364" xr:uid="{00000000-0005-0000-0000-00008C4F0000}"/>
    <cellStyle name="Normal 55 2 2 7" xfId="11954" xr:uid="{00000000-0005-0000-0000-0000B22E0000}"/>
    <cellStyle name="Normal 55 2 2 7 3" xfId="27052" xr:uid="{00000000-0005-0000-0000-0000AC690000}"/>
    <cellStyle name="Normal 55 2 2 8" xfId="6933" xr:uid="{00000000-0005-0000-0000-0000151B0000}"/>
    <cellStyle name="Normal 55 2 2 8 3" xfId="22035" xr:uid="{00000000-0005-0000-0000-000013560000}"/>
    <cellStyle name="Normal 55 2 3" xfId="1960" xr:uid="{00000000-0005-0000-0000-0000A8070000}"/>
    <cellStyle name="Normal 55 2 3 2" xfId="2381" xr:uid="{00000000-0005-0000-0000-00004D090000}"/>
    <cellStyle name="Normal 55 2 3 2 2" xfId="3220" xr:uid="{00000000-0005-0000-0000-0000940C0000}"/>
    <cellStyle name="Normal 55 2 3 2 2 2" xfId="4910" xr:uid="{00000000-0005-0000-0000-00002E130000}"/>
    <cellStyle name="Normal 55 2 3 2 2 2 2" xfId="14983" xr:uid="{00000000-0005-0000-0000-0000873A0000}"/>
    <cellStyle name="Normal 55 2 3 2 2 2 2 3" xfId="30081" xr:uid="{00000000-0005-0000-0000-000081750000}"/>
    <cellStyle name="Normal 55 2 3 2 2 2 3" xfId="9963" xr:uid="{00000000-0005-0000-0000-0000EB260000}"/>
    <cellStyle name="Normal 55 2 3 2 2 2 3 3" xfId="25064" xr:uid="{00000000-0005-0000-0000-0000E8610000}"/>
    <cellStyle name="Normal 55 2 3 2 2 2 5" xfId="20051" xr:uid="{00000000-0005-0000-0000-0000534E0000}"/>
    <cellStyle name="Normal 55 2 3 2 2 3" xfId="6602" xr:uid="{00000000-0005-0000-0000-0000CA190000}"/>
    <cellStyle name="Normal 55 2 3 2 2 3 2" xfId="16654" xr:uid="{00000000-0005-0000-0000-00000E410000}"/>
    <cellStyle name="Normal 55 2 3 2 2 3 3" xfId="11634" xr:uid="{00000000-0005-0000-0000-0000722D0000}"/>
    <cellStyle name="Normal 55 2 3 2 2 3 3 3" xfId="26735" xr:uid="{00000000-0005-0000-0000-00006F680000}"/>
    <cellStyle name="Normal 55 2 3 2 2 3 5" xfId="21722" xr:uid="{00000000-0005-0000-0000-0000DA540000}"/>
    <cellStyle name="Normal 55 2 3 2 2 4" xfId="13312" xr:uid="{00000000-0005-0000-0000-000000340000}"/>
    <cellStyle name="Normal 55 2 3 2 2 4 3" xfId="28410" xr:uid="{00000000-0005-0000-0000-0000FA6E0000}"/>
    <cellStyle name="Normal 55 2 3 2 2 5" xfId="8291" xr:uid="{00000000-0005-0000-0000-000063200000}"/>
    <cellStyle name="Normal 55 2 3 2 2 5 3" xfId="23393" xr:uid="{00000000-0005-0000-0000-0000615B0000}"/>
    <cellStyle name="Normal 55 2 3 2 2 7" xfId="18380" xr:uid="{00000000-0005-0000-0000-0000CC470000}"/>
    <cellStyle name="Normal 55 2 3 2 3" xfId="4073" xr:uid="{00000000-0005-0000-0000-0000E90F0000}"/>
    <cellStyle name="Normal 55 2 3 2 3 2" xfId="14147" xr:uid="{00000000-0005-0000-0000-000043370000}"/>
    <cellStyle name="Normal 55 2 3 2 3 2 3" xfId="29245" xr:uid="{00000000-0005-0000-0000-00003D720000}"/>
    <cellStyle name="Normal 55 2 3 2 3 3" xfId="9127" xr:uid="{00000000-0005-0000-0000-0000A7230000}"/>
    <cellStyle name="Normal 55 2 3 2 3 3 3" xfId="24228" xr:uid="{00000000-0005-0000-0000-0000A45E0000}"/>
    <cellStyle name="Normal 55 2 3 2 3 5" xfId="19215" xr:uid="{00000000-0005-0000-0000-00000F4B0000}"/>
    <cellStyle name="Normal 55 2 3 2 4" xfId="5766" xr:uid="{00000000-0005-0000-0000-000086160000}"/>
    <cellStyle name="Normal 55 2 3 2 4 2" xfId="15818" xr:uid="{00000000-0005-0000-0000-0000CA3D0000}"/>
    <cellStyle name="Normal 55 2 3 2 4 2 3" xfId="30916" xr:uid="{00000000-0005-0000-0000-0000C4780000}"/>
    <cellStyle name="Normal 55 2 3 2 4 3" xfId="10798" xr:uid="{00000000-0005-0000-0000-00002E2A0000}"/>
    <cellStyle name="Normal 55 2 3 2 4 3 3" xfId="25899" xr:uid="{00000000-0005-0000-0000-00002B650000}"/>
    <cellStyle name="Normal 55 2 3 2 4 5" xfId="20886" xr:uid="{00000000-0005-0000-0000-000096510000}"/>
    <cellStyle name="Normal 55 2 3 2 5" xfId="12476" xr:uid="{00000000-0005-0000-0000-0000BC300000}"/>
    <cellStyle name="Normal 55 2 3 2 5 3" xfId="27574" xr:uid="{00000000-0005-0000-0000-0000B66B0000}"/>
    <cellStyle name="Normal 55 2 3 2 6" xfId="7455" xr:uid="{00000000-0005-0000-0000-00001F1D0000}"/>
    <cellStyle name="Normal 55 2 3 2 6 3" xfId="22557" xr:uid="{00000000-0005-0000-0000-00001D580000}"/>
    <cellStyle name="Normal 55 2 3 2 8" xfId="17544" xr:uid="{00000000-0005-0000-0000-000088440000}"/>
    <cellStyle name="Normal 55 2 3 3" xfId="2802" xr:uid="{00000000-0005-0000-0000-0000F20A0000}"/>
    <cellStyle name="Normal 55 2 3 3 2" xfId="4492" xr:uid="{00000000-0005-0000-0000-00008C110000}"/>
    <cellStyle name="Normal 55 2 3 3 2 2" xfId="14565" xr:uid="{00000000-0005-0000-0000-0000E5380000}"/>
    <cellStyle name="Normal 55 2 3 3 2 2 3" xfId="29663" xr:uid="{00000000-0005-0000-0000-0000DF730000}"/>
    <cellStyle name="Normal 55 2 3 3 2 3" xfId="9545" xr:uid="{00000000-0005-0000-0000-000049250000}"/>
    <cellStyle name="Normal 55 2 3 3 2 3 3" xfId="24646" xr:uid="{00000000-0005-0000-0000-000046600000}"/>
    <cellStyle name="Normal 55 2 3 3 2 5" xfId="19633" xr:uid="{00000000-0005-0000-0000-0000B14C0000}"/>
    <cellStyle name="Normal 55 2 3 3 3" xfId="6184" xr:uid="{00000000-0005-0000-0000-000028180000}"/>
    <cellStyle name="Normal 55 2 3 3 3 2" xfId="16236" xr:uid="{00000000-0005-0000-0000-00006C3F0000}"/>
    <cellStyle name="Normal 55 2 3 3 3 3" xfId="11216" xr:uid="{00000000-0005-0000-0000-0000D02B0000}"/>
    <cellStyle name="Normal 55 2 3 3 3 3 3" xfId="26317" xr:uid="{00000000-0005-0000-0000-0000CD660000}"/>
    <cellStyle name="Normal 55 2 3 3 3 5" xfId="21304" xr:uid="{00000000-0005-0000-0000-000038530000}"/>
    <cellStyle name="Normal 55 2 3 3 4" xfId="12894" xr:uid="{00000000-0005-0000-0000-00005E320000}"/>
    <cellStyle name="Normal 55 2 3 3 4 3" xfId="27992" xr:uid="{00000000-0005-0000-0000-0000586D0000}"/>
    <cellStyle name="Normal 55 2 3 3 5" xfId="7873" xr:uid="{00000000-0005-0000-0000-0000C11E0000}"/>
    <cellStyle name="Normal 55 2 3 3 5 3" xfId="22975" xr:uid="{00000000-0005-0000-0000-0000BF590000}"/>
    <cellStyle name="Normal 55 2 3 3 7" xfId="17962" xr:uid="{00000000-0005-0000-0000-00002A460000}"/>
    <cellStyle name="Normal 55 2 3 4" xfId="3655" xr:uid="{00000000-0005-0000-0000-0000470E0000}"/>
    <cellStyle name="Normal 55 2 3 4 2" xfId="13729" xr:uid="{00000000-0005-0000-0000-0000A1350000}"/>
    <cellStyle name="Normal 55 2 3 4 2 3" xfId="28827" xr:uid="{00000000-0005-0000-0000-00009B700000}"/>
    <cellStyle name="Normal 55 2 3 4 3" xfId="8709" xr:uid="{00000000-0005-0000-0000-000005220000}"/>
    <cellStyle name="Normal 55 2 3 4 3 3" xfId="23810" xr:uid="{00000000-0005-0000-0000-0000025D0000}"/>
    <cellStyle name="Normal 55 2 3 4 5" xfId="18797" xr:uid="{00000000-0005-0000-0000-00006D490000}"/>
    <cellStyle name="Normal 55 2 3 5" xfId="5348" xr:uid="{00000000-0005-0000-0000-0000E4140000}"/>
    <cellStyle name="Normal 55 2 3 5 2" xfId="15400" xr:uid="{00000000-0005-0000-0000-0000283C0000}"/>
    <cellStyle name="Normal 55 2 3 5 2 3" xfId="30498" xr:uid="{00000000-0005-0000-0000-000022770000}"/>
    <cellStyle name="Normal 55 2 3 5 3" xfId="10380" xr:uid="{00000000-0005-0000-0000-00008C280000}"/>
    <cellStyle name="Normal 55 2 3 5 3 3" xfId="25481" xr:uid="{00000000-0005-0000-0000-000089630000}"/>
    <cellStyle name="Normal 55 2 3 5 5" xfId="20468" xr:uid="{00000000-0005-0000-0000-0000F44F0000}"/>
    <cellStyle name="Normal 55 2 3 6" xfId="12058" xr:uid="{00000000-0005-0000-0000-00001A2F0000}"/>
    <cellStyle name="Normal 55 2 3 6 3" xfId="27156" xr:uid="{00000000-0005-0000-0000-0000146A0000}"/>
    <cellStyle name="Normal 55 2 3 7" xfId="7037" xr:uid="{00000000-0005-0000-0000-00007D1B0000}"/>
    <cellStyle name="Normal 55 2 3 7 3" xfId="22139" xr:uid="{00000000-0005-0000-0000-00007B560000}"/>
    <cellStyle name="Normal 55 2 3 9" xfId="17126" xr:uid="{00000000-0005-0000-0000-0000E6420000}"/>
    <cellStyle name="Normal 55 2 4" xfId="2173" xr:uid="{00000000-0005-0000-0000-00007D080000}"/>
    <cellStyle name="Normal 55 2 4 2" xfId="3012" xr:uid="{00000000-0005-0000-0000-0000C40B0000}"/>
    <cellStyle name="Normal 55 2 4 2 2" xfId="4702" xr:uid="{00000000-0005-0000-0000-00005E120000}"/>
    <cellStyle name="Normal 55 2 4 2 2 2" xfId="14775" xr:uid="{00000000-0005-0000-0000-0000B7390000}"/>
    <cellStyle name="Normal 55 2 4 2 2 2 3" xfId="29873" xr:uid="{00000000-0005-0000-0000-0000B1740000}"/>
    <cellStyle name="Normal 55 2 4 2 2 3" xfId="9755" xr:uid="{00000000-0005-0000-0000-00001B260000}"/>
    <cellStyle name="Normal 55 2 4 2 2 3 3" xfId="24856" xr:uid="{00000000-0005-0000-0000-000018610000}"/>
    <cellStyle name="Normal 55 2 4 2 2 5" xfId="19843" xr:uid="{00000000-0005-0000-0000-0000834D0000}"/>
    <cellStyle name="Normal 55 2 4 2 3" xfId="6394" xr:uid="{00000000-0005-0000-0000-0000FA180000}"/>
    <cellStyle name="Normal 55 2 4 2 3 2" xfId="16446" xr:uid="{00000000-0005-0000-0000-00003E400000}"/>
    <cellStyle name="Normal 55 2 4 2 3 3" xfId="11426" xr:uid="{00000000-0005-0000-0000-0000A22C0000}"/>
    <cellStyle name="Normal 55 2 4 2 3 3 3" xfId="26527" xr:uid="{00000000-0005-0000-0000-00009F670000}"/>
    <cellStyle name="Normal 55 2 4 2 3 5" xfId="21514" xr:uid="{00000000-0005-0000-0000-00000A540000}"/>
    <cellStyle name="Normal 55 2 4 2 4" xfId="13104" xr:uid="{00000000-0005-0000-0000-000030330000}"/>
    <cellStyle name="Normal 55 2 4 2 4 3" xfId="28202" xr:uid="{00000000-0005-0000-0000-00002A6E0000}"/>
    <cellStyle name="Normal 55 2 4 2 5" xfId="8083" xr:uid="{00000000-0005-0000-0000-0000931F0000}"/>
    <cellStyle name="Normal 55 2 4 2 5 3" xfId="23185" xr:uid="{00000000-0005-0000-0000-0000915A0000}"/>
    <cellStyle name="Normal 55 2 4 2 7" xfId="18172" xr:uid="{00000000-0005-0000-0000-0000FC460000}"/>
    <cellStyle name="Normal 55 2 4 3" xfId="3865" xr:uid="{00000000-0005-0000-0000-0000190F0000}"/>
    <cellStyle name="Normal 55 2 4 3 2" xfId="13939" xr:uid="{00000000-0005-0000-0000-000073360000}"/>
    <cellStyle name="Normal 55 2 4 3 2 3" xfId="29037" xr:uid="{00000000-0005-0000-0000-00006D710000}"/>
    <cellStyle name="Normal 55 2 4 3 3" xfId="8919" xr:uid="{00000000-0005-0000-0000-0000D7220000}"/>
    <cellStyle name="Normal 55 2 4 3 3 3" xfId="24020" xr:uid="{00000000-0005-0000-0000-0000D45D0000}"/>
    <cellStyle name="Normal 55 2 4 3 5" xfId="19007" xr:uid="{00000000-0005-0000-0000-00003F4A0000}"/>
    <cellStyle name="Normal 55 2 4 4" xfId="5558" xr:uid="{00000000-0005-0000-0000-0000B6150000}"/>
    <cellStyle name="Normal 55 2 4 4 2" xfId="15610" xr:uid="{00000000-0005-0000-0000-0000FA3C0000}"/>
    <cellStyle name="Normal 55 2 4 4 2 3" xfId="30708" xr:uid="{00000000-0005-0000-0000-0000F4770000}"/>
    <cellStyle name="Normal 55 2 4 4 3" xfId="10590" xr:uid="{00000000-0005-0000-0000-00005E290000}"/>
    <cellStyle name="Normal 55 2 4 4 3 3" xfId="25691" xr:uid="{00000000-0005-0000-0000-00005B640000}"/>
    <cellStyle name="Normal 55 2 4 4 5" xfId="20678" xr:uid="{00000000-0005-0000-0000-0000C6500000}"/>
    <cellStyle name="Normal 55 2 4 5" xfId="12268" xr:uid="{00000000-0005-0000-0000-0000EC2F0000}"/>
    <cellStyle name="Normal 55 2 4 5 3" xfId="27366" xr:uid="{00000000-0005-0000-0000-0000E66A0000}"/>
    <cellStyle name="Normal 55 2 4 6" xfId="7247" xr:uid="{00000000-0005-0000-0000-00004F1C0000}"/>
    <cellStyle name="Normal 55 2 4 6 3" xfId="22349" xr:uid="{00000000-0005-0000-0000-00004D570000}"/>
    <cellStyle name="Normal 55 2 4 8" xfId="17336" xr:uid="{00000000-0005-0000-0000-0000B8430000}"/>
    <cellStyle name="Normal 55 2 5" xfId="2594" xr:uid="{00000000-0005-0000-0000-0000220A0000}"/>
    <cellStyle name="Normal 55 2 5 2" xfId="4284" xr:uid="{00000000-0005-0000-0000-0000BC100000}"/>
    <cellStyle name="Normal 55 2 5 2 2" xfId="14357" xr:uid="{00000000-0005-0000-0000-000015380000}"/>
    <cellStyle name="Normal 55 2 5 2 2 3" xfId="29455" xr:uid="{00000000-0005-0000-0000-00000F730000}"/>
    <cellStyle name="Normal 55 2 5 2 3" xfId="9337" xr:uid="{00000000-0005-0000-0000-000079240000}"/>
    <cellStyle name="Normal 55 2 5 2 3 3" xfId="24438" xr:uid="{00000000-0005-0000-0000-0000765F0000}"/>
    <cellStyle name="Normal 55 2 5 2 5" xfId="19425" xr:uid="{00000000-0005-0000-0000-0000E14B0000}"/>
    <cellStyle name="Normal 55 2 5 3" xfId="5976" xr:uid="{00000000-0005-0000-0000-000058170000}"/>
    <cellStyle name="Normal 55 2 5 3 2" xfId="16028" xr:uid="{00000000-0005-0000-0000-00009C3E0000}"/>
    <cellStyle name="Normal 55 2 5 3 3" xfId="11008" xr:uid="{00000000-0005-0000-0000-0000002B0000}"/>
    <cellStyle name="Normal 55 2 5 3 3 3" xfId="26109" xr:uid="{00000000-0005-0000-0000-0000FD650000}"/>
    <cellStyle name="Normal 55 2 5 3 5" xfId="21096" xr:uid="{00000000-0005-0000-0000-000068520000}"/>
    <cellStyle name="Normal 55 2 5 4" xfId="12686" xr:uid="{00000000-0005-0000-0000-00008E310000}"/>
    <cellStyle name="Normal 55 2 5 4 3" xfId="27784" xr:uid="{00000000-0005-0000-0000-0000886C0000}"/>
    <cellStyle name="Normal 55 2 5 5" xfId="7665" xr:uid="{00000000-0005-0000-0000-0000F11D0000}"/>
    <cellStyle name="Normal 55 2 5 5 3" xfId="22767" xr:uid="{00000000-0005-0000-0000-0000EF580000}"/>
    <cellStyle name="Normal 55 2 5 7" xfId="17754" xr:uid="{00000000-0005-0000-0000-00005A450000}"/>
    <cellStyle name="Normal 55 2 6" xfId="3447" xr:uid="{00000000-0005-0000-0000-0000770D0000}"/>
    <cellStyle name="Normal 55 2 6 2" xfId="13521" xr:uid="{00000000-0005-0000-0000-0000D1340000}"/>
    <cellStyle name="Normal 55 2 6 2 3" xfId="28619" xr:uid="{00000000-0005-0000-0000-0000CB6F0000}"/>
    <cellStyle name="Normal 55 2 6 3" xfId="8501" xr:uid="{00000000-0005-0000-0000-000035210000}"/>
    <cellStyle name="Normal 55 2 6 3 3" xfId="23602" xr:uid="{00000000-0005-0000-0000-0000325C0000}"/>
    <cellStyle name="Normal 55 2 6 5" xfId="18589" xr:uid="{00000000-0005-0000-0000-00009D480000}"/>
    <cellStyle name="Normal 55 2 7" xfId="5140" xr:uid="{00000000-0005-0000-0000-000014140000}"/>
    <cellStyle name="Normal 55 2 7 2" xfId="15192" xr:uid="{00000000-0005-0000-0000-0000583B0000}"/>
    <cellStyle name="Normal 55 2 7 2 3" xfId="30290" xr:uid="{00000000-0005-0000-0000-000052760000}"/>
    <cellStyle name="Normal 55 2 7 3" xfId="10172" xr:uid="{00000000-0005-0000-0000-0000BC270000}"/>
    <cellStyle name="Normal 55 2 7 3 3" xfId="25273" xr:uid="{00000000-0005-0000-0000-0000B9620000}"/>
    <cellStyle name="Normal 55 2 7 5" xfId="20260" xr:uid="{00000000-0005-0000-0000-0000244F0000}"/>
    <cellStyle name="Normal 55 2 8" xfId="11850" xr:uid="{00000000-0005-0000-0000-00004A2E0000}"/>
    <cellStyle name="Normal 55 2 8 3" xfId="26948" xr:uid="{00000000-0005-0000-0000-000044690000}"/>
    <cellStyle name="Normal 55 2 9" xfId="6829" xr:uid="{00000000-0005-0000-0000-0000AD1A0000}"/>
    <cellStyle name="Normal 55 2 9 3" xfId="21931" xr:uid="{00000000-0005-0000-0000-0000AB550000}"/>
    <cellStyle name="Normal 55 3" xfId="1793" xr:uid="{00000000-0005-0000-0000-000001070000}"/>
    <cellStyle name="Normal 55 3 10" xfId="16970" xr:uid="{00000000-0005-0000-0000-00004A420000}"/>
    <cellStyle name="Normal 55 3 2" xfId="2012" xr:uid="{00000000-0005-0000-0000-0000DC070000}"/>
    <cellStyle name="Normal 55 3 2 2" xfId="2433" xr:uid="{00000000-0005-0000-0000-000081090000}"/>
    <cellStyle name="Normal 55 3 2 2 2" xfId="3272" xr:uid="{00000000-0005-0000-0000-0000C80C0000}"/>
    <cellStyle name="Normal 55 3 2 2 2 2" xfId="4962" xr:uid="{00000000-0005-0000-0000-000062130000}"/>
    <cellStyle name="Normal 55 3 2 2 2 2 2" xfId="15035" xr:uid="{00000000-0005-0000-0000-0000BB3A0000}"/>
    <cellStyle name="Normal 55 3 2 2 2 2 2 3" xfId="30133" xr:uid="{00000000-0005-0000-0000-0000B5750000}"/>
    <cellStyle name="Normal 55 3 2 2 2 2 3" xfId="10015" xr:uid="{00000000-0005-0000-0000-00001F270000}"/>
    <cellStyle name="Normal 55 3 2 2 2 2 3 3" xfId="25116" xr:uid="{00000000-0005-0000-0000-00001C620000}"/>
    <cellStyle name="Normal 55 3 2 2 2 2 5" xfId="20103" xr:uid="{00000000-0005-0000-0000-0000874E0000}"/>
    <cellStyle name="Normal 55 3 2 2 2 3" xfId="6654" xr:uid="{00000000-0005-0000-0000-0000FE190000}"/>
    <cellStyle name="Normal 55 3 2 2 2 3 2" xfId="16706" xr:uid="{00000000-0005-0000-0000-000042410000}"/>
    <cellStyle name="Normal 55 3 2 2 2 3 3" xfId="11686" xr:uid="{00000000-0005-0000-0000-0000A62D0000}"/>
    <cellStyle name="Normal 55 3 2 2 2 3 3 3" xfId="26787" xr:uid="{00000000-0005-0000-0000-0000A3680000}"/>
    <cellStyle name="Normal 55 3 2 2 2 3 5" xfId="21774" xr:uid="{00000000-0005-0000-0000-00000E550000}"/>
    <cellStyle name="Normal 55 3 2 2 2 4" xfId="13364" xr:uid="{00000000-0005-0000-0000-000034340000}"/>
    <cellStyle name="Normal 55 3 2 2 2 4 3" xfId="28462" xr:uid="{00000000-0005-0000-0000-00002E6F0000}"/>
    <cellStyle name="Normal 55 3 2 2 2 5" xfId="8343" xr:uid="{00000000-0005-0000-0000-000097200000}"/>
    <cellStyle name="Normal 55 3 2 2 2 5 3" xfId="23445" xr:uid="{00000000-0005-0000-0000-0000955B0000}"/>
    <cellStyle name="Normal 55 3 2 2 2 7" xfId="18432" xr:uid="{00000000-0005-0000-0000-000000480000}"/>
    <cellStyle name="Normal 55 3 2 2 3" xfId="4125" xr:uid="{00000000-0005-0000-0000-00001D100000}"/>
    <cellStyle name="Normal 55 3 2 2 3 2" xfId="14199" xr:uid="{00000000-0005-0000-0000-000077370000}"/>
    <cellStyle name="Normal 55 3 2 2 3 2 3" xfId="29297" xr:uid="{00000000-0005-0000-0000-000071720000}"/>
    <cellStyle name="Normal 55 3 2 2 3 3" xfId="9179" xr:uid="{00000000-0005-0000-0000-0000DB230000}"/>
    <cellStyle name="Normal 55 3 2 2 3 3 3" xfId="24280" xr:uid="{00000000-0005-0000-0000-0000D85E0000}"/>
    <cellStyle name="Normal 55 3 2 2 3 5" xfId="19267" xr:uid="{00000000-0005-0000-0000-0000434B0000}"/>
    <cellStyle name="Normal 55 3 2 2 4" xfId="5818" xr:uid="{00000000-0005-0000-0000-0000BA160000}"/>
    <cellStyle name="Normal 55 3 2 2 4 2" xfId="15870" xr:uid="{00000000-0005-0000-0000-0000FE3D0000}"/>
    <cellStyle name="Normal 55 3 2 2 4 3" xfId="10850" xr:uid="{00000000-0005-0000-0000-0000622A0000}"/>
    <cellStyle name="Normal 55 3 2 2 4 3 3" xfId="25951" xr:uid="{00000000-0005-0000-0000-00005F650000}"/>
    <cellStyle name="Normal 55 3 2 2 4 5" xfId="20938" xr:uid="{00000000-0005-0000-0000-0000CA510000}"/>
    <cellStyle name="Normal 55 3 2 2 5" xfId="12528" xr:uid="{00000000-0005-0000-0000-0000F0300000}"/>
    <cellStyle name="Normal 55 3 2 2 5 3" xfId="27626" xr:uid="{00000000-0005-0000-0000-0000EA6B0000}"/>
    <cellStyle name="Normal 55 3 2 2 6" xfId="7507" xr:uid="{00000000-0005-0000-0000-0000531D0000}"/>
    <cellStyle name="Normal 55 3 2 2 6 3" xfId="22609" xr:uid="{00000000-0005-0000-0000-000051580000}"/>
    <cellStyle name="Normal 55 3 2 2 8" xfId="17596" xr:uid="{00000000-0005-0000-0000-0000BC440000}"/>
    <cellStyle name="Normal 55 3 2 3" xfId="2854" xr:uid="{00000000-0005-0000-0000-0000260B0000}"/>
    <cellStyle name="Normal 55 3 2 3 2" xfId="4544" xr:uid="{00000000-0005-0000-0000-0000C0110000}"/>
    <cellStyle name="Normal 55 3 2 3 2 2" xfId="14617" xr:uid="{00000000-0005-0000-0000-000019390000}"/>
    <cellStyle name="Normal 55 3 2 3 2 2 3" xfId="29715" xr:uid="{00000000-0005-0000-0000-000013740000}"/>
    <cellStyle name="Normal 55 3 2 3 2 3" xfId="9597" xr:uid="{00000000-0005-0000-0000-00007D250000}"/>
    <cellStyle name="Normal 55 3 2 3 2 3 3" xfId="24698" xr:uid="{00000000-0005-0000-0000-00007A600000}"/>
    <cellStyle name="Normal 55 3 2 3 2 5" xfId="19685" xr:uid="{00000000-0005-0000-0000-0000E54C0000}"/>
    <cellStyle name="Normal 55 3 2 3 3" xfId="6236" xr:uid="{00000000-0005-0000-0000-00005C180000}"/>
    <cellStyle name="Normal 55 3 2 3 3 2" xfId="16288" xr:uid="{00000000-0005-0000-0000-0000A03F0000}"/>
    <cellStyle name="Normal 55 3 2 3 3 3" xfId="11268" xr:uid="{00000000-0005-0000-0000-0000042C0000}"/>
    <cellStyle name="Normal 55 3 2 3 3 3 3" xfId="26369" xr:uid="{00000000-0005-0000-0000-000001670000}"/>
    <cellStyle name="Normal 55 3 2 3 3 5" xfId="21356" xr:uid="{00000000-0005-0000-0000-00006C530000}"/>
    <cellStyle name="Normal 55 3 2 3 4" xfId="12946" xr:uid="{00000000-0005-0000-0000-000092320000}"/>
    <cellStyle name="Normal 55 3 2 3 4 3" xfId="28044" xr:uid="{00000000-0005-0000-0000-00008C6D0000}"/>
    <cellStyle name="Normal 55 3 2 3 5" xfId="7925" xr:uid="{00000000-0005-0000-0000-0000F51E0000}"/>
    <cellStyle name="Normal 55 3 2 3 5 3" xfId="23027" xr:uid="{00000000-0005-0000-0000-0000F3590000}"/>
    <cellStyle name="Normal 55 3 2 3 7" xfId="18014" xr:uid="{00000000-0005-0000-0000-00005E460000}"/>
    <cellStyle name="Normal 55 3 2 4" xfId="3707" xr:uid="{00000000-0005-0000-0000-00007B0E0000}"/>
    <cellStyle name="Normal 55 3 2 4 2" xfId="13781" xr:uid="{00000000-0005-0000-0000-0000D5350000}"/>
    <cellStyle name="Normal 55 3 2 4 2 3" xfId="28879" xr:uid="{00000000-0005-0000-0000-0000CF700000}"/>
    <cellStyle name="Normal 55 3 2 4 3" xfId="8761" xr:uid="{00000000-0005-0000-0000-000039220000}"/>
    <cellStyle name="Normal 55 3 2 4 3 3" xfId="23862" xr:uid="{00000000-0005-0000-0000-0000365D0000}"/>
    <cellStyle name="Normal 55 3 2 4 5" xfId="18849" xr:uid="{00000000-0005-0000-0000-0000A1490000}"/>
    <cellStyle name="Normal 55 3 2 5" xfId="5400" xr:uid="{00000000-0005-0000-0000-000018150000}"/>
    <cellStyle name="Normal 55 3 2 5 2" xfId="15452" xr:uid="{00000000-0005-0000-0000-00005C3C0000}"/>
    <cellStyle name="Normal 55 3 2 5 2 3" xfId="30550" xr:uid="{00000000-0005-0000-0000-000056770000}"/>
    <cellStyle name="Normal 55 3 2 5 3" xfId="10432" xr:uid="{00000000-0005-0000-0000-0000C0280000}"/>
    <cellStyle name="Normal 55 3 2 5 3 3" xfId="25533" xr:uid="{00000000-0005-0000-0000-0000BD630000}"/>
    <cellStyle name="Normal 55 3 2 5 5" xfId="20520" xr:uid="{00000000-0005-0000-0000-000028500000}"/>
    <cellStyle name="Normal 55 3 2 6" xfId="12110" xr:uid="{00000000-0005-0000-0000-00004E2F0000}"/>
    <cellStyle name="Normal 55 3 2 6 3" xfId="27208" xr:uid="{00000000-0005-0000-0000-0000486A0000}"/>
    <cellStyle name="Normal 55 3 2 7" xfId="7089" xr:uid="{00000000-0005-0000-0000-0000B11B0000}"/>
    <cellStyle name="Normal 55 3 2 7 3" xfId="22191" xr:uid="{00000000-0005-0000-0000-0000AF560000}"/>
    <cellStyle name="Normal 55 3 2 9" xfId="17178" xr:uid="{00000000-0005-0000-0000-00001A430000}"/>
    <cellStyle name="Normal 55 3 3" xfId="2225" xr:uid="{00000000-0005-0000-0000-0000B1080000}"/>
    <cellStyle name="Normal 55 3 3 2" xfId="3064" xr:uid="{00000000-0005-0000-0000-0000F80B0000}"/>
    <cellStyle name="Normal 55 3 3 2 2" xfId="4754" xr:uid="{00000000-0005-0000-0000-000092120000}"/>
    <cellStyle name="Normal 55 3 3 2 2 2" xfId="14827" xr:uid="{00000000-0005-0000-0000-0000EB390000}"/>
    <cellStyle name="Normal 55 3 3 2 2 2 3" xfId="29925" xr:uid="{00000000-0005-0000-0000-0000E5740000}"/>
    <cellStyle name="Normal 55 3 3 2 2 3" xfId="9807" xr:uid="{00000000-0005-0000-0000-00004F260000}"/>
    <cellStyle name="Normal 55 3 3 2 2 3 3" xfId="24908" xr:uid="{00000000-0005-0000-0000-00004C610000}"/>
    <cellStyle name="Normal 55 3 3 2 2 5" xfId="19895" xr:uid="{00000000-0005-0000-0000-0000B74D0000}"/>
    <cellStyle name="Normal 55 3 3 2 3" xfId="6446" xr:uid="{00000000-0005-0000-0000-00002E190000}"/>
    <cellStyle name="Normal 55 3 3 2 3 2" xfId="16498" xr:uid="{00000000-0005-0000-0000-000072400000}"/>
    <cellStyle name="Normal 55 3 3 2 3 3" xfId="11478" xr:uid="{00000000-0005-0000-0000-0000D62C0000}"/>
    <cellStyle name="Normal 55 3 3 2 3 3 3" xfId="26579" xr:uid="{00000000-0005-0000-0000-0000D3670000}"/>
    <cellStyle name="Normal 55 3 3 2 3 5" xfId="21566" xr:uid="{00000000-0005-0000-0000-00003E540000}"/>
    <cellStyle name="Normal 55 3 3 2 4" xfId="13156" xr:uid="{00000000-0005-0000-0000-000064330000}"/>
    <cellStyle name="Normal 55 3 3 2 4 3" xfId="28254" xr:uid="{00000000-0005-0000-0000-00005E6E0000}"/>
    <cellStyle name="Normal 55 3 3 2 5" xfId="8135" xr:uid="{00000000-0005-0000-0000-0000C71F0000}"/>
    <cellStyle name="Normal 55 3 3 2 5 3" xfId="23237" xr:uid="{00000000-0005-0000-0000-0000C55A0000}"/>
    <cellStyle name="Normal 55 3 3 2 7" xfId="18224" xr:uid="{00000000-0005-0000-0000-000030470000}"/>
    <cellStyle name="Normal 55 3 3 3" xfId="3917" xr:uid="{00000000-0005-0000-0000-00004D0F0000}"/>
    <cellStyle name="Normal 55 3 3 3 2" xfId="13991" xr:uid="{00000000-0005-0000-0000-0000A7360000}"/>
    <cellStyle name="Normal 55 3 3 3 2 3" xfId="29089" xr:uid="{00000000-0005-0000-0000-0000A1710000}"/>
    <cellStyle name="Normal 55 3 3 3 3" xfId="8971" xr:uid="{00000000-0005-0000-0000-00000B230000}"/>
    <cellStyle name="Normal 55 3 3 3 3 3" xfId="24072" xr:uid="{00000000-0005-0000-0000-0000085E0000}"/>
    <cellStyle name="Normal 55 3 3 3 5" xfId="19059" xr:uid="{00000000-0005-0000-0000-0000734A0000}"/>
    <cellStyle name="Normal 55 3 3 4" xfId="5610" xr:uid="{00000000-0005-0000-0000-0000EA150000}"/>
    <cellStyle name="Normal 55 3 3 4 2" xfId="15662" xr:uid="{00000000-0005-0000-0000-00002E3D0000}"/>
    <cellStyle name="Normal 55 3 3 4 2 3" xfId="30760" xr:uid="{00000000-0005-0000-0000-000028780000}"/>
    <cellStyle name="Normal 55 3 3 4 3" xfId="10642" xr:uid="{00000000-0005-0000-0000-000092290000}"/>
    <cellStyle name="Normal 55 3 3 4 3 3" xfId="25743" xr:uid="{00000000-0005-0000-0000-00008F640000}"/>
    <cellStyle name="Normal 55 3 3 4 5" xfId="20730" xr:uid="{00000000-0005-0000-0000-0000FA500000}"/>
    <cellStyle name="Normal 55 3 3 5" xfId="12320" xr:uid="{00000000-0005-0000-0000-000020300000}"/>
    <cellStyle name="Normal 55 3 3 5 3" xfId="27418" xr:uid="{00000000-0005-0000-0000-00001A6B0000}"/>
    <cellStyle name="Normal 55 3 3 6" xfId="7299" xr:uid="{00000000-0005-0000-0000-0000831C0000}"/>
    <cellStyle name="Normal 55 3 3 6 3" xfId="22401" xr:uid="{00000000-0005-0000-0000-000081570000}"/>
    <cellStyle name="Normal 55 3 3 8" xfId="17388" xr:uid="{00000000-0005-0000-0000-0000EC430000}"/>
    <cellStyle name="Normal 55 3 4" xfId="2646" xr:uid="{00000000-0005-0000-0000-0000560A0000}"/>
    <cellStyle name="Normal 55 3 4 2" xfId="4336" xr:uid="{00000000-0005-0000-0000-0000F0100000}"/>
    <cellStyle name="Normal 55 3 4 2 2" xfId="14409" xr:uid="{00000000-0005-0000-0000-000049380000}"/>
    <cellStyle name="Normal 55 3 4 2 2 3" xfId="29507" xr:uid="{00000000-0005-0000-0000-000043730000}"/>
    <cellStyle name="Normal 55 3 4 2 3" xfId="9389" xr:uid="{00000000-0005-0000-0000-0000AD240000}"/>
    <cellStyle name="Normal 55 3 4 2 3 3" xfId="24490" xr:uid="{00000000-0005-0000-0000-0000AA5F0000}"/>
    <cellStyle name="Normal 55 3 4 2 5" xfId="19477" xr:uid="{00000000-0005-0000-0000-0000154C0000}"/>
    <cellStyle name="Normal 55 3 4 3" xfId="6028" xr:uid="{00000000-0005-0000-0000-00008C170000}"/>
    <cellStyle name="Normal 55 3 4 3 2" xfId="16080" xr:uid="{00000000-0005-0000-0000-0000D03E0000}"/>
    <cellStyle name="Normal 55 3 4 3 3" xfId="11060" xr:uid="{00000000-0005-0000-0000-0000342B0000}"/>
    <cellStyle name="Normal 55 3 4 3 3 3" xfId="26161" xr:uid="{00000000-0005-0000-0000-000031660000}"/>
    <cellStyle name="Normal 55 3 4 3 5" xfId="21148" xr:uid="{00000000-0005-0000-0000-00009C520000}"/>
    <cellStyle name="Normal 55 3 4 4" xfId="12738" xr:uid="{00000000-0005-0000-0000-0000C2310000}"/>
    <cellStyle name="Normal 55 3 4 4 3" xfId="27836" xr:uid="{00000000-0005-0000-0000-0000BC6C0000}"/>
    <cellStyle name="Normal 55 3 4 5" xfId="7717" xr:uid="{00000000-0005-0000-0000-0000251E0000}"/>
    <cellStyle name="Normal 55 3 4 5 3" xfId="22819" xr:uid="{00000000-0005-0000-0000-000023590000}"/>
    <cellStyle name="Normal 55 3 4 7" xfId="17806" xr:uid="{00000000-0005-0000-0000-00008E450000}"/>
    <cellStyle name="Normal 55 3 5" xfId="3499" xr:uid="{00000000-0005-0000-0000-0000AB0D0000}"/>
    <cellStyle name="Normal 55 3 5 2" xfId="13573" xr:uid="{00000000-0005-0000-0000-000005350000}"/>
    <cellStyle name="Normal 55 3 5 2 3" xfId="28671" xr:uid="{00000000-0005-0000-0000-0000FF6F0000}"/>
    <cellStyle name="Normal 55 3 5 3" xfId="8553" xr:uid="{00000000-0005-0000-0000-000069210000}"/>
    <cellStyle name="Normal 55 3 5 3 3" xfId="23654" xr:uid="{00000000-0005-0000-0000-0000665C0000}"/>
    <cellStyle name="Normal 55 3 5 5" xfId="18641" xr:uid="{00000000-0005-0000-0000-0000D1480000}"/>
    <cellStyle name="Normal 55 3 6" xfId="5192" xr:uid="{00000000-0005-0000-0000-000048140000}"/>
    <cellStyle name="Normal 55 3 6 2" xfId="15244" xr:uid="{00000000-0005-0000-0000-00008C3B0000}"/>
    <cellStyle name="Normal 55 3 6 2 3" xfId="30342" xr:uid="{00000000-0005-0000-0000-000086760000}"/>
    <cellStyle name="Normal 55 3 6 3" xfId="10224" xr:uid="{00000000-0005-0000-0000-0000F0270000}"/>
    <cellStyle name="Normal 55 3 6 3 3" xfId="25325" xr:uid="{00000000-0005-0000-0000-0000ED620000}"/>
    <cellStyle name="Normal 55 3 6 5" xfId="20312" xr:uid="{00000000-0005-0000-0000-0000584F0000}"/>
    <cellStyle name="Normal 55 3 7" xfId="11902" xr:uid="{00000000-0005-0000-0000-00007E2E0000}"/>
    <cellStyle name="Normal 55 3 7 3" xfId="27000" xr:uid="{00000000-0005-0000-0000-000078690000}"/>
    <cellStyle name="Normal 55 3 8" xfId="6881" xr:uid="{00000000-0005-0000-0000-0000E11A0000}"/>
    <cellStyle name="Normal 55 3 8 3" xfId="21983" xr:uid="{00000000-0005-0000-0000-0000DF550000}"/>
    <cellStyle name="Normal 55 4" xfId="1906" xr:uid="{00000000-0005-0000-0000-000072070000}"/>
    <cellStyle name="Normal 55 4 2" xfId="2329" xr:uid="{00000000-0005-0000-0000-000019090000}"/>
    <cellStyle name="Normal 55 4 2 2" xfId="3168" xr:uid="{00000000-0005-0000-0000-0000600C0000}"/>
    <cellStyle name="Normal 55 4 2 2 2" xfId="4858" xr:uid="{00000000-0005-0000-0000-0000FA120000}"/>
    <cellStyle name="Normal 55 4 2 2 2 2" xfId="14931" xr:uid="{00000000-0005-0000-0000-0000533A0000}"/>
    <cellStyle name="Normal 55 4 2 2 2 2 3" xfId="30029" xr:uid="{00000000-0005-0000-0000-00004D750000}"/>
    <cellStyle name="Normal 55 4 2 2 2 3" xfId="9911" xr:uid="{00000000-0005-0000-0000-0000B7260000}"/>
    <cellStyle name="Normal 55 4 2 2 2 3 3" xfId="25012" xr:uid="{00000000-0005-0000-0000-0000B4610000}"/>
    <cellStyle name="Normal 55 4 2 2 2 5" xfId="19999" xr:uid="{00000000-0005-0000-0000-00001F4E0000}"/>
    <cellStyle name="Normal 55 4 2 2 3" xfId="6550" xr:uid="{00000000-0005-0000-0000-000096190000}"/>
    <cellStyle name="Normal 55 4 2 2 3 2" xfId="16602" xr:uid="{00000000-0005-0000-0000-0000DA400000}"/>
    <cellStyle name="Normal 55 4 2 2 3 3" xfId="11582" xr:uid="{00000000-0005-0000-0000-00003E2D0000}"/>
    <cellStyle name="Normal 55 4 2 2 3 3 3" xfId="26683" xr:uid="{00000000-0005-0000-0000-00003B680000}"/>
    <cellStyle name="Normal 55 4 2 2 3 5" xfId="21670" xr:uid="{00000000-0005-0000-0000-0000A6540000}"/>
    <cellStyle name="Normal 55 4 2 2 4" xfId="13260" xr:uid="{00000000-0005-0000-0000-0000CC330000}"/>
    <cellStyle name="Normal 55 4 2 2 4 3" xfId="28358" xr:uid="{00000000-0005-0000-0000-0000C66E0000}"/>
    <cellStyle name="Normal 55 4 2 2 5" xfId="8239" xr:uid="{00000000-0005-0000-0000-00002F200000}"/>
    <cellStyle name="Normal 55 4 2 2 5 3" xfId="23341" xr:uid="{00000000-0005-0000-0000-00002D5B0000}"/>
    <cellStyle name="Normal 55 4 2 2 7" xfId="18328" xr:uid="{00000000-0005-0000-0000-000098470000}"/>
    <cellStyle name="Normal 55 4 2 3" xfId="4021" xr:uid="{00000000-0005-0000-0000-0000B50F0000}"/>
    <cellStyle name="Normal 55 4 2 3 2" xfId="14095" xr:uid="{00000000-0005-0000-0000-00000F370000}"/>
    <cellStyle name="Normal 55 4 2 3 2 3" xfId="29193" xr:uid="{00000000-0005-0000-0000-000009720000}"/>
    <cellStyle name="Normal 55 4 2 3 3" xfId="9075" xr:uid="{00000000-0005-0000-0000-000073230000}"/>
    <cellStyle name="Normal 55 4 2 3 3 3" xfId="24176" xr:uid="{00000000-0005-0000-0000-0000705E0000}"/>
    <cellStyle name="Normal 55 4 2 3 5" xfId="19163" xr:uid="{00000000-0005-0000-0000-0000DB4A0000}"/>
    <cellStyle name="Normal 55 4 2 4" xfId="5714" xr:uid="{00000000-0005-0000-0000-000052160000}"/>
    <cellStyle name="Normal 55 4 2 4 2" xfId="15766" xr:uid="{00000000-0005-0000-0000-0000963D0000}"/>
    <cellStyle name="Normal 55 4 2 4 2 3" xfId="30864" xr:uid="{00000000-0005-0000-0000-000090780000}"/>
    <cellStyle name="Normal 55 4 2 4 3" xfId="10746" xr:uid="{00000000-0005-0000-0000-0000FA290000}"/>
    <cellStyle name="Normal 55 4 2 4 3 3" xfId="25847" xr:uid="{00000000-0005-0000-0000-0000F7640000}"/>
    <cellStyle name="Normal 55 4 2 4 5" xfId="20834" xr:uid="{00000000-0005-0000-0000-000062510000}"/>
    <cellStyle name="Normal 55 4 2 5" xfId="12424" xr:uid="{00000000-0005-0000-0000-000088300000}"/>
    <cellStyle name="Normal 55 4 2 5 3" xfId="27522" xr:uid="{00000000-0005-0000-0000-0000826B0000}"/>
    <cellStyle name="Normal 55 4 2 6" xfId="7403" xr:uid="{00000000-0005-0000-0000-0000EB1C0000}"/>
    <cellStyle name="Normal 55 4 2 6 3" xfId="22505" xr:uid="{00000000-0005-0000-0000-0000E9570000}"/>
    <cellStyle name="Normal 55 4 2 8" xfId="17492" xr:uid="{00000000-0005-0000-0000-000054440000}"/>
    <cellStyle name="Normal 55 4 3" xfId="2750" xr:uid="{00000000-0005-0000-0000-0000BE0A0000}"/>
    <cellStyle name="Normal 55 4 3 2" xfId="4440" xr:uid="{00000000-0005-0000-0000-000058110000}"/>
    <cellStyle name="Normal 55 4 3 2 2" xfId="14513" xr:uid="{00000000-0005-0000-0000-0000B1380000}"/>
    <cellStyle name="Normal 55 4 3 2 2 3" xfId="29611" xr:uid="{00000000-0005-0000-0000-0000AB730000}"/>
    <cellStyle name="Normal 55 4 3 2 3" xfId="9493" xr:uid="{00000000-0005-0000-0000-000015250000}"/>
    <cellStyle name="Normal 55 4 3 2 3 3" xfId="24594" xr:uid="{00000000-0005-0000-0000-000012600000}"/>
    <cellStyle name="Normal 55 4 3 2 5" xfId="19581" xr:uid="{00000000-0005-0000-0000-00007D4C0000}"/>
    <cellStyle name="Normal 55 4 3 3" xfId="6132" xr:uid="{00000000-0005-0000-0000-0000F4170000}"/>
    <cellStyle name="Normal 55 4 3 3 2" xfId="16184" xr:uid="{00000000-0005-0000-0000-0000383F0000}"/>
    <cellStyle name="Normal 55 4 3 3 3" xfId="11164" xr:uid="{00000000-0005-0000-0000-00009C2B0000}"/>
    <cellStyle name="Normal 55 4 3 3 3 3" xfId="26265" xr:uid="{00000000-0005-0000-0000-000099660000}"/>
    <cellStyle name="Normal 55 4 3 3 5" xfId="21252" xr:uid="{00000000-0005-0000-0000-000004530000}"/>
    <cellStyle name="Normal 55 4 3 4" xfId="12842" xr:uid="{00000000-0005-0000-0000-00002A320000}"/>
    <cellStyle name="Normal 55 4 3 4 3" xfId="27940" xr:uid="{00000000-0005-0000-0000-0000246D0000}"/>
    <cellStyle name="Normal 55 4 3 5" xfId="7821" xr:uid="{00000000-0005-0000-0000-00008D1E0000}"/>
    <cellStyle name="Normal 55 4 3 5 3" xfId="22923" xr:uid="{00000000-0005-0000-0000-00008B590000}"/>
    <cellStyle name="Normal 55 4 3 7" xfId="17910" xr:uid="{00000000-0005-0000-0000-0000F6450000}"/>
    <cellStyle name="Normal 55 4 4" xfId="3603" xr:uid="{00000000-0005-0000-0000-0000130E0000}"/>
    <cellStyle name="Normal 55 4 4 2" xfId="13677" xr:uid="{00000000-0005-0000-0000-00006D350000}"/>
    <cellStyle name="Normal 55 4 4 2 3" xfId="28775" xr:uid="{00000000-0005-0000-0000-000067700000}"/>
    <cellStyle name="Normal 55 4 4 3" xfId="8657" xr:uid="{00000000-0005-0000-0000-0000D1210000}"/>
    <cellStyle name="Normal 55 4 4 3 3" xfId="23758" xr:uid="{00000000-0005-0000-0000-0000CE5C0000}"/>
    <cellStyle name="Normal 55 4 4 5" xfId="18745" xr:uid="{00000000-0005-0000-0000-000039490000}"/>
    <cellStyle name="Normal 55 4 5" xfId="5296" xr:uid="{00000000-0005-0000-0000-0000B0140000}"/>
    <cellStyle name="Normal 55 4 5 2" xfId="15348" xr:uid="{00000000-0005-0000-0000-0000F43B0000}"/>
    <cellStyle name="Normal 55 4 5 2 3" xfId="30446" xr:uid="{00000000-0005-0000-0000-0000EE760000}"/>
    <cellStyle name="Normal 55 4 5 3" xfId="10328" xr:uid="{00000000-0005-0000-0000-000058280000}"/>
    <cellStyle name="Normal 55 4 5 3 3" xfId="25429" xr:uid="{00000000-0005-0000-0000-000055630000}"/>
    <cellStyle name="Normal 55 4 5 5" xfId="20416" xr:uid="{00000000-0005-0000-0000-0000C04F0000}"/>
    <cellStyle name="Normal 55 4 6" xfId="12006" xr:uid="{00000000-0005-0000-0000-0000E62E0000}"/>
    <cellStyle name="Normal 55 4 6 3" xfId="27104" xr:uid="{00000000-0005-0000-0000-0000E0690000}"/>
    <cellStyle name="Normal 55 4 7" xfId="6985" xr:uid="{00000000-0005-0000-0000-0000491B0000}"/>
    <cellStyle name="Normal 55 4 7 3" xfId="22087" xr:uid="{00000000-0005-0000-0000-000047560000}"/>
    <cellStyle name="Normal 55 4 9" xfId="17074" xr:uid="{00000000-0005-0000-0000-0000B2420000}"/>
    <cellStyle name="Normal 55 5" xfId="2119" xr:uid="{00000000-0005-0000-0000-000047080000}"/>
    <cellStyle name="Normal 55 5 2" xfId="2960" xr:uid="{00000000-0005-0000-0000-0000900B0000}"/>
    <cellStyle name="Normal 55 5 2 2" xfId="4650" xr:uid="{00000000-0005-0000-0000-00002A120000}"/>
    <cellStyle name="Normal 55 5 2 2 2" xfId="14723" xr:uid="{00000000-0005-0000-0000-000083390000}"/>
    <cellStyle name="Normal 55 5 2 2 2 3" xfId="29821" xr:uid="{00000000-0005-0000-0000-00007D740000}"/>
    <cellStyle name="Normal 55 5 2 2 3" xfId="9703" xr:uid="{00000000-0005-0000-0000-0000E7250000}"/>
    <cellStyle name="Normal 55 5 2 2 3 3" xfId="24804" xr:uid="{00000000-0005-0000-0000-0000E4600000}"/>
    <cellStyle name="Normal 55 5 2 2 5" xfId="19791" xr:uid="{00000000-0005-0000-0000-00004F4D0000}"/>
    <cellStyle name="Normal 55 5 2 3" xfId="6342" xr:uid="{00000000-0005-0000-0000-0000C6180000}"/>
    <cellStyle name="Normal 55 5 2 3 2" xfId="16394" xr:uid="{00000000-0005-0000-0000-00000A400000}"/>
    <cellStyle name="Normal 55 5 2 3 3" xfId="11374" xr:uid="{00000000-0005-0000-0000-00006E2C0000}"/>
    <cellStyle name="Normal 55 5 2 3 3 3" xfId="26475" xr:uid="{00000000-0005-0000-0000-00006B670000}"/>
    <cellStyle name="Normal 55 5 2 3 5" xfId="21462" xr:uid="{00000000-0005-0000-0000-0000D6530000}"/>
    <cellStyle name="Normal 55 5 2 4" xfId="13052" xr:uid="{00000000-0005-0000-0000-0000FC320000}"/>
    <cellStyle name="Normal 55 5 2 4 3" xfId="28150" xr:uid="{00000000-0005-0000-0000-0000F66D0000}"/>
    <cellStyle name="Normal 55 5 2 5" xfId="8031" xr:uid="{00000000-0005-0000-0000-00005F1F0000}"/>
    <cellStyle name="Normal 55 5 2 5 3" xfId="23133" xr:uid="{00000000-0005-0000-0000-00005D5A0000}"/>
    <cellStyle name="Normal 55 5 2 7" xfId="18120" xr:uid="{00000000-0005-0000-0000-0000C8460000}"/>
    <cellStyle name="Normal 55 5 3" xfId="3813" xr:uid="{00000000-0005-0000-0000-0000E50E0000}"/>
    <cellStyle name="Normal 55 5 3 2" xfId="13887" xr:uid="{00000000-0005-0000-0000-00003F360000}"/>
    <cellStyle name="Normal 55 5 3 2 3" xfId="28985" xr:uid="{00000000-0005-0000-0000-000039710000}"/>
    <cellStyle name="Normal 55 5 3 3" xfId="8867" xr:uid="{00000000-0005-0000-0000-0000A3220000}"/>
    <cellStyle name="Normal 55 5 3 3 3" xfId="23968" xr:uid="{00000000-0005-0000-0000-0000A05D0000}"/>
    <cellStyle name="Normal 55 5 3 5" xfId="18955" xr:uid="{00000000-0005-0000-0000-00000B4A0000}"/>
    <cellStyle name="Normal 55 5 4" xfId="5506" xr:uid="{00000000-0005-0000-0000-000082150000}"/>
    <cellStyle name="Normal 55 5 4 2" xfId="15558" xr:uid="{00000000-0005-0000-0000-0000C63C0000}"/>
    <cellStyle name="Normal 55 5 4 2 3" xfId="30656" xr:uid="{00000000-0005-0000-0000-0000C0770000}"/>
    <cellStyle name="Normal 55 5 4 3" xfId="10538" xr:uid="{00000000-0005-0000-0000-00002A290000}"/>
    <cellStyle name="Normal 55 5 4 3 3" xfId="25639" xr:uid="{00000000-0005-0000-0000-000027640000}"/>
    <cellStyle name="Normal 55 5 4 5" xfId="20626" xr:uid="{00000000-0005-0000-0000-000092500000}"/>
    <cellStyle name="Normal 55 5 5" xfId="12216" xr:uid="{00000000-0005-0000-0000-0000B82F0000}"/>
    <cellStyle name="Normal 55 5 5 3" xfId="27314" xr:uid="{00000000-0005-0000-0000-0000B26A0000}"/>
    <cellStyle name="Normal 55 5 6" xfId="7195" xr:uid="{00000000-0005-0000-0000-00001B1C0000}"/>
    <cellStyle name="Normal 55 5 6 3" xfId="22297" xr:uid="{00000000-0005-0000-0000-000019570000}"/>
    <cellStyle name="Normal 55 5 8" xfId="17284" xr:uid="{00000000-0005-0000-0000-000084430000}"/>
    <cellStyle name="Normal 55 6" xfId="2540" xr:uid="{00000000-0005-0000-0000-0000EC090000}"/>
    <cellStyle name="Normal 55 6 2" xfId="4232" xr:uid="{00000000-0005-0000-0000-000088100000}"/>
    <cellStyle name="Normal 55 6 2 2" xfId="14305" xr:uid="{00000000-0005-0000-0000-0000E1370000}"/>
    <cellStyle name="Normal 55 6 2 2 3" xfId="29403" xr:uid="{00000000-0005-0000-0000-0000DB720000}"/>
    <cellStyle name="Normal 55 6 2 3" xfId="9285" xr:uid="{00000000-0005-0000-0000-000045240000}"/>
    <cellStyle name="Normal 55 6 2 3 3" xfId="24386" xr:uid="{00000000-0005-0000-0000-0000425F0000}"/>
    <cellStyle name="Normal 55 6 2 5" xfId="19373" xr:uid="{00000000-0005-0000-0000-0000AD4B0000}"/>
    <cellStyle name="Normal 55 6 3" xfId="5924" xr:uid="{00000000-0005-0000-0000-000024170000}"/>
    <cellStyle name="Normal 55 6 3 2" xfId="15976" xr:uid="{00000000-0005-0000-0000-0000683E0000}"/>
    <cellStyle name="Normal 55 6 3 3" xfId="10956" xr:uid="{00000000-0005-0000-0000-0000CC2A0000}"/>
    <cellStyle name="Normal 55 6 3 3 3" xfId="26057" xr:uid="{00000000-0005-0000-0000-0000C9650000}"/>
    <cellStyle name="Normal 55 6 3 5" xfId="21044" xr:uid="{00000000-0005-0000-0000-000034520000}"/>
    <cellStyle name="Normal 55 6 4" xfId="12634" xr:uid="{00000000-0005-0000-0000-00005A310000}"/>
    <cellStyle name="Normal 55 6 4 3" xfId="27732" xr:uid="{00000000-0005-0000-0000-0000546C0000}"/>
    <cellStyle name="Normal 55 6 5" xfId="7613" xr:uid="{00000000-0005-0000-0000-0000BD1D0000}"/>
    <cellStyle name="Normal 55 6 5 3" xfId="22715" xr:uid="{00000000-0005-0000-0000-0000BB580000}"/>
    <cellStyle name="Normal 55 6 7" xfId="17702" xr:uid="{00000000-0005-0000-0000-000026450000}"/>
    <cellStyle name="Normal 55 7" xfId="3391" xr:uid="{00000000-0005-0000-0000-00003F0D0000}"/>
    <cellStyle name="Normal 55 7 2" xfId="13469" xr:uid="{00000000-0005-0000-0000-00009D340000}"/>
    <cellStyle name="Normal 55 7 2 3" xfId="28567" xr:uid="{00000000-0005-0000-0000-0000976F0000}"/>
    <cellStyle name="Normal 55 7 3" xfId="8449" xr:uid="{00000000-0005-0000-0000-000001210000}"/>
    <cellStyle name="Normal 55 7 3 3" xfId="23550" xr:uid="{00000000-0005-0000-0000-0000FE5B0000}"/>
    <cellStyle name="Normal 55 7 5" xfId="18537" xr:uid="{00000000-0005-0000-0000-000069480000}"/>
    <cellStyle name="Normal 55 8" xfId="5085" xr:uid="{00000000-0005-0000-0000-0000DD130000}"/>
    <cellStyle name="Normal 55 8 2" xfId="15140" xr:uid="{00000000-0005-0000-0000-0000243B0000}"/>
    <cellStyle name="Normal 55 8 2 3" xfId="30238" xr:uid="{00000000-0005-0000-0000-00001E760000}"/>
    <cellStyle name="Normal 55 8 3" xfId="10120" xr:uid="{00000000-0005-0000-0000-000088270000}"/>
    <cellStyle name="Normal 55 8 3 3" xfId="25221" xr:uid="{00000000-0005-0000-0000-000085620000}"/>
    <cellStyle name="Normal 55 8 5" xfId="20208" xr:uid="{00000000-0005-0000-0000-0000F04E0000}"/>
    <cellStyle name="Normal 55 9" xfId="11796" xr:uid="{00000000-0005-0000-0000-0000142E0000}"/>
    <cellStyle name="Normal 55 9 3" xfId="26896" xr:uid="{00000000-0005-0000-0000-000010690000}"/>
    <cellStyle name="Normal 56" xfId="1457" xr:uid="{00000000-0005-0000-0000-0000B1050000}"/>
    <cellStyle name="Normal 56 10" xfId="6776" xr:uid="{00000000-0005-0000-0000-0000781A0000}"/>
    <cellStyle name="Normal 56 10 3" xfId="21880" xr:uid="{00000000-0005-0000-0000-000078550000}"/>
    <cellStyle name="Normal 56 12" xfId="16865" xr:uid="{00000000-0005-0000-0000-0000E1410000}"/>
    <cellStyle name="Normal 56 2" xfId="1740" xr:uid="{00000000-0005-0000-0000-0000CC060000}"/>
    <cellStyle name="Normal 56 2 11" xfId="16919" xr:uid="{00000000-0005-0000-0000-000017420000}"/>
    <cellStyle name="Normal 56 2 2" xfId="1848" xr:uid="{00000000-0005-0000-0000-000038070000}"/>
    <cellStyle name="Normal 56 2 2 10" xfId="17023" xr:uid="{00000000-0005-0000-0000-00007F420000}"/>
    <cellStyle name="Normal 56 2 2 2" xfId="2065" xr:uid="{00000000-0005-0000-0000-000011080000}"/>
    <cellStyle name="Normal 56 2 2 2 2" xfId="2486" xr:uid="{00000000-0005-0000-0000-0000B6090000}"/>
    <cellStyle name="Normal 56 2 2 2 2 2" xfId="3325" xr:uid="{00000000-0005-0000-0000-0000FD0C0000}"/>
    <cellStyle name="Normal 56 2 2 2 2 2 2" xfId="5015" xr:uid="{00000000-0005-0000-0000-000097130000}"/>
    <cellStyle name="Normal 56 2 2 2 2 2 2 2" xfId="15088" xr:uid="{00000000-0005-0000-0000-0000F03A0000}"/>
    <cellStyle name="Normal 56 2 2 2 2 2 2 2 3" xfId="30186" xr:uid="{00000000-0005-0000-0000-0000EA750000}"/>
    <cellStyle name="Normal 56 2 2 2 2 2 2 3" xfId="10068" xr:uid="{00000000-0005-0000-0000-000054270000}"/>
    <cellStyle name="Normal 56 2 2 2 2 2 2 3 3" xfId="25169" xr:uid="{00000000-0005-0000-0000-000051620000}"/>
    <cellStyle name="Normal 56 2 2 2 2 2 2 5" xfId="20156" xr:uid="{00000000-0005-0000-0000-0000BC4E0000}"/>
    <cellStyle name="Normal 56 2 2 2 2 2 3" xfId="6707" xr:uid="{00000000-0005-0000-0000-0000331A0000}"/>
    <cellStyle name="Normal 56 2 2 2 2 2 3 2" xfId="16759" xr:uid="{00000000-0005-0000-0000-000077410000}"/>
    <cellStyle name="Normal 56 2 2 2 2 2 3 3" xfId="11739" xr:uid="{00000000-0005-0000-0000-0000DB2D0000}"/>
    <cellStyle name="Normal 56 2 2 2 2 2 3 3 3" xfId="26840" xr:uid="{00000000-0005-0000-0000-0000D8680000}"/>
    <cellStyle name="Normal 56 2 2 2 2 2 3 5" xfId="21827" xr:uid="{00000000-0005-0000-0000-000043550000}"/>
    <cellStyle name="Normal 56 2 2 2 2 2 4" xfId="13417" xr:uid="{00000000-0005-0000-0000-000069340000}"/>
    <cellStyle name="Normal 56 2 2 2 2 2 4 3" xfId="28515" xr:uid="{00000000-0005-0000-0000-0000636F0000}"/>
    <cellStyle name="Normal 56 2 2 2 2 2 5" xfId="8396" xr:uid="{00000000-0005-0000-0000-0000CC200000}"/>
    <cellStyle name="Normal 56 2 2 2 2 2 5 3" xfId="23498" xr:uid="{00000000-0005-0000-0000-0000CA5B0000}"/>
    <cellStyle name="Normal 56 2 2 2 2 2 7" xfId="18485" xr:uid="{00000000-0005-0000-0000-000035480000}"/>
    <cellStyle name="Normal 56 2 2 2 2 3" xfId="4178" xr:uid="{00000000-0005-0000-0000-000052100000}"/>
    <cellStyle name="Normal 56 2 2 2 2 3 2" xfId="14252" xr:uid="{00000000-0005-0000-0000-0000AC370000}"/>
    <cellStyle name="Normal 56 2 2 2 2 3 2 3" xfId="29350" xr:uid="{00000000-0005-0000-0000-0000A6720000}"/>
    <cellStyle name="Normal 56 2 2 2 2 3 3" xfId="9232" xr:uid="{00000000-0005-0000-0000-000010240000}"/>
    <cellStyle name="Normal 56 2 2 2 2 3 3 3" xfId="24333" xr:uid="{00000000-0005-0000-0000-00000D5F0000}"/>
    <cellStyle name="Normal 56 2 2 2 2 3 5" xfId="19320" xr:uid="{00000000-0005-0000-0000-0000784B0000}"/>
    <cellStyle name="Normal 56 2 2 2 2 4" xfId="5871" xr:uid="{00000000-0005-0000-0000-0000EF160000}"/>
    <cellStyle name="Normal 56 2 2 2 2 4 2" xfId="15923" xr:uid="{00000000-0005-0000-0000-0000333E0000}"/>
    <cellStyle name="Normal 56 2 2 2 2 4 3" xfId="10903" xr:uid="{00000000-0005-0000-0000-0000972A0000}"/>
    <cellStyle name="Normal 56 2 2 2 2 4 3 3" xfId="26004" xr:uid="{00000000-0005-0000-0000-000094650000}"/>
    <cellStyle name="Normal 56 2 2 2 2 4 5" xfId="20991" xr:uid="{00000000-0005-0000-0000-0000FF510000}"/>
    <cellStyle name="Normal 56 2 2 2 2 5" xfId="12581" xr:uid="{00000000-0005-0000-0000-000025310000}"/>
    <cellStyle name="Normal 56 2 2 2 2 5 3" xfId="27679" xr:uid="{00000000-0005-0000-0000-00001F6C0000}"/>
    <cellStyle name="Normal 56 2 2 2 2 6" xfId="7560" xr:uid="{00000000-0005-0000-0000-0000881D0000}"/>
    <cellStyle name="Normal 56 2 2 2 2 6 3" xfId="22662" xr:uid="{00000000-0005-0000-0000-000086580000}"/>
    <cellStyle name="Normal 56 2 2 2 2 8" xfId="17649" xr:uid="{00000000-0005-0000-0000-0000F1440000}"/>
    <cellStyle name="Normal 56 2 2 2 3" xfId="2907" xr:uid="{00000000-0005-0000-0000-00005B0B0000}"/>
    <cellStyle name="Normal 56 2 2 2 3 2" xfId="4597" xr:uid="{00000000-0005-0000-0000-0000F5110000}"/>
    <cellStyle name="Normal 56 2 2 2 3 2 2" xfId="14670" xr:uid="{00000000-0005-0000-0000-00004E390000}"/>
    <cellStyle name="Normal 56 2 2 2 3 2 2 3" xfId="29768" xr:uid="{00000000-0005-0000-0000-000048740000}"/>
    <cellStyle name="Normal 56 2 2 2 3 2 3" xfId="9650" xr:uid="{00000000-0005-0000-0000-0000B2250000}"/>
    <cellStyle name="Normal 56 2 2 2 3 2 3 3" xfId="24751" xr:uid="{00000000-0005-0000-0000-0000AF600000}"/>
    <cellStyle name="Normal 56 2 2 2 3 2 5" xfId="19738" xr:uid="{00000000-0005-0000-0000-00001A4D0000}"/>
    <cellStyle name="Normal 56 2 2 2 3 3" xfId="6289" xr:uid="{00000000-0005-0000-0000-000091180000}"/>
    <cellStyle name="Normal 56 2 2 2 3 3 2" xfId="16341" xr:uid="{00000000-0005-0000-0000-0000D53F0000}"/>
    <cellStyle name="Normal 56 2 2 2 3 3 3" xfId="11321" xr:uid="{00000000-0005-0000-0000-0000392C0000}"/>
    <cellStyle name="Normal 56 2 2 2 3 3 3 3" xfId="26422" xr:uid="{00000000-0005-0000-0000-000036670000}"/>
    <cellStyle name="Normal 56 2 2 2 3 3 5" xfId="21409" xr:uid="{00000000-0005-0000-0000-0000A1530000}"/>
    <cellStyle name="Normal 56 2 2 2 3 4" xfId="12999" xr:uid="{00000000-0005-0000-0000-0000C7320000}"/>
    <cellStyle name="Normal 56 2 2 2 3 4 3" xfId="28097" xr:uid="{00000000-0005-0000-0000-0000C16D0000}"/>
    <cellStyle name="Normal 56 2 2 2 3 5" xfId="7978" xr:uid="{00000000-0005-0000-0000-00002A1F0000}"/>
    <cellStyle name="Normal 56 2 2 2 3 5 3" xfId="23080" xr:uid="{00000000-0005-0000-0000-0000285A0000}"/>
    <cellStyle name="Normal 56 2 2 2 3 7" xfId="18067" xr:uid="{00000000-0005-0000-0000-000093460000}"/>
    <cellStyle name="Normal 56 2 2 2 4" xfId="3760" xr:uid="{00000000-0005-0000-0000-0000B00E0000}"/>
    <cellStyle name="Normal 56 2 2 2 4 2" xfId="13834" xr:uid="{00000000-0005-0000-0000-00000A360000}"/>
    <cellStyle name="Normal 56 2 2 2 4 2 3" xfId="28932" xr:uid="{00000000-0005-0000-0000-000004710000}"/>
    <cellStyle name="Normal 56 2 2 2 4 3" xfId="8814" xr:uid="{00000000-0005-0000-0000-00006E220000}"/>
    <cellStyle name="Normal 56 2 2 2 4 3 3" xfId="23915" xr:uid="{00000000-0005-0000-0000-00006B5D0000}"/>
    <cellStyle name="Normal 56 2 2 2 4 5" xfId="18902" xr:uid="{00000000-0005-0000-0000-0000D6490000}"/>
    <cellStyle name="Normal 56 2 2 2 5" xfId="5453" xr:uid="{00000000-0005-0000-0000-00004D150000}"/>
    <cellStyle name="Normal 56 2 2 2 5 2" xfId="15505" xr:uid="{00000000-0005-0000-0000-0000913C0000}"/>
    <cellStyle name="Normal 56 2 2 2 5 2 3" xfId="30603" xr:uid="{00000000-0005-0000-0000-00008B770000}"/>
    <cellStyle name="Normal 56 2 2 2 5 3" xfId="10485" xr:uid="{00000000-0005-0000-0000-0000F5280000}"/>
    <cellStyle name="Normal 56 2 2 2 5 3 3" xfId="25586" xr:uid="{00000000-0005-0000-0000-0000F2630000}"/>
    <cellStyle name="Normal 56 2 2 2 5 5" xfId="20573" xr:uid="{00000000-0005-0000-0000-00005D500000}"/>
    <cellStyle name="Normal 56 2 2 2 6" xfId="12163" xr:uid="{00000000-0005-0000-0000-0000832F0000}"/>
    <cellStyle name="Normal 56 2 2 2 6 3" xfId="27261" xr:uid="{00000000-0005-0000-0000-00007D6A0000}"/>
    <cellStyle name="Normal 56 2 2 2 7" xfId="7142" xr:uid="{00000000-0005-0000-0000-0000E61B0000}"/>
    <cellStyle name="Normal 56 2 2 2 7 3" xfId="22244" xr:uid="{00000000-0005-0000-0000-0000E4560000}"/>
    <cellStyle name="Normal 56 2 2 2 9" xfId="17231" xr:uid="{00000000-0005-0000-0000-00004F430000}"/>
    <cellStyle name="Normal 56 2 2 3" xfId="2278" xr:uid="{00000000-0005-0000-0000-0000E6080000}"/>
    <cellStyle name="Normal 56 2 2 3 2" xfId="3117" xr:uid="{00000000-0005-0000-0000-00002D0C0000}"/>
    <cellStyle name="Normal 56 2 2 3 2 2" xfId="4807" xr:uid="{00000000-0005-0000-0000-0000C7120000}"/>
    <cellStyle name="Normal 56 2 2 3 2 2 2" xfId="14880" xr:uid="{00000000-0005-0000-0000-0000203A0000}"/>
    <cellStyle name="Normal 56 2 2 3 2 2 2 3" xfId="29978" xr:uid="{00000000-0005-0000-0000-00001A750000}"/>
    <cellStyle name="Normal 56 2 2 3 2 2 3" xfId="9860" xr:uid="{00000000-0005-0000-0000-000084260000}"/>
    <cellStyle name="Normal 56 2 2 3 2 2 3 3" xfId="24961" xr:uid="{00000000-0005-0000-0000-000081610000}"/>
    <cellStyle name="Normal 56 2 2 3 2 2 5" xfId="19948" xr:uid="{00000000-0005-0000-0000-0000EC4D0000}"/>
    <cellStyle name="Normal 56 2 2 3 2 3" xfId="6499" xr:uid="{00000000-0005-0000-0000-000063190000}"/>
    <cellStyle name="Normal 56 2 2 3 2 3 2" xfId="16551" xr:uid="{00000000-0005-0000-0000-0000A7400000}"/>
    <cellStyle name="Normal 56 2 2 3 2 3 3" xfId="11531" xr:uid="{00000000-0005-0000-0000-00000B2D0000}"/>
    <cellStyle name="Normal 56 2 2 3 2 3 3 3" xfId="26632" xr:uid="{00000000-0005-0000-0000-000008680000}"/>
    <cellStyle name="Normal 56 2 2 3 2 3 5" xfId="21619" xr:uid="{00000000-0005-0000-0000-000073540000}"/>
    <cellStyle name="Normal 56 2 2 3 2 4" xfId="13209" xr:uid="{00000000-0005-0000-0000-000099330000}"/>
    <cellStyle name="Normal 56 2 2 3 2 4 3" xfId="28307" xr:uid="{00000000-0005-0000-0000-0000936E0000}"/>
    <cellStyle name="Normal 56 2 2 3 2 5" xfId="8188" xr:uid="{00000000-0005-0000-0000-0000FC1F0000}"/>
    <cellStyle name="Normal 56 2 2 3 2 5 3" xfId="23290" xr:uid="{00000000-0005-0000-0000-0000FA5A0000}"/>
    <cellStyle name="Normal 56 2 2 3 2 7" xfId="18277" xr:uid="{00000000-0005-0000-0000-000065470000}"/>
    <cellStyle name="Normal 56 2 2 3 3" xfId="3970" xr:uid="{00000000-0005-0000-0000-0000820F0000}"/>
    <cellStyle name="Normal 56 2 2 3 3 2" xfId="14044" xr:uid="{00000000-0005-0000-0000-0000DC360000}"/>
    <cellStyle name="Normal 56 2 2 3 3 2 3" xfId="29142" xr:uid="{00000000-0005-0000-0000-0000D6710000}"/>
    <cellStyle name="Normal 56 2 2 3 3 3" xfId="9024" xr:uid="{00000000-0005-0000-0000-000040230000}"/>
    <cellStyle name="Normal 56 2 2 3 3 3 3" xfId="24125" xr:uid="{00000000-0005-0000-0000-00003D5E0000}"/>
    <cellStyle name="Normal 56 2 2 3 3 5" xfId="19112" xr:uid="{00000000-0005-0000-0000-0000A84A0000}"/>
    <cellStyle name="Normal 56 2 2 3 4" xfId="5663" xr:uid="{00000000-0005-0000-0000-00001F160000}"/>
    <cellStyle name="Normal 56 2 2 3 4 2" xfId="15715" xr:uid="{00000000-0005-0000-0000-0000633D0000}"/>
    <cellStyle name="Normal 56 2 2 3 4 2 3" xfId="30813" xr:uid="{00000000-0005-0000-0000-00005D780000}"/>
    <cellStyle name="Normal 56 2 2 3 4 3" xfId="10695" xr:uid="{00000000-0005-0000-0000-0000C7290000}"/>
    <cellStyle name="Normal 56 2 2 3 4 3 3" xfId="25796" xr:uid="{00000000-0005-0000-0000-0000C4640000}"/>
    <cellStyle name="Normal 56 2 2 3 4 5" xfId="20783" xr:uid="{00000000-0005-0000-0000-00002F510000}"/>
    <cellStyle name="Normal 56 2 2 3 5" xfId="12373" xr:uid="{00000000-0005-0000-0000-000055300000}"/>
    <cellStyle name="Normal 56 2 2 3 5 3" xfId="27471" xr:uid="{00000000-0005-0000-0000-00004F6B0000}"/>
    <cellStyle name="Normal 56 2 2 3 6" xfId="7352" xr:uid="{00000000-0005-0000-0000-0000B81C0000}"/>
    <cellStyle name="Normal 56 2 2 3 6 3" xfId="22454" xr:uid="{00000000-0005-0000-0000-0000B6570000}"/>
    <cellStyle name="Normal 56 2 2 3 8" xfId="17441" xr:uid="{00000000-0005-0000-0000-000021440000}"/>
    <cellStyle name="Normal 56 2 2 4" xfId="2699" xr:uid="{00000000-0005-0000-0000-00008B0A0000}"/>
    <cellStyle name="Normal 56 2 2 4 2" xfId="4389" xr:uid="{00000000-0005-0000-0000-000025110000}"/>
    <cellStyle name="Normal 56 2 2 4 2 2" xfId="14462" xr:uid="{00000000-0005-0000-0000-00007E380000}"/>
    <cellStyle name="Normal 56 2 2 4 2 2 3" xfId="29560" xr:uid="{00000000-0005-0000-0000-000078730000}"/>
    <cellStyle name="Normal 56 2 2 4 2 3" xfId="9442" xr:uid="{00000000-0005-0000-0000-0000E2240000}"/>
    <cellStyle name="Normal 56 2 2 4 2 3 3" xfId="24543" xr:uid="{00000000-0005-0000-0000-0000DF5F0000}"/>
    <cellStyle name="Normal 56 2 2 4 2 5" xfId="19530" xr:uid="{00000000-0005-0000-0000-00004A4C0000}"/>
    <cellStyle name="Normal 56 2 2 4 3" xfId="6081" xr:uid="{00000000-0005-0000-0000-0000C1170000}"/>
    <cellStyle name="Normal 56 2 2 4 3 2" xfId="16133" xr:uid="{00000000-0005-0000-0000-0000053F0000}"/>
    <cellStyle name="Normal 56 2 2 4 3 3" xfId="11113" xr:uid="{00000000-0005-0000-0000-0000692B0000}"/>
    <cellStyle name="Normal 56 2 2 4 3 3 3" xfId="26214" xr:uid="{00000000-0005-0000-0000-000066660000}"/>
    <cellStyle name="Normal 56 2 2 4 3 5" xfId="21201" xr:uid="{00000000-0005-0000-0000-0000D1520000}"/>
    <cellStyle name="Normal 56 2 2 4 4" xfId="12791" xr:uid="{00000000-0005-0000-0000-0000F7310000}"/>
    <cellStyle name="Normal 56 2 2 4 4 3" xfId="27889" xr:uid="{00000000-0005-0000-0000-0000F16C0000}"/>
    <cellStyle name="Normal 56 2 2 4 5" xfId="7770" xr:uid="{00000000-0005-0000-0000-00005A1E0000}"/>
    <cellStyle name="Normal 56 2 2 4 5 3" xfId="22872" xr:uid="{00000000-0005-0000-0000-000058590000}"/>
    <cellStyle name="Normal 56 2 2 4 7" xfId="17859" xr:uid="{00000000-0005-0000-0000-0000C3450000}"/>
    <cellStyle name="Normal 56 2 2 5" xfId="3552" xr:uid="{00000000-0005-0000-0000-0000E00D0000}"/>
    <cellStyle name="Normal 56 2 2 5 2" xfId="13626" xr:uid="{00000000-0005-0000-0000-00003A350000}"/>
    <cellStyle name="Normal 56 2 2 5 2 3" xfId="28724" xr:uid="{00000000-0005-0000-0000-000034700000}"/>
    <cellStyle name="Normal 56 2 2 5 3" xfId="8606" xr:uid="{00000000-0005-0000-0000-00009E210000}"/>
    <cellStyle name="Normal 56 2 2 5 3 3" xfId="23707" xr:uid="{00000000-0005-0000-0000-00009B5C0000}"/>
    <cellStyle name="Normal 56 2 2 5 5" xfId="18694" xr:uid="{00000000-0005-0000-0000-000006490000}"/>
    <cellStyle name="Normal 56 2 2 6" xfId="5245" xr:uid="{00000000-0005-0000-0000-00007D140000}"/>
    <cellStyle name="Normal 56 2 2 6 2" xfId="15297" xr:uid="{00000000-0005-0000-0000-0000C13B0000}"/>
    <cellStyle name="Normal 56 2 2 6 2 3" xfId="30395" xr:uid="{00000000-0005-0000-0000-0000BB760000}"/>
    <cellStyle name="Normal 56 2 2 6 3" xfId="10277" xr:uid="{00000000-0005-0000-0000-000025280000}"/>
    <cellStyle name="Normal 56 2 2 6 3 3" xfId="25378" xr:uid="{00000000-0005-0000-0000-000022630000}"/>
    <cellStyle name="Normal 56 2 2 6 5" xfId="20365" xr:uid="{00000000-0005-0000-0000-00008D4F0000}"/>
    <cellStyle name="Normal 56 2 2 7" xfId="11955" xr:uid="{00000000-0005-0000-0000-0000B32E0000}"/>
    <cellStyle name="Normal 56 2 2 7 3" xfId="27053" xr:uid="{00000000-0005-0000-0000-0000AD690000}"/>
    <cellStyle name="Normal 56 2 2 8" xfId="6934" xr:uid="{00000000-0005-0000-0000-0000161B0000}"/>
    <cellStyle name="Normal 56 2 2 8 3" xfId="22036" xr:uid="{00000000-0005-0000-0000-000014560000}"/>
    <cellStyle name="Normal 56 2 3" xfId="1961" xr:uid="{00000000-0005-0000-0000-0000A9070000}"/>
    <cellStyle name="Normal 56 2 3 2" xfId="2382" xr:uid="{00000000-0005-0000-0000-00004E090000}"/>
    <cellStyle name="Normal 56 2 3 2 2" xfId="3221" xr:uid="{00000000-0005-0000-0000-0000950C0000}"/>
    <cellStyle name="Normal 56 2 3 2 2 2" xfId="4911" xr:uid="{00000000-0005-0000-0000-00002F130000}"/>
    <cellStyle name="Normal 56 2 3 2 2 2 2" xfId="14984" xr:uid="{00000000-0005-0000-0000-0000883A0000}"/>
    <cellStyle name="Normal 56 2 3 2 2 2 2 3" xfId="30082" xr:uid="{00000000-0005-0000-0000-000082750000}"/>
    <cellStyle name="Normal 56 2 3 2 2 2 3" xfId="9964" xr:uid="{00000000-0005-0000-0000-0000EC260000}"/>
    <cellStyle name="Normal 56 2 3 2 2 2 3 3" xfId="25065" xr:uid="{00000000-0005-0000-0000-0000E9610000}"/>
    <cellStyle name="Normal 56 2 3 2 2 2 5" xfId="20052" xr:uid="{00000000-0005-0000-0000-0000544E0000}"/>
    <cellStyle name="Normal 56 2 3 2 2 3" xfId="6603" xr:uid="{00000000-0005-0000-0000-0000CB190000}"/>
    <cellStyle name="Normal 56 2 3 2 2 3 2" xfId="16655" xr:uid="{00000000-0005-0000-0000-00000F410000}"/>
    <cellStyle name="Normal 56 2 3 2 2 3 3" xfId="11635" xr:uid="{00000000-0005-0000-0000-0000732D0000}"/>
    <cellStyle name="Normal 56 2 3 2 2 3 3 3" xfId="26736" xr:uid="{00000000-0005-0000-0000-000070680000}"/>
    <cellStyle name="Normal 56 2 3 2 2 3 5" xfId="21723" xr:uid="{00000000-0005-0000-0000-0000DB540000}"/>
    <cellStyle name="Normal 56 2 3 2 2 4" xfId="13313" xr:uid="{00000000-0005-0000-0000-000001340000}"/>
    <cellStyle name="Normal 56 2 3 2 2 4 3" xfId="28411" xr:uid="{00000000-0005-0000-0000-0000FB6E0000}"/>
    <cellStyle name="Normal 56 2 3 2 2 5" xfId="8292" xr:uid="{00000000-0005-0000-0000-000064200000}"/>
    <cellStyle name="Normal 56 2 3 2 2 5 3" xfId="23394" xr:uid="{00000000-0005-0000-0000-0000625B0000}"/>
    <cellStyle name="Normal 56 2 3 2 2 7" xfId="18381" xr:uid="{00000000-0005-0000-0000-0000CD470000}"/>
    <cellStyle name="Normal 56 2 3 2 3" xfId="4074" xr:uid="{00000000-0005-0000-0000-0000EA0F0000}"/>
    <cellStyle name="Normal 56 2 3 2 3 2" xfId="14148" xr:uid="{00000000-0005-0000-0000-000044370000}"/>
    <cellStyle name="Normal 56 2 3 2 3 2 3" xfId="29246" xr:uid="{00000000-0005-0000-0000-00003E720000}"/>
    <cellStyle name="Normal 56 2 3 2 3 3" xfId="9128" xr:uid="{00000000-0005-0000-0000-0000A8230000}"/>
    <cellStyle name="Normal 56 2 3 2 3 3 3" xfId="24229" xr:uid="{00000000-0005-0000-0000-0000A55E0000}"/>
    <cellStyle name="Normal 56 2 3 2 3 5" xfId="19216" xr:uid="{00000000-0005-0000-0000-0000104B0000}"/>
    <cellStyle name="Normal 56 2 3 2 4" xfId="5767" xr:uid="{00000000-0005-0000-0000-000087160000}"/>
    <cellStyle name="Normal 56 2 3 2 4 2" xfId="15819" xr:uid="{00000000-0005-0000-0000-0000CB3D0000}"/>
    <cellStyle name="Normal 56 2 3 2 4 2 3" xfId="30917" xr:uid="{00000000-0005-0000-0000-0000C5780000}"/>
    <cellStyle name="Normal 56 2 3 2 4 3" xfId="10799" xr:uid="{00000000-0005-0000-0000-00002F2A0000}"/>
    <cellStyle name="Normal 56 2 3 2 4 3 3" xfId="25900" xr:uid="{00000000-0005-0000-0000-00002C650000}"/>
    <cellStyle name="Normal 56 2 3 2 4 5" xfId="20887" xr:uid="{00000000-0005-0000-0000-000097510000}"/>
    <cellStyle name="Normal 56 2 3 2 5" xfId="12477" xr:uid="{00000000-0005-0000-0000-0000BD300000}"/>
    <cellStyle name="Normal 56 2 3 2 5 3" xfId="27575" xr:uid="{00000000-0005-0000-0000-0000B76B0000}"/>
    <cellStyle name="Normal 56 2 3 2 6" xfId="7456" xr:uid="{00000000-0005-0000-0000-0000201D0000}"/>
    <cellStyle name="Normal 56 2 3 2 6 3" xfId="22558" xr:uid="{00000000-0005-0000-0000-00001E580000}"/>
    <cellStyle name="Normal 56 2 3 2 8" xfId="17545" xr:uid="{00000000-0005-0000-0000-000089440000}"/>
    <cellStyle name="Normal 56 2 3 3" xfId="2803" xr:uid="{00000000-0005-0000-0000-0000F30A0000}"/>
    <cellStyle name="Normal 56 2 3 3 2" xfId="4493" xr:uid="{00000000-0005-0000-0000-00008D110000}"/>
    <cellStyle name="Normal 56 2 3 3 2 2" xfId="14566" xr:uid="{00000000-0005-0000-0000-0000E6380000}"/>
    <cellStyle name="Normal 56 2 3 3 2 2 3" xfId="29664" xr:uid="{00000000-0005-0000-0000-0000E0730000}"/>
    <cellStyle name="Normal 56 2 3 3 2 3" xfId="9546" xr:uid="{00000000-0005-0000-0000-00004A250000}"/>
    <cellStyle name="Normal 56 2 3 3 2 3 3" xfId="24647" xr:uid="{00000000-0005-0000-0000-000047600000}"/>
    <cellStyle name="Normal 56 2 3 3 2 5" xfId="19634" xr:uid="{00000000-0005-0000-0000-0000B24C0000}"/>
    <cellStyle name="Normal 56 2 3 3 3" xfId="6185" xr:uid="{00000000-0005-0000-0000-000029180000}"/>
    <cellStyle name="Normal 56 2 3 3 3 2" xfId="16237" xr:uid="{00000000-0005-0000-0000-00006D3F0000}"/>
    <cellStyle name="Normal 56 2 3 3 3 3" xfId="11217" xr:uid="{00000000-0005-0000-0000-0000D12B0000}"/>
    <cellStyle name="Normal 56 2 3 3 3 3 3" xfId="26318" xr:uid="{00000000-0005-0000-0000-0000CE660000}"/>
    <cellStyle name="Normal 56 2 3 3 3 5" xfId="21305" xr:uid="{00000000-0005-0000-0000-000039530000}"/>
    <cellStyle name="Normal 56 2 3 3 4" xfId="12895" xr:uid="{00000000-0005-0000-0000-00005F320000}"/>
    <cellStyle name="Normal 56 2 3 3 4 3" xfId="27993" xr:uid="{00000000-0005-0000-0000-0000596D0000}"/>
    <cellStyle name="Normal 56 2 3 3 5" xfId="7874" xr:uid="{00000000-0005-0000-0000-0000C21E0000}"/>
    <cellStyle name="Normal 56 2 3 3 5 3" xfId="22976" xr:uid="{00000000-0005-0000-0000-0000C0590000}"/>
    <cellStyle name="Normal 56 2 3 3 7" xfId="17963" xr:uid="{00000000-0005-0000-0000-00002B460000}"/>
    <cellStyle name="Normal 56 2 3 4" xfId="3656" xr:uid="{00000000-0005-0000-0000-0000480E0000}"/>
    <cellStyle name="Normal 56 2 3 4 2" xfId="13730" xr:uid="{00000000-0005-0000-0000-0000A2350000}"/>
    <cellStyle name="Normal 56 2 3 4 2 3" xfId="28828" xr:uid="{00000000-0005-0000-0000-00009C700000}"/>
    <cellStyle name="Normal 56 2 3 4 3" xfId="8710" xr:uid="{00000000-0005-0000-0000-000006220000}"/>
    <cellStyle name="Normal 56 2 3 4 3 3" xfId="23811" xr:uid="{00000000-0005-0000-0000-0000035D0000}"/>
    <cellStyle name="Normal 56 2 3 4 5" xfId="18798" xr:uid="{00000000-0005-0000-0000-00006E490000}"/>
    <cellStyle name="Normal 56 2 3 5" xfId="5349" xr:uid="{00000000-0005-0000-0000-0000E5140000}"/>
    <cellStyle name="Normal 56 2 3 5 2" xfId="15401" xr:uid="{00000000-0005-0000-0000-0000293C0000}"/>
    <cellStyle name="Normal 56 2 3 5 2 3" xfId="30499" xr:uid="{00000000-0005-0000-0000-000023770000}"/>
    <cellStyle name="Normal 56 2 3 5 3" xfId="10381" xr:uid="{00000000-0005-0000-0000-00008D280000}"/>
    <cellStyle name="Normal 56 2 3 5 3 3" xfId="25482" xr:uid="{00000000-0005-0000-0000-00008A630000}"/>
    <cellStyle name="Normal 56 2 3 5 5" xfId="20469" xr:uid="{00000000-0005-0000-0000-0000F54F0000}"/>
    <cellStyle name="Normal 56 2 3 6" xfId="12059" xr:uid="{00000000-0005-0000-0000-00001B2F0000}"/>
    <cellStyle name="Normal 56 2 3 6 3" xfId="27157" xr:uid="{00000000-0005-0000-0000-0000156A0000}"/>
    <cellStyle name="Normal 56 2 3 7" xfId="7038" xr:uid="{00000000-0005-0000-0000-00007E1B0000}"/>
    <cellStyle name="Normal 56 2 3 7 3" xfId="22140" xr:uid="{00000000-0005-0000-0000-00007C560000}"/>
    <cellStyle name="Normal 56 2 3 9" xfId="17127" xr:uid="{00000000-0005-0000-0000-0000E7420000}"/>
    <cellStyle name="Normal 56 2 4" xfId="2174" xr:uid="{00000000-0005-0000-0000-00007E080000}"/>
    <cellStyle name="Normal 56 2 4 2" xfId="3013" xr:uid="{00000000-0005-0000-0000-0000C50B0000}"/>
    <cellStyle name="Normal 56 2 4 2 2" xfId="4703" xr:uid="{00000000-0005-0000-0000-00005F120000}"/>
    <cellStyle name="Normal 56 2 4 2 2 2" xfId="14776" xr:uid="{00000000-0005-0000-0000-0000B8390000}"/>
    <cellStyle name="Normal 56 2 4 2 2 2 3" xfId="29874" xr:uid="{00000000-0005-0000-0000-0000B2740000}"/>
    <cellStyle name="Normal 56 2 4 2 2 3" xfId="9756" xr:uid="{00000000-0005-0000-0000-00001C260000}"/>
    <cellStyle name="Normal 56 2 4 2 2 3 3" xfId="24857" xr:uid="{00000000-0005-0000-0000-000019610000}"/>
    <cellStyle name="Normal 56 2 4 2 2 5" xfId="19844" xr:uid="{00000000-0005-0000-0000-0000844D0000}"/>
    <cellStyle name="Normal 56 2 4 2 3" xfId="6395" xr:uid="{00000000-0005-0000-0000-0000FB180000}"/>
    <cellStyle name="Normal 56 2 4 2 3 2" xfId="16447" xr:uid="{00000000-0005-0000-0000-00003F400000}"/>
    <cellStyle name="Normal 56 2 4 2 3 3" xfId="11427" xr:uid="{00000000-0005-0000-0000-0000A32C0000}"/>
    <cellStyle name="Normal 56 2 4 2 3 3 3" xfId="26528" xr:uid="{00000000-0005-0000-0000-0000A0670000}"/>
    <cellStyle name="Normal 56 2 4 2 3 5" xfId="21515" xr:uid="{00000000-0005-0000-0000-00000B540000}"/>
    <cellStyle name="Normal 56 2 4 2 4" xfId="13105" xr:uid="{00000000-0005-0000-0000-000031330000}"/>
    <cellStyle name="Normal 56 2 4 2 4 3" xfId="28203" xr:uid="{00000000-0005-0000-0000-00002B6E0000}"/>
    <cellStyle name="Normal 56 2 4 2 5" xfId="8084" xr:uid="{00000000-0005-0000-0000-0000941F0000}"/>
    <cellStyle name="Normal 56 2 4 2 5 3" xfId="23186" xr:uid="{00000000-0005-0000-0000-0000925A0000}"/>
    <cellStyle name="Normal 56 2 4 2 7" xfId="18173" xr:uid="{00000000-0005-0000-0000-0000FD460000}"/>
    <cellStyle name="Normal 56 2 4 3" xfId="3866" xr:uid="{00000000-0005-0000-0000-00001A0F0000}"/>
    <cellStyle name="Normal 56 2 4 3 2" xfId="13940" xr:uid="{00000000-0005-0000-0000-000074360000}"/>
    <cellStyle name="Normal 56 2 4 3 2 3" xfId="29038" xr:uid="{00000000-0005-0000-0000-00006E710000}"/>
    <cellStyle name="Normal 56 2 4 3 3" xfId="8920" xr:uid="{00000000-0005-0000-0000-0000D8220000}"/>
    <cellStyle name="Normal 56 2 4 3 3 3" xfId="24021" xr:uid="{00000000-0005-0000-0000-0000D55D0000}"/>
    <cellStyle name="Normal 56 2 4 3 5" xfId="19008" xr:uid="{00000000-0005-0000-0000-0000404A0000}"/>
    <cellStyle name="Normal 56 2 4 4" xfId="5559" xr:uid="{00000000-0005-0000-0000-0000B7150000}"/>
    <cellStyle name="Normal 56 2 4 4 2" xfId="15611" xr:uid="{00000000-0005-0000-0000-0000FB3C0000}"/>
    <cellStyle name="Normal 56 2 4 4 2 3" xfId="30709" xr:uid="{00000000-0005-0000-0000-0000F5770000}"/>
    <cellStyle name="Normal 56 2 4 4 3" xfId="10591" xr:uid="{00000000-0005-0000-0000-00005F290000}"/>
    <cellStyle name="Normal 56 2 4 4 3 3" xfId="25692" xr:uid="{00000000-0005-0000-0000-00005C640000}"/>
    <cellStyle name="Normal 56 2 4 4 5" xfId="20679" xr:uid="{00000000-0005-0000-0000-0000C7500000}"/>
    <cellStyle name="Normal 56 2 4 5" xfId="12269" xr:uid="{00000000-0005-0000-0000-0000ED2F0000}"/>
    <cellStyle name="Normal 56 2 4 5 3" xfId="27367" xr:uid="{00000000-0005-0000-0000-0000E76A0000}"/>
    <cellStyle name="Normal 56 2 4 6" xfId="7248" xr:uid="{00000000-0005-0000-0000-0000501C0000}"/>
    <cellStyle name="Normal 56 2 4 6 3" xfId="22350" xr:uid="{00000000-0005-0000-0000-00004E570000}"/>
    <cellStyle name="Normal 56 2 4 8" xfId="17337" xr:uid="{00000000-0005-0000-0000-0000B9430000}"/>
    <cellStyle name="Normal 56 2 5" xfId="2595" xr:uid="{00000000-0005-0000-0000-0000230A0000}"/>
    <cellStyle name="Normal 56 2 5 2" xfId="4285" xr:uid="{00000000-0005-0000-0000-0000BD100000}"/>
    <cellStyle name="Normal 56 2 5 2 2" xfId="14358" xr:uid="{00000000-0005-0000-0000-000016380000}"/>
    <cellStyle name="Normal 56 2 5 2 2 3" xfId="29456" xr:uid="{00000000-0005-0000-0000-000010730000}"/>
    <cellStyle name="Normal 56 2 5 2 3" xfId="9338" xr:uid="{00000000-0005-0000-0000-00007A240000}"/>
    <cellStyle name="Normal 56 2 5 2 3 3" xfId="24439" xr:uid="{00000000-0005-0000-0000-0000775F0000}"/>
    <cellStyle name="Normal 56 2 5 2 5" xfId="19426" xr:uid="{00000000-0005-0000-0000-0000E24B0000}"/>
    <cellStyle name="Normal 56 2 5 3" xfId="5977" xr:uid="{00000000-0005-0000-0000-000059170000}"/>
    <cellStyle name="Normal 56 2 5 3 2" xfId="16029" xr:uid="{00000000-0005-0000-0000-00009D3E0000}"/>
    <cellStyle name="Normal 56 2 5 3 3" xfId="11009" xr:uid="{00000000-0005-0000-0000-0000012B0000}"/>
    <cellStyle name="Normal 56 2 5 3 3 3" xfId="26110" xr:uid="{00000000-0005-0000-0000-0000FE650000}"/>
    <cellStyle name="Normal 56 2 5 3 5" xfId="21097" xr:uid="{00000000-0005-0000-0000-000069520000}"/>
    <cellStyle name="Normal 56 2 5 4" xfId="12687" xr:uid="{00000000-0005-0000-0000-00008F310000}"/>
    <cellStyle name="Normal 56 2 5 4 3" xfId="27785" xr:uid="{00000000-0005-0000-0000-0000896C0000}"/>
    <cellStyle name="Normal 56 2 5 5" xfId="7666" xr:uid="{00000000-0005-0000-0000-0000F21D0000}"/>
    <cellStyle name="Normal 56 2 5 5 3" xfId="22768" xr:uid="{00000000-0005-0000-0000-0000F0580000}"/>
    <cellStyle name="Normal 56 2 5 7" xfId="17755" xr:uid="{00000000-0005-0000-0000-00005B450000}"/>
    <cellStyle name="Normal 56 2 6" xfId="3448" xr:uid="{00000000-0005-0000-0000-0000780D0000}"/>
    <cellStyle name="Normal 56 2 6 2" xfId="13522" xr:uid="{00000000-0005-0000-0000-0000D2340000}"/>
    <cellStyle name="Normal 56 2 6 2 3" xfId="28620" xr:uid="{00000000-0005-0000-0000-0000CC6F0000}"/>
    <cellStyle name="Normal 56 2 6 3" xfId="8502" xr:uid="{00000000-0005-0000-0000-000036210000}"/>
    <cellStyle name="Normal 56 2 6 3 3" xfId="23603" xr:uid="{00000000-0005-0000-0000-0000335C0000}"/>
    <cellStyle name="Normal 56 2 6 5" xfId="18590" xr:uid="{00000000-0005-0000-0000-00009E480000}"/>
    <cellStyle name="Normal 56 2 7" xfId="5141" xr:uid="{00000000-0005-0000-0000-000015140000}"/>
    <cellStyle name="Normal 56 2 7 2" xfId="15193" xr:uid="{00000000-0005-0000-0000-0000593B0000}"/>
    <cellStyle name="Normal 56 2 7 2 3" xfId="30291" xr:uid="{00000000-0005-0000-0000-000053760000}"/>
    <cellStyle name="Normal 56 2 7 3" xfId="10173" xr:uid="{00000000-0005-0000-0000-0000BD270000}"/>
    <cellStyle name="Normal 56 2 7 3 3" xfId="25274" xr:uid="{00000000-0005-0000-0000-0000BA620000}"/>
    <cellStyle name="Normal 56 2 7 5" xfId="20261" xr:uid="{00000000-0005-0000-0000-0000254F0000}"/>
    <cellStyle name="Normal 56 2 8" xfId="11851" xr:uid="{00000000-0005-0000-0000-00004B2E0000}"/>
    <cellStyle name="Normal 56 2 8 3" xfId="26949" xr:uid="{00000000-0005-0000-0000-000045690000}"/>
    <cellStyle name="Normal 56 2 9" xfId="6830" xr:uid="{00000000-0005-0000-0000-0000AE1A0000}"/>
    <cellStyle name="Normal 56 2 9 3" xfId="21932" xr:uid="{00000000-0005-0000-0000-0000AC550000}"/>
    <cellStyle name="Normal 56 3" xfId="1794" xr:uid="{00000000-0005-0000-0000-000002070000}"/>
    <cellStyle name="Normal 56 3 10" xfId="16971" xr:uid="{00000000-0005-0000-0000-00004B420000}"/>
    <cellStyle name="Normal 56 3 2" xfId="2013" xr:uid="{00000000-0005-0000-0000-0000DD070000}"/>
    <cellStyle name="Normal 56 3 2 2" xfId="2434" xr:uid="{00000000-0005-0000-0000-000082090000}"/>
    <cellStyle name="Normal 56 3 2 2 2" xfId="3273" xr:uid="{00000000-0005-0000-0000-0000C90C0000}"/>
    <cellStyle name="Normal 56 3 2 2 2 2" xfId="4963" xr:uid="{00000000-0005-0000-0000-000063130000}"/>
    <cellStyle name="Normal 56 3 2 2 2 2 2" xfId="15036" xr:uid="{00000000-0005-0000-0000-0000BC3A0000}"/>
    <cellStyle name="Normal 56 3 2 2 2 2 2 3" xfId="30134" xr:uid="{00000000-0005-0000-0000-0000B6750000}"/>
    <cellStyle name="Normal 56 3 2 2 2 2 3" xfId="10016" xr:uid="{00000000-0005-0000-0000-000020270000}"/>
    <cellStyle name="Normal 56 3 2 2 2 2 3 3" xfId="25117" xr:uid="{00000000-0005-0000-0000-00001D620000}"/>
    <cellStyle name="Normal 56 3 2 2 2 2 5" xfId="20104" xr:uid="{00000000-0005-0000-0000-0000884E0000}"/>
    <cellStyle name="Normal 56 3 2 2 2 3" xfId="6655" xr:uid="{00000000-0005-0000-0000-0000FF190000}"/>
    <cellStyle name="Normal 56 3 2 2 2 3 2" xfId="16707" xr:uid="{00000000-0005-0000-0000-000043410000}"/>
    <cellStyle name="Normal 56 3 2 2 2 3 3" xfId="11687" xr:uid="{00000000-0005-0000-0000-0000A72D0000}"/>
    <cellStyle name="Normal 56 3 2 2 2 3 3 3" xfId="26788" xr:uid="{00000000-0005-0000-0000-0000A4680000}"/>
    <cellStyle name="Normal 56 3 2 2 2 3 5" xfId="21775" xr:uid="{00000000-0005-0000-0000-00000F550000}"/>
    <cellStyle name="Normal 56 3 2 2 2 4" xfId="13365" xr:uid="{00000000-0005-0000-0000-000035340000}"/>
    <cellStyle name="Normal 56 3 2 2 2 4 3" xfId="28463" xr:uid="{00000000-0005-0000-0000-00002F6F0000}"/>
    <cellStyle name="Normal 56 3 2 2 2 5" xfId="8344" xr:uid="{00000000-0005-0000-0000-000098200000}"/>
    <cellStyle name="Normal 56 3 2 2 2 5 3" xfId="23446" xr:uid="{00000000-0005-0000-0000-0000965B0000}"/>
    <cellStyle name="Normal 56 3 2 2 2 7" xfId="18433" xr:uid="{00000000-0005-0000-0000-000001480000}"/>
    <cellStyle name="Normal 56 3 2 2 3" xfId="4126" xr:uid="{00000000-0005-0000-0000-00001E100000}"/>
    <cellStyle name="Normal 56 3 2 2 3 2" xfId="14200" xr:uid="{00000000-0005-0000-0000-000078370000}"/>
    <cellStyle name="Normal 56 3 2 2 3 2 3" xfId="29298" xr:uid="{00000000-0005-0000-0000-000072720000}"/>
    <cellStyle name="Normal 56 3 2 2 3 3" xfId="9180" xr:uid="{00000000-0005-0000-0000-0000DC230000}"/>
    <cellStyle name="Normal 56 3 2 2 3 3 3" xfId="24281" xr:uid="{00000000-0005-0000-0000-0000D95E0000}"/>
    <cellStyle name="Normal 56 3 2 2 3 5" xfId="19268" xr:uid="{00000000-0005-0000-0000-0000444B0000}"/>
    <cellStyle name="Normal 56 3 2 2 4" xfId="5819" xr:uid="{00000000-0005-0000-0000-0000BB160000}"/>
    <cellStyle name="Normal 56 3 2 2 4 2" xfId="15871" xr:uid="{00000000-0005-0000-0000-0000FF3D0000}"/>
    <cellStyle name="Normal 56 3 2 2 4 3" xfId="10851" xr:uid="{00000000-0005-0000-0000-0000632A0000}"/>
    <cellStyle name="Normal 56 3 2 2 4 3 3" xfId="25952" xr:uid="{00000000-0005-0000-0000-000060650000}"/>
    <cellStyle name="Normal 56 3 2 2 4 5" xfId="20939" xr:uid="{00000000-0005-0000-0000-0000CB510000}"/>
    <cellStyle name="Normal 56 3 2 2 5" xfId="12529" xr:uid="{00000000-0005-0000-0000-0000F1300000}"/>
    <cellStyle name="Normal 56 3 2 2 5 3" xfId="27627" xr:uid="{00000000-0005-0000-0000-0000EB6B0000}"/>
    <cellStyle name="Normal 56 3 2 2 6" xfId="7508" xr:uid="{00000000-0005-0000-0000-0000541D0000}"/>
    <cellStyle name="Normal 56 3 2 2 6 3" xfId="22610" xr:uid="{00000000-0005-0000-0000-000052580000}"/>
    <cellStyle name="Normal 56 3 2 2 8" xfId="17597" xr:uid="{00000000-0005-0000-0000-0000BD440000}"/>
    <cellStyle name="Normal 56 3 2 3" xfId="2855" xr:uid="{00000000-0005-0000-0000-0000270B0000}"/>
    <cellStyle name="Normal 56 3 2 3 2" xfId="4545" xr:uid="{00000000-0005-0000-0000-0000C1110000}"/>
    <cellStyle name="Normal 56 3 2 3 2 2" xfId="14618" xr:uid="{00000000-0005-0000-0000-00001A390000}"/>
    <cellStyle name="Normal 56 3 2 3 2 2 3" xfId="29716" xr:uid="{00000000-0005-0000-0000-000014740000}"/>
    <cellStyle name="Normal 56 3 2 3 2 3" xfId="9598" xr:uid="{00000000-0005-0000-0000-00007E250000}"/>
    <cellStyle name="Normal 56 3 2 3 2 3 3" xfId="24699" xr:uid="{00000000-0005-0000-0000-00007B600000}"/>
    <cellStyle name="Normal 56 3 2 3 2 5" xfId="19686" xr:uid="{00000000-0005-0000-0000-0000E64C0000}"/>
    <cellStyle name="Normal 56 3 2 3 3" xfId="6237" xr:uid="{00000000-0005-0000-0000-00005D180000}"/>
    <cellStyle name="Normal 56 3 2 3 3 2" xfId="16289" xr:uid="{00000000-0005-0000-0000-0000A13F0000}"/>
    <cellStyle name="Normal 56 3 2 3 3 3" xfId="11269" xr:uid="{00000000-0005-0000-0000-0000052C0000}"/>
    <cellStyle name="Normal 56 3 2 3 3 3 3" xfId="26370" xr:uid="{00000000-0005-0000-0000-000002670000}"/>
    <cellStyle name="Normal 56 3 2 3 3 5" xfId="21357" xr:uid="{00000000-0005-0000-0000-00006D530000}"/>
    <cellStyle name="Normal 56 3 2 3 4" xfId="12947" xr:uid="{00000000-0005-0000-0000-000093320000}"/>
    <cellStyle name="Normal 56 3 2 3 4 3" xfId="28045" xr:uid="{00000000-0005-0000-0000-00008D6D0000}"/>
    <cellStyle name="Normal 56 3 2 3 5" xfId="7926" xr:uid="{00000000-0005-0000-0000-0000F61E0000}"/>
    <cellStyle name="Normal 56 3 2 3 5 3" xfId="23028" xr:uid="{00000000-0005-0000-0000-0000F4590000}"/>
    <cellStyle name="Normal 56 3 2 3 7" xfId="18015" xr:uid="{00000000-0005-0000-0000-00005F460000}"/>
    <cellStyle name="Normal 56 3 2 4" xfId="3708" xr:uid="{00000000-0005-0000-0000-00007C0E0000}"/>
    <cellStyle name="Normal 56 3 2 4 2" xfId="13782" xr:uid="{00000000-0005-0000-0000-0000D6350000}"/>
    <cellStyle name="Normal 56 3 2 4 2 3" xfId="28880" xr:uid="{00000000-0005-0000-0000-0000D0700000}"/>
    <cellStyle name="Normal 56 3 2 4 3" xfId="8762" xr:uid="{00000000-0005-0000-0000-00003A220000}"/>
    <cellStyle name="Normal 56 3 2 4 3 3" xfId="23863" xr:uid="{00000000-0005-0000-0000-0000375D0000}"/>
    <cellStyle name="Normal 56 3 2 4 5" xfId="18850" xr:uid="{00000000-0005-0000-0000-0000A2490000}"/>
    <cellStyle name="Normal 56 3 2 5" xfId="5401" xr:uid="{00000000-0005-0000-0000-000019150000}"/>
    <cellStyle name="Normal 56 3 2 5 2" xfId="15453" xr:uid="{00000000-0005-0000-0000-00005D3C0000}"/>
    <cellStyle name="Normal 56 3 2 5 2 3" xfId="30551" xr:uid="{00000000-0005-0000-0000-000057770000}"/>
    <cellStyle name="Normal 56 3 2 5 3" xfId="10433" xr:uid="{00000000-0005-0000-0000-0000C1280000}"/>
    <cellStyle name="Normal 56 3 2 5 3 3" xfId="25534" xr:uid="{00000000-0005-0000-0000-0000BE630000}"/>
    <cellStyle name="Normal 56 3 2 5 5" xfId="20521" xr:uid="{00000000-0005-0000-0000-000029500000}"/>
    <cellStyle name="Normal 56 3 2 6" xfId="12111" xr:uid="{00000000-0005-0000-0000-00004F2F0000}"/>
    <cellStyle name="Normal 56 3 2 6 3" xfId="27209" xr:uid="{00000000-0005-0000-0000-0000496A0000}"/>
    <cellStyle name="Normal 56 3 2 7" xfId="7090" xr:uid="{00000000-0005-0000-0000-0000B21B0000}"/>
    <cellStyle name="Normal 56 3 2 7 3" xfId="22192" xr:uid="{00000000-0005-0000-0000-0000B0560000}"/>
    <cellStyle name="Normal 56 3 2 9" xfId="17179" xr:uid="{00000000-0005-0000-0000-00001B430000}"/>
    <cellStyle name="Normal 56 3 3" xfId="2226" xr:uid="{00000000-0005-0000-0000-0000B2080000}"/>
    <cellStyle name="Normal 56 3 3 2" xfId="3065" xr:uid="{00000000-0005-0000-0000-0000F90B0000}"/>
    <cellStyle name="Normal 56 3 3 2 2" xfId="4755" xr:uid="{00000000-0005-0000-0000-000093120000}"/>
    <cellStyle name="Normal 56 3 3 2 2 2" xfId="14828" xr:uid="{00000000-0005-0000-0000-0000EC390000}"/>
    <cellStyle name="Normal 56 3 3 2 2 2 3" xfId="29926" xr:uid="{00000000-0005-0000-0000-0000E6740000}"/>
    <cellStyle name="Normal 56 3 3 2 2 3" xfId="9808" xr:uid="{00000000-0005-0000-0000-000050260000}"/>
    <cellStyle name="Normal 56 3 3 2 2 3 3" xfId="24909" xr:uid="{00000000-0005-0000-0000-00004D610000}"/>
    <cellStyle name="Normal 56 3 3 2 2 5" xfId="19896" xr:uid="{00000000-0005-0000-0000-0000B84D0000}"/>
    <cellStyle name="Normal 56 3 3 2 3" xfId="6447" xr:uid="{00000000-0005-0000-0000-00002F190000}"/>
    <cellStyle name="Normal 56 3 3 2 3 2" xfId="16499" xr:uid="{00000000-0005-0000-0000-000073400000}"/>
    <cellStyle name="Normal 56 3 3 2 3 3" xfId="11479" xr:uid="{00000000-0005-0000-0000-0000D72C0000}"/>
    <cellStyle name="Normal 56 3 3 2 3 3 3" xfId="26580" xr:uid="{00000000-0005-0000-0000-0000D4670000}"/>
    <cellStyle name="Normal 56 3 3 2 3 5" xfId="21567" xr:uid="{00000000-0005-0000-0000-00003F540000}"/>
    <cellStyle name="Normal 56 3 3 2 4" xfId="13157" xr:uid="{00000000-0005-0000-0000-000065330000}"/>
    <cellStyle name="Normal 56 3 3 2 4 3" xfId="28255" xr:uid="{00000000-0005-0000-0000-00005F6E0000}"/>
    <cellStyle name="Normal 56 3 3 2 5" xfId="8136" xr:uid="{00000000-0005-0000-0000-0000C81F0000}"/>
    <cellStyle name="Normal 56 3 3 2 5 3" xfId="23238" xr:uid="{00000000-0005-0000-0000-0000C65A0000}"/>
    <cellStyle name="Normal 56 3 3 2 7" xfId="18225" xr:uid="{00000000-0005-0000-0000-000031470000}"/>
    <cellStyle name="Normal 56 3 3 3" xfId="3918" xr:uid="{00000000-0005-0000-0000-00004E0F0000}"/>
    <cellStyle name="Normal 56 3 3 3 2" xfId="13992" xr:uid="{00000000-0005-0000-0000-0000A8360000}"/>
    <cellStyle name="Normal 56 3 3 3 2 3" xfId="29090" xr:uid="{00000000-0005-0000-0000-0000A2710000}"/>
    <cellStyle name="Normal 56 3 3 3 3" xfId="8972" xr:uid="{00000000-0005-0000-0000-00000C230000}"/>
    <cellStyle name="Normal 56 3 3 3 3 3" xfId="24073" xr:uid="{00000000-0005-0000-0000-0000095E0000}"/>
    <cellStyle name="Normal 56 3 3 3 5" xfId="19060" xr:uid="{00000000-0005-0000-0000-0000744A0000}"/>
    <cellStyle name="Normal 56 3 3 4" xfId="5611" xr:uid="{00000000-0005-0000-0000-0000EB150000}"/>
    <cellStyle name="Normal 56 3 3 4 2" xfId="15663" xr:uid="{00000000-0005-0000-0000-00002F3D0000}"/>
    <cellStyle name="Normal 56 3 3 4 2 3" xfId="30761" xr:uid="{00000000-0005-0000-0000-000029780000}"/>
    <cellStyle name="Normal 56 3 3 4 3" xfId="10643" xr:uid="{00000000-0005-0000-0000-000093290000}"/>
    <cellStyle name="Normal 56 3 3 4 3 3" xfId="25744" xr:uid="{00000000-0005-0000-0000-000090640000}"/>
    <cellStyle name="Normal 56 3 3 4 5" xfId="20731" xr:uid="{00000000-0005-0000-0000-0000FB500000}"/>
    <cellStyle name="Normal 56 3 3 5" xfId="12321" xr:uid="{00000000-0005-0000-0000-000021300000}"/>
    <cellStyle name="Normal 56 3 3 5 3" xfId="27419" xr:uid="{00000000-0005-0000-0000-00001B6B0000}"/>
    <cellStyle name="Normal 56 3 3 6" xfId="7300" xr:uid="{00000000-0005-0000-0000-0000841C0000}"/>
    <cellStyle name="Normal 56 3 3 6 3" xfId="22402" xr:uid="{00000000-0005-0000-0000-000082570000}"/>
    <cellStyle name="Normal 56 3 3 8" xfId="17389" xr:uid="{00000000-0005-0000-0000-0000ED430000}"/>
    <cellStyle name="Normal 56 3 4" xfId="2647" xr:uid="{00000000-0005-0000-0000-0000570A0000}"/>
    <cellStyle name="Normal 56 3 4 2" xfId="4337" xr:uid="{00000000-0005-0000-0000-0000F1100000}"/>
    <cellStyle name="Normal 56 3 4 2 2" xfId="14410" xr:uid="{00000000-0005-0000-0000-00004A380000}"/>
    <cellStyle name="Normal 56 3 4 2 2 3" xfId="29508" xr:uid="{00000000-0005-0000-0000-000044730000}"/>
    <cellStyle name="Normal 56 3 4 2 3" xfId="9390" xr:uid="{00000000-0005-0000-0000-0000AE240000}"/>
    <cellStyle name="Normal 56 3 4 2 3 3" xfId="24491" xr:uid="{00000000-0005-0000-0000-0000AB5F0000}"/>
    <cellStyle name="Normal 56 3 4 2 5" xfId="19478" xr:uid="{00000000-0005-0000-0000-0000164C0000}"/>
    <cellStyle name="Normal 56 3 4 3" xfId="6029" xr:uid="{00000000-0005-0000-0000-00008D170000}"/>
    <cellStyle name="Normal 56 3 4 3 2" xfId="16081" xr:uid="{00000000-0005-0000-0000-0000D13E0000}"/>
    <cellStyle name="Normal 56 3 4 3 3" xfId="11061" xr:uid="{00000000-0005-0000-0000-0000352B0000}"/>
    <cellStyle name="Normal 56 3 4 3 3 3" xfId="26162" xr:uid="{00000000-0005-0000-0000-000032660000}"/>
    <cellStyle name="Normal 56 3 4 3 5" xfId="21149" xr:uid="{00000000-0005-0000-0000-00009D520000}"/>
    <cellStyle name="Normal 56 3 4 4" xfId="12739" xr:uid="{00000000-0005-0000-0000-0000C3310000}"/>
    <cellStyle name="Normal 56 3 4 4 3" xfId="27837" xr:uid="{00000000-0005-0000-0000-0000BD6C0000}"/>
    <cellStyle name="Normal 56 3 4 5" xfId="7718" xr:uid="{00000000-0005-0000-0000-0000261E0000}"/>
    <cellStyle name="Normal 56 3 4 5 3" xfId="22820" xr:uid="{00000000-0005-0000-0000-000024590000}"/>
    <cellStyle name="Normal 56 3 4 7" xfId="17807" xr:uid="{00000000-0005-0000-0000-00008F450000}"/>
    <cellStyle name="Normal 56 3 5" xfId="3500" xr:uid="{00000000-0005-0000-0000-0000AC0D0000}"/>
    <cellStyle name="Normal 56 3 5 2" xfId="13574" xr:uid="{00000000-0005-0000-0000-000006350000}"/>
    <cellStyle name="Normal 56 3 5 2 3" xfId="28672" xr:uid="{00000000-0005-0000-0000-000000700000}"/>
    <cellStyle name="Normal 56 3 5 3" xfId="8554" xr:uid="{00000000-0005-0000-0000-00006A210000}"/>
    <cellStyle name="Normal 56 3 5 3 3" xfId="23655" xr:uid="{00000000-0005-0000-0000-0000675C0000}"/>
    <cellStyle name="Normal 56 3 5 5" xfId="18642" xr:uid="{00000000-0005-0000-0000-0000D2480000}"/>
    <cellStyle name="Normal 56 3 6" xfId="5193" xr:uid="{00000000-0005-0000-0000-000049140000}"/>
    <cellStyle name="Normal 56 3 6 2" xfId="15245" xr:uid="{00000000-0005-0000-0000-00008D3B0000}"/>
    <cellStyle name="Normal 56 3 6 2 3" xfId="30343" xr:uid="{00000000-0005-0000-0000-000087760000}"/>
    <cellStyle name="Normal 56 3 6 3" xfId="10225" xr:uid="{00000000-0005-0000-0000-0000F1270000}"/>
    <cellStyle name="Normal 56 3 6 3 3" xfId="25326" xr:uid="{00000000-0005-0000-0000-0000EE620000}"/>
    <cellStyle name="Normal 56 3 6 5" xfId="20313" xr:uid="{00000000-0005-0000-0000-0000594F0000}"/>
    <cellStyle name="Normal 56 3 7" xfId="11903" xr:uid="{00000000-0005-0000-0000-00007F2E0000}"/>
    <cellStyle name="Normal 56 3 7 3" xfId="27001" xr:uid="{00000000-0005-0000-0000-000079690000}"/>
    <cellStyle name="Normal 56 3 8" xfId="6882" xr:uid="{00000000-0005-0000-0000-0000E21A0000}"/>
    <cellStyle name="Normal 56 3 8 3" xfId="21984" xr:uid="{00000000-0005-0000-0000-0000E0550000}"/>
    <cellStyle name="Normal 56 4" xfId="1907" xr:uid="{00000000-0005-0000-0000-000073070000}"/>
    <cellStyle name="Normal 56 4 2" xfId="2330" xr:uid="{00000000-0005-0000-0000-00001A090000}"/>
    <cellStyle name="Normal 56 4 2 2" xfId="3169" xr:uid="{00000000-0005-0000-0000-0000610C0000}"/>
    <cellStyle name="Normal 56 4 2 2 2" xfId="4859" xr:uid="{00000000-0005-0000-0000-0000FB120000}"/>
    <cellStyle name="Normal 56 4 2 2 2 2" xfId="14932" xr:uid="{00000000-0005-0000-0000-0000543A0000}"/>
    <cellStyle name="Normal 56 4 2 2 2 2 3" xfId="30030" xr:uid="{00000000-0005-0000-0000-00004E750000}"/>
    <cellStyle name="Normal 56 4 2 2 2 3" xfId="9912" xr:uid="{00000000-0005-0000-0000-0000B8260000}"/>
    <cellStyle name="Normal 56 4 2 2 2 3 3" xfId="25013" xr:uid="{00000000-0005-0000-0000-0000B5610000}"/>
    <cellStyle name="Normal 56 4 2 2 2 5" xfId="20000" xr:uid="{00000000-0005-0000-0000-0000204E0000}"/>
    <cellStyle name="Normal 56 4 2 2 3" xfId="6551" xr:uid="{00000000-0005-0000-0000-000097190000}"/>
    <cellStyle name="Normal 56 4 2 2 3 2" xfId="16603" xr:uid="{00000000-0005-0000-0000-0000DB400000}"/>
    <cellStyle name="Normal 56 4 2 2 3 3" xfId="11583" xr:uid="{00000000-0005-0000-0000-00003F2D0000}"/>
    <cellStyle name="Normal 56 4 2 2 3 3 3" xfId="26684" xr:uid="{00000000-0005-0000-0000-00003C680000}"/>
    <cellStyle name="Normal 56 4 2 2 3 5" xfId="21671" xr:uid="{00000000-0005-0000-0000-0000A7540000}"/>
    <cellStyle name="Normal 56 4 2 2 4" xfId="13261" xr:uid="{00000000-0005-0000-0000-0000CD330000}"/>
    <cellStyle name="Normal 56 4 2 2 4 3" xfId="28359" xr:uid="{00000000-0005-0000-0000-0000C76E0000}"/>
    <cellStyle name="Normal 56 4 2 2 5" xfId="8240" xr:uid="{00000000-0005-0000-0000-000030200000}"/>
    <cellStyle name="Normal 56 4 2 2 5 3" xfId="23342" xr:uid="{00000000-0005-0000-0000-00002E5B0000}"/>
    <cellStyle name="Normal 56 4 2 2 7" xfId="18329" xr:uid="{00000000-0005-0000-0000-000099470000}"/>
    <cellStyle name="Normal 56 4 2 3" xfId="4022" xr:uid="{00000000-0005-0000-0000-0000B60F0000}"/>
    <cellStyle name="Normal 56 4 2 3 2" xfId="14096" xr:uid="{00000000-0005-0000-0000-000010370000}"/>
    <cellStyle name="Normal 56 4 2 3 2 3" xfId="29194" xr:uid="{00000000-0005-0000-0000-00000A720000}"/>
    <cellStyle name="Normal 56 4 2 3 3" xfId="9076" xr:uid="{00000000-0005-0000-0000-000074230000}"/>
    <cellStyle name="Normal 56 4 2 3 3 3" xfId="24177" xr:uid="{00000000-0005-0000-0000-0000715E0000}"/>
    <cellStyle name="Normal 56 4 2 3 5" xfId="19164" xr:uid="{00000000-0005-0000-0000-0000DC4A0000}"/>
    <cellStyle name="Normal 56 4 2 4" xfId="5715" xr:uid="{00000000-0005-0000-0000-000053160000}"/>
    <cellStyle name="Normal 56 4 2 4 2" xfId="15767" xr:uid="{00000000-0005-0000-0000-0000973D0000}"/>
    <cellStyle name="Normal 56 4 2 4 2 3" xfId="30865" xr:uid="{00000000-0005-0000-0000-000091780000}"/>
    <cellStyle name="Normal 56 4 2 4 3" xfId="10747" xr:uid="{00000000-0005-0000-0000-0000FB290000}"/>
    <cellStyle name="Normal 56 4 2 4 3 3" xfId="25848" xr:uid="{00000000-0005-0000-0000-0000F8640000}"/>
    <cellStyle name="Normal 56 4 2 4 5" xfId="20835" xr:uid="{00000000-0005-0000-0000-000063510000}"/>
    <cellStyle name="Normal 56 4 2 5" xfId="12425" xr:uid="{00000000-0005-0000-0000-000089300000}"/>
    <cellStyle name="Normal 56 4 2 5 3" xfId="27523" xr:uid="{00000000-0005-0000-0000-0000836B0000}"/>
    <cellStyle name="Normal 56 4 2 6" xfId="7404" xr:uid="{00000000-0005-0000-0000-0000EC1C0000}"/>
    <cellStyle name="Normal 56 4 2 6 3" xfId="22506" xr:uid="{00000000-0005-0000-0000-0000EA570000}"/>
    <cellStyle name="Normal 56 4 2 8" xfId="17493" xr:uid="{00000000-0005-0000-0000-000055440000}"/>
    <cellStyle name="Normal 56 4 3" xfId="2751" xr:uid="{00000000-0005-0000-0000-0000BF0A0000}"/>
    <cellStyle name="Normal 56 4 3 2" xfId="4441" xr:uid="{00000000-0005-0000-0000-000059110000}"/>
    <cellStyle name="Normal 56 4 3 2 2" xfId="14514" xr:uid="{00000000-0005-0000-0000-0000B2380000}"/>
    <cellStyle name="Normal 56 4 3 2 2 3" xfId="29612" xr:uid="{00000000-0005-0000-0000-0000AC730000}"/>
    <cellStyle name="Normal 56 4 3 2 3" xfId="9494" xr:uid="{00000000-0005-0000-0000-000016250000}"/>
    <cellStyle name="Normal 56 4 3 2 3 3" xfId="24595" xr:uid="{00000000-0005-0000-0000-000013600000}"/>
    <cellStyle name="Normal 56 4 3 2 5" xfId="19582" xr:uid="{00000000-0005-0000-0000-00007E4C0000}"/>
    <cellStyle name="Normal 56 4 3 3" xfId="6133" xr:uid="{00000000-0005-0000-0000-0000F5170000}"/>
    <cellStyle name="Normal 56 4 3 3 2" xfId="16185" xr:uid="{00000000-0005-0000-0000-0000393F0000}"/>
    <cellStyle name="Normal 56 4 3 3 3" xfId="11165" xr:uid="{00000000-0005-0000-0000-00009D2B0000}"/>
    <cellStyle name="Normal 56 4 3 3 3 3" xfId="26266" xr:uid="{00000000-0005-0000-0000-00009A660000}"/>
    <cellStyle name="Normal 56 4 3 3 5" xfId="21253" xr:uid="{00000000-0005-0000-0000-000005530000}"/>
    <cellStyle name="Normal 56 4 3 4" xfId="12843" xr:uid="{00000000-0005-0000-0000-00002B320000}"/>
    <cellStyle name="Normal 56 4 3 4 3" xfId="27941" xr:uid="{00000000-0005-0000-0000-0000256D0000}"/>
    <cellStyle name="Normal 56 4 3 5" xfId="7822" xr:uid="{00000000-0005-0000-0000-00008E1E0000}"/>
    <cellStyle name="Normal 56 4 3 5 3" xfId="22924" xr:uid="{00000000-0005-0000-0000-00008C590000}"/>
    <cellStyle name="Normal 56 4 3 7" xfId="17911" xr:uid="{00000000-0005-0000-0000-0000F7450000}"/>
    <cellStyle name="Normal 56 4 4" xfId="3604" xr:uid="{00000000-0005-0000-0000-0000140E0000}"/>
    <cellStyle name="Normal 56 4 4 2" xfId="13678" xr:uid="{00000000-0005-0000-0000-00006E350000}"/>
    <cellStyle name="Normal 56 4 4 2 3" xfId="28776" xr:uid="{00000000-0005-0000-0000-000068700000}"/>
    <cellStyle name="Normal 56 4 4 3" xfId="8658" xr:uid="{00000000-0005-0000-0000-0000D2210000}"/>
    <cellStyle name="Normal 56 4 4 3 3" xfId="23759" xr:uid="{00000000-0005-0000-0000-0000CF5C0000}"/>
    <cellStyle name="Normal 56 4 4 5" xfId="18746" xr:uid="{00000000-0005-0000-0000-00003A490000}"/>
    <cellStyle name="Normal 56 4 5" xfId="5297" xr:uid="{00000000-0005-0000-0000-0000B1140000}"/>
    <cellStyle name="Normal 56 4 5 2" xfId="15349" xr:uid="{00000000-0005-0000-0000-0000F53B0000}"/>
    <cellStyle name="Normal 56 4 5 2 3" xfId="30447" xr:uid="{00000000-0005-0000-0000-0000EF760000}"/>
    <cellStyle name="Normal 56 4 5 3" xfId="10329" xr:uid="{00000000-0005-0000-0000-000059280000}"/>
    <cellStyle name="Normal 56 4 5 3 3" xfId="25430" xr:uid="{00000000-0005-0000-0000-000056630000}"/>
    <cellStyle name="Normal 56 4 5 5" xfId="20417" xr:uid="{00000000-0005-0000-0000-0000C14F0000}"/>
    <cellStyle name="Normal 56 4 6" xfId="12007" xr:uid="{00000000-0005-0000-0000-0000E72E0000}"/>
    <cellStyle name="Normal 56 4 6 3" xfId="27105" xr:uid="{00000000-0005-0000-0000-0000E1690000}"/>
    <cellStyle name="Normal 56 4 7" xfId="6986" xr:uid="{00000000-0005-0000-0000-00004A1B0000}"/>
    <cellStyle name="Normal 56 4 7 3" xfId="22088" xr:uid="{00000000-0005-0000-0000-000048560000}"/>
    <cellStyle name="Normal 56 4 9" xfId="17075" xr:uid="{00000000-0005-0000-0000-0000B3420000}"/>
    <cellStyle name="Normal 56 5" xfId="2120" xr:uid="{00000000-0005-0000-0000-000048080000}"/>
    <cellStyle name="Normal 56 5 2" xfId="2961" xr:uid="{00000000-0005-0000-0000-0000910B0000}"/>
    <cellStyle name="Normal 56 5 2 2" xfId="4651" xr:uid="{00000000-0005-0000-0000-00002B120000}"/>
    <cellStyle name="Normal 56 5 2 2 2" xfId="14724" xr:uid="{00000000-0005-0000-0000-000084390000}"/>
    <cellStyle name="Normal 56 5 2 2 2 3" xfId="29822" xr:uid="{00000000-0005-0000-0000-00007E740000}"/>
    <cellStyle name="Normal 56 5 2 2 3" xfId="9704" xr:uid="{00000000-0005-0000-0000-0000E8250000}"/>
    <cellStyle name="Normal 56 5 2 2 3 3" xfId="24805" xr:uid="{00000000-0005-0000-0000-0000E5600000}"/>
    <cellStyle name="Normal 56 5 2 2 5" xfId="19792" xr:uid="{00000000-0005-0000-0000-0000504D0000}"/>
    <cellStyle name="Normal 56 5 2 3" xfId="6343" xr:uid="{00000000-0005-0000-0000-0000C7180000}"/>
    <cellStyle name="Normal 56 5 2 3 2" xfId="16395" xr:uid="{00000000-0005-0000-0000-00000B400000}"/>
    <cellStyle name="Normal 56 5 2 3 3" xfId="11375" xr:uid="{00000000-0005-0000-0000-00006F2C0000}"/>
    <cellStyle name="Normal 56 5 2 3 3 3" xfId="26476" xr:uid="{00000000-0005-0000-0000-00006C670000}"/>
    <cellStyle name="Normal 56 5 2 3 5" xfId="21463" xr:uid="{00000000-0005-0000-0000-0000D7530000}"/>
    <cellStyle name="Normal 56 5 2 4" xfId="13053" xr:uid="{00000000-0005-0000-0000-0000FD320000}"/>
    <cellStyle name="Normal 56 5 2 4 3" xfId="28151" xr:uid="{00000000-0005-0000-0000-0000F76D0000}"/>
    <cellStyle name="Normal 56 5 2 5" xfId="8032" xr:uid="{00000000-0005-0000-0000-0000601F0000}"/>
    <cellStyle name="Normal 56 5 2 5 3" xfId="23134" xr:uid="{00000000-0005-0000-0000-00005E5A0000}"/>
    <cellStyle name="Normal 56 5 2 7" xfId="18121" xr:uid="{00000000-0005-0000-0000-0000C9460000}"/>
    <cellStyle name="Normal 56 5 3" xfId="3814" xr:uid="{00000000-0005-0000-0000-0000E60E0000}"/>
    <cellStyle name="Normal 56 5 3 2" xfId="13888" xr:uid="{00000000-0005-0000-0000-000040360000}"/>
    <cellStyle name="Normal 56 5 3 2 3" xfId="28986" xr:uid="{00000000-0005-0000-0000-00003A710000}"/>
    <cellStyle name="Normal 56 5 3 3" xfId="8868" xr:uid="{00000000-0005-0000-0000-0000A4220000}"/>
    <cellStyle name="Normal 56 5 3 3 3" xfId="23969" xr:uid="{00000000-0005-0000-0000-0000A15D0000}"/>
    <cellStyle name="Normal 56 5 3 5" xfId="18956" xr:uid="{00000000-0005-0000-0000-00000C4A0000}"/>
    <cellStyle name="Normal 56 5 4" xfId="5507" xr:uid="{00000000-0005-0000-0000-000083150000}"/>
    <cellStyle name="Normal 56 5 4 2" xfId="15559" xr:uid="{00000000-0005-0000-0000-0000C73C0000}"/>
    <cellStyle name="Normal 56 5 4 2 3" xfId="30657" xr:uid="{00000000-0005-0000-0000-0000C1770000}"/>
    <cellStyle name="Normal 56 5 4 3" xfId="10539" xr:uid="{00000000-0005-0000-0000-00002B290000}"/>
    <cellStyle name="Normal 56 5 4 3 3" xfId="25640" xr:uid="{00000000-0005-0000-0000-000028640000}"/>
    <cellStyle name="Normal 56 5 4 5" xfId="20627" xr:uid="{00000000-0005-0000-0000-000093500000}"/>
    <cellStyle name="Normal 56 5 5" xfId="12217" xr:uid="{00000000-0005-0000-0000-0000B92F0000}"/>
    <cellStyle name="Normal 56 5 5 3" xfId="27315" xr:uid="{00000000-0005-0000-0000-0000B36A0000}"/>
    <cellStyle name="Normal 56 5 6" xfId="7196" xr:uid="{00000000-0005-0000-0000-00001C1C0000}"/>
    <cellStyle name="Normal 56 5 6 3" xfId="22298" xr:uid="{00000000-0005-0000-0000-00001A570000}"/>
    <cellStyle name="Normal 56 5 8" xfId="17285" xr:uid="{00000000-0005-0000-0000-000085430000}"/>
    <cellStyle name="Normal 56 6" xfId="2541" xr:uid="{00000000-0005-0000-0000-0000ED090000}"/>
    <cellStyle name="Normal 56 6 2" xfId="4233" xr:uid="{00000000-0005-0000-0000-000089100000}"/>
    <cellStyle name="Normal 56 6 2 2" xfId="14306" xr:uid="{00000000-0005-0000-0000-0000E2370000}"/>
    <cellStyle name="Normal 56 6 2 2 3" xfId="29404" xr:uid="{00000000-0005-0000-0000-0000DC720000}"/>
    <cellStyle name="Normal 56 6 2 3" xfId="9286" xr:uid="{00000000-0005-0000-0000-000046240000}"/>
    <cellStyle name="Normal 56 6 2 3 3" xfId="24387" xr:uid="{00000000-0005-0000-0000-0000435F0000}"/>
    <cellStyle name="Normal 56 6 2 5" xfId="19374" xr:uid="{00000000-0005-0000-0000-0000AE4B0000}"/>
    <cellStyle name="Normal 56 6 3" xfId="5925" xr:uid="{00000000-0005-0000-0000-000025170000}"/>
    <cellStyle name="Normal 56 6 3 2" xfId="15977" xr:uid="{00000000-0005-0000-0000-0000693E0000}"/>
    <cellStyle name="Normal 56 6 3 3" xfId="10957" xr:uid="{00000000-0005-0000-0000-0000CD2A0000}"/>
    <cellStyle name="Normal 56 6 3 3 3" xfId="26058" xr:uid="{00000000-0005-0000-0000-0000CA650000}"/>
    <cellStyle name="Normal 56 6 3 5" xfId="21045" xr:uid="{00000000-0005-0000-0000-000035520000}"/>
    <cellStyle name="Normal 56 6 4" xfId="12635" xr:uid="{00000000-0005-0000-0000-00005B310000}"/>
    <cellStyle name="Normal 56 6 4 3" xfId="27733" xr:uid="{00000000-0005-0000-0000-0000556C0000}"/>
    <cellStyle name="Normal 56 6 5" xfId="7614" xr:uid="{00000000-0005-0000-0000-0000BE1D0000}"/>
    <cellStyle name="Normal 56 6 5 3" xfId="22716" xr:uid="{00000000-0005-0000-0000-0000BC580000}"/>
    <cellStyle name="Normal 56 6 7" xfId="17703" xr:uid="{00000000-0005-0000-0000-000027450000}"/>
    <cellStyle name="Normal 56 7" xfId="3392" xr:uid="{00000000-0005-0000-0000-0000400D0000}"/>
    <cellStyle name="Normal 56 7 2" xfId="13470" xr:uid="{00000000-0005-0000-0000-00009E340000}"/>
    <cellStyle name="Normal 56 7 2 3" xfId="28568" xr:uid="{00000000-0005-0000-0000-0000986F0000}"/>
    <cellStyle name="Normal 56 7 3" xfId="8450" xr:uid="{00000000-0005-0000-0000-000002210000}"/>
    <cellStyle name="Normal 56 7 3 3" xfId="23551" xr:uid="{00000000-0005-0000-0000-0000FF5B0000}"/>
    <cellStyle name="Normal 56 7 5" xfId="18538" xr:uid="{00000000-0005-0000-0000-00006A480000}"/>
    <cellStyle name="Normal 56 8" xfId="5086" xr:uid="{00000000-0005-0000-0000-0000DE130000}"/>
    <cellStyle name="Normal 56 8 2" xfId="15141" xr:uid="{00000000-0005-0000-0000-0000253B0000}"/>
    <cellStyle name="Normal 56 8 2 3" xfId="30239" xr:uid="{00000000-0005-0000-0000-00001F760000}"/>
    <cellStyle name="Normal 56 8 3" xfId="10121" xr:uid="{00000000-0005-0000-0000-000089270000}"/>
    <cellStyle name="Normal 56 8 3 3" xfId="25222" xr:uid="{00000000-0005-0000-0000-000086620000}"/>
    <cellStyle name="Normal 56 8 5" xfId="20209" xr:uid="{00000000-0005-0000-0000-0000F14E0000}"/>
    <cellStyle name="Normal 56 9" xfId="11797" xr:uid="{00000000-0005-0000-0000-0000152E0000}"/>
    <cellStyle name="Normal 56 9 3" xfId="26897" xr:uid="{00000000-0005-0000-0000-000011690000}"/>
    <cellStyle name="Normal 57" xfId="1458" xr:uid="{00000000-0005-0000-0000-0000B2050000}"/>
    <cellStyle name="Normal 57 10" xfId="6777" xr:uid="{00000000-0005-0000-0000-0000791A0000}"/>
    <cellStyle name="Normal 57 10 3" xfId="21881" xr:uid="{00000000-0005-0000-0000-000079550000}"/>
    <cellStyle name="Normal 57 12" xfId="16866" xr:uid="{00000000-0005-0000-0000-0000E2410000}"/>
    <cellStyle name="Normal 57 2" xfId="1741" xr:uid="{00000000-0005-0000-0000-0000CD060000}"/>
    <cellStyle name="Normal 57 2 11" xfId="16920" xr:uid="{00000000-0005-0000-0000-000018420000}"/>
    <cellStyle name="Normal 57 2 2" xfId="1849" xr:uid="{00000000-0005-0000-0000-000039070000}"/>
    <cellStyle name="Normal 57 2 2 10" xfId="17024" xr:uid="{00000000-0005-0000-0000-000080420000}"/>
    <cellStyle name="Normal 57 2 2 2" xfId="2066" xr:uid="{00000000-0005-0000-0000-000012080000}"/>
    <cellStyle name="Normal 57 2 2 2 2" xfId="2487" xr:uid="{00000000-0005-0000-0000-0000B7090000}"/>
    <cellStyle name="Normal 57 2 2 2 2 2" xfId="3326" xr:uid="{00000000-0005-0000-0000-0000FE0C0000}"/>
    <cellStyle name="Normal 57 2 2 2 2 2 2" xfId="5016" xr:uid="{00000000-0005-0000-0000-000098130000}"/>
    <cellStyle name="Normal 57 2 2 2 2 2 2 2" xfId="15089" xr:uid="{00000000-0005-0000-0000-0000F13A0000}"/>
    <cellStyle name="Normal 57 2 2 2 2 2 2 2 3" xfId="30187" xr:uid="{00000000-0005-0000-0000-0000EB750000}"/>
    <cellStyle name="Normal 57 2 2 2 2 2 2 3" xfId="10069" xr:uid="{00000000-0005-0000-0000-000055270000}"/>
    <cellStyle name="Normal 57 2 2 2 2 2 2 3 3" xfId="25170" xr:uid="{00000000-0005-0000-0000-000052620000}"/>
    <cellStyle name="Normal 57 2 2 2 2 2 2 5" xfId="20157" xr:uid="{00000000-0005-0000-0000-0000BD4E0000}"/>
    <cellStyle name="Normal 57 2 2 2 2 2 3" xfId="6708" xr:uid="{00000000-0005-0000-0000-0000341A0000}"/>
    <cellStyle name="Normal 57 2 2 2 2 2 3 2" xfId="16760" xr:uid="{00000000-0005-0000-0000-000078410000}"/>
    <cellStyle name="Normal 57 2 2 2 2 2 3 3" xfId="11740" xr:uid="{00000000-0005-0000-0000-0000DC2D0000}"/>
    <cellStyle name="Normal 57 2 2 2 2 2 3 3 3" xfId="26841" xr:uid="{00000000-0005-0000-0000-0000D9680000}"/>
    <cellStyle name="Normal 57 2 2 2 2 2 3 5" xfId="21828" xr:uid="{00000000-0005-0000-0000-000044550000}"/>
    <cellStyle name="Normal 57 2 2 2 2 2 4" xfId="13418" xr:uid="{00000000-0005-0000-0000-00006A340000}"/>
    <cellStyle name="Normal 57 2 2 2 2 2 4 3" xfId="28516" xr:uid="{00000000-0005-0000-0000-0000646F0000}"/>
    <cellStyle name="Normal 57 2 2 2 2 2 5" xfId="8397" xr:uid="{00000000-0005-0000-0000-0000CD200000}"/>
    <cellStyle name="Normal 57 2 2 2 2 2 5 3" xfId="23499" xr:uid="{00000000-0005-0000-0000-0000CB5B0000}"/>
    <cellStyle name="Normal 57 2 2 2 2 2 7" xfId="18486" xr:uid="{00000000-0005-0000-0000-000036480000}"/>
    <cellStyle name="Normal 57 2 2 2 2 3" xfId="4179" xr:uid="{00000000-0005-0000-0000-000053100000}"/>
    <cellStyle name="Normal 57 2 2 2 2 3 2" xfId="14253" xr:uid="{00000000-0005-0000-0000-0000AD370000}"/>
    <cellStyle name="Normal 57 2 2 2 2 3 2 3" xfId="29351" xr:uid="{00000000-0005-0000-0000-0000A7720000}"/>
    <cellStyle name="Normal 57 2 2 2 2 3 3" xfId="9233" xr:uid="{00000000-0005-0000-0000-000011240000}"/>
    <cellStyle name="Normal 57 2 2 2 2 3 3 3" xfId="24334" xr:uid="{00000000-0005-0000-0000-00000E5F0000}"/>
    <cellStyle name="Normal 57 2 2 2 2 3 5" xfId="19321" xr:uid="{00000000-0005-0000-0000-0000794B0000}"/>
    <cellStyle name="Normal 57 2 2 2 2 4" xfId="5872" xr:uid="{00000000-0005-0000-0000-0000F0160000}"/>
    <cellStyle name="Normal 57 2 2 2 2 4 2" xfId="15924" xr:uid="{00000000-0005-0000-0000-0000343E0000}"/>
    <cellStyle name="Normal 57 2 2 2 2 4 3" xfId="10904" xr:uid="{00000000-0005-0000-0000-0000982A0000}"/>
    <cellStyle name="Normal 57 2 2 2 2 4 3 3" xfId="26005" xr:uid="{00000000-0005-0000-0000-000095650000}"/>
    <cellStyle name="Normal 57 2 2 2 2 4 5" xfId="20992" xr:uid="{00000000-0005-0000-0000-000000520000}"/>
    <cellStyle name="Normal 57 2 2 2 2 5" xfId="12582" xr:uid="{00000000-0005-0000-0000-000026310000}"/>
    <cellStyle name="Normal 57 2 2 2 2 5 3" xfId="27680" xr:uid="{00000000-0005-0000-0000-0000206C0000}"/>
    <cellStyle name="Normal 57 2 2 2 2 6" xfId="7561" xr:uid="{00000000-0005-0000-0000-0000891D0000}"/>
    <cellStyle name="Normal 57 2 2 2 2 6 3" xfId="22663" xr:uid="{00000000-0005-0000-0000-000087580000}"/>
    <cellStyle name="Normal 57 2 2 2 2 8" xfId="17650" xr:uid="{00000000-0005-0000-0000-0000F2440000}"/>
    <cellStyle name="Normal 57 2 2 2 3" xfId="2908" xr:uid="{00000000-0005-0000-0000-00005C0B0000}"/>
    <cellStyle name="Normal 57 2 2 2 3 2" xfId="4598" xr:uid="{00000000-0005-0000-0000-0000F6110000}"/>
    <cellStyle name="Normal 57 2 2 2 3 2 2" xfId="14671" xr:uid="{00000000-0005-0000-0000-00004F390000}"/>
    <cellStyle name="Normal 57 2 2 2 3 2 2 3" xfId="29769" xr:uid="{00000000-0005-0000-0000-000049740000}"/>
    <cellStyle name="Normal 57 2 2 2 3 2 3" xfId="9651" xr:uid="{00000000-0005-0000-0000-0000B3250000}"/>
    <cellStyle name="Normal 57 2 2 2 3 2 3 3" xfId="24752" xr:uid="{00000000-0005-0000-0000-0000B0600000}"/>
    <cellStyle name="Normal 57 2 2 2 3 2 5" xfId="19739" xr:uid="{00000000-0005-0000-0000-00001B4D0000}"/>
    <cellStyle name="Normal 57 2 2 2 3 3" xfId="6290" xr:uid="{00000000-0005-0000-0000-000092180000}"/>
    <cellStyle name="Normal 57 2 2 2 3 3 2" xfId="16342" xr:uid="{00000000-0005-0000-0000-0000D63F0000}"/>
    <cellStyle name="Normal 57 2 2 2 3 3 3" xfId="11322" xr:uid="{00000000-0005-0000-0000-00003A2C0000}"/>
    <cellStyle name="Normal 57 2 2 2 3 3 3 3" xfId="26423" xr:uid="{00000000-0005-0000-0000-000037670000}"/>
    <cellStyle name="Normal 57 2 2 2 3 3 5" xfId="21410" xr:uid="{00000000-0005-0000-0000-0000A2530000}"/>
    <cellStyle name="Normal 57 2 2 2 3 4" xfId="13000" xr:uid="{00000000-0005-0000-0000-0000C8320000}"/>
    <cellStyle name="Normal 57 2 2 2 3 4 3" xfId="28098" xr:uid="{00000000-0005-0000-0000-0000C26D0000}"/>
    <cellStyle name="Normal 57 2 2 2 3 5" xfId="7979" xr:uid="{00000000-0005-0000-0000-00002B1F0000}"/>
    <cellStyle name="Normal 57 2 2 2 3 5 3" xfId="23081" xr:uid="{00000000-0005-0000-0000-0000295A0000}"/>
    <cellStyle name="Normal 57 2 2 2 3 7" xfId="18068" xr:uid="{00000000-0005-0000-0000-000094460000}"/>
    <cellStyle name="Normal 57 2 2 2 4" xfId="3761" xr:uid="{00000000-0005-0000-0000-0000B10E0000}"/>
    <cellStyle name="Normal 57 2 2 2 4 2" xfId="13835" xr:uid="{00000000-0005-0000-0000-00000B360000}"/>
    <cellStyle name="Normal 57 2 2 2 4 2 3" xfId="28933" xr:uid="{00000000-0005-0000-0000-000005710000}"/>
    <cellStyle name="Normal 57 2 2 2 4 3" xfId="8815" xr:uid="{00000000-0005-0000-0000-00006F220000}"/>
    <cellStyle name="Normal 57 2 2 2 4 3 3" xfId="23916" xr:uid="{00000000-0005-0000-0000-00006C5D0000}"/>
    <cellStyle name="Normal 57 2 2 2 4 5" xfId="18903" xr:uid="{00000000-0005-0000-0000-0000D7490000}"/>
    <cellStyle name="Normal 57 2 2 2 5" xfId="5454" xr:uid="{00000000-0005-0000-0000-00004E150000}"/>
    <cellStyle name="Normal 57 2 2 2 5 2" xfId="15506" xr:uid="{00000000-0005-0000-0000-0000923C0000}"/>
    <cellStyle name="Normal 57 2 2 2 5 2 3" xfId="30604" xr:uid="{00000000-0005-0000-0000-00008C770000}"/>
    <cellStyle name="Normal 57 2 2 2 5 3" xfId="10486" xr:uid="{00000000-0005-0000-0000-0000F6280000}"/>
    <cellStyle name="Normal 57 2 2 2 5 3 3" xfId="25587" xr:uid="{00000000-0005-0000-0000-0000F3630000}"/>
    <cellStyle name="Normal 57 2 2 2 5 5" xfId="20574" xr:uid="{00000000-0005-0000-0000-00005E500000}"/>
    <cellStyle name="Normal 57 2 2 2 6" xfId="12164" xr:uid="{00000000-0005-0000-0000-0000842F0000}"/>
    <cellStyle name="Normal 57 2 2 2 6 3" xfId="27262" xr:uid="{00000000-0005-0000-0000-00007E6A0000}"/>
    <cellStyle name="Normal 57 2 2 2 7" xfId="7143" xr:uid="{00000000-0005-0000-0000-0000E71B0000}"/>
    <cellStyle name="Normal 57 2 2 2 7 3" xfId="22245" xr:uid="{00000000-0005-0000-0000-0000E5560000}"/>
    <cellStyle name="Normal 57 2 2 2 9" xfId="17232" xr:uid="{00000000-0005-0000-0000-000050430000}"/>
    <cellStyle name="Normal 57 2 2 3" xfId="2279" xr:uid="{00000000-0005-0000-0000-0000E7080000}"/>
    <cellStyle name="Normal 57 2 2 3 2" xfId="3118" xr:uid="{00000000-0005-0000-0000-00002E0C0000}"/>
    <cellStyle name="Normal 57 2 2 3 2 2" xfId="4808" xr:uid="{00000000-0005-0000-0000-0000C8120000}"/>
    <cellStyle name="Normal 57 2 2 3 2 2 2" xfId="14881" xr:uid="{00000000-0005-0000-0000-0000213A0000}"/>
    <cellStyle name="Normal 57 2 2 3 2 2 2 3" xfId="29979" xr:uid="{00000000-0005-0000-0000-00001B750000}"/>
    <cellStyle name="Normal 57 2 2 3 2 2 3" xfId="9861" xr:uid="{00000000-0005-0000-0000-000085260000}"/>
    <cellStyle name="Normal 57 2 2 3 2 2 3 3" xfId="24962" xr:uid="{00000000-0005-0000-0000-000082610000}"/>
    <cellStyle name="Normal 57 2 2 3 2 2 5" xfId="19949" xr:uid="{00000000-0005-0000-0000-0000ED4D0000}"/>
    <cellStyle name="Normal 57 2 2 3 2 3" xfId="6500" xr:uid="{00000000-0005-0000-0000-000064190000}"/>
    <cellStyle name="Normal 57 2 2 3 2 3 2" xfId="16552" xr:uid="{00000000-0005-0000-0000-0000A8400000}"/>
    <cellStyle name="Normal 57 2 2 3 2 3 3" xfId="11532" xr:uid="{00000000-0005-0000-0000-00000C2D0000}"/>
    <cellStyle name="Normal 57 2 2 3 2 3 3 3" xfId="26633" xr:uid="{00000000-0005-0000-0000-000009680000}"/>
    <cellStyle name="Normal 57 2 2 3 2 3 5" xfId="21620" xr:uid="{00000000-0005-0000-0000-000074540000}"/>
    <cellStyle name="Normal 57 2 2 3 2 4" xfId="13210" xr:uid="{00000000-0005-0000-0000-00009A330000}"/>
    <cellStyle name="Normal 57 2 2 3 2 4 3" xfId="28308" xr:uid="{00000000-0005-0000-0000-0000946E0000}"/>
    <cellStyle name="Normal 57 2 2 3 2 5" xfId="8189" xr:uid="{00000000-0005-0000-0000-0000FD1F0000}"/>
    <cellStyle name="Normal 57 2 2 3 2 5 3" xfId="23291" xr:uid="{00000000-0005-0000-0000-0000FB5A0000}"/>
    <cellStyle name="Normal 57 2 2 3 2 7" xfId="18278" xr:uid="{00000000-0005-0000-0000-000066470000}"/>
    <cellStyle name="Normal 57 2 2 3 3" xfId="3971" xr:uid="{00000000-0005-0000-0000-0000830F0000}"/>
    <cellStyle name="Normal 57 2 2 3 3 2" xfId="14045" xr:uid="{00000000-0005-0000-0000-0000DD360000}"/>
    <cellStyle name="Normal 57 2 2 3 3 2 3" xfId="29143" xr:uid="{00000000-0005-0000-0000-0000D7710000}"/>
    <cellStyle name="Normal 57 2 2 3 3 3" xfId="9025" xr:uid="{00000000-0005-0000-0000-000041230000}"/>
    <cellStyle name="Normal 57 2 2 3 3 3 3" xfId="24126" xr:uid="{00000000-0005-0000-0000-00003E5E0000}"/>
    <cellStyle name="Normal 57 2 2 3 3 5" xfId="19113" xr:uid="{00000000-0005-0000-0000-0000A94A0000}"/>
    <cellStyle name="Normal 57 2 2 3 4" xfId="5664" xr:uid="{00000000-0005-0000-0000-000020160000}"/>
    <cellStyle name="Normal 57 2 2 3 4 2" xfId="15716" xr:uid="{00000000-0005-0000-0000-0000643D0000}"/>
    <cellStyle name="Normal 57 2 2 3 4 2 3" xfId="30814" xr:uid="{00000000-0005-0000-0000-00005E780000}"/>
    <cellStyle name="Normal 57 2 2 3 4 3" xfId="10696" xr:uid="{00000000-0005-0000-0000-0000C8290000}"/>
    <cellStyle name="Normal 57 2 2 3 4 3 3" xfId="25797" xr:uid="{00000000-0005-0000-0000-0000C5640000}"/>
    <cellStyle name="Normal 57 2 2 3 4 5" xfId="20784" xr:uid="{00000000-0005-0000-0000-000030510000}"/>
    <cellStyle name="Normal 57 2 2 3 5" xfId="12374" xr:uid="{00000000-0005-0000-0000-000056300000}"/>
    <cellStyle name="Normal 57 2 2 3 5 3" xfId="27472" xr:uid="{00000000-0005-0000-0000-0000506B0000}"/>
    <cellStyle name="Normal 57 2 2 3 6" xfId="7353" xr:uid="{00000000-0005-0000-0000-0000B91C0000}"/>
    <cellStyle name="Normal 57 2 2 3 6 3" xfId="22455" xr:uid="{00000000-0005-0000-0000-0000B7570000}"/>
    <cellStyle name="Normal 57 2 2 3 8" xfId="17442" xr:uid="{00000000-0005-0000-0000-000022440000}"/>
    <cellStyle name="Normal 57 2 2 4" xfId="2700" xr:uid="{00000000-0005-0000-0000-00008C0A0000}"/>
    <cellStyle name="Normal 57 2 2 4 2" xfId="4390" xr:uid="{00000000-0005-0000-0000-000026110000}"/>
    <cellStyle name="Normal 57 2 2 4 2 2" xfId="14463" xr:uid="{00000000-0005-0000-0000-00007F380000}"/>
    <cellStyle name="Normal 57 2 2 4 2 2 3" xfId="29561" xr:uid="{00000000-0005-0000-0000-000079730000}"/>
    <cellStyle name="Normal 57 2 2 4 2 3" xfId="9443" xr:uid="{00000000-0005-0000-0000-0000E3240000}"/>
    <cellStyle name="Normal 57 2 2 4 2 3 3" xfId="24544" xr:uid="{00000000-0005-0000-0000-0000E05F0000}"/>
    <cellStyle name="Normal 57 2 2 4 2 5" xfId="19531" xr:uid="{00000000-0005-0000-0000-00004B4C0000}"/>
    <cellStyle name="Normal 57 2 2 4 3" xfId="6082" xr:uid="{00000000-0005-0000-0000-0000C2170000}"/>
    <cellStyle name="Normal 57 2 2 4 3 2" xfId="16134" xr:uid="{00000000-0005-0000-0000-0000063F0000}"/>
    <cellStyle name="Normal 57 2 2 4 3 3" xfId="11114" xr:uid="{00000000-0005-0000-0000-00006A2B0000}"/>
    <cellStyle name="Normal 57 2 2 4 3 3 3" xfId="26215" xr:uid="{00000000-0005-0000-0000-000067660000}"/>
    <cellStyle name="Normal 57 2 2 4 3 5" xfId="21202" xr:uid="{00000000-0005-0000-0000-0000D2520000}"/>
    <cellStyle name="Normal 57 2 2 4 4" xfId="12792" xr:uid="{00000000-0005-0000-0000-0000F8310000}"/>
    <cellStyle name="Normal 57 2 2 4 4 3" xfId="27890" xr:uid="{00000000-0005-0000-0000-0000F26C0000}"/>
    <cellStyle name="Normal 57 2 2 4 5" xfId="7771" xr:uid="{00000000-0005-0000-0000-00005B1E0000}"/>
    <cellStyle name="Normal 57 2 2 4 5 3" xfId="22873" xr:uid="{00000000-0005-0000-0000-000059590000}"/>
    <cellStyle name="Normal 57 2 2 4 7" xfId="17860" xr:uid="{00000000-0005-0000-0000-0000C4450000}"/>
    <cellStyle name="Normal 57 2 2 5" xfId="3553" xr:uid="{00000000-0005-0000-0000-0000E10D0000}"/>
    <cellStyle name="Normal 57 2 2 5 2" xfId="13627" xr:uid="{00000000-0005-0000-0000-00003B350000}"/>
    <cellStyle name="Normal 57 2 2 5 2 3" xfId="28725" xr:uid="{00000000-0005-0000-0000-000035700000}"/>
    <cellStyle name="Normal 57 2 2 5 3" xfId="8607" xr:uid="{00000000-0005-0000-0000-00009F210000}"/>
    <cellStyle name="Normal 57 2 2 5 3 3" xfId="23708" xr:uid="{00000000-0005-0000-0000-00009C5C0000}"/>
    <cellStyle name="Normal 57 2 2 5 5" xfId="18695" xr:uid="{00000000-0005-0000-0000-000007490000}"/>
    <cellStyle name="Normal 57 2 2 6" xfId="5246" xr:uid="{00000000-0005-0000-0000-00007E140000}"/>
    <cellStyle name="Normal 57 2 2 6 2" xfId="15298" xr:uid="{00000000-0005-0000-0000-0000C23B0000}"/>
    <cellStyle name="Normal 57 2 2 6 2 3" xfId="30396" xr:uid="{00000000-0005-0000-0000-0000BC760000}"/>
    <cellStyle name="Normal 57 2 2 6 3" xfId="10278" xr:uid="{00000000-0005-0000-0000-000026280000}"/>
    <cellStyle name="Normal 57 2 2 6 3 3" xfId="25379" xr:uid="{00000000-0005-0000-0000-000023630000}"/>
    <cellStyle name="Normal 57 2 2 6 5" xfId="20366" xr:uid="{00000000-0005-0000-0000-00008E4F0000}"/>
    <cellStyle name="Normal 57 2 2 7" xfId="11956" xr:uid="{00000000-0005-0000-0000-0000B42E0000}"/>
    <cellStyle name="Normal 57 2 2 7 3" xfId="27054" xr:uid="{00000000-0005-0000-0000-0000AE690000}"/>
    <cellStyle name="Normal 57 2 2 8" xfId="6935" xr:uid="{00000000-0005-0000-0000-0000171B0000}"/>
    <cellStyle name="Normal 57 2 2 8 3" xfId="22037" xr:uid="{00000000-0005-0000-0000-000015560000}"/>
    <cellStyle name="Normal 57 2 3" xfId="1962" xr:uid="{00000000-0005-0000-0000-0000AA070000}"/>
    <cellStyle name="Normal 57 2 3 2" xfId="2383" xr:uid="{00000000-0005-0000-0000-00004F090000}"/>
    <cellStyle name="Normal 57 2 3 2 2" xfId="3222" xr:uid="{00000000-0005-0000-0000-0000960C0000}"/>
    <cellStyle name="Normal 57 2 3 2 2 2" xfId="4912" xr:uid="{00000000-0005-0000-0000-000030130000}"/>
    <cellStyle name="Normal 57 2 3 2 2 2 2" xfId="14985" xr:uid="{00000000-0005-0000-0000-0000893A0000}"/>
    <cellStyle name="Normal 57 2 3 2 2 2 2 3" xfId="30083" xr:uid="{00000000-0005-0000-0000-000083750000}"/>
    <cellStyle name="Normal 57 2 3 2 2 2 3" xfId="9965" xr:uid="{00000000-0005-0000-0000-0000ED260000}"/>
    <cellStyle name="Normal 57 2 3 2 2 2 3 3" xfId="25066" xr:uid="{00000000-0005-0000-0000-0000EA610000}"/>
    <cellStyle name="Normal 57 2 3 2 2 2 5" xfId="20053" xr:uid="{00000000-0005-0000-0000-0000554E0000}"/>
    <cellStyle name="Normal 57 2 3 2 2 3" xfId="6604" xr:uid="{00000000-0005-0000-0000-0000CC190000}"/>
    <cellStyle name="Normal 57 2 3 2 2 3 2" xfId="16656" xr:uid="{00000000-0005-0000-0000-000010410000}"/>
    <cellStyle name="Normal 57 2 3 2 2 3 3" xfId="11636" xr:uid="{00000000-0005-0000-0000-0000742D0000}"/>
    <cellStyle name="Normal 57 2 3 2 2 3 3 3" xfId="26737" xr:uid="{00000000-0005-0000-0000-000071680000}"/>
    <cellStyle name="Normal 57 2 3 2 2 3 5" xfId="21724" xr:uid="{00000000-0005-0000-0000-0000DC540000}"/>
    <cellStyle name="Normal 57 2 3 2 2 4" xfId="13314" xr:uid="{00000000-0005-0000-0000-000002340000}"/>
    <cellStyle name="Normal 57 2 3 2 2 4 3" xfId="28412" xr:uid="{00000000-0005-0000-0000-0000FC6E0000}"/>
    <cellStyle name="Normal 57 2 3 2 2 5" xfId="8293" xr:uid="{00000000-0005-0000-0000-000065200000}"/>
    <cellStyle name="Normal 57 2 3 2 2 5 3" xfId="23395" xr:uid="{00000000-0005-0000-0000-0000635B0000}"/>
    <cellStyle name="Normal 57 2 3 2 2 7" xfId="18382" xr:uid="{00000000-0005-0000-0000-0000CE470000}"/>
    <cellStyle name="Normal 57 2 3 2 3" xfId="4075" xr:uid="{00000000-0005-0000-0000-0000EB0F0000}"/>
    <cellStyle name="Normal 57 2 3 2 3 2" xfId="14149" xr:uid="{00000000-0005-0000-0000-000045370000}"/>
    <cellStyle name="Normal 57 2 3 2 3 2 3" xfId="29247" xr:uid="{00000000-0005-0000-0000-00003F720000}"/>
    <cellStyle name="Normal 57 2 3 2 3 3" xfId="9129" xr:uid="{00000000-0005-0000-0000-0000A9230000}"/>
    <cellStyle name="Normal 57 2 3 2 3 3 3" xfId="24230" xr:uid="{00000000-0005-0000-0000-0000A65E0000}"/>
    <cellStyle name="Normal 57 2 3 2 3 5" xfId="19217" xr:uid="{00000000-0005-0000-0000-0000114B0000}"/>
    <cellStyle name="Normal 57 2 3 2 4" xfId="5768" xr:uid="{00000000-0005-0000-0000-000088160000}"/>
    <cellStyle name="Normal 57 2 3 2 4 2" xfId="15820" xr:uid="{00000000-0005-0000-0000-0000CC3D0000}"/>
    <cellStyle name="Normal 57 2 3 2 4 2 3" xfId="30918" xr:uid="{00000000-0005-0000-0000-0000C6780000}"/>
    <cellStyle name="Normal 57 2 3 2 4 3" xfId="10800" xr:uid="{00000000-0005-0000-0000-0000302A0000}"/>
    <cellStyle name="Normal 57 2 3 2 4 3 3" xfId="25901" xr:uid="{00000000-0005-0000-0000-00002D650000}"/>
    <cellStyle name="Normal 57 2 3 2 4 5" xfId="20888" xr:uid="{00000000-0005-0000-0000-000098510000}"/>
    <cellStyle name="Normal 57 2 3 2 5" xfId="12478" xr:uid="{00000000-0005-0000-0000-0000BE300000}"/>
    <cellStyle name="Normal 57 2 3 2 5 3" xfId="27576" xr:uid="{00000000-0005-0000-0000-0000B86B0000}"/>
    <cellStyle name="Normal 57 2 3 2 6" xfId="7457" xr:uid="{00000000-0005-0000-0000-0000211D0000}"/>
    <cellStyle name="Normal 57 2 3 2 6 3" xfId="22559" xr:uid="{00000000-0005-0000-0000-00001F580000}"/>
    <cellStyle name="Normal 57 2 3 2 8" xfId="17546" xr:uid="{00000000-0005-0000-0000-00008A440000}"/>
    <cellStyle name="Normal 57 2 3 3" xfId="2804" xr:uid="{00000000-0005-0000-0000-0000F40A0000}"/>
    <cellStyle name="Normal 57 2 3 3 2" xfId="4494" xr:uid="{00000000-0005-0000-0000-00008E110000}"/>
    <cellStyle name="Normal 57 2 3 3 2 2" xfId="14567" xr:uid="{00000000-0005-0000-0000-0000E7380000}"/>
    <cellStyle name="Normal 57 2 3 3 2 2 3" xfId="29665" xr:uid="{00000000-0005-0000-0000-0000E1730000}"/>
    <cellStyle name="Normal 57 2 3 3 2 3" xfId="9547" xr:uid="{00000000-0005-0000-0000-00004B250000}"/>
    <cellStyle name="Normal 57 2 3 3 2 3 3" xfId="24648" xr:uid="{00000000-0005-0000-0000-000048600000}"/>
    <cellStyle name="Normal 57 2 3 3 2 5" xfId="19635" xr:uid="{00000000-0005-0000-0000-0000B34C0000}"/>
    <cellStyle name="Normal 57 2 3 3 3" xfId="6186" xr:uid="{00000000-0005-0000-0000-00002A180000}"/>
    <cellStyle name="Normal 57 2 3 3 3 2" xfId="16238" xr:uid="{00000000-0005-0000-0000-00006E3F0000}"/>
    <cellStyle name="Normal 57 2 3 3 3 3" xfId="11218" xr:uid="{00000000-0005-0000-0000-0000D22B0000}"/>
    <cellStyle name="Normal 57 2 3 3 3 3 3" xfId="26319" xr:uid="{00000000-0005-0000-0000-0000CF660000}"/>
    <cellStyle name="Normal 57 2 3 3 3 5" xfId="21306" xr:uid="{00000000-0005-0000-0000-00003A530000}"/>
    <cellStyle name="Normal 57 2 3 3 4" xfId="12896" xr:uid="{00000000-0005-0000-0000-000060320000}"/>
    <cellStyle name="Normal 57 2 3 3 4 3" xfId="27994" xr:uid="{00000000-0005-0000-0000-00005A6D0000}"/>
    <cellStyle name="Normal 57 2 3 3 5" xfId="7875" xr:uid="{00000000-0005-0000-0000-0000C31E0000}"/>
    <cellStyle name="Normal 57 2 3 3 5 3" xfId="22977" xr:uid="{00000000-0005-0000-0000-0000C1590000}"/>
    <cellStyle name="Normal 57 2 3 3 7" xfId="17964" xr:uid="{00000000-0005-0000-0000-00002C460000}"/>
    <cellStyle name="Normal 57 2 3 4" xfId="3657" xr:uid="{00000000-0005-0000-0000-0000490E0000}"/>
    <cellStyle name="Normal 57 2 3 4 2" xfId="13731" xr:uid="{00000000-0005-0000-0000-0000A3350000}"/>
    <cellStyle name="Normal 57 2 3 4 2 3" xfId="28829" xr:uid="{00000000-0005-0000-0000-00009D700000}"/>
    <cellStyle name="Normal 57 2 3 4 3" xfId="8711" xr:uid="{00000000-0005-0000-0000-000007220000}"/>
    <cellStyle name="Normal 57 2 3 4 3 3" xfId="23812" xr:uid="{00000000-0005-0000-0000-0000045D0000}"/>
    <cellStyle name="Normal 57 2 3 4 5" xfId="18799" xr:uid="{00000000-0005-0000-0000-00006F490000}"/>
    <cellStyle name="Normal 57 2 3 5" xfId="5350" xr:uid="{00000000-0005-0000-0000-0000E6140000}"/>
    <cellStyle name="Normal 57 2 3 5 2" xfId="15402" xr:uid="{00000000-0005-0000-0000-00002A3C0000}"/>
    <cellStyle name="Normal 57 2 3 5 2 3" xfId="30500" xr:uid="{00000000-0005-0000-0000-000024770000}"/>
    <cellStyle name="Normal 57 2 3 5 3" xfId="10382" xr:uid="{00000000-0005-0000-0000-00008E280000}"/>
    <cellStyle name="Normal 57 2 3 5 3 3" xfId="25483" xr:uid="{00000000-0005-0000-0000-00008B630000}"/>
    <cellStyle name="Normal 57 2 3 5 5" xfId="20470" xr:uid="{00000000-0005-0000-0000-0000F64F0000}"/>
    <cellStyle name="Normal 57 2 3 6" xfId="12060" xr:uid="{00000000-0005-0000-0000-00001C2F0000}"/>
    <cellStyle name="Normal 57 2 3 6 3" xfId="27158" xr:uid="{00000000-0005-0000-0000-0000166A0000}"/>
    <cellStyle name="Normal 57 2 3 7" xfId="7039" xr:uid="{00000000-0005-0000-0000-00007F1B0000}"/>
    <cellStyle name="Normal 57 2 3 7 3" xfId="22141" xr:uid="{00000000-0005-0000-0000-00007D560000}"/>
    <cellStyle name="Normal 57 2 3 9" xfId="17128" xr:uid="{00000000-0005-0000-0000-0000E8420000}"/>
    <cellStyle name="Normal 57 2 4" xfId="2175" xr:uid="{00000000-0005-0000-0000-00007F080000}"/>
    <cellStyle name="Normal 57 2 4 2" xfId="3014" xr:uid="{00000000-0005-0000-0000-0000C60B0000}"/>
    <cellStyle name="Normal 57 2 4 2 2" xfId="4704" xr:uid="{00000000-0005-0000-0000-000060120000}"/>
    <cellStyle name="Normal 57 2 4 2 2 2" xfId="14777" xr:uid="{00000000-0005-0000-0000-0000B9390000}"/>
    <cellStyle name="Normal 57 2 4 2 2 2 3" xfId="29875" xr:uid="{00000000-0005-0000-0000-0000B3740000}"/>
    <cellStyle name="Normal 57 2 4 2 2 3" xfId="9757" xr:uid="{00000000-0005-0000-0000-00001D260000}"/>
    <cellStyle name="Normal 57 2 4 2 2 3 3" xfId="24858" xr:uid="{00000000-0005-0000-0000-00001A610000}"/>
    <cellStyle name="Normal 57 2 4 2 2 5" xfId="19845" xr:uid="{00000000-0005-0000-0000-0000854D0000}"/>
    <cellStyle name="Normal 57 2 4 2 3" xfId="6396" xr:uid="{00000000-0005-0000-0000-0000FC180000}"/>
    <cellStyle name="Normal 57 2 4 2 3 2" xfId="16448" xr:uid="{00000000-0005-0000-0000-000040400000}"/>
    <cellStyle name="Normal 57 2 4 2 3 3" xfId="11428" xr:uid="{00000000-0005-0000-0000-0000A42C0000}"/>
    <cellStyle name="Normal 57 2 4 2 3 3 3" xfId="26529" xr:uid="{00000000-0005-0000-0000-0000A1670000}"/>
    <cellStyle name="Normal 57 2 4 2 3 5" xfId="21516" xr:uid="{00000000-0005-0000-0000-00000C540000}"/>
    <cellStyle name="Normal 57 2 4 2 4" xfId="13106" xr:uid="{00000000-0005-0000-0000-000032330000}"/>
    <cellStyle name="Normal 57 2 4 2 4 3" xfId="28204" xr:uid="{00000000-0005-0000-0000-00002C6E0000}"/>
    <cellStyle name="Normal 57 2 4 2 5" xfId="8085" xr:uid="{00000000-0005-0000-0000-0000951F0000}"/>
    <cellStyle name="Normal 57 2 4 2 5 3" xfId="23187" xr:uid="{00000000-0005-0000-0000-0000935A0000}"/>
    <cellStyle name="Normal 57 2 4 2 7" xfId="18174" xr:uid="{00000000-0005-0000-0000-0000FE460000}"/>
    <cellStyle name="Normal 57 2 4 3" xfId="3867" xr:uid="{00000000-0005-0000-0000-00001B0F0000}"/>
    <cellStyle name="Normal 57 2 4 3 2" xfId="13941" xr:uid="{00000000-0005-0000-0000-000075360000}"/>
    <cellStyle name="Normal 57 2 4 3 2 3" xfId="29039" xr:uid="{00000000-0005-0000-0000-00006F710000}"/>
    <cellStyle name="Normal 57 2 4 3 3" xfId="8921" xr:uid="{00000000-0005-0000-0000-0000D9220000}"/>
    <cellStyle name="Normal 57 2 4 3 3 3" xfId="24022" xr:uid="{00000000-0005-0000-0000-0000D65D0000}"/>
    <cellStyle name="Normal 57 2 4 3 5" xfId="19009" xr:uid="{00000000-0005-0000-0000-0000414A0000}"/>
    <cellStyle name="Normal 57 2 4 4" xfId="5560" xr:uid="{00000000-0005-0000-0000-0000B8150000}"/>
    <cellStyle name="Normal 57 2 4 4 2" xfId="15612" xr:uid="{00000000-0005-0000-0000-0000FC3C0000}"/>
    <cellStyle name="Normal 57 2 4 4 2 3" xfId="30710" xr:uid="{00000000-0005-0000-0000-0000F6770000}"/>
    <cellStyle name="Normal 57 2 4 4 3" xfId="10592" xr:uid="{00000000-0005-0000-0000-000060290000}"/>
    <cellStyle name="Normal 57 2 4 4 3 3" xfId="25693" xr:uid="{00000000-0005-0000-0000-00005D640000}"/>
    <cellStyle name="Normal 57 2 4 4 5" xfId="20680" xr:uid="{00000000-0005-0000-0000-0000C8500000}"/>
    <cellStyle name="Normal 57 2 4 5" xfId="12270" xr:uid="{00000000-0005-0000-0000-0000EE2F0000}"/>
    <cellStyle name="Normal 57 2 4 5 3" xfId="27368" xr:uid="{00000000-0005-0000-0000-0000E86A0000}"/>
    <cellStyle name="Normal 57 2 4 6" xfId="7249" xr:uid="{00000000-0005-0000-0000-0000511C0000}"/>
    <cellStyle name="Normal 57 2 4 6 3" xfId="22351" xr:uid="{00000000-0005-0000-0000-00004F570000}"/>
    <cellStyle name="Normal 57 2 4 8" xfId="17338" xr:uid="{00000000-0005-0000-0000-0000BA430000}"/>
    <cellStyle name="Normal 57 2 5" xfId="2596" xr:uid="{00000000-0005-0000-0000-0000240A0000}"/>
    <cellStyle name="Normal 57 2 5 2" xfId="4286" xr:uid="{00000000-0005-0000-0000-0000BE100000}"/>
    <cellStyle name="Normal 57 2 5 2 2" xfId="14359" xr:uid="{00000000-0005-0000-0000-000017380000}"/>
    <cellStyle name="Normal 57 2 5 2 2 3" xfId="29457" xr:uid="{00000000-0005-0000-0000-000011730000}"/>
    <cellStyle name="Normal 57 2 5 2 3" xfId="9339" xr:uid="{00000000-0005-0000-0000-00007B240000}"/>
    <cellStyle name="Normal 57 2 5 2 3 3" xfId="24440" xr:uid="{00000000-0005-0000-0000-0000785F0000}"/>
    <cellStyle name="Normal 57 2 5 2 5" xfId="19427" xr:uid="{00000000-0005-0000-0000-0000E34B0000}"/>
    <cellStyle name="Normal 57 2 5 3" xfId="5978" xr:uid="{00000000-0005-0000-0000-00005A170000}"/>
    <cellStyle name="Normal 57 2 5 3 2" xfId="16030" xr:uid="{00000000-0005-0000-0000-00009E3E0000}"/>
    <cellStyle name="Normal 57 2 5 3 3" xfId="11010" xr:uid="{00000000-0005-0000-0000-0000022B0000}"/>
    <cellStyle name="Normal 57 2 5 3 3 3" xfId="26111" xr:uid="{00000000-0005-0000-0000-0000FF650000}"/>
    <cellStyle name="Normal 57 2 5 3 5" xfId="21098" xr:uid="{00000000-0005-0000-0000-00006A520000}"/>
    <cellStyle name="Normal 57 2 5 4" xfId="12688" xr:uid="{00000000-0005-0000-0000-000090310000}"/>
    <cellStyle name="Normal 57 2 5 4 3" xfId="27786" xr:uid="{00000000-0005-0000-0000-00008A6C0000}"/>
    <cellStyle name="Normal 57 2 5 5" xfId="7667" xr:uid="{00000000-0005-0000-0000-0000F31D0000}"/>
    <cellStyle name="Normal 57 2 5 5 3" xfId="22769" xr:uid="{00000000-0005-0000-0000-0000F1580000}"/>
    <cellStyle name="Normal 57 2 5 7" xfId="17756" xr:uid="{00000000-0005-0000-0000-00005C450000}"/>
    <cellStyle name="Normal 57 2 6" xfId="3449" xr:uid="{00000000-0005-0000-0000-0000790D0000}"/>
    <cellStyle name="Normal 57 2 6 2" xfId="13523" xr:uid="{00000000-0005-0000-0000-0000D3340000}"/>
    <cellStyle name="Normal 57 2 6 2 3" xfId="28621" xr:uid="{00000000-0005-0000-0000-0000CD6F0000}"/>
    <cellStyle name="Normal 57 2 6 3" xfId="8503" xr:uid="{00000000-0005-0000-0000-000037210000}"/>
    <cellStyle name="Normal 57 2 6 3 3" xfId="23604" xr:uid="{00000000-0005-0000-0000-0000345C0000}"/>
    <cellStyle name="Normal 57 2 6 5" xfId="18591" xr:uid="{00000000-0005-0000-0000-00009F480000}"/>
    <cellStyle name="Normal 57 2 7" xfId="5142" xr:uid="{00000000-0005-0000-0000-000016140000}"/>
    <cellStyle name="Normal 57 2 7 2" xfId="15194" xr:uid="{00000000-0005-0000-0000-00005A3B0000}"/>
    <cellStyle name="Normal 57 2 7 2 3" xfId="30292" xr:uid="{00000000-0005-0000-0000-000054760000}"/>
    <cellStyle name="Normal 57 2 7 3" xfId="10174" xr:uid="{00000000-0005-0000-0000-0000BE270000}"/>
    <cellStyle name="Normal 57 2 7 3 3" xfId="25275" xr:uid="{00000000-0005-0000-0000-0000BB620000}"/>
    <cellStyle name="Normal 57 2 7 5" xfId="20262" xr:uid="{00000000-0005-0000-0000-0000264F0000}"/>
    <cellStyle name="Normal 57 2 8" xfId="11852" xr:uid="{00000000-0005-0000-0000-00004C2E0000}"/>
    <cellStyle name="Normal 57 2 8 3" xfId="26950" xr:uid="{00000000-0005-0000-0000-000046690000}"/>
    <cellStyle name="Normal 57 2 9" xfId="6831" xr:uid="{00000000-0005-0000-0000-0000AF1A0000}"/>
    <cellStyle name="Normal 57 2 9 3" xfId="21933" xr:uid="{00000000-0005-0000-0000-0000AD550000}"/>
    <cellStyle name="Normal 57 3" xfId="1795" xr:uid="{00000000-0005-0000-0000-000003070000}"/>
    <cellStyle name="Normal 57 3 10" xfId="16972" xr:uid="{00000000-0005-0000-0000-00004C420000}"/>
    <cellStyle name="Normal 57 3 2" xfId="2014" xr:uid="{00000000-0005-0000-0000-0000DE070000}"/>
    <cellStyle name="Normal 57 3 2 2" xfId="2435" xr:uid="{00000000-0005-0000-0000-000083090000}"/>
    <cellStyle name="Normal 57 3 2 2 2" xfId="3274" xr:uid="{00000000-0005-0000-0000-0000CA0C0000}"/>
    <cellStyle name="Normal 57 3 2 2 2 2" xfId="4964" xr:uid="{00000000-0005-0000-0000-000064130000}"/>
    <cellStyle name="Normal 57 3 2 2 2 2 2" xfId="15037" xr:uid="{00000000-0005-0000-0000-0000BD3A0000}"/>
    <cellStyle name="Normal 57 3 2 2 2 2 2 3" xfId="30135" xr:uid="{00000000-0005-0000-0000-0000B7750000}"/>
    <cellStyle name="Normal 57 3 2 2 2 2 3" xfId="10017" xr:uid="{00000000-0005-0000-0000-000021270000}"/>
    <cellStyle name="Normal 57 3 2 2 2 2 3 3" xfId="25118" xr:uid="{00000000-0005-0000-0000-00001E620000}"/>
    <cellStyle name="Normal 57 3 2 2 2 2 5" xfId="20105" xr:uid="{00000000-0005-0000-0000-0000894E0000}"/>
    <cellStyle name="Normal 57 3 2 2 2 3" xfId="6656" xr:uid="{00000000-0005-0000-0000-0000001A0000}"/>
    <cellStyle name="Normal 57 3 2 2 2 3 2" xfId="16708" xr:uid="{00000000-0005-0000-0000-000044410000}"/>
    <cellStyle name="Normal 57 3 2 2 2 3 3" xfId="11688" xr:uid="{00000000-0005-0000-0000-0000A82D0000}"/>
    <cellStyle name="Normal 57 3 2 2 2 3 3 3" xfId="26789" xr:uid="{00000000-0005-0000-0000-0000A5680000}"/>
    <cellStyle name="Normal 57 3 2 2 2 3 5" xfId="21776" xr:uid="{00000000-0005-0000-0000-000010550000}"/>
    <cellStyle name="Normal 57 3 2 2 2 4" xfId="13366" xr:uid="{00000000-0005-0000-0000-000036340000}"/>
    <cellStyle name="Normal 57 3 2 2 2 4 3" xfId="28464" xr:uid="{00000000-0005-0000-0000-0000306F0000}"/>
    <cellStyle name="Normal 57 3 2 2 2 5" xfId="8345" xr:uid="{00000000-0005-0000-0000-000099200000}"/>
    <cellStyle name="Normal 57 3 2 2 2 5 3" xfId="23447" xr:uid="{00000000-0005-0000-0000-0000975B0000}"/>
    <cellStyle name="Normal 57 3 2 2 2 7" xfId="18434" xr:uid="{00000000-0005-0000-0000-000002480000}"/>
    <cellStyle name="Normal 57 3 2 2 3" xfId="4127" xr:uid="{00000000-0005-0000-0000-00001F100000}"/>
    <cellStyle name="Normal 57 3 2 2 3 2" xfId="14201" xr:uid="{00000000-0005-0000-0000-000079370000}"/>
    <cellStyle name="Normal 57 3 2 2 3 2 3" xfId="29299" xr:uid="{00000000-0005-0000-0000-000073720000}"/>
    <cellStyle name="Normal 57 3 2 2 3 3" xfId="9181" xr:uid="{00000000-0005-0000-0000-0000DD230000}"/>
    <cellStyle name="Normal 57 3 2 2 3 3 3" xfId="24282" xr:uid="{00000000-0005-0000-0000-0000DA5E0000}"/>
    <cellStyle name="Normal 57 3 2 2 3 5" xfId="19269" xr:uid="{00000000-0005-0000-0000-0000454B0000}"/>
    <cellStyle name="Normal 57 3 2 2 4" xfId="5820" xr:uid="{00000000-0005-0000-0000-0000BC160000}"/>
    <cellStyle name="Normal 57 3 2 2 4 2" xfId="15872" xr:uid="{00000000-0005-0000-0000-0000003E0000}"/>
    <cellStyle name="Normal 57 3 2 2 4 3" xfId="10852" xr:uid="{00000000-0005-0000-0000-0000642A0000}"/>
    <cellStyle name="Normal 57 3 2 2 4 3 3" xfId="25953" xr:uid="{00000000-0005-0000-0000-000061650000}"/>
    <cellStyle name="Normal 57 3 2 2 4 5" xfId="20940" xr:uid="{00000000-0005-0000-0000-0000CC510000}"/>
    <cellStyle name="Normal 57 3 2 2 5" xfId="12530" xr:uid="{00000000-0005-0000-0000-0000F2300000}"/>
    <cellStyle name="Normal 57 3 2 2 5 3" xfId="27628" xr:uid="{00000000-0005-0000-0000-0000EC6B0000}"/>
    <cellStyle name="Normal 57 3 2 2 6" xfId="7509" xr:uid="{00000000-0005-0000-0000-0000551D0000}"/>
    <cellStyle name="Normal 57 3 2 2 6 3" xfId="22611" xr:uid="{00000000-0005-0000-0000-000053580000}"/>
    <cellStyle name="Normal 57 3 2 2 8" xfId="17598" xr:uid="{00000000-0005-0000-0000-0000BE440000}"/>
    <cellStyle name="Normal 57 3 2 3" xfId="2856" xr:uid="{00000000-0005-0000-0000-0000280B0000}"/>
    <cellStyle name="Normal 57 3 2 3 2" xfId="4546" xr:uid="{00000000-0005-0000-0000-0000C2110000}"/>
    <cellStyle name="Normal 57 3 2 3 2 2" xfId="14619" xr:uid="{00000000-0005-0000-0000-00001B390000}"/>
    <cellStyle name="Normal 57 3 2 3 2 2 3" xfId="29717" xr:uid="{00000000-0005-0000-0000-000015740000}"/>
    <cellStyle name="Normal 57 3 2 3 2 3" xfId="9599" xr:uid="{00000000-0005-0000-0000-00007F250000}"/>
    <cellStyle name="Normal 57 3 2 3 2 3 3" xfId="24700" xr:uid="{00000000-0005-0000-0000-00007C600000}"/>
    <cellStyle name="Normal 57 3 2 3 2 5" xfId="19687" xr:uid="{00000000-0005-0000-0000-0000E74C0000}"/>
    <cellStyle name="Normal 57 3 2 3 3" xfId="6238" xr:uid="{00000000-0005-0000-0000-00005E180000}"/>
    <cellStyle name="Normal 57 3 2 3 3 2" xfId="16290" xr:uid="{00000000-0005-0000-0000-0000A23F0000}"/>
    <cellStyle name="Normal 57 3 2 3 3 3" xfId="11270" xr:uid="{00000000-0005-0000-0000-0000062C0000}"/>
    <cellStyle name="Normal 57 3 2 3 3 3 3" xfId="26371" xr:uid="{00000000-0005-0000-0000-000003670000}"/>
    <cellStyle name="Normal 57 3 2 3 3 5" xfId="21358" xr:uid="{00000000-0005-0000-0000-00006E530000}"/>
    <cellStyle name="Normal 57 3 2 3 4" xfId="12948" xr:uid="{00000000-0005-0000-0000-000094320000}"/>
    <cellStyle name="Normal 57 3 2 3 4 3" xfId="28046" xr:uid="{00000000-0005-0000-0000-00008E6D0000}"/>
    <cellStyle name="Normal 57 3 2 3 5" xfId="7927" xr:uid="{00000000-0005-0000-0000-0000F71E0000}"/>
    <cellStyle name="Normal 57 3 2 3 5 3" xfId="23029" xr:uid="{00000000-0005-0000-0000-0000F5590000}"/>
    <cellStyle name="Normal 57 3 2 3 7" xfId="18016" xr:uid="{00000000-0005-0000-0000-000060460000}"/>
    <cellStyle name="Normal 57 3 2 4" xfId="3709" xr:uid="{00000000-0005-0000-0000-00007D0E0000}"/>
    <cellStyle name="Normal 57 3 2 4 2" xfId="13783" xr:uid="{00000000-0005-0000-0000-0000D7350000}"/>
    <cellStyle name="Normal 57 3 2 4 2 3" xfId="28881" xr:uid="{00000000-0005-0000-0000-0000D1700000}"/>
    <cellStyle name="Normal 57 3 2 4 3" xfId="8763" xr:uid="{00000000-0005-0000-0000-00003B220000}"/>
    <cellStyle name="Normal 57 3 2 4 3 3" xfId="23864" xr:uid="{00000000-0005-0000-0000-0000385D0000}"/>
    <cellStyle name="Normal 57 3 2 4 5" xfId="18851" xr:uid="{00000000-0005-0000-0000-0000A3490000}"/>
    <cellStyle name="Normal 57 3 2 5" xfId="5402" xr:uid="{00000000-0005-0000-0000-00001A150000}"/>
    <cellStyle name="Normal 57 3 2 5 2" xfId="15454" xr:uid="{00000000-0005-0000-0000-00005E3C0000}"/>
    <cellStyle name="Normal 57 3 2 5 2 3" xfId="30552" xr:uid="{00000000-0005-0000-0000-000058770000}"/>
    <cellStyle name="Normal 57 3 2 5 3" xfId="10434" xr:uid="{00000000-0005-0000-0000-0000C2280000}"/>
    <cellStyle name="Normal 57 3 2 5 3 3" xfId="25535" xr:uid="{00000000-0005-0000-0000-0000BF630000}"/>
    <cellStyle name="Normal 57 3 2 5 5" xfId="20522" xr:uid="{00000000-0005-0000-0000-00002A500000}"/>
    <cellStyle name="Normal 57 3 2 6" xfId="12112" xr:uid="{00000000-0005-0000-0000-0000502F0000}"/>
    <cellStyle name="Normal 57 3 2 6 3" xfId="27210" xr:uid="{00000000-0005-0000-0000-00004A6A0000}"/>
    <cellStyle name="Normal 57 3 2 7" xfId="7091" xr:uid="{00000000-0005-0000-0000-0000B31B0000}"/>
    <cellStyle name="Normal 57 3 2 7 3" xfId="22193" xr:uid="{00000000-0005-0000-0000-0000B1560000}"/>
    <cellStyle name="Normal 57 3 2 9" xfId="17180" xr:uid="{00000000-0005-0000-0000-00001C430000}"/>
    <cellStyle name="Normal 57 3 3" xfId="2227" xr:uid="{00000000-0005-0000-0000-0000B3080000}"/>
    <cellStyle name="Normal 57 3 3 2" xfId="3066" xr:uid="{00000000-0005-0000-0000-0000FA0B0000}"/>
    <cellStyle name="Normal 57 3 3 2 2" xfId="4756" xr:uid="{00000000-0005-0000-0000-000094120000}"/>
    <cellStyle name="Normal 57 3 3 2 2 2" xfId="14829" xr:uid="{00000000-0005-0000-0000-0000ED390000}"/>
    <cellStyle name="Normal 57 3 3 2 2 2 3" xfId="29927" xr:uid="{00000000-0005-0000-0000-0000E7740000}"/>
    <cellStyle name="Normal 57 3 3 2 2 3" xfId="9809" xr:uid="{00000000-0005-0000-0000-000051260000}"/>
    <cellStyle name="Normal 57 3 3 2 2 3 3" xfId="24910" xr:uid="{00000000-0005-0000-0000-00004E610000}"/>
    <cellStyle name="Normal 57 3 3 2 2 5" xfId="19897" xr:uid="{00000000-0005-0000-0000-0000B94D0000}"/>
    <cellStyle name="Normal 57 3 3 2 3" xfId="6448" xr:uid="{00000000-0005-0000-0000-000030190000}"/>
    <cellStyle name="Normal 57 3 3 2 3 2" xfId="16500" xr:uid="{00000000-0005-0000-0000-000074400000}"/>
    <cellStyle name="Normal 57 3 3 2 3 3" xfId="11480" xr:uid="{00000000-0005-0000-0000-0000D82C0000}"/>
    <cellStyle name="Normal 57 3 3 2 3 3 3" xfId="26581" xr:uid="{00000000-0005-0000-0000-0000D5670000}"/>
    <cellStyle name="Normal 57 3 3 2 3 5" xfId="21568" xr:uid="{00000000-0005-0000-0000-000040540000}"/>
    <cellStyle name="Normal 57 3 3 2 4" xfId="13158" xr:uid="{00000000-0005-0000-0000-000066330000}"/>
    <cellStyle name="Normal 57 3 3 2 4 3" xfId="28256" xr:uid="{00000000-0005-0000-0000-0000606E0000}"/>
    <cellStyle name="Normal 57 3 3 2 5" xfId="8137" xr:uid="{00000000-0005-0000-0000-0000C91F0000}"/>
    <cellStyle name="Normal 57 3 3 2 5 3" xfId="23239" xr:uid="{00000000-0005-0000-0000-0000C75A0000}"/>
    <cellStyle name="Normal 57 3 3 2 7" xfId="18226" xr:uid="{00000000-0005-0000-0000-000032470000}"/>
    <cellStyle name="Normal 57 3 3 3" xfId="3919" xr:uid="{00000000-0005-0000-0000-00004F0F0000}"/>
    <cellStyle name="Normal 57 3 3 3 2" xfId="13993" xr:uid="{00000000-0005-0000-0000-0000A9360000}"/>
    <cellStyle name="Normal 57 3 3 3 2 3" xfId="29091" xr:uid="{00000000-0005-0000-0000-0000A3710000}"/>
    <cellStyle name="Normal 57 3 3 3 3" xfId="8973" xr:uid="{00000000-0005-0000-0000-00000D230000}"/>
    <cellStyle name="Normal 57 3 3 3 3 3" xfId="24074" xr:uid="{00000000-0005-0000-0000-00000A5E0000}"/>
    <cellStyle name="Normal 57 3 3 3 5" xfId="19061" xr:uid="{00000000-0005-0000-0000-0000754A0000}"/>
    <cellStyle name="Normal 57 3 3 4" xfId="5612" xr:uid="{00000000-0005-0000-0000-0000EC150000}"/>
    <cellStyle name="Normal 57 3 3 4 2" xfId="15664" xr:uid="{00000000-0005-0000-0000-0000303D0000}"/>
    <cellStyle name="Normal 57 3 3 4 2 3" xfId="30762" xr:uid="{00000000-0005-0000-0000-00002A780000}"/>
    <cellStyle name="Normal 57 3 3 4 3" xfId="10644" xr:uid="{00000000-0005-0000-0000-000094290000}"/>
    <cellStyle name="Normal 57 3 3 4 3 3" xfId="25745" xr:uid="{00000000-0005-0000-0000-000091640000}"/>
    <cellStyle name="Normal 57 3 3 4 5" xfId="20732" xr:uid="{00000000-0005-0000-0000-0000FC500000}"/>
    <cellStyle name="Normal 57 3 3 5" xfId="12322" xr:uid="{00000000-0005-0000-0000-000022300000}"/>
    <cellStyle name="Normal 57 3 3 5 3" xfId="27420" xr:uid="{00000000-0005-0000-0000-00001C6B0000}"/>
    <cellStyle name="Normal 57 3 3 6" xfId="7301" xr:uid="{00000000-0005-0000-0000-0000851C0000}"/>
    <cellStyle name="Normal 57 3 3 6 3" xfId="22403" xr:uid="{00000000-0005-0000-0000-000083570000}"/>
    <cellStyle name="Normal 57 3 3 8" xfId="17390" xr:uid="{00000000-0005-0000-0000-0000EE430000}"/>
    <cellStyle name="Normal 57 3 4" xfId="2648" xr:uid="{00000000-0005-0000-0000-0000580A0000}"/>
    <cellStyle name="Normal 57 3 4 2" xfId="4338" xr:uid="{00000000-0005-0000-0000-0000F2100000}"/>
    <cellStyle name="Normal 57 3 4 2 2" xfId="14411" xr:uid="{00000000-0005-0000-0000-00004B380000}"/>
    <cellStyle name="Normal 57 3 4 2 2 3" xfId="29509" xr:uid="{00000000-0005-0000-0000-000045730000}"/>
    <cellStyle name="Normal 57 3 4 2 3" xfId="9391" xr:uid="{00000000-0005-0000-0000-0000AF240000}"/>
    <cellStyle name="Normal 57 3 4 2 3 3" xfId="24492" xr:uid="{00000000-0005-0000-0000-0000AC5F0000}"/>
    <cellStyle name="Normal 57 3 4 2 5" xfId="19479" xr:uid="{00000000-0005-0000-0000-0000174C0000}"/>
    <cellStyle name="Normal 57 3 4 3" xfId="6030" xr:uid="{00000000-0005-0000-0000-00008E170000}"/>
    <cellStyle name="Normal 57 3 4 3 2" xfId="16082" xr:uid="{00000000-0005-0000-0000-0000D23E0000}"/>
    <cellStyle name="Normal 57 3 4 3 3" xfId="11062" xr:uid="{00000000-0005-0000-0000-0000362B0000}"/>
    <cellStyle name="Normal 57 3 4 3 3 3" xfId="26163" xr:uid="{00000000-0005-0000-0000-000033660000}"/>
    <cellStyle name="Normal 57 3 4 3 5" xfId="21150" xr:uid="{00000000-0005-0000-0000-00009E520000}"/>
    <cellStyle name="Normal 57 3 4 4" xfId="12740" xr:uid="{00000000-0005-0000-0000-0000C4310000}"/>
    <cellStyle name="Normal 57 3 4 4 3" xfId="27838" xr:uid="{00000000-0005-0000-0000-0000BE6C0000}"/>
    <cellStyle name="Normal 57 3 4 5" xfId="7719" xr:uid="{00000000-0005-0000-0000-0000271E0000}"/>
    <cellStyle name="Normal 57 3 4 5 3" xfId="22821" xr:uid="{00000000-0005-0000-0000-000025590000}"/>
    <cellStyle name="Normal 57 3 4 7" xfId="17808" xr:uid="{00000000-0005-0000-0000-000090450000}"/>
    <cellStyle name="Normal 57 3 5" xfId="3501" xr:uid="{00000000-0005-0000-0000-0000AD0D0000}"/>
    <cellStyle name="Normal 57 3 5 2" xfId="13575" xr:uid="{00000000-0005-0000-0000-000007350000}"/>
    <cellStyle name="Normal 57 3 5 2 3" xfId="28673" xr:uid="{00000000-0005-0000-0000-000001700000}"/>
    <cellStyle name="Normal 57 3 5 3" xfId="8555" xr:uid="{00000000-0005-0000-0000-00006B210000}"/>
    <cellStyle name="Normal 57 3 5 3 3" xfId="23656" xr:uid="{00000000-0005-0000-0000-0000685C0000}"/>
    <cellStyle name="Normal 57 3 5 5" xfId="18643" xr:uid="{00000000-0005-0000-0000-0000D3480000}"/>
    <cellStyle name="Normal 57 3 6" xfId="5194" xr:uid="{00000000-0005-0000-0000-00004A140000}"/>
    <cellStyle name="Normal 57 3 6 2" xfId="15246" xr:uid="{00000000-0005-0000-0000-00008E3B0000}"/>
    <cellStyle name="Normal 57 3 6 2 3" xfId="30344" xr:uid="{00000000-0005-0000-0000-000088760000}"/>
    <cellStyle name="Normal 57 3 6 3" xfId="10226" xr:uid="{00000000-0005-0000-0000-0000F2270000}"/>
    <cellStyle name="Normal 57 3 6 3 3" xfId="25327" xr:uid="{00000000-0005-0000-0000-0000EF620000}"/>
    <cellStyle name="Normal 57 3 6 5" xfId="20314" xr:uid="{00000000-0005-0000-0000-00005A4F0000}"/>
    <cellStyle name="Normal 57 3 7" xfId="11904" xr:uid="{00000000-0005-0000-0000-0000802E0000}"/>
    <cellStyle name="Normal 57 3 7 3" xfId="27002" xr:uid="{00000000-0005-0000-0000-00007A690000}"/>
    <cellStyle name="Normal 57 3 8" xfId="6883" xr:uid="{00000000-0005-0000-0000-0000E31A0000}"/>
    <cellStyle name="Normal 57 3 8 3" xfId="21985" xr:uid="{00000000-0005-0000-0000-0000E1550000}"/>
    <cellStyle name="Normal 57 4" xfId="1908" xr:uid="{00000000-0005-0000-0000-000074070000}"/>
    <cellStyle name="Normal 57 4 2" xfId="2331" xr:uid="{00000000-0005-0000-0000-00001B090000}"/>
    <cellStyle name="Normal 57 4 2 2" xfId="3170" xr:uid="{00000000-0005-0000-0000-0000620C0000}"/>
    <cellStyle name="Normal 57 4 2 2 2" xfId="4860" xr:uid="{00000000-0005-0000-0000-0000FC120000}"/>
    <cellStyle name="Normal 57 4 2 2 2 2" xfId="14933" xr:uid="{00000000-0005-0000-0000-0000553A0000}"/>
    <cellStyle name="Normal 57 4 2 2 2 2 3" xfId="30031" xr:uid="{00000000-0005-0000-0000-00004F750000}"/>
    <cellStyle name="Normal 57 4 2 2 2 3" xfId="9913" xr:uid="{00000000-0005-0000-0000-0000B9260000}"/>
    <cellStyle name="Normal 57 4 2 2 2 3 3" xfId="25014" xr:uid="{00000000-0005-0000-0000-0000B6610000}"/>
    <cellStyle name="Normal 57 4 2 2 2 5" xfId="20001" xr:uid="{00000000-0005-0000-0000-0000214E0000}"/>
    <cellStyle name="Normal 57 4 2 2 3" xfId="6552" xr:uid="{00000000-0005-0000-0000-000098190000}"/>
    <cellStyle name="Normal 57 4 2 2 3 2" xfId="16604" xr:uid="{00000000-0005-0000-0000-0000DC400000}"/>
    <cellStyle name="Normal 57 4 2 2 3 3" xfId="11584" xr:uid="{00000000-0005-0000-0000-0000402D0000}"/>
    <cellStyle name="Normal 57 4 2 2 3 3 3" xfId="26685" xr:uid="{00000000-0005-0000-0000-00003D680000}"/>
    <cellStyle name="Normal 57 4 2 2 3 5" xfId="21672" xr:uid="{00000000-0005-0000-0000-0000A8540000}"/>
    <cellStyle name="Normal 57 4 2 2 4" xfId="13262" xr:uid="{00000000-0005-0000-0000-0000CE330000}"/>
    <cellStyle name="Normal 57 4 2 2 4 3" xfId="28360" xr:uid="{00000000-0005-0000-0000-0000C86E0000}"/>
    <cellStyle name="Normal 57 4 2 2 5" xfId="8241" xr:uid="{00000000-0005-0000-0000-000031200000}"/>
    <cellStyle name="Normal 57 4 2 2 5 3" xfId="23343" xr:uid="{00000000-0005-0000-0000-00002F5B0000}"/>
    <cellStyle name="Normal 57 4 2 2 7" xfId="18330" xr:uid="{00000000-0005-0000-0000-00009A470000}"/>
    <cellStyle name="Normal 57 4 2 3" xfId="4023" xr:uid="{00000000-0005-0000-0000-0000B70F0000}"/>
    <cellStyle name="Normal 57 4 2 3 2" xfId="14097" xr:uid="{00000000-0005-0000-0000-000011370000}"/>
    <cellStyle name="Normal 57 4 2 3 2 3" xfId="29195" xr:uid="{00000000-0005-0000-0000-00000B720000}"/>
    <cellStyle name="Normal 57 4 2 3 3" xfId="9077" xr:uid="{00000000-0005-0000-0000-000075230000}"/>
    <cellStyle name="Normal 57 4 2 3 3 3" xfId="24178" xr:uid="{00000000-0005-0000-0000-0000725E0000}"/>
    <cellStyle name="Normal 57 4 2 3 5" xfId="19165" xr:uid="{00000000-0005-0000-0000-0000DD4A0000}"/>
    <cellStyle name="Normal 57 4 2 4" xfId="5716" xr:uid="{00000000-0005-0000-0000-000054160000}"/>
    <cellStyle name="Normal 57 4 2 4 2" xfId="15768" xr:uid="{00000000-0005-0000-0000-0000983D0000}"/>
    <cellStyle name="Normal 57 4 2 4 2 3" xfId="30866" xr:uid="{00000000-0005-0000-0000-000092780000}"/>
    <cellStyle name="Normal 57 4 2 4 3" xfId="10748" xr:uid="{00000000-0005-0000-0000-0000FC290000}"/>
    <cellStyle name="Normal 57 4 2 4 3 3" xfId="25849" xr:uid="{00000000-0005-0000-0000-0000F9640000}"/>
    <cellStyle name="Normal 57 4 2 4 5" xfId="20836" xr:uid="{00000000-0005-0000-0000-000064510000}"/>
    <cellStyle name="Normal 57 4 2 5" xfId="12426" xr:uid="{00000000-0005-0000-0000-00008A300000}"/>
    <cellStyle name="Normal 57 4 2 5 3" xfId="27524" xr:uid="{00000000-0005-0000-0000-0000846B0000}"/>
    <cellStyle name="Normal 57 4 2 6" xfId="7405" xr:uid="{00000000-0005-0000-0000-0000ED1C0000}"/>
    <cellStyle name="Normal 57 4 2 6 3" xfId="22507" xr:uid="{00000000-0005-0000-0000-0000EB570000}"/>
    <cellStyle name="Normal 57 4 2 8" xfId="17494" xr:uid="{00000000-0005-0000-0000-000056440000}"/>
    <cellStyle name="Normal 57 4 3" xfId="2752" xr:uid="{00000000-0005-0000-0000-0000C00A0000}"/>
    <cellStyle name="Normal 57 4 3 2" xfId="4442" xr:uid="{00000000-0005-0000-0000-00005A110000}"/>
    <cellStyle name="Normal 57 4 3 2 2" xfId="14515" xr:uid="{00000000-0005-0000-0000-0000B3380000}"/>
    <cellStyle name="Normal 57 4 3 2 2 3" xfId="29613" xr:uid="{00000000-0005-0000-0000-0000AD730000}"/>
    <cellStyle name="Normal 57 4 3 2 3" xfId="9495" xr:uid="{00000000-0005-0000-0000-000017250000}"/>
    <cellStyle name="Normal 57 4 3 2 3 3" xfId="24596" xr:uid="{00000000-0005-0000-0000-000014600000}"/>
    <cellStyle name="Normal 57 4 3 2 5" xfId="19583" xr:uid="{00000000-0005-0000-0000-00007F4C0000}"/>
    <cellStyle name="Normal 57 4 3 3" xfId="6134" xr:uid="{00000000-0005-0000-0000-0000F6170000}"/>
    <cellStyle name="Normal 57 4 3 3 2" xfId="16186" xr:uid="{00000000-0005-0000-0000-00003A3F0000}"/>
    <cellStyle name="Normal 57 4 3 3 3" xfId="11166" xr:uid="{00000000-0005-0000-0000-00009E2B0000}"/>
    <cellStyle name="Normal 57 4 3 3 3 3" xfId="26267" xr:uid="{00000000-0005-0000-0000-00009B660000}"/>
    <cellStyle name="Normal 57 4 3 3 5" xfId="21254" xr:uid="{00000000-0005-0000-0000-000006530000}"/>
    <cellStyle name="Normal 57 4 3 4" xfId="12844" xr:uid="{00000000-0005-0000-0000-00002C320000}"/>
    <cellStyle name="Normal 57 4 3 4 3" xfId="27942" xr:uid="{00000000-0005-0000-0000-0000266D0000}"/>
    <cellStyle name="Normal 57 4 3 5" xfId="7823" xr:uid="{00000000-0005-0000-0000-00008F1E0000}"/>
    <cellStyle name="Normal 57 4 3 5 3" xfId="22925" xr:uid="{00000000-0005-0000-0000-00008D590000}"/>
    <cellStyle name="Normal 57 4 3 7" xfId="17912" xr:uid="{00000000-0005-0000-0000-0000F8450000}"/>
    <cellStyle name="Normal 57 4 4" xfId="3605" xr:uid="{00000000-0005-0000-0000-0000150E0000}"/>
    <cellStyle name="Normal 57 4 4 2" xfId="13679" xr:uid="{00000000-0005-0000-0000-00006F350000}"/>
    <cellStyle name="Normal 57 4 4 2 3" xfId="28777" xr:uid="{00000000-0005-0000-0000-000069700000}"/>
    <cellStyle name="Normal 57 4 4 3" xfId="8659" xr:uid="{00000000-0005-0000-0000-0000D3210000}"/>
    <cellStyle name="Normal 57 4 4 3 3" xfId="23760" xr:uid="{00000000-0005-0000-0000-0000D05C0000}"/>
    <cellStyle name="Normal 57 4 4 5" xfId="18747" xr:uid="{00000000-0005-0000-0000-00003B490000}"/>
    <cellStyle name="Normal 57 4 5" xfId="5298" xr:uid="{00000000-0005-0000-0000-0000B2140000}"/>
    <cellStyle name="Normal 57 4 5 2" xfId="15350" xr:uid="{00000000-0005-0000-0000-0000F63B0000}"/>
    <cellStyle name="Normal 57 4 5 2 3" xfId="30448" xr:uid="{00000000-0005-0000-0000-0000F0760000}"/>
    <cellStyle name="Normal 57 4 5 3" xfId="10330" xr:uid="{00000000-0005-0000-0000-00005A280000}"/>
    <cellStyle name="Normal 57 4 5 3 3" xfId="25431" xr:uid="{00000000-0005-0000-0000-000057630000}"/>
    <cellStyle name="Normal 57 4 5 5" xfId="20418" xr:uid="{00000000-0005-0000-0000-0000C24F0000}"/>
    <cellStyle name="Normal 57 4 6" xfId="12008" xr:uid="{00000000-0005-0000-0000-0000E82E0000}"/>
    <cellStyle name="Normal 57 4 6 3" xfId="27106" xr:uid="{00000000-0005-0000-0000-0000E2690000}"/>
    <cellStyle name="Normal 57 4 7" xfId="6987" xr:uid="{00000000-0005-0000-0000-00004B1B0000}"/>
    <cellStyle name="Normal 57 4 7 3" xfId="22089" xr:uid="{00000000-0005-0000-0000-000049560000}"/>
    <cellStyle name="Normal 57 4 9" xfId="17076" xr:uid="{00000000-0005-0000-0000-0000B4420000}"/>
    <cellStyle name="Normal 57 5" xfId="2121" xr:uid="{00000000-0005-0000-0000-000049080000}"/>
    <cellStyle name="Normal 57 5 2" xfId="2962" xr:uid="{00000000-0005-0000-0000-0000920B0000}"/>
    <cellStyle name="Normal 57 5 2 2" xfId="4652" xr:uid="{00000000-0005-0000-0000-00002C120000}"/>
    <cellStyle name="Normal 57 5 2 2 2" xfId="14725" xr:uid="{00000000-0005-0000-0000-000085390000}"/>
    <cellStyle name="Normal 57 5 2 2 2 3" xfId="29823" xr:uid="{00000000-0005-0000-0000-00007F740000}"/>
    <cellStyle name="Normal 57 5 2 2 3" xfId="9705" xr:uid="{00000000-0005-0000-0000-0000E9250000}"/>
    <cellStyle name="Normal 57 5 2 2 3 3" xfId="24806" xr:uid="{00000000-0005-0000-0000-0000E6600000}"/>
    <cellStyle name="Normal 57 5 2 2 5" xfId="19793" xr:uid="{00000000-0005-0000-0000-0000514D0000}"/>
    <cellStyle name="Normal 57 5 2 3" xfId="6344" xr:uid="{00000000-0005-0000-0000-0000C8180000}"/>
    <cellStyle name="Normal 57 5 2 3 2" xfId="16396" xr:uid="{00000000-0005-0000-0000-00000C400000}"/>
    <cellStyle name="Normal 57 5 2 3 3" xfId="11376" xr:uid="{00000000-0005-0000-0000-0000702C0000}"/>
    <cellStyle name="Normal 57 5 2 3 3 3" xfId="26477" xr:uid="{00000000-0005-0000-0000-00006D670000}"/>
    <cellStyle name="Normal 57 5 2 3 5" xfId="21464" xr:uid="{00000000-0005-0000-0000-0000D8530000}"/>
    <cellStyle name="Normal 57 5 2 4" xfId="13054" xr:uid="{00000000-0005-0000-0000-0000FE320000}"/>
    <cellStyle name="Normal 57 5 2 4 3" xfId="28152" xr:uid="{00000000-0005-0000-0000-0000F86D0000}"/>
    <cellStyle name="Normal 57 5 2 5" xfId="8033" xr:uid="{00000000-0005-0000-0000-0000611F0000}"/>
    <cellStyle name="Normal 57 5 2 5 3" xfId="23135" xr:uid="{00000000-0005-0000-0000-00005F5A0000}"/>
    <cellStyle name="Normal 57 5 2 7" xfId="18122" xr:uid="{00000000-0005-0000-0000-0000CA460000}"/>
    <cellStyle name="Normal 57 5 3" xfId="3815" xr:uid="{00000000-0005-0000-0000-0000E70E0000}"/>
    <cellStyle name="Normal 57 5 3 2" xfId="13889" xr:uid="{00000000-0005-0000-0000-000041360000}"/>
    <cellStyle name="Normal 57 5 3 2 3" xfId="28987" xr:uid="{00000000-0005-0000-0000-00003B710000}"/>
    <cellStyle name="Normal 57 5 3 3" xfId="8869" xr:uid="{00000000-0005-0000-0000-0000A5220000}"/>
    <cellStyle name="Normal 57 5 3 3 3" xfId="23970" xr:uid="{00000000-0005-0000-0000-0000A25D0000}"/>
    <cellStyle name="Normal 57 5 3 5" xfId="18957" xr:uid="{00000000-0005-0000-0000-00000D4A0000}"/>
    <cellStyle name="Normal 57 5 4" xfId="5508" xr:uid="{00000000-0005-0000-0000-000084150000}"/>
    <cellStyle name="Normal 57 5 4 2" xfId="15560" xr:uid="{00000000-0005-0000-0000-0000C83C0000}"/>
    <cellStyle name="Normal 57 5 4 2 3" xfId="30658" xr:uid="{00000000-0005-0000-0000-0000C2770000}"/>
    <cellStyle name="Normal 57 5 4 3" xfId="10540" xr:uid="{00000000-0005-0000-0000-00002C290000}"/>
    <cellStyle name="Normal 57 5 4 3 3" xfId="25641" xr:uid="{00000000-0005-0000-0000-000029640000}"/>
    <cellStyle name="Normal 57 5 4 5" xfId="20628" xr:uid="{00000000-0005-0000-0000-000094500000}"/>
    <cellStyle name="Normal 57 5 5" xfId="12218" xr:uid="{00000000-0005-0000-0000-0000BA2F0000}"/>
    <cellStyle name="Normal 57 5 5 3" xfId="27316" xr:uid="{00000000-0005-0000-0000-0000B46A0000}"/>
    <cellStyle name="Normal 57 5 6" xfId="7197" xr:uid="{00000000-0005-0000-0000-00001D1C0000}"/>
    <cellStyle name="Normal 57 5 6 3" xfId="22299" xr:uid="{00000000-0005-0000-0000-00001B570000}"/>
    <cellStyle name="Normal 57 5 8" xfId="17286" xr:uid="{00000000-0005-0000-0000-000086430000}"/>
    <cellStyle name="Normal 57 6" xfId="2542" xr:uid="{00000000-0005-0000-0000-0000EE090000}"/>
    <cellStyle name="Normal 57 6 2" xfId="4234" xr:uid="{00000000-0005-0000-0000-00008A100000}"/>
    <cellStyle name="Normal 57 6 2 2" xfId="14307" xr:uid="{00000000-0005-0000-0000-0000E3370000}"/>
    <cellStyle name="Normal 57 6 2 2 3" xfId="29405" xr:uid="{00000000-0005-0000-0000-0000DD720000}"/>
    <cellStyle name="Normal 57 6 2 3" xfId="9287" xr:uid="{00000000-0005-0000-0000-000047240000}"/>
    <cellStyle name="Normal 57 6 2 3 3" xfId="24388" xr:uid="{00000000-0005-0000-0000-0000445F0000}"/>
    <cellStyle name="Normal 57 6 2 5" xfId="19375" xr:uid="{00000000-0005-0000-0000-0000AF4B0000}"/>
    <cellStyle name="Normal 57 6 3" xfId="5926" xr:uid="{00000000-0005-0000-0000-000026170000}"/>
    <cellStyle name="Normal 57 6 3 2" xfId="15978" xr:uid="{00000000-0005-0000-0000-00006A3E0000}"/>
    <cellStyle name="Normal 57 6 3 3" xfId="10958" xr:uid="{00000000-0005-0000-0000-0000CE2A0000}"/>
    <cellStyle name="Normal 57 6 3 3 3" xfId="26059" xr:uid="{00000000-0005-0000-0000-0000CB650000}"/>
    <cellStyle name="Normal 57 6 3 5" xfId="21046" xr:uid="{00000000-0005-0000-0000-000036520000}"/>
    <cellStyle name="Normal 57 6 4" xfId="12636" xr:uid="{00000000-0005-0000-0000-00005C310000}"/>
    <cellStyle name="Normal 57 6 4 3" xfId="27734" xr:uid="{00000000-0005-0000-0000-0000566C0000}"/>
    <cellStyle name="Normal 57 6 5" xfId="7615" xr:uid="{00000000-0005-0000-0000-0000BF1D0000}"/>
    <cellStyle name="Normal 57 6 5 3" xfId="22717" xr:uid="{00000000-0005-0000-0000-0000BD580000}"/>
    <cellStyle name="Normal 57 6 7" xfId="17704" xr:uid="{00000000-0005-0000-0000-000028450000}"/>
    <cellStyle name="Normal 57 7" xfId="3393" xr:uid="{00000000-0005-0000-0000-0000410D0000}"/>
    <cellStyle name="Normal 57 7 2" xfId="13471" xr:uid="{00000000-0005-0000-0000-00009F340000}"/>
    <cellStyle name="Normal 57 7 2 3" xfId="28569" xr:uid="{00000000-0005-0000-0000-0000996F0000}"/>
    <cellStyle name="Normal 57 7 3" xfId="8451" xr:uid="{00000000-0005-0000-0000-000003210000}"/>
    <cellStyle name="Normal 57 7 3 3" xfId="23552" xr:uid="{00000000-0005-0000-0000-0000005C0000}"/>
    <cellStyle name="Normal 57 7 5" xfId="18539" xr:uid="{00000000-0005-0000-0000-00006B480000}"/>
    <cellStyle name="Normal 57 8" xfId="5087" xr:uid="{00000000-0005-0000-0000-0000DF130000}"/>
    <cellStyle name="Normal 57 8 2" xfId="15142" xr:uid="{00000000-0005-0000-0000-0000263B0000}"/>
    <cellStyle name="Normal 57 8 2 3" xfId="30240" xr:uid="{00000000-0005-0000-0000-000020760000}"/>
    <cellStyle name="Normal 57 8 3" xfId="10122" xr:uid="{00000000-0005-0000-0000-00008A270000}"/>
    <cellStyle name="Normal 57 8 3 3" xfId="25223" xr:uid="{00000000-0005-0000-0000-000087620000}"/>
    <cellStyle name="Normal 57 8 5" xfId="20210" xr:uid="{00000000-0005-0000-0000-0000F24E0000}"/>
    <cellStyle name="Normal 57 9" xfId="11798" xr:uid="{00000000-0005-0000-0000-0000162E0000}"/>
    <cellStyle name="Normal 57 9 3" xfId="26898" xr:uid="{00000000-0005-0000-0000-000012690000}"/>
    <cellStyle name="Normal 58" xfId="1459" xr:uid="{00000000-0005-0000-0000-0000B3050000}"/>
    <cellStyle name="Normal 59" xfId="1460" xr:uid="{00000000-0005-0000-0000-0000B4050000}"/>
    <cellStyle name="Normal 6" xfId="132" xr:uid="{00000000-0005-0000-0000-000084000000}"/>
    <cellStyle name="Normal 6 11" xfId="973" xr:uid="{00000000-0005-0000-0000-0000CD030000}"/>
    <cellStyle name="Normal 6 12" xfId="412" xr:uid="{00000000-0005-0000-0000-00009C010000}"/>
    <cellStyle name="Normal 6 2" xfId="658" xr:uid="{00000000-0005-0000-0000-000092020000}"/>
    <cellStyle name="Normal 6 2 10" xfId="2091" xr:uid="{00000000-0005-0000-0000-00002B080000}"/>
    <cellStyle name="Normal 6 2 10 2" xfId="2932" xr:uid="{00000000-0005-0000-0000-0000740B0000}"/>
    <cellStyle name="Normal 6 2 10 2 2" xfId="4622" xr:uid="{00000000-0005-0000-0000-00000E120000}"/>
    <cellStyle name="Normal 6 2 10 2 2 2" xfId="14695" xr:uid="{00000000-0005-0000-0000-000067390000}"/>
    <cellStyle name="Normal 6 2 10 2 2 2 3" xfId="29793" xr:uid="{00000000-0005-0000-0000-000061740000}"/>
    <cellStyle name="Normal 6 2 10 2 2 3" xfId="9675" xr:uid="{00000000-0005-0000-0000-0000CB250000}"/>
    <cellStyle name="Normal 6 2 10 2 2 3 3" xfId="24776" xr:uid="{00000000-0005-0000-0000-0000C8600000}"/>
    <cellStyle name="Normal 6 2 10 2 2 5" xfId="19763" xr:uid="{00000000-0005-0000-0000-0000334D0000}"/>
    <cellStyle name="Normal 6 2 10 2 3" xfId="6314" xr:uid="{00000000-0005-0000-0000-0000AA180000}"/>
    <cellStyle name="Normal 6 2 10 2 3 2" xfId="16366" xr:uid="{00000000-0005-0000-0000-0000EE3F0000}"/>
    <cellStyle name="Normal 6 2 10 2 3 3" xfId="11346" xr:uid="{00000000-0005-0000-0000-0000522C0000}"/>
    <cellStyle name="Normal 6 2 10 2 3 3 3" xfId="26447" xr:uid="{00000000-0005-0000-0000-00004F670000}"/>
    <cellStyle name="Normal 6 2 10 2 3 5" xfId="21434" xr:uid="{00000000-0005-0000-0000-0000BA530000}"/>
    <cellStyle name="Normal 6 2 10 2 4" xfId="13024" xr:uid="{00000000-0005-0000-0000-0000E0320000}"/>
    <cellStyle name="Normal 6 2 10 2 4 3" xfId="28122" xr:uid="{00000000-0005-0000-0000-0000DA6D0000}"/>
    <cellStyle name="Normal 6 2 10 2 5" xfId="8003" xr:uid="{00000000-0005-0000-0000-0000431F0000}"/>
    <cellStyle name="Normal 6 2 10 2 5 3" xfId="23105" xr:uid="{00000000-0005-0000-0000-0000415A0000}"/>
    <cellStyle name="Normal 6 2 10 2 7" xfId="18092" xr:uid="{00000000-0005-0000-0000-0000AC460000}"/>
    <cellStyle name="Normal 6 2 10 3" xfId="3785" xr:uid="{00000000-0005-0000-0000-0000C90E0000}"/>
    <cellStyle name="Normal 6 2 10 3 2" xfId="13859" xr:uid="{00000000-0005-0000-0000-000023360000}"/>
    <cellStyle name="Normal 6 2 10 3 2 3" xfId="28957" xr:uid="{00000000-0005-0000-0000-00001D710000}"/>
    <cellStyle name="Normal 6 2 10 3 3" xfId="8839" xr:uid="{00000000-0005-0000-0000-000087220000}"/>
    <cellStyle name="Normal 6 2 10 3 3 3" xfId="23940" xr:uid="{00000000-0005-0000-0000-0000845D0000}"/>
    <cellStyle name="Normal 6 2 10 3 5" xfId="18927" xr:uid="{00000000-0005-0000-0000-0000EF490000}"/>
    <cellStyle name="Normal 6 2 10 4" xfId="5478" xr:uid="{00000000-0005-0000-0000-000066150000}"/>
    <cellStyle name="Normal 6 2 10 4 2" xfId="15530" xr:uid="{00000000-0005-0000-0000-0000AA3C0000}"/>
    <cellStyle name="Normal 6 2 10 4 2 3" xfId="30628" xr:uid="{00000000-0005-0000-0000-0000A4770000}"/>
    <cellStyle name="Normal 6 2 10 4 3" xfId="10510" xr:uid="{00000000-0005-0000-0000-00000E290000}"/>
    <cellStyle name="Normal 6 2 10 4 3 3" xfId="25611" xr:uid="{00000000-0005-0000-0000-00000B640000}"/>
    <cellStyle name="Normal 6 2 10 4 5" xfId="20598" xr:uid="{00000000-0005-0000-0000-000076500000}"/>
    <cellStyle name="Normal 6 2 10 5" xfId="12188" xr:uid="{00000000-0005-0000-0000-00009C2F0000}"/>
    <cellStyle name="Normal 6 2 10 5 3" xfId="27286" xr:uid="{00000000-0005-0000-0000-0000966A0000}"/>
    <cellStyle name="Normal 6 2 10 6" xfId="7167" xr:uid="{00000000-0005-0000-0000-0000FF1B0000}"/>
    <cellStyle name="Normal 6 2 10 6 3" xfId="22269" xr:uid="{00000000-0005-0000-0000-0000FD560000}"/>
    <cellStyle name="Normal 6 2 10 8" xfId="17256" xr:uid="{00000000-0005-0000-0000-000068430000}"/>
    <cellStyle name="Normal 6 2 11" xfId="2512" xr:uid="{00000000-0005-0000-0000-0000D0090000}"/>
    <cellStyle name="Normal 6 2 11 2" xfId="4204" xr:uid="{00000000-0005-0000-0000-00006C100000}"/>
    <cellStyle name="Normal 6 2 11 2 2" xfId="14277" xr:uid="{00000000-0005-0000-0000-0000C5370000}"/>
    <cellStyle name="Normal 6 2 11 2 2 3" xfId="29375" xr:uid="{00000000-0005-0000-0000-0000BF720000}"/>
    <cellStyle name="Normal 6 2 11 2 3" xfId="9257" xr:uid="{00000000-0005-0000-0000-000029240000}"/>
    <cellStyle name="Normal 6 2 11 2 3 3" xfId="24358" xr:uid="{00000000-0005-0000-0000-0000265F0000}"/>
    <cellStyle name="Normal 6 2 11 2 5" xfId="19345" xr:uid="{00000000-0005-0000-0000-0000914B0000}"/>
    <cellStyle name="Normal 6 2 11 3" xfId="5896" xr:uid="{00000000-0005-0000-0000-000008170000}"/>
    <cellStyle name="Normal 6 2 11 3 2" xfId="15948" xr:uid="{00000000-0005-0000-0000-00004C3E0000}"/>
    <cellStyle name="Normal 6 2 11 3 3" xfId="10928" xr:uid="{00000000-0005-0000-0000-0000B02A0000}"/>
    <cellStyle name="Normal 6 2 11 3 3 3" xfId="26029" xr:uid="{00000000-0005-0000-0000-0000AD650000}"/>
    <cellStyle name="Normal 6 2 11 3 5" xfId="21016" xr:uid="{00000000-0005-0000-0000-000018520000}"/>
    <cellStyle name="Normal 6 2 11 4" xfId="12606" xr:uid="{00000000-0005-0000-0000-00003E310000}"/>
    <cellStyle name="Normal 6 2 11 4 3" xfId="27704" xr:uid="{00000000-0005-0000-0000-0000386C0000}"/>
    <cellStyle name="Normal 6 2 11 5" xfId="7585" xr:uid="{00000000-0005-0000-0000-0000A11D0000}"/>
    <cellStyle name="Normal 6 2 11 5 3" xfId="22687" xr:uid="{00000000-0005-0000-0000-00009F580000}"/>
    <cellStyle name="Normal 6 2 11 7" xfId="17674" xr:uid="{00000000-0005-0000-0000-00000A450000}"/>
    <cellStyle name="Normal 6 2 12" xfId="3361" xr:uid="{00000000-0005-0000-0000-0000210D0000}"/>
    <cellStyle name="Normal 6 2 12 2" xfId="13441" xr:uid="{00000000-0005-0000-0000-000081340000}"/>
    <cellStyle name="Normal 6 2 12 2 3" xfId="28539" xr:uid="{00000000-0005-0000-0000-00007B6F0000}"/>
    <cellStyle name="Normal 6 2 12 3" xfId="8421" xr:uid="{00000000-0005-0000-0000-0000E5200000}"/>
    <cellStyle name="Normal 6 2 12 3 3" xfId="23522" xr:uid="{00000000-0005-0000-0000-0000E25B0000}"/>
    <cellStyle name="Normal 6 2 12 5" xfId="18509" xr:uid="{00000000-0005-0000-0000-00004D480000}"/>
    <cellStyle name="Normal 6 2 13" xfId="5056" xr:uid="{00000000-0005-0000-0000-0000C0130000}"/>
    <cellStyle name="Normal 6 2 13 2" xfId="15112" xr:uid="{00000000-0005-0000-0000-0000083B0000}"/>
    <cellStyle name="Normal 6 2 13 2 3" xfId="30210" xr:uid="{00000000-0005-0000-0000-000002760000}"/>
    <cellStyle name="Normal 6 2 13 3" xfId="10092" xr:uid="{00000000-0005-0000-0000-00006C270000}"/>
    <cellStyle name="Normal 6 2 13 3 3" xfId="25193" xr:uid="{00000000-0005-0000-0000-000069620000}"/>
    <cellStyle name="Normal 6 2 13 5" xfId="20180" xr:uid="{00000000-0005-0000-0000-0000D44E0000}"/>
    <cellStyle name="Normal 6 2 14" xfId="11768" xr:uid="{00000000-0005-0000-0000-0000F82D0000}"/>
    <cellStyle name="Normal 6 2 14 3" xfId="26868" xr:uid="{00000000-0005-0000-0000-0000F4680000}"/>
    <cellStyle name="Normal 6 2 15" xfId="6746" xr:uid="{00000000-0005-0000-0000-00005A1A0000}"/>
    <cellStyle name="Normal 6 2 15 3" xfId="21851" xr:uid="{00000000-0005-0000-0000-00005B550000}"/>
    <cellStyle name="Normal 6 2 17" xfId="16836" xr:uid="{00000000-0005-0000-0000-0000C4410000}"/>
    <cellStyle name="Normal 6 2 18" xfId="1162" xr:uid="{00000000-0005-0000-0000-00008A040000}"/>
    <cellStyle name="Normal 6 2 2" xfId="662" xr:uid="{00000000-0005-0000-0000-000096020000}"/>
    <cellStyle name="Normal 6 2 2 2" xfId="715" xr:uid="{00000000-0005-0000-0000-0000CB020000}"/>
    <cellStyle name="Normal 6 2 2 2 2" xfId="736" xr:uid="{00000000-0005-0000-0000-0000E0020000}"/>
    <cellStyle name="Normal 6 2 2 2 2 2" xfId="15105" xr:uid="{00000000-0005-0000-0000-0000013B0000}"/>
    <cellStyle name="Normal 6 2 2 2 2 2 3" xfId="30203" xr:uid="{00000000-0005-0000-0000-0000FB750000}"/>
    <cellStyle name="Normal 6 2 2 2 2 3" xfId="10085" xr:uid="{00000000-0005-0000-0000-000065270000}"/>
    <cellStyle name="Normal 6 2 2 2 2 3 3" xfId="25186" xr:uid="{00000000-0005-0000-0000-000062620000}"/>
    <cellStyle name="Normal 6 2 2 2 2 5" xfId="20173" xr:uid="{00000000-0005-0000-0000-0000CD4E0000}"/>
    <cellStyle name="Normal 6 2 2 2 2 6" xfId="5033" xr:uid="{00000000-0005-0000-0000-0000A9130000}"/>
    <cellStyle name="Normal 6 2 2 2 3" xfId="757" xr:uid="{00000000-0005-0000-0000-0000F5020000}"/>
    <cellStyle name="Normal 6 2 2 2 3 2" xfId="16776" xr:uid="{00000000-0005-0000-0000-000088410000}"/>
    <cellStyle name="Normal 6 2 2 2 3 3" xfId="11756" xr:uid="{00000000-0005-0000-0000-0000EC2D0000}"/>
    <cellStyle name="Normal 6 2 2 2 3 3 3" xfId="26857" xr:uid="{00000000-0005-0000-0000-0000E9680000}"/>
    <cellStyle name="Normal 6 2 2 2 3 5" xfId="21844" xr:uid="{00000000-0005-0000-0000-000054550000}"/>
    <cellStyle name="Normal 6 2 2 2 3 6" xfId="6724" xr:uid="{00000000-0005-0000-0000-0000441A0000}"/>
    <cellStyle name="Normal 6 2 2 2 4" xfId="13434" xr:uid="{00000000-0005-0000-0000-00007A340000}"/>
    <cellStyle name="Normal 6 2 2 2 4 3" xfId="28532" xr:uid="{00000000-0005-0000-0000-0000746F0000}"/>
    <cellStyle name="Normal 6 2 2 2 5" xfId="8413" xr:uid="{00000000-0005-0000-0000-0000DD200000}"/>
    <cellStyle name="Normal 6 2 2 2 5 3" xfId="23515" xr:uid="{00000000-0005-0000-0000-0000DB5B0000}"/>
    <cellStyle name="Normal 6 2 2 2 7" xfId="18502" xr:uid="{00000000-0005-0000-0000-000046480000}"/>
    <cellStyle name="Normal 6 2 2 2 8" xfId="3343" xr:uid="{00000000-0005-0000-0000-00000F0D0000}"/>
    <cellStyle name="Normal 6 2 2 3" xfId="727" xr:uid="{00000000-0005-0000-0000-0000D7020000}"/>
    <cellStyle name="Normal 6 2 2 4" xfId="748" xr:uid="{00000000-0005-0000-0000-0000EC020000}"/>
    <cellStyle name="Normal 6 2 2 5" xfId="1462" xr:uid="{00000000-0005-0000-0000-0000B6050000}"/>
    <cellStyle name="Normal 6 2 3" xfId="711" xr:uid="{00000000-0005-0000-0000-0000C7020000}"/>
    <cellStyle name="Normal 6 2 3 10" xfId="6778" xr:uid="{00000000-0005-0000-0000-00007A1A0000}"/>
    <cellStyle name="Normal 6 2 3 10 3" xfId="21882" xr:uid="{00000000-0005-0000-0000-00007A550000}"/>
    <cellStyle name="Normal 6 2 3 12" xfId="16867" xr:uid="{00000000-0005-0000-0000-0000E3410000}"/>
    <cellStyle name="Normal 6 2 3 13" xfId="1463" xr:uid="{00000000-0005-0000-0000-0000B7050000}"/>
    <cellStyle name="Normal 6 2 3 2" xfId="732" xr:uid="{00000000-0005-0000-0000-0000DC020000}"/>
    <cellStyle name="Normal 6 2 3 2 11" xfId="16921" xr:uid="{00000000-0005-0000-0000-000019420000}"/>
    <cellStyle name="Normal 6 2 3 2 12" xfId="1742" xr:uid="{00000000-0005-0000-0000-0000CE060000}"/>
    <cellStyle name="Normal 6 2 3 2 2" xfId="1850" xr:uid="{00000000-0005-0000-0000-00003A070000}"/>
    <cellStyle name="Normal 6 2 3 2 2 10" xfId="17025" xr:uid="{00000000-0005-0000-0000-000081420000}"/>
    <cellStyle name="Normal 6 2 3 2 2 2" xfId="2067" xr:uid="{00000000-0005-0000-0000-000013080000}"/>
    <cellStyle name="Normal 6 2 3 2 2 2 2" xfId="2488" xr:uid="{00000000-0005-0000-0000-0000B8090000}"/>
    <cellStyle name="Normal 6 2 3 2 2 2 2 2" xfId="3327" xr:uid="{00000000-0005-0000-0000-0000FF0C0000}"/>
    <cellStyle name="Normal 6 2 3 2 2 2 2 2 2" xfId="5017" xr:uid="{00000000-0005-0000-0000-000099130000}"/>
    <cellStyle name="Normal 6 2 3 2 2 2 2 2 2 2" xfId="15090" xr:uid="{00000000-0005-0000-0000-0000F23A0000}"/>
    <cellStyle name="Normal 6 2 3 2 2 2 2 2 2 2 3" xfId="30188" xr:uid="{00000000-0005-0000-0000-0000EC750000}"/>
    <cellStyle name="Normal 6 2 3 2 2 2 2 2 2 3" xfId="10070" xr:uid="{00000000-0005-0000-0000-000056270000}"/>
    <cellStyle name="Normal 6 2 3 2 2 2 2 2 2 3 3" xfId="25171" xr:uid="{00000000-0005-0000-0000-000053620000}"/>
    <cellStyle name="Normal 6 2 3 2 2 2 2 2 2 5" xfId="20158" xr:uid="{00000000-0005-0000-0000-0000BE4E0000}"/>
    <cellStyle name="Normal 6 2 3 2 2 2 2 2 3" xfId="6709" xr:uid="{00000000-0005-0000-0000-0000351A0000}"/>
    <cellStyle name="Normal 6 2 3 2 2 2 2 2 3 2" xfId="16761" xr:uid="{00000000-0005-0000-0000-000079410000}"/>
    <cellStyle name="Normal 6 2 3 2 2 2 2 2 3 3" xfId="11741" xr:uid="{00000000-0005-0000-0000-0000DD2D0000}"/>
    <cellStyle name="Normal 6 2 3 2 2 2 2 2 3 3 3" xfId="26842" xr:uid="{00000000-0005-0000-0000-0000DA680000}"/>
    <cellStyle name="Normal 6 2 3 2 2 2 2 2 3 5" xfId="21829" xr:uid="{00000000-0005-0000-0000-000045550000}"/>
    <cellStyle name="Normal 6 2 3 2 2 2 2 2 4" xfId="13419" xr:uid="{00000000-0005-0000-0000-00006B340000}"/>
    <cellStyle name="Normal 6 2 3 2 2 2 2 2 4 3" xfId="28517" xr:uid="{00000000-0005-0000-0000-0000656F0000}"/>
    <cellStyle name="Normal 6 2 3 2 2 2 2 2 5" xfId="8398" xr:uid="{00000000-0005-0000-0000-0000CE200000}"/>
    <cellStyle name="Normal 6 2 3 2 2 2 2 2 5 3" xfId="23500" xr:uid="{00000000-0005-0000-0000-0000CC5B0000}"/>
    <cellStyle name="Normal 6 2 3 2 2 2 2 2 7" xfId="18487" xr:uid="{00000000-0005-0000-0000-000037480000}"/>
    <cellStyle name="Normal 6 2 3 2 2 2 2 3" xfId="4180" xr:uid="{00000000-0005-0000-0000-000054100000}"/>
    <cellStyle name="Normal 6 2 3 2 2 2 2 3 2" xfId="14254" xr:uid="{00000000-0005-0000-0000-0000AE370000}"/>
    <cellStyle name="Normal 6 2 3 2 2 2 2 3 2 3" xfId="29352" xr:uid="{00000000-0005-0000-0000-0000A8720000}"/>
    <cellStyle name="Normal 6 2 3 2 2 2 2 3 3" xfId="9234" xr:uid="{00000000-0005-0000-0000-000012240000}"/>
    <cellStyle name="Normal 6 2 3 2 2 2 2 3 3 3" xfId="24335" xr:uid="{00000000-0005-0000-0000-00000F5F0000}"/>
    <cellStyle name="Normal 6 2 3 2 2 2 2 3 5" xfId="19322" xr:uid="{00000000-0005-0000-0000-00007A4B0000}"/>
    <cellStyle name="Normal 6 2 3 2 2 2 2 4" xfId="5873" xr:uid="{00000000-0005-0000-0000-0000F1160000}"/>
    <cellStyle name="Normal 6 2 3 2 2 2 2 4 2" xfId="15925" xr:uid="{00000000-0005-0000-0000-0000353E0000}"/>
    <cellStyle name="Normal 6 2 3 2 2 2 2 4 3" xfId="10905" xr:uid="{00000000-0005-0000-0000-0000992A0000}"/>
    <cellStyle name="Normal 6 2 3 2 2 2 2 4 3 3" xfId="26006" xr:uid="{00000000-0005-0000-0000-000096650000}"/>
    <cellStyle name="Normal 6 2 3 2 2 2 2 4 5" xfId="20993" xr:uid="{00000000-0005-0000-0000-000001520000}"/>
    <cellStyle name="Normal 6 2 3 2 2 2 2 5" xfId="12583" xr:uid="{00000000-0005-0000-0000-000027310000}"/>
    <cellStyle name="Normal 6 2 3 2 2 2 2 5 3" xfId="27681" xr:uid="{00000000-0005-0000-0000-0000216C0000}"/>
    <cellStyle name="Normal 6 2 3 2 2 2 2 6" xfId="7562" xr:uid="{00000000-0005-0000-0000-00008A1D0000}"/>
    <cellStyle name="Normal 6 2 3 2 2 2 2 6 3" xfId="22664" xr:uid="{00000000-0005-0000-0000-000088580000}"/>
    <cellStyle name="Normal 6 2 3 2 2 2 2 8" xfId="17651" xr:uid="{00000000-0005-0000-0000-0000F3440000}"/>
    <cellStyle name="Normal 6 2 3 2 2 2 3" xfId="2909" xr:uid="{00000000-0005-0000-0000-00005D0B0000}"/>
    <cellStyle name="Normal 6 2 3 2 2 2 3 2" xfId="4599" xr:uid="{00000000-0005-0000-0000-0000F7110000}"/>
    <cellStyle name="Normal 6 2 3 2 2 2 3 2 2" xfId="14672" xr:uid="{00000000-0005-0000-0000-000050390000}"/>
    <cellStyle name="Normal 6 2 3 2 2 2 3 2 2 3" xfId="29770" xr:uid="{00000000-0005-0000-0000-00004A740000}"/>
    <cellStyle name="Normal 6 2 3 2 2 2 3 2 3" xfId="9652" xr:uid="{00000000-0005-0000-0000-0000B4250000}"/>
    <cellStyle name="Normal 6 2 3 2 2 2 3 2 3 3" xfId="24753" xr:uid="{00000000-0005-0000-0000-0000B1600000}"/>
    <cellStyle name="Normal 6 2 3 2 2 2 3 2 5" xfId="19740" xr:uid="{00000000-0005-0000-0000-00001C4D0000}"/>
    <cellStyle name="Normal 6 2 3 2 2 2 3 3" xfId="6291" xr:uid="{00000000-0005-0000-0000-000093180000}"/>
    <cellStyle name="Normal 6 2 3 2 2 2 3 3 2" xfId="16343" xr:uid="{00000000-0005-0000-0000-0000D73F0000}"/>
    <cellStyle name="Normal 6 2 3 2 2 2 3 3 3" xfId="11323" xr:uid="{00000000-0005-0000-0000-00003B2C0000}"/>
    <cellStyle name="Normal 6 2 3 2 2 2 3 3 3 3" xfId="26424" xr:uid="{00000000-0005-0000-0000-000038670000}"/>
    <cellStyle name="Normal 6 2 3 2 2 2 3 3 5" xfId="21411" xr:uid="{00000000-0005-0000-0000-0000A3530000}"/>
    <cellStyle name="Normal 6 2 3 2 2 2 3 4" xfId="13001" xr:uid="{00000000-0005-0000-0000-0000C9320000}"/>
    <cellStyle name="Normal 6 2 3 2 2 2 3 4 3" xfId="28099" xr:uid="{00000000-0005-0000-0000-0000C36D0000}"/>
    <cellStyle name="Normal 6 2 3 2 2 2 3 5" xfId="7980" xr:uid="{00000000-0005-0000-0000-00002C1F0000}"/>
    <cellStyle name="Normal 6 2 3 2 2 2 3 5 3" xfId="23082" xr:uid="{00000000-0005-0000-0000-00002A5A0000}"/>
    <cellStyle name="Normal 6 2 3 2 2 2 3 7" xfId="18069" xr:uid="{00000000-0005-0000-0000-000095460000}"/>
    <cellStyle name="Normal 6 2 3 2 2 2 4" xfId="3762" xr:uid="{00000000-0005-0000-0000-0000B20E0000}"/>
    <cellStyle name="Normal 6 2 3 2 2 2 4 2" xfId="13836" xr:uid="{00000000-0005-0000-0000-00000C360000}"/>
    <cellStyle name="Normal 6 2 3 2 2 2 4 2 3" xfId="28934" xr:uid="{00000000-0005-0000-0000-000006710000}"/>
    <cellStyle name="Normal 6 2 3 2 2 2 4 3" xfId="8816" xr:uid="{00000000-0005-0000-0000-000070220000}"/>
    <cellStyle name="Normal 6 2 3 2 2 2 4 3 3" xfId="23917" xr:uid="{00000000-0005-0000-0000-00006D5D0000}"/>
    <cellStyle name="Normal 6 2 3 2 2 2 4 5" xfId="18904" xr:uid="{00000000-0005-0000-0000-0000D8490000}"/>
    <cellStyle name="Normal 6 2 3 2 2 2 5" xfId="5455" xr:uid="{00000000-0005-0000-0000-00004F150000}"/>
    <cellStyle name="Normal 6 2 3 2 2 2 5 2" xfId="15507" xr:uid="{00000000-0005-0000-0000-0000933C0000}"/>
    <cellStyle name="Normal 6 2 3 2 2 2 5 2 3" xfId="30605" xr:uid="{00000000-0005-0000-0000-00008D770000}"/>
    <cellStyle name="Normal 6 2 3 2 2 2 5 3" xfId="10487" xr:uid="{00000000-0005-0000-0000-0000F7280000}"/>
    <cellStyle name="Normal 6 2 3 2 2 2 5 3 3" xfId="25588" xr:uid="{00000000-0005-0000-0000-0000F4630000}"/>
    <cellStyle name="Normal 6 2 3 2 2 2 5 5" xfId="20575" xr:uid="{00000000-0005-0000-0000-00005F500000}"/>
    <cellStyle name="Normal 6 2 3 2 2 2 6" xfId="12165" xr:uid="{00000000-0005-0000-0000-0000852F0000}"/>
    <cellStyle name="Normal 6 2 3 2 2 2 6 3" xfId="27263" xr:uid="{00000000-0005-0000-0000-00007F6A0000}"/>
    <cellStyle name="Normal 6 2 3 2 2 2 7" xfId="7144" xr:uid="{00000000-0005-0000-0000-0000E81B0000}"/>
    <cellStyle name="Normal 6 2 3 2 2 2 7 3" xfId="22246" xr:uid="{00000000-0005-0000-0000-0000E6560000}"/>
    <cellStyle name="Normal 6 2 3 2 2 2 9" xfId="17233" xr:uid="{00000000-0005-0000-0000-000051430000}"/>
    <cellStyle name="Normal 6 2 3 2 2 3" xfId="2280" xr:uid="{00000000-0005-0000-0000-0000E8080000}"/>
    <cellStyle name="Normal 6 2 3 2 2 3 2" xfId="3119" xr:uid="{00000000-0005-0000-0000-00002F0C0000}"/>
    <cellStyle name="Normal 6 2 3 2 2 3 2 2" xfId="4809" xr:uid="{00000000-0005-0000-0000-0000C9120000}"/>
    <cellStyle name="Normal 6 2 3 2 2 3 2 2 2" xfId="14882" xr:uid="{00000000-0005-0000-0000-0000223A0000}"/>
    <cellStyle name="Normal 6 2 3 2 2 3 2 2 2 3" xfId="29980" xr:uid="{00000000-0005-0000-0000-00001C750000}"/>
    <cellStyle name="Normal 6 2 3 2 2 3 2 2 3" xfId="9862" xr:uid="{00000000-0005-0000-0000-000086260000}"/>
    <cellStyle name="Normal 6 2 3 2 2 3 2 2 3 3" xfId="24963" xr:uid="{00000000-0005-0000-0000-000083610000}"/>
    <cellStyle name="Normal 6 2 3 2 2 3 2 2 5" xfId="19950" xr:uid="{00000000-0005-0000-0000-0000EE4D0000}"/>
    <cellStyle name="Normal 6 2 3 2 2 3 2 3" xfId="6501" xr:uid="{00000000-0005-0000-0000-000065190000}"/>
    <cellStyle name="Normal 6 2 3 2 2 3 2 3 2" xfId="16553" xr:uid="{00000000-0005-0000-0000-0000A9400000}"/>
    <cellStyle name="Normal 6 2 3 2 2 3 2 3 3" xfId="11533" xr:uid="{00000000-0005-0000-0000-00000D2D0000}"/>
    <cellStyle name="Normal 6 2 3 2 2 3 2 3 3 3" xfId="26634" xr:uid="{00000000-0005-0000-0000-00000A680000}"/>
    <cellStyle name="Normal 6 2 3 2 2 3 2 3 5" xfId="21621" xr:uid="{00000000-0005-0000-0000-000075540000}"/>
    <cellStyle name="Normal 6 2 3 2 2 3 2 4" xfId="13211" xr:uid="{00000000-0005-0000-0000-00009B330000}"/>
    <cellStyle name="Normal 6 2 3 2 2 3 2 4 3" xfId="28309" xr:uid="{00000000-0005-0000-0000-0000956E0000}"/>
    <cellStyle name="Normal 6 2 3 2 2 3 2 5" xfId="8190" xr:uid="{00000000-0005-0000-0000-0000FE1F0000}"/>
    <cellStyle name="Normal 6 2 3 2 2 3 2 5 3" xfId="23292" xr:uid="{00000000-0005-0000-0000-0000FC5A0000}"/>
    <cellStyle name="Normal 6 2 3 2 2 3 2 7" xfId="18279" xr:uid="{00000000-0005-0000-0000-000067470000}"/>
    <cellStyle name="Normal 6 2 3 2 2 3 3" xfId="3972" xr:uid="{00000000-0005-0000-0000-0000840F0000}"/>
    <cellStyle name="Normal 6 2 3 2 2 3 3 2" xfId="14046" xr:uid="{00000000-0005-0000-0000-0000DE360000}"/>
    <cellStyle name="Normal 6 2 3 2 2 3 3 2 3" xfId="29144" xr:uid="{00000000-0005-0000-0000-0000D8710000}"/>
    <cellStyle name="Normal 6 2 3 2 2 3 3 3" xfId="9026" xr:uid="{00000000-0005-0000-0000-000042230000}"/>
    <cellStyle name="Normal 6 2 3 2 2 3 3 3 3" xfId="24127" xr:uid="{00000000-0005-0000-0000-00003F5E0000}"/>
    <cellStyle name="Normal 6 2 3 2 2 3 3 5" xfId="19114" xr:uid="{00000000-0005-0000-0000-0000AA4A0000}"/>
    <cellStyle name="Normal 6 2 3 2 2 3 4" xfId="5665" xr:uid="{00000000-0005-0000-0000-000021160000}"/>
    <cellStyle name="Normal 6 2 3 2 2 3 4 2" xfId="15717" xr:uid="{00000000-0005-0000-0000-0000653D0000}"/>
    <cellStyle name="Normal 6 2 3 2 2 3 4 2 3" xfId="30815" xr:uid="{00000000-0005-0000-0000-00005F780000}"/>
    <cellStyle name="Normal 6 2 3 2 2 3 4 3" xfId="10697" xr:uid="{00000000-0005-0000-0000-0000C9290000}"/>
    <cellStyle name="Normal 6 2 3 2 2 3 4 3 3" xfId="25798" xr:uid="{00000000-0005-0000-0000-0000C6640000}"/>
    <cellStyle name="Normal 6 2 3 2 2 3 4 5" xfId="20785" xr:uid="{00000000-0005-0000-0000-000031510000}"/>
    <cellStyle name="Normal 6 2 3 2 2 3 5" xfId="12375" xr:uid="{00000000-0005-0000-0000-000057300000}"/>
    <cellStyle name="Normal 6 2 3 2 2 3 5 3" xfId="27473" xr:uid="{00000000-0005-0000-0000-0000516B0000}"/>
    <cellStyle name="Normal 6 2 3 2 2 3 6" xfId="7354" xr:uid="{00000000-0005-0000-0000-0000BA1C0000}"/>
    <cellStyle name="Normal 6 2 3 2 2 3 6 3" xfId="22456" xr:uid="{00000000-0005-0000-0000-0000B8570000}"/>
    <cellStyle name="Normal 6 2 3 2 2 3 8" xfId="17443" xr:uid="{00000000-0005-0000-0000-000023440000}"/>
    <cellStyle name="Normal 6 2 3 2 2 4" xfId="2701" xr:uid="{00000000-0005-0000-0000-00008D0A0000}"/>
    <cellStyle name="Normal 6 2 3 2 2 4 2" xfId="4391" xr:uid="{00000000-0005-0000-0000-000027110000}"/>
    <cellStyle name="Normal 6 2 3 2 2 4 2 2" xfId="14464" xr:uid="{00000000-0005-0000-0000-000080380000}"/>
    <cellStyle name="Normal 6 2 3 2 2 4 2 2 3" xfId="29562" xr:uid="{00000000-0005-0000-0000-00007A730000}"/>
    <cellStyle name="Normal 6 2 3 2 2 4 2 3" xfId="9444" xr:uid="{00000000-0005-0000-0000-0000E4240000}"/>
    <cellStyle name="Normal 6 2 3 2 2 4 2 3 3" xfId="24545" xr:uid="{00000000-0005-0000-0000-0000E15F0000}"/>
    <cellStyle name="Normal 6 2 3 2 2 4 2 5" xfId="19532" xr:uid="{00000000-0005-0000-0000-00004C4C0000}"/>
    <cellStyle name="Normal 6 2 3 2 2 4 3" xfId="6083" xr:uid="{00000000-0005-0000-0000-0000C3170000}"/>
    <cellStyle name="Normal 6 2 3 2 2 4 3 2" xfId="16135" xr:uid="{00000000-0005-0000-0000-0000073F0000}"/>
    <cellStyle name="Normal 6 2 3 2 2 4 3 3" xfId="11115" xr:uid="{00000000-0005-0000-0000-00006B2B0000}"/>
    <cellStyle name="Normal 6 2 3 2 2 4 3 3 3" xfId="26216" xr:uid="{00000000-0005-0000-0000-000068660000}"/>
    <cellStyle name="Normal 6 2 3 2 2 4 3 5" xfId="21203" xr:uid="{00000000-0005-0000-0000-0000D3520000}"/>
    <cellStyle name="Normal 6 2 3 2 2 4 4" xfId="12793" xr:uid="{00000000-0005-0000-0000-0000F9310000}"/>
    <cellStyle name="Normal 6 2 3 2 2 4 4 3" xfId="27891" xr:uid="{00000000-0005-0000-0000-0000F36C0000}"/>
    <cellStyle name="Normal 6 2 3 2 2 4 5" xfId="7772" xr:uid="{00000000-0005-0000-0000-00005C1E0000}"/>
    <cellStyle name="Normal 6 2 3 2 2 4 5 3" xfId="22874" xr:uid="{00000000-0005-0000-0000-00005A590000}"/>
    <cellStyle name="Normal 6 2 3 2 2 4 7" xfId="17861" xr:uid="{00000000-0005-0000-0000-0000C5450000}"/>
    <cellStyle name="Normal 6 2 3 2 2 5" xfId="3554" xr:uid="{00000000-0005-0000-0000-0000E20D0000}"/>
    <cellStyle name="Normal 6 2 3 2 2 5 2" xfId="13628" xr:uid="{00000000-0005-0000-0000-00003C350000}"/>
    <cellStyle name="Normal 6 2 3 2 2 5 2 3" xfId="28726" xr:uid="{00000000-0005-0000-0000-000036700000}"/>
    <cellStyle name="Normal 6 2 3 2 2 5 3" xfId="8608" xr:uid="{00000000-0005-0000-0000-0000A0210000}"/>
    <cellStyle name="Normal 6 2 3 2 2 5 3 3" xfId="23709" xr:uid="{00000000-0005-0000-0000-00009D5C0000}"/>
    <cellStyle name="Normal 6 2 3 2 2 5 5" xfId="18696" xr:uid="{00000000-0005-0000-0000-000008490000}"/>
    <cellStyle name="Normal 6 2 3 2 2 6" xfId="5247" xr:uid="{00000000-0005-0000-0000-00007F140000}"/>
    <cellStyle name="Normal 6 2 3 2 2 6 2" xfId="15299" xr:uid="{00000000-0005-0000-0000-0000C33B0000}"/>
    <cellStyle name="Normal 6 2 3 2 2 6 2 3" xfId="30397" xr:uid="{00000000-0005-0000-0000-0000BD760000}"/>
    <cellStyle name="Normal 6 2 3 2 2 6 3" xfId="10279" xr:uid="{00000000-0005-0000-0000-000027280000}"/>
    <cellStyle name="Normal 6 2 3 2 2 6 3 3" xfId="25380" xr:uid="{00000000-0005-0000-0000-000024630000}"/>
    <cellStyle name="Normal 6 2 3 2 2 6 5" xfId="20367" xr:uid="{00000000-0005-0000-0000-00008F4F0000}"/>
    <cellStyle name="Normal 6 2 3 2 2 7" xfId="11957" xr:uid="{00000000-0005-0000-0000-0000B52E0000}"/>
    <cellStyle name="Normal 6 2 3 2 2 7 3" xfId="27055" xr:uid="{00000000-0005-0000-0000-0000AF690000}"/>
    <cellStyle name="Normal 6 2 3 2 2 8" xfId="6936" xr:uid="{00000000-0005-0000-0000-0000181B0000}"/>
    <cellStyle name="Normal 6 2 3 2 2 8 3" xfId="22038" xr:uid="{00000000-0005-0000-0000-000016560000}"/>
    <cellStyle name="Normal 6 2 3 2 3" xfId="1963" xr:uid="{00000000-0005-0000-0000-0000AB070000}"/>
    <cellStyle name="Normal 6 2 3 2 3 2" xfId="2384" xr:uid="{00000000-0005-0000-0000-000050090000}"/>
    <cellStyle name="Normal 6 2 3 2 3 2 2" xfId="3223" xr:uid="{00000000-0005-0000-0000-0000970C0000}"/>
    <cellStyle name="Normal 6 2 3 2 3 2 2 2" xfId="4913" xr:uid="{00000000-0005-0000-0000-000031130000}"/>
    <cellStyle name="Normal 6 2 3 2 3 2 2 2 2" xfId="14986" xr:uid="{00000000-0005-0000-0000-00008A3A0000}"/>
    <cellStyle name="Normal 6 2 3 2 3 2 2 2 2 3" xfId="30084" xr:uid="{00000000-0005-0000-0000-000084750000}"/>
    <cellStyle name="Normal 6 2 3 2 3 2 2 2 3" xfId="9966" xr:uid="{00000000-0005-0000-0000-0000EE260000}"/>
    <cellStyle name="Normal 6 2 3 2 3 2 2 2 3 3" xfId="25067" xr:uid="{00000000-0005-0000-0000-0000EB610000}"/>
    <cellStyle name="Normal 6 2 3 2 3 2 2 2 5" xfId="20054" xr:uid="{00000000-0005-0000-0000-0000564E0000}"/>
    <cellStyle name="Normal 6 2 3 2 3 2 2 3" xfId="6605" xr:uid="{00000000-0005-0000-0000-0000CD190000}"/>
    <cellStyle name="Normal 6 2 3 2 3 2 2 3 2" xfId="16657" xr:uid="{00000000-0005-0000-0000-000011410000}"/>
    <cellStyle name="Normal 6 2 3 2 3 2 2 3 3" xfId="11637" xr:uid="{00000000-0005-0000-0000-0000752D0000}"/>
    <cellStyle name="Normal 6 2 3 2 3 2 2 3 3 3" xfId="26738" xr:uid="{00000000-0005-0000-0000-000072680000}"/>
    <cellStyle name="Normal 6 2 3 2 3 2 2 3 5" xfId="21725" xr:uid="{00000000-0005-0000-0000-0000DD540000}"/>
    <cellStyle name="Normal 6 2 3 2 3 2 2 4" xfId="13315" xr:uid="{00000000-0005-0000-0000-000003340000}"/>
    <cellStyle name="Normal 6 2 3 2 3 2 2 4 3" xfId="28413" xr:uid="{00000000-0005-0000-0000-0000FD6E0000}"/>
    <cellStyle name="Normal 6 2 3 2 3 2 2 5" xfId="8294" xr:uid="{00000000-0005-0000-0000-000066200000}"/>
    <cellStyle name="Normal 6 2 3 2 3 2 2 5 3" xfId="23396" xr:uid="{00000000-0005-0000-0000-0000645B0000}"/>
    <cellStyle name="Normal 6 2 3 2 3 2 2 7" xfId="18383" xr:uid="{00000000-0005-0000-0000-0000CF470000}"/>
    <cellStyle name="Normal 6 2 3 2 3 2 3" xfId="4076" xr:uid="{00000000-0005-0000-0000-0000EC0F0000}"/>
    <cellStyle name="Normal 6 2 3 2 3 2 3 2" xfId="14150" xr:uid="{00000000-0005-0000-0000-000046370000}"/>
    <cellStyle name="Normal 6 2 3 2 3 2 3 2 3" xfId="29248" xr:uid="{00000000-0005-0000-0000-000040720000}"/>
    <cellStyle name="Normal 6 2 3 2 3 2 3 3" xfId="9130" xr:uid="{00000000-0005-0000-0000-0000AA230000}"/>
    <cellStyle name="Normal 6 2 3 2 3 2 3 3 3" xfId="24231" xr:uid="{00000000-0005-0000-0000-0000A75E0000}"/>
    <cellStyle name="Normal 6 2 3 2 3 2 3 5" xfId="19218" xr:uid="{00000000-0005-0000-0000-0000124B0000}"/>
    <cellStyle name="Normal 6 2 3 2 3 2 4" xfId="5769" xr:uid="{00000000-0005-0000-0000-000089160000}"/>
    <cellStyle name="Normal 6 2 3 2 3 2 4 2" xfId="15821" xr:uid="{00000000-0005-0000-0000-0000CD3D0000}"/>
    <cellStyle name="Normal 6 2 3 2 3 2 4 2 3" xfId="30919" xr:uid="{00000000-0005-0000-0000-0000C7780000}"/>
    <cellStyle name="Normal 6 2 3 2 3 2 4 3" xfId="10801" xr:uid="{00000000-0005-0000-0000-0000312A0000}"/>
    <cellStyle name="Normal 6 2 3 2 3 2 4 3 3" xfId="25902" xr:uid="{00000000-0005-0000-0000-00002E650000}"/>
    <cellStyle name="Normal 6 2 3 2 3 2 4 5" xfId="20889" xr:uid="{00000000-0005-0000-0000-000099510000}"/>
    <cellStyle name="Normal 6 2 3 2 3 2 5" xfId="12479" xr:uid="{00000000-0005-0000-0000-0000BF300000}"/>
    <cellStyle name="Normal 6 2 3 2 3 2 5 3" xfId="27577" xr:uid="{00000000-0005-0000-0000-0000B96B0000}"/>
    <cellStyle name="Normal 6 2 3 2 3 2 6" xfId="7458" xr:uid="{00000000-0005-0000-0000-0000221D0000}"/>
    <cellStyle name="Normal 6 2 3 2 3 2 6 3" xfId="22560" xr:uid="{00000000-0005-0000-0000-000020580000}"/>
    <cellStyle name="Normal 6 2 3 2 3 2 8" xfId="17547" xr:uid="{00000000-0005-0000-0000-00008B440000}"/>
    <cellStyle name="Normal 6 2 3 2 3 3" xfId="2805" xr:uid="{00000000-0005-0000-0000-0000F50A0000}"/>
    <cellStyle name="Normal 6 2 3 2 3 3 2" xfId="4495" xr:uid="{00000000-0005-0000-0000-00008F110000}"/>
    <cellStyle name="Normal 6 2 3 2 3 3 2 2" xfId="14568" xr:uid="{00000000-0005-0000-0000-0000E8380000}"/>
    <cellStyle name="Normal 6 2 3 2 3 3 2 2 3" xfId="29666" xr:uid="{00000000-0005-0000-0000-0000E2730000}"/>
    <cellStyle name="Normal 6 2 3 2 3 3 2 3" xfId="9548" xr:uid="{00000000-0005-0000-0000-00004C250000}"/>
    <cellStyle name="Normal 6 2 3 2 3 3 2 3 3" xfId="24649" xr:uid="{00000000-0005-0000-0000-000049600000}"/>
    <cellStyle name="Normal 6 2 3 2 3 3 2 5" xfId="19636" xr:uid="{00000000-0005-0000-0000-0000B44C0000}"/>
    <cellStyle name="Normal 6 2 3 2 3 3 3" xfId="6187" xr:uid="{00000000-0005-0000-0000-00002B180000}"/>
    <cellStyle name="Normal 6 2 3 2 3 3 3 2" xfId="16239" xr:uid="{00000000-0005-0000-0000-00006F3F0000}"/>
    <cellStyle name="Normal 6 2 3 2 3 3 3 3" xfId="11219" xr:uid="{00000000-0005-0000-0000-0000D32B0000}"/>
    <cellStyle name="Normal 6 2 3 2 3 3 3 3 3" xfId="26320" xr:uid="{00000000-0005-0000-0000-0000D0660000}"/>
    <cellStyle name="Normal 6 2 3 2 3 3 3 5" xfId="21307" xr:uid="{00000000-0005-0000-0000-00003B530000}"/>
    <cellStyle name="Normal 6 2 3 2 3 3 4" xfId="12897" xr:uid="{00000000-0005-0000-0000-000061320000}"/>
    <cellStyle name="Normal 6 2 3 2 3 3 4 3" xfId="27995" xr:uid="{00000000-0005-0000-0000-00005B6D0000}"/>
    <cellStyle name="Normal 6 2 3 2 3 3 5" xfId="7876" xr:uid="{00000000-0005-0000-0000-0000C41E0000}"/>
    <cellStyle name="Normal 6 2 3 2 3 3 5 3" xfId="22978" xr:uid="{00000000-0005-0000-0000-0000C2590000}"/>
    <cellStyle name="Normal 6 2 3 2 3 3 7" xfId="17965" xr:uid="{00000000-0005-0000-0000-00002D460000}"/>
    <cellStyle name="Normal 6 2 3 2 3 4" xfId="3658" xr:uid="{00000000-0005-0000-0000-00004A0E0000}"/>
    <cellStyle name="Normal 6 2 3 2 3 4 2" xfId="13732" xr:uid="{00000000-0005-0000-0000-0000A4350000}"/>
    <cellStyle name="Normal 6 2 3 2 3 4 2 3" xfId="28830" xr:uid="{00000000-0005-0000-0000-00009E700000}"/>
    <cellStyle name="Normal 6 2 3 2 3 4 3" xfId="8712" xr:uid="{00000000-0005-0000-0000-000008220000}"/>
    <cellStyle name="Normal 6 2 3 2 3 4 3 3" xfId="23813" xr:uid="{00000000-0005-0000-0000-0000055D0000}"/>
    <cellStyle name="Normal 6 2 3 2 3 4 5" xfId="18800" xr:uid="{00000000-0005-0000-0000-000070490000}"/>
    <cellStyle name="Normal 6 2 3 2 3 5" xfId="5351" xr:uid="{00000000-0005-0000-0000-0000E7140000}"/>
    <cellStyle name="Normal 6 2 3 2 3 5 2" xfId="15403" xr:uid="{00000000-0005-0000-0000-00002B3C0000}"/>
    <cellStyle name="Normal 6 2 3 2 3 5 2 3" xfId="30501" xr:uid="{00000000-0005-0000-0000-000025770000}"/>
    <cellStyle name="Normal 6 2 3 2 3 5 3" xfId="10383" xr:uid="{00000000-0005-0000-0000-00008F280000}"/>
    <cellStyle name="Normal 6 2 3 2 3 5 3 3" xfId="25484" xr:uid="{00000000-0005-0000-0000-00008C630000}"/>
    <cellStyle name="Normal 6 2 3 2 3 5 5" xfId="20471" xr:uid="{00000000-0005-0000-0000-0000F74F0000}"/>
    <cellStyle name="Normal 6 2 3 2 3 6" xfId="12061" xr:uid="{00000000-0005-0000-0000-00001D2F0000}"/>
    <cellStyle name="Normal 6 2 3 2 3 6 3" xfId="27159" xr:uid="{00000000-0005-0000-0000-0000176A0000}"/>
    <cellStyle name="Normal 6 2 3 2 3 7" xfId="7040" xr:uid="{00000000-0005-0000-0000-0000801B0000}"/>
    <cellStyle name="Normal 6 2 3 2 3 7 3" xfId="22142" xr:uid="{00000000-0005-0000-0000-00007E560000}"/>
    <cellStyle name="Normal 6 2 3 2 3 9" xfId="17129" xr:uid="{00000000-0005-0000-0000-0000E9420000}"/>
    <cellStyle name="Normal 6 2 3 2 4" xfId="2176" xr:uid="{00000000-0005-0000-0000-000080080000}"/>
    <cellStyle name="Normal 6 2 3 2 4 2" xfId="3015" xr:uid="{00000000-0005-0000-0000-0000C70B0000}"/>
    <cellStyle name="Normal 6 2 3 2 4 2 2" xfId="4705" xr:uid="{00000000-0005-0000-0000-000061120000}"/>
    <cellStyle name="Normal 6 2 3 2 4 2 2 2" xfId="14778" xr:uid="{00000000-0005-0000-0000-0000BA390000}"/>
    <cellStyle name="Normal 6 2 3 2 4 2 2 2 3" xfId="29876" xr:uid="{00000000-0005-0000-0000-0000B4740000}"/>
    <cellStyle name="Normal 6 2 3 2 4 2 2 3" xfId="9758" xr:uid="{00000000-0005-0000-0000-00001E260000}"/>
    <cellStyle name="Normal 6 2 3 2 4 2 2 3 3" xfId="24859" xr:uid="{00000000-0005-0000-0000-00001B610000}"/>
    <cellStyle name="Normal 6 2 3 2 4 2 2 5" xfId="19846" xr:uid="{00000000-0005-0000-0000-0000864D0000}"/>
    <cellStyle name="Normal 6 2 3 2 4 2 3" xfId="6397" xr:uid="{00000000-0005-0000-0000-0000FD180000}"/>
    <cellStyle name="Normal 6 2 3 2 4 2 3 2" xfId="16449" xr:uid="{00000000-0005-0000-0000-000041400000}"/>
    <cellStyle name="Normal 6 2 3 2 4 2 3 3" xfId="11429" xr:uid="{00000000-0005-0000-0000-0000A52C0000}"/>
    <cellStyle name="Normal 6 2 3 2 4 2 3 3 3" xfId="26530" xr:uid="{00000000-0005-0000-0000-0000A2670000}"/>
    <cellStyle name="Normal 6 2 3 2 4 2 3 5" xfId="21517" xr:uid="{00000000-0005-0000-0000-00000D540000}"/>
    <cellStyle name="Normal 6 2 3 2 4 2 4" xfId="13107" xr:uid="{00000000-0005-0000-0000-000033330000}"/>
    <cellStyle name="Normal 6 2 3 2 4 2 4 3" xfId="28205" xr:uid="{00000000-0005-0000-0000-00002D6E0000}"/>
    <cellStyle name="Normal 6 2 3 2 4 2 5" xfId="8086" xr:uid="{00000000-0005-0000-0000-0000961F0000}"/>
    <cellStyle name="Normal 6 2 3 2 4 2 5 3" xfId="23188" xr:uid="{00000000-0005-0000-0000-0000945A0000}"/>
    <cellStyle name="Normal 6 2 3 2 4 2 7" xfId="18175" xr:uid="{00000000-0005-0000-0000-0000FF460000}"/>
    <cellStyle name="Normal 6 2 3 2 4 3" xfId="3868" xr:uid="{00000000-0005-0000-0000-00001C0F0000}"/>
    <cellStyle name="Normal 6 2 3 2 4 3 2" xfId="13942" xr:uid="{00000000-0005-0000-0000-000076360000}"/>
    <cellStyle name="Normal 6 2 3 2 4 3 2 3" xfId="29040" xr:uid="{00000000-0005-0000-0000-000070710000}"/>
    <cellStyle name="Normal 6 2 3 2 4 3 3" xfId="8922" xr:uid="{00000000-0005-0000-0000-0000DA220000}"/>
    <cellStyle name="Normal 6 2 3 2 4 3 3 3" xfId="24023" xr:uid="{00000000-0005-0000-0000-0000D75D0000}"/>
    <cellStyle name="Normal 6 2 3 2 4 3 5" xfId="19010" xr:uid="{00000000-0005-0000-0000-0000424A0000}"/>
    <cellStyle name="Normal 6 2 3 2 4 4" xfId="5561" xr:uid="{00000000-0005-0000-0000-0000B9150000}"/>
    <cellStyle name="Normal 6 2 3 2 4 4 2" xfId="15613" xr:uid="{00000000-0005-0000-0000-0000FD3C0000}"/>
    <cellStyle name="Normal 6 2 3 2 4 4 2 3" xfId="30711" xr:uid="{00000000-0005-0000-0000-0000F7770000}"/>
    <cellStyle name="Normal 6 2 3 2 4 4 3" xfId="10593" xr:uid="{00000000-0005-0000-0000-000061290000}"/>
    <cellStyle name="Normal 6 2 3 2 4 4 3 3" xfId="25694" xr:uid="{00000000-0005-0000-0000-00005E640000}"/>
    <cellStyle name="Normal 6 2 3 2 4 4 5" xfId="20681" xr:uid="{00000000-0005-0000-0000-0000C9500000}"/>
    <cellStyle name="Normal 6 2 3 2 4 5" xfId="12271" xr:uid="{00000000-0005-0000-0000-0000EF2F0000}"/>
    <cellStyle name="Normal 6 2 3 2 4 5 3" xfId="27369" xr:uid="{00000000-0005-0000-0000-0000E96A0000}"/>
    <cellStyle name="Normal 6 2 3 2 4 6" xfId="7250" xr:uid="{00000000-0005-0000-0000-0000521C0000}"/>
    <cellStyle name="Normal 6 2 3 2 4 6 3" xfId="22352" xr:uid="{00000000-0005-0000-0000-000050570000}"/>
    <cellStyle name="Normal 6 2 3 2 4 8" xfId="17339" xr:uid="{00000000-0005-0000-0000-0000BB430000}"/>
    <cellStyle name="Normal 6 2 3 2 5" xfId="2597" xr:uid="{00000000-0005-0000-0000-0000250A0000}"/>
    <cellStyle name="Normal 6 2 3 2 5 2" xfId="4287" xr:uid="{00000000-0005-0000-0000-0000BF100000}"/>
    <cellStyle name="Normal 6 2 3 2 5 2 2" xfId="14360" xr:uid="{00000000-0005-0000-0000-000018380000}"/>
    <cellStyle name="Normal 6 2 3 2 5 2 2 3" xfId="29458" xr:uid="{00000000-0005-0000-0000-000012730000}"/>
    <cellStyle name="Normal 6 2 3 2 5 2 3" xfId="9340" xr:uid="{00000000-0005-0000-0000-00007C240000}"/>
    <cellStyle name="Normal 6 2 3 2 5 2 3 3" xfId="24441" xr:uid="{00000000-0005-0000-0000-0000795F0000}"/>
    <cellStyle name="Normal 6 2 3 2 5 2 5" xfId="19428" xr:uid="{00000000-0005-0000-0000-0000E44B0000}"/>
    <cellStyle name="Normal 6 2 3 2 5 3" xfId="5979" xr:uid="{00000000-0005-0000-0000-00005B170000}"/>
    <cellStyle name="Normal 6 2 3 2 5 3 2" xfId="16031" xr:uid="{00000000-0005-0000-0000-00009F3E0000}"/>
    <cellStyle name="Normal 6 2 3 2 5 3 3" xfId="11011" xr:uid="{00000000-0005-0000-0000-0000032B0000}"/>
    <cellStyle name="Normal 6 2 3 2 5 3 3 3" xfId="26112" xr:uid="{00000000-0005-0000-0000-000000660000}"/>
    <cellStyle name="Normal 6 2 3 2 5 3 5" xfId="21099" xr:uid="{00000000-0005-0000-0000-00006B520000}"/>
    <cellStyle name="Normal 6 2 3 2 5 4" xfId="12689" xr:uid="{00000000-0005-0000-0000-000091310000}"/>
    <cellStyle name="Normal 6 2 3 2 5 4 3" xfId="27787" xr:uid="{00000000-0005-0000-0000-00008B6C0000}"/>
    <cellStyle name="Normal 6 2 3 2 5 5" xfId="7668" xr:uid="{00000000-0005-0000-0000-0000F41D0000}"/>
    <cellStyle name="Normal 6 2 3 2 5 5 3" xfId="22770" xr:uid="{00000000-0005-0000-0000-0000F2580000}"/>
    <cellStyle name="Normal 6 2 3 2 5 7" xfId="17757" xr:uid="{00000000-0005-0000-0000-00005D450000}"/>
    <cellStyle name="Normal 6 2 3 2 6" xfId="3450" xr:uid="{00000000-0005-0000-0000-00007A0D0000}"/>
    <cellStyle name="Normal 6 2 3 2 6 2" xfId="13524" xr:uid="{00000000-0005-0000-0000-0000D4340000}"/>
    <cellStyle name="Normal 6 2 3 2 6 2 3" xfId="28622" xr:uid="{00000000-0005-0000-0000-0000CE6F0000}"/>
    <cellStyle name="Normal 6 2 3 2 6 3" xfId="8504" xr:uid="{00000000-0005-0000-0000-000038210000}"/>
    <cellStyle name="Normal 6 2 3 2 6 3 3" xfId="23605" xr:uid="{00000000-0005-0000-0000-0000355C0000}"/>
    <cellStyle name="Normal 6 2 3 2 6 5" xfId="18592" xr:uid="{00000000-0005-0000-0000-0000A0480000}"/>
    <cellStyle name="Normal 6 2 3 2 7" xfId="5143" xr:uid="{00000000-0005-0000-0000-000017140000}"/>
    <cellStyle name="Normal 6 2 3 2 7 2" xfId="15195" xr:uid="{00000000-0005-0000-0000-00005B3B0000}"/>
    <cellStyle name="Normal 6 2 3 2 7 2 3" xfId="30293" xr:uid="{00000000-0005-0000-0000-000055760000}"/>
    <cellStyle name="Normal 6 2 3 2 7 3" xfId="10175" xr:uid="{00000000-0005-0000-0000-0000BF270000}"/>
    <cellStyle name="Normal 6 2 3 2 7 3 3" xfId="25276" xr:uid="{00000000-0005-0000-0000-0000BC620000}"/>
    <cellStyle name="Normal 6 2 3 2 7 5" xfId="20263" xr:uid="{00000000-0005-0000-0000-0000274F0000}"/>
    <cellStyle name="Normal 6 2 3 2 8" xfId="11853" xr:uid="{00000000-0005-0000-0000-00004D2E0000}"/>
    <cellStyle name="Normal 6 2 3 2 8 3" xfId="26951" xr:uid="{00000000-0005-0000-0000-000047690000}"/>
    <cellStyle name="Normal 6 2 3 2 9" xfId="6832" xr:uid="{00000000-0005-0000-0000-0000B01A0000}"/>
    <cellStyle name="Normal 6 2 3 2 9 3" xfId="21934" xr:uid="{00000000-0005-0000-0000-0000AE550000}"/>
    <cellStyle name="Normal 6 2 3 3" xfId="753" xr:uid="{00000000-0005-0000-0000-0000F1020000}"/>
    <cellStyle name="Normal 6 2 3 3 10" xfId="16973" xr:uid="{00000000-0005-0000-0000-00004D420000}"/>
    <cellStyle name="Normal 6 2 3 3 11" xfId="1796" xr:uid="{00000000-0005-0000-0000-000004070000}"/>
    <cellStyle name="Normal 6 2 3 3 2" xfId="2015" xr:uid="{00000000-0005-0000-0000-0000DF070000}"/>
    <cellStyle name="Normal 6 2 3 3 2 2" xfId="2436" xr:uid="{00000000-0005-0000-0000-000084090000}"/>
    <cellStyle name="Normal 6 2 3 3 2 2 2" xfId="3275" xr:uid="{00000000-0005-0000-0000-0000CB0C0000}"/>
    <cellStyle name="Normal 6 2 3 3 2 2 2 2" xfId="4965" xr:uid="{00000000-0005-0000-0000-000065130000}"/>
    <cellStyle name="Normal 6 2 3 3 2 2 2 2 2" xfId="15038" xr:uid="{00000000-0005-0000-0000-0000BE3A0000}"/>
    <cellStyle name="Normal 6 2 3 3 2 2 2 2 2 3" xfId="30136" xr:uid="{00000000-0005-0000-0000-0000B8750000}"/>
    <cellStyle name="Normal 6 2 3 3 2 2 2 2 3" xfId="10018" xr:uid="{00000000-0005-0000-0000-000022270000}"/>
    <cellStyle name="Normal 6 2 3 3 2 2 2 2 3 3" xfId="25119" xr:uid="{00000000-0005-0000-0000-00001F620000}"/>
    <cellStyle name="Normal 6 2 3 3 2 2 2 2 5" xfId="20106" xr:uid="{00000000-0005-0000-0000-00008A4E0000}"/>
    <cellStyle name="Normal 6 2 3 3 2 2 2 3" xfId="6657" xr:uid="{00000000-0005-0000-0000-0000011A0000}"/>
    <cellStyle name="Normal 6 2 3 3 2 2 2 3 2" xfId="16709" xr:uid="{00000000-0005-0000-0000-000045410000}"/>
    <cellStyle name="Normal 6 2 3 3 2 2 2 3 3" xfId="11689" xr:uid="{00000000-0005-0000-0000-0000A92D0000}"/>
    <cellStyle name="Normal 6 2 3 3 2 2 2 3 3 3" xfId="26790" xr:uid="{00000000-0005-0000-0000-0000A6680000}"/>
    <cellStyle name="Normal 6 2 3 3 2 2 2 3 5" xfId="21777" xr:uid="{00000000-0005-0000-0000-000011550000}"/>
    <cellStyle name="Normal 6 2 3 3 2 2 2 4" xfId="13367" xr:uid="{00000000-0005-0000-0000-000037340000}"/>
    <cellStyle name="Normal 6 2 3 3 2 2 2 4 3" xfId="28465" xr:uid="{00000000-0005-0000-0000-0000316F0000}"/>
    <cellStyle name="Normal 6 2 3 3 2 2 2 5" xfId="8346" xr:uid="{00000000-0005-0000-0000-00009A200000}"/>
    <cellStyle name="Normal 6 2 3 3 2 2 2 5 3" xfId="23448" xr:uid="{00000000-0005-0000-0000-0000985B0000}"/>
    <cellStyle name="Normal 6 2 3 3 2 2 2 7" xfId="18435" xr:uid="{00000000-0005-0000-0000-000003480000}"/>
    <cellStyle name="Normal 6 2 3 3 2 2 3" xfId="4128" xr:uid="{00000000-0005-0000-0000-000020100000}"/>
    <cellStyle name="Normal 6 2 3 3 2 2 3 2" xfId="14202" xr:uid="{00000000-0005-0000-0000-00007A370000}"/>
    <cellStyle name="Normal 6 2 3 3 2 2 3 2 3" xfId="29300" xr:uid="{00000000-0005-0000-0000-000074720000}"/>
    <cellStyle name="Normal 6 2 3 3 2 2 3 3" xfId="9182" xr:uid="{00000000-0005-0000-0000-0000DE230000}"/>
    <cellStyle name="Normal 6 2 3 3 2 2 3 3 3" xfId="24283" xr:uid="{00000000-0005-0000-0000-0000DB5E0000}"/>
    <cellStyle name="Normal 6 2 3 3 2 2 3 5" xfId="19270" xr:uid="{00000000-0005-0000-0000-0000464B0000}"/>
    <cellStyle name="Normal 6 2 3 3 2 2 4" xfId="5821" xr:uid="{00000000-0005-0000-0000-0000BD160000}"/>
    <cellStyle name="Normal 6 2 3 3 2 2 4 2" xfId="15873" xr:uid="{00000000-0005-0000-0000-0000013E0000}"/>
    <cellStyle name="Normal 6 2 3 3 2 2 4 3" xfId="10853" xr:uid="{00000000-0005-0000-0000-0000652A0000}"/>
    <cellStyle name="Normal 6 2 3 3 2 2 4 3 3" xfId="25954" xr:uid="{00000000-0005-0000-0000-000062650000}"/>
    <cellStyle name="Normal 6 2 3 3 2 2 4 5" xfId="20941" xr:uid="{00000000-0005-0000-0000-0000CD510000}"/>
    <cellStyle name="Normal 6 2 3 3 2 2 5" xfId="12531" xr:uid="{00000000-0005-0000-0000-0000F3300000}"/>
    <cellStyle name="Normal 6 2 3 3 2 2 5 3" xfId="27629" xr:uid="{00000000-0005-0000-0000-0000ED6B0000}"/>
    <cellStyle name="Normal 6 2 3 3 2 2 6" xfId="7510" xr:uid="{00000000-0005-0000-0000-0000561D0000}"/>
    <cellStyle name="Normal 6 2 3 3 2 2 6 3" xfId="22612" xr:uid="{00000000-0005-0000-0000-000054580000}"/>
    <cellStyle name="Normal 6 2 3 3 2 2 8" xfId="17599" xr:uid="{00000000-0005-0000-0000-0000BF440000}"/>
    <cellStyle name="Normal 6 2 3 3 2 3" xfId="2857" xr:uid="{00000000-0005-0000-0000-0000290B0000}"/>
    <cellStyle name="Normal 6 2 3 3 2 3 2" xfId="4547" xr:uid="{00000000-0005-0000-0000-0000C3110000}"/>
    <cellStyle name="Normal 6 2 3 3 2 3 2 2" xfId="14620" xr:uid="{00000000-0005-0000-0000-00001C390000}"/>
    <cellStyle name="Normal 6 2 3 3 2 3 2 2 3" xfId="29718" xr:uid="{00000000-0005-0000-0000-000016740000}"/>
    <cellStyle name="Normal 6 2 3 3 2 3 2 3" xfId="9600" xr:uid="{00000000-0005-0000-0000-000080250000}"/>
    <cellStyle name="Normal 6 2 3 3 2 3 2 3 3" xfId="24701" xr:uid="{00000000-0005-0000-0000-00007D600000}"/>
    <cellStyle name="Normal 6 2 3 3 2 3 2 5" xfId="19688" xr:uid="{00000000-0005-0000-0000-0000E84C0000}"/>
    <cellStyle name="Normal 6 2 3 3 2 3 3" xfId="6239" xr:uid="{00000000-0005-0000-0000-00005F180000}"/>
    <cellStyle name="Normal 6 2 3 3 2 3 3 2" xfId="16291" xr:uid="{00000000-0005-0000-0000-0000A33F0000}"/>
    <cellStyle name="Normal 6 2 3 3 2 3 3 3" xfId="11271" xr:uid="{00000000-0005-0000-0000-0000072C0000}"/>
    <cellStyle name="Normal 6 2 3 3 2 3 3 3 3" xfId="26372" xr:uid="{00000000-0005-0000-0000-000004670000}"/>
    <cellStyle name="Normal 6 2 3 3 2 3 3 5" xfId="21359" xr:uid="{00000000-0005-0000-0000-00006F530000}"/>
    <cellStyle name="Normal 6 2 3 3 2 3 4" xfId="12949" xr:uid="{00000000-0005-0000-0000-000095320000}"/>
    <cellStyle name="Normal 6 2 3 3 2 3 4 3" xfId="28047" xr:uid="{00000000-0005-0000-0000-00008F6D0000}"/>
    <cellStyle name="Normal 6 2 3 3 2 3 5" xfId="7928" xr:uid="{00000000-0005-0000-0000-0000F81E0000}"/>
    <cellStyle name="Normal 6 2 3 3 2 3 5 3" xfId="23030" xr:uid="{00000000-0005-0000-0000-0000F6590000}"/>
    <cellStyle name="Normal 6 2 3 3 2 3 7" xfId="18017" xr:uid="{00000000-0005-0000-0000-000061460000}"/>
    <cellStyle name="Normal 6 2 3 3 2 4" xfId="3710" xr:uid="{00000000-0005-0000-0000-00007E0E0000}"/>
    <cellStyle name="Normal 6 2 3 3 2 4 2" xfId="13784" xr:uid="{00000000-0005-0000-0000-0000D8350000}"/>
    <cellStyle name="Normal 6 2 3 3 2 4 2 3" xfId="28882" xr:uid="{00000000-0005-0000-0000-0000D2700000}"/>
    <cellStyle name="Normal 6 2 3 3 2 4 3" xfId="8764" xr:uid="{00000000-0005-0000-0000-00003C220000}"/>
    <cellStyle name="Normal 6 2 3 3 2 4 3 3" xfId="23865" xr:uid="{00000000-0005-0000-0000-0000395D0000}"/>
    <cellStyle name="Normal 6 2 3 3 2 4 5" xfId="18852" xr:uid="{00000000-0005-0000-0000-0000A4490000}"/>
    <cellStyle name="Normal 6 2 3 3 2 5" xfId="5403" xr:uid="{00000000-0005-0000-0000-00001B150000}"/>
    <cellStyle name="Normal 6 2 3 3 2 5 2" xfId="15455" xr:uid="{00000000-0005-0000-0000-00005F3C0000}"/>
    <cellStyle name="Normal 6 2 3 3 2 5 2 3" xfId="30553" xr:uid="{00000000-0005-0000-0000-000059770000}"/>
    <cellStyle name="Normal 6 2 3 3 2 5 3" xfId="10435" xr:uid="{00000000-0005-0000-0000-0000C3280000}"/>
    <cellStyle name="Normal 6 2 3 3 2 5 3 3" xfId="25536" xr:uid="{00000000-0005-0000-0000-0000C0630000}"/>
    <cellStyle name="Normal 6 2 3 3 2 5 5" xfId="20523" xr:uid="{00000000-0005-0000-0000-00002B500000}"/>
    <cellStyle name="Normal 6 2 3 3 2 6" xfId="12113" xr:uid="{00000000-0005-0000-0000-0000512F0000}"/>
    <cellStyle name="Normal 6 2 3 3 2 6 3" xfId="27211" xr:uid="{00000000-0005-0000-0000-00004B6A0000}"/>
    <cellStyle name="Normal 6 2 3 3 2 7" xfId="7092" xr:uid="{00000000-0005-0000-0000-0000B41B0000}"/>
    <cellStyle name="Normal 6 2 3 3 2 7 3" xfId="22194" xr:uid="{00000000-0005-0000-0000-0000B2560000}"/>
    <cellStyle name="Normal 6 2 3 3 2 9" xfId="17181" xr:uid="{00000000-0005-0000-0000-00001D430000}"/>
    <cellStyle name="Normal 6 2 3 3 3" xfId="2228" xr:uid="{00000000-0005-0000-0000-0000B4080000}"/>
    <cellStyle name="Normal 6 2 3 3 3 2" xfId="3067" xr:uid="{00000000-0005-0000-0000-0000FB0B0000}"/>
    <cellStyle name="Normal 6 2 3 3 3 2 2" xfId="4757" xr:uid="{00000000-0005-0000-0000-000095120000}"/>
    <cellStyle name="Normal 6 2 3 3 3 2 2 2" xfId="14830" xr:uid="{00000000-0005-0000-0000-0000EE390000}"/>
    <cellStyle name="Normal 6 2 3 3 3 2 2 2 3" xfId="29928" xr:uid="{00000000-0005-0000-0000-0000E8740000}"/>
    <cellStyle name="Normal 6 2 3 3 3 2 2 3" xfId="9810" xr:uid="{00000000-0005-0000-0000-000052260000}"/>
    <cellStyle name="Normal 6 2 3 3 3 2 2 3 3" xfId="24911" xr:uid="{00000000-0005-0000-0000-00004F610000}"/>
    <cellStyle name="Normal 6 2 3 3 3 2 2 5" xfId="19898" xr:uid="{00000000-0005-0000-0000-0000BA4D0000}"/>
    <cellStyle name="Normal 6 2 3 3 3 2 3" xfId="6449" xr:uid="{00000000-0005-0000-0000-000031190000}"/>
    <cellStyle name="Normal 6 2 3 3 3 2 3 2" xfId="16501" xr:uid="{00000000-0005-0000-0000-000075400000}"/>
    <cellStyle name="Normal 6 2 3 3 3 2 3 3" xfId="11481" xr:uid="{00000000-0005-0000-0000-0000D92C0000}"/>
    <cellStyle name="Normal 6 2 3 3 3 2 3 3 3" xfId="26582" xr:uid="{00000000-0005-0000-0000-0000D6670000}"/>
    <cellStyle name="Normal 6 2 3 3 3 2 3 5" xfId="21569" xr:uid="{00000000-0005-0000-0000-000041540000}"/>
    <cellStyle name="Normal 6 2 3 3 3 2 4" xfId="13159" xr:uid="{00000000-0005-0000-0000-000067330000}"/>
    <cellStyle name="Normal 6 2 3 3 3 2 4 3" xfId="28257" xr:uid="{00000000-0005-0000-0000-0000616E0000}"/>
    <cellStyle name="Normal 6 2 3 3 3 2 5" xfId="8138" xr:uid="{00000000-0005-0000-0000-0000CA1F0000}"/>
    <cellStyle name="Normal 6 2 3 3 3 2 5 3" xfId="23240" xr:uid="{00000000-0005-0000-0000-0000C85A0000}"/>
    <cellStyle name="Normal 6 2 3 3 3 2 7" xfId="18227" xr:uid="{00000000-0005-0000-0000-000033470000}"/>
    <cellStyle name="Normal 6 2 3 3 3 3" xfId="3920" xr:uid="{00000000-0005-0000-0000-0000500F0000}"/>
    <cellStyle name="Normal 6 2 3 3 3 3 2" xfId="13994" xr:uid="{00000000-0005-0000-0000-0000AA360000}"/>
    <cellStyle name="Normal 6 2 3 3 3 3 2 3" xfId="29092" xr:uid="{00000000-0005-0000-0000-0000A4710000}"/>
    <cellStyle name="Normal 6 2 3 3 3 3 3" xfId="8974" xr:uid="{00000000-0005-0000-0000-00000E230000}"/>
    <cellStyle name="Normal 6 2 3 3 3 3 3 3" xfId="24075" xr:uid="{00000000-0005-0000-0000-00000B5E0000}"/>
    <cellStyle name="Normal 6 2 3 3 3 3 5" xfId="19062" xr:uid="{00000000-0005-0000-0000-0000764A0000}"/>
    <cellStyle name="Normal 6 2 3 3 3 4" xfId="5613" xr:uid="{00000000-0005-0000-0000-0000ED150000}"/>
    <cellStyle name="Normal 6 2 3 3 3 4 2" xfId="15665" xr:uid="{00000000-0005-0000-0000-0000313D0000}"/>
    <cellStyle name="Normal 6 2 3 3 3 4 2 3" xfId="30763" xr:uid="{00000000-0005-0000-0000-00002B780000}"/>
    <cellStyle name="Normal 6 2 3 3 3 4 3" xfId="10645" xr:uid="{00000000-0005-0000-0000-000095290000}"/>
    <cellStyle name="Normal 6 2 3 3 3 4 3 3" xfId="25746" xr:uid="{00000000-0005-0000-0000-000092640000}"/>
    <cellStyle name="Normal 6 2 3 3 3 4 5" xfId="20733" xr:uid="{00000000-0005-0000-0000-0000FD500000}"/>
    <cellStyle name="Normal 6 2 3 3 3 5" xfId="12323" xr:uid="{00000000-0005-0000-0000-000023300000}"/>
    <cellStyle name="Normal 6 2 3 3 3 5 3" xfId="27421" xr:uid="{00000000-0005-0000-0000-00001D6B0000}"/>
    <cellStyle name="Normal 6 2 3 3 3 6" xfId="7302" xr:uid="{00000000-0005-0000-0000-0000861C0000}"/>
    <cellStyle name="Normal 6 2 3 3 3 6 3" xfId="22404" xr:uid="{00000000-0005-0000-0000-000084570000}"/>
    <cellStyle name="Normal 6 2 3 3 3 8" xfId="17391" xr:uid="{00000000-0005-0000-0000-0000EF430000}"/>
    <cellStyle name="Normal 6 2 3 3 4" xfId="2649" xr:uid="{00000000-0005-0000-0000-0000590A0000}"/>
    <cellStyle name="Normal 6 2 3 3 4 2" xfId="4339" xr:uid="{00000000-0005-0000-0000-0000F3100000}"/>
    <cellStyle name="Normal 6 2 3 3 4 2 2" xfId="14412" xr:uid="{00000000-0005-0000-0000-00004C380000}"/>
    <cellStyle name="Normal 6 2 3 3 4 2 2 3" xfId="29510" xr:uid="{00000000-0005-0000-0000-000046730000}"/>
    <cellStyle name="Normal 6 2 3 3 4 2 3" xfId="9392" xr:uid="{00000000-0005-0000-0000-0000B0240000}"/>
    <cellStyle name="Normal 6 2 3 3 4 2 3 3" xfId="24493" xr:uid="{00000000-0005-0000-0000-0000AD5F0000}"/>
    <cellStyle name="Normal 6 2 3 3 4 2 5" xfId="19480" xr:uid="{00000000-0005-0000-0000-0000184C0000}"/>
    <cellStyle name="Normal 6 2 3 3 4 3" xfId="6031" xr:uid="{00000000-0005-0000-0000-00008F170000}"/>
    <cellStyle name="Normal 6 2 3 3 4 3 2" xfId="16083" xr:uid="{00000000-0005-0000-0000-0000D33E0000}"/>
    <cellStyle name="Normal 6 2 3 3 4 3 3" xfId="11063" xr:uid="{00000000-0005-0000-0000-0000372B0000}"/>
    <cellStyle name="Normal 6 2 3 3 4 3 3 3" xfId="26164" xr:uid="{00000000-0005-0000-0000-000034660000}"/>
    <cellStyle name="Normal 6 2 3 3 4 3 5" xfId="21151" xr:uid="{00000000-0005-0000-0000-00009F520000}"/>
    <cellStyle name="Normal 6 2 3 3 4 4" xfId="12741" xr:uid="{00000000-0005-0000-0000-0000C5310000}"/>
    <cellStyle name="Normal 6 2 3 3 4 4 3" xfId="27839" xr:uid="{00000000-0005-0000-0000-0000BF6C0000}"/>
    <cellStyle name="Normal 6 2 3 3 4 5" xfId="7720" xr:uid="{00000000-0005-0000-0000-0000281E0000}"/>
    <cellStyle name="Normal 6 2 3 3 4 5 3" xfId="22822" xr:uid="{00000000-0005-0000-0000-000026590000}"/>
    <cellStyle name="Normal 6 2 3 3 4 7" xfId="17809" xr:uid="{00000000-0005-0000-0000-000091450000}"/>
    <cellStyle name="Normal 6 2 3 3 5" xfId="3502" xr:uid="{00000000-0005-0000-0000-0000AE0D0000}"/>
    <cellStyle name="Normal 6 2 3 3 5 2" xfId="13576" xr:uid="{00000000-0005-0000-0000-000008350000}"/>
    <cellStyle name="Normal 6 2 3 3 5 2 3" xfId="28674" xr:uid="{00000000-0005-0000-0000-000002700000}"/>
    <cellStyle name="Normal 6 2 3 3 5 3" xfId="8556" xr:uid="{00000000-0005-0000-0000-00006C210000}"/>
    <cellStyle name="Normal 6 2 3 3 5 3 3" xfId="23657" xr:uid="{00000000-0005-0000-0000-0000695C0000}"/>
    <cellStyle name="Normal 6 2 3 3 5 5" xfId="18644" xr:uid="{00000000-0005-0000-0000-0000D4480000}"/>
    <cellStyle name="Normal 6 2 3 3 6" xfId="5195" xr:uid="{00000000-0005-0000-0000-00004B140000}"/>
    <cellStyle name="Normal 6 2 3 3 6 2" xfId="15247" xr:uid="{00000000-0005-0000-0000-00008F3B0000}"/>
    <cellStyle name="Normal 6 2 3 3 6 2 3" xfId="30345" xr:uid="{00000000-0005-0000-0000-000089760000}"/>
    <cellStyle name="Normal 6 2 3 3 6 3" xfId="10227" xr:uid="{00000000-0005-0000-0000-0000F3270000}"/>
    <cellStyle name="Normal 6 2 3 3 6 3 3" xfId="25328" xr:uid="{00000000-0005-0000-0000-0000F0620000}"/>
    <cellStyle name="Normal 6 2 3 3 6 5" xfId="20315" xr:uid="{00000000-0005-0000-0000-00005B4F0000}"/>
    <cellStyle name="Normal 6 2 3 3 7" xfId="11905" xr:uid="{00000000-0005-0000-0000-0000812E0000}"/>
    <cellStyle name="Normal 6 2 3 3 7 3" xfId="27003" xr:uid="{00000000-0005-0000-0000-00007B690000}"/>
    <cellStyle name="Normal 6 2 3 3 8" xfId="6884" xr:uid="{00000000-0005-0000-0000-0000E41A0000}"/>
    <cellStyle name="Normal 6 2 3 3 8 3" xfId="21986" xr:uid="{00000000-0005-0000-0000-0000E2550000}"/>
    <cellStyle name="Normal 6 2 3 4" xfId="1909" xr:uid="{00000000-0005-0000-0000-000075070000}"/>
    <cellStyle name="Normal 6 2 3 4 2" xfId="2332" xr:uid="{00000000-0005-0000-0000-00001C090000}"/>
    <cellStyle name="Normal 6 2 3 4 2 2" xfId="3171" xr:uid="{00000000-0005-0000-0000-0000630C0000}"/>
    <cellStyle name="Normal 6 2 3 4 2 2 2" xfId="4861" xr:uid="{00000000-0005-0000-0000-0000FD120000}"/>
    <cellStyle name="Normal 6 2 3 4 2 2 2 2" xfId="14934" xr:uid="{00000000-0005-0000-0000-0000563A0000}"/>
    <cellStyle name="Normal 6 2 3 4 2 2 2 2 3" xfId="30032" xr:uid="{00000000-0005-0000-0000-000050750000}"/>
    <cellStyle name="Normal 6 2 3 4 2 2 2 3" xfId="9914" xr:uid="{00000000-0005-0000-0000-0000BA260000}"/>
    <cellStyle name="Normal 6 2 3 4 2 2 2 3 3" xfId="25015" xr:uid="{00000000-0005-0000-0000-0000B7610000}"/>
    <cellStyle name="Normal 6 2 3 4 2 2 2 5" xfId="20002" xr:uid="{00000000-0005-0000-0000-0000224E0000}"/>
    <cellStyle name="Normal 6 2 3 4 2 2 3" xfId="6553" xr:uid="{00000000-0005-0000-0000-000099190000}"/>
    <cellStyle name="Normal 6 2 3 4 2 2 3 2" xfId="16605" xr:uid="{00000000-0005-0000-0000-0000DD400000}"/>
    <cellStyle name="Normal 6 2 3 4 2 2 3 3" xfId="11585" xr:uid="{00000000-0005-0000-0000-0000412D0000}"/>
    <cellStyle name="Normal 6 2 3 4 2 2 3 3 3" xfId="26686" xr:uid="{00000000-0005-0000-0000-00003E680000}"/>
    <cellStyle name="Normal 6 2 3 4 2 2 3 5" xfId="21673" xr:uid="{00000000-0005-0000-0000-0000A9540000}"/>
    <cellStyle name="Normal 6 2 3 4 2 2 4" xfId="13263" xr:uid="{00000000-0005-0000-0000-0000CF330000}"/>
    <cellStyle name="Normal 6 2 3 4 2 2 4 3" xfId="28361" xr:uid="{00000000-0005-0000-0000-0000C96E0000}"/>
    <cellStyle name="Normal 6 2 3 4 2 2 5" xfId="8242" xr:uid="{00000000-0005-0000-0000-000032200000}"/>
    <cellStyle name="Normal 6 2 3 4 2 2 5 3" xfId="23344" xr:uid="{00000000-0005-0000-0000-0000305B0000}"/>
    <cellStyle name="Normal 6 2 3 4 2 2 7" xfId="18331" xr:uid="{00000000-0005-0000-0000-00009B470000}"/>
    <cellStyle name="Normal 6 2 3 4 2 3" xfId="4024" xr:uid="{00000000-0005-0000-0000-0000B80F0000}"/>
    <cellStyle name="Normal 6 2 3 4 2 3 2" xfId="14098" xr:uid="{00000000-0005-0000-0000-000012370000}"/>
    <cellStyle name="Normal 6 2 3 4 2 3 2 3" xfId="29196" xr:uid="{00000000-0005-0000-0000-00000C720000}"/>
    <cellStyle name="Normal 6 2 3 4 2 3 3" xfId="9078" xr:uid="{00000000-0005-0000-0000-000076230000}"/>
    <cellStyle name="Normal 6 2 3 4 2 3 3 3" xfId="24179" xr:uid="{00000000-0005-0000-0000-0000735E0000}"/>
    <cellStyle name="Normal 6 2 3 4 2 3 5" xfId="19166" xr:uid="{00000000-0005-0000-0000-0000DE4A0000}"/>
    <cellStyle name="Normal 6 2 3 4 2 4" xfId="5717" xr:uid="{00000000-0005-0000-0000-000055160000}"/>
    <cellStyle name="Normal 6 2 3 4 2 4 2" xfId="15769" xr:uid="{00000000-0005-0000-0000-0000993D0000}"/>
    <cellStyle name="Normal 6 2 3 4 2 4 2 3" xfId="30867" xr:uid="{00000000-0005-0000-0000-000093780000}"/>
    <cellStyle name="Normal 6 2 3 4 2 4 3" xfId="10749" xr:uid="{00000000-0005-0000-0000-0000FD290000}"/>
    <cellStyle name="Normal 6 2 3 4 2 4 3 3" xfId="25850" xr:uid="{00000000-0005-0000-0000-0000FA640000}"/>
    <cellStyle name="Normal 6 2 3 4 2 4 5" xfId="20837" xr:uid="{00000000-0005-0000-0000-000065510000}"/>
    <cellStyle name="Normal 6 2 3 4 2 5" xfId="12427" xr:uid="{00000000-0005-0000-0000-00008B300000}"/>
    <cellStyle name="Normal 6 2 3 4 2 5 3" xfId="27525" xr:uid="{00000000-0005-0000-0000-0000856B0000}"/>
    <cellStyle name="Normal 6 2 3 4 2 6" xfId="7406" xr:uid="{00000000-0005-0000-0000-0000EE1C0000}"/>
    <cellStyle name="Normal 6 2 3 4 2 6 3" xfId="22508" xr:uid="{00000000-0005-0000-0000-0000EC570000}"/>
    <cellStyle name="Normal 6 2 3 4 2 8" xfId="17495" xr:uid="{00000000-0005-0000-0000-000057440000}"/>
    <cellStyle name="Normal 6 2 3 4 3" xfId="2753" xr:uid="{00000000-0005-0000-0000-0000C10A0000}"/>
    <cellStyle name="Normal 6 2 3 4 3 2" xfId="4443" xr:uid="{00000000-0005-0000-0000-00005B110000}"/>
    <cellStyle name="Normal 6 2 3 4 3 2 2" xfId="14516" xr:uid="{00000000-0005-0000-0000-0000B4380000}"/>
    <cellStyle name="Normal 6 2 3 4 3 2 2 3" xfId="29614" xr:uid="{00000000-0005-0000-0000-0000AE730000}"/>
    <cellStyle name="Normal 6 2 3 4 3 2 3" xfId="9496" xr:uid="{00000000-0005-0000-0000-000018250000}"/>
    <cellStyle name="Normal 6 2 3 4 3 2 3 3" xfId="24597" xr:uid="{00000000-0005-0000-0000-000015600000}"/>
    <cellStyle name="Normal 6 2 3 4 3 2 5" xfId="19584" xr:uid="{00000000-0005-0000-0000-0000804C0000}"/>
    <cellStyle name="Normal 6 2 3 4 3 3" xfId="6135" xr:uid="{00000000-0005-0000-0000-0000F7170000}"/>
    <cellStyle name="Normal 6 2 3 4 3 3 2" xfId="16187" xr:uid="{00000000-0005-0000-0000-00003B3F0000}"/>
    <cellStyle name="Normal 6 2 3 4 3 3 3" xfId="11167" xr:uid="{00000000-0005-0000-0000-00009F2B0000}"/>
    <cellStyle name="Normal 6 2 3 4 3 3 3 3" xfId="26268" xr:uid="{00000000-0005-0000-0000-00009C660000}"/>
    <cellStyle name="Normal 6 2 3 4 3 3 5" xfId="21255" xr:uid="{00000000-0005-0000-0000-000007530000}"/>
    <cellStyle name="Normal 6 2 3 4 3 4" xfId="12845" xr:uid="{00000000-0005-0000-0000-00002D320000}"/>
    <cellStyle name="Normal 6 2 3 4 3 4 3" xfId="27943" xr:uid="{00000000-0005-0000-0000-0000276D0000}"/>
    <cellStyle name="Normal 6 2 3 4 3 5" xfId="7824" xr:uid="{00000000-0005-0000-0000-0000901E0000}"/>
    <cellStyle name="Normal 6 2 3 4 3 5 3" xfId="22926" xr:uid="{00000000-0005-0000-0000-00008E590000}"/>
    <cellStyle name="Normal 6 2 3 4 3 7" xfId="17913" xr:uid="{00000000-0005-0000-0000-0000F9450000}"/>
    <cellStyle name="Normal 6 2 3 4 4" xfId="3606" xr:uid="{00000000-0005-0000-0000-0000160E0000}"/>
    <cellStyle name="Normal 6 2 3 4 4 2" xfId="13680" xr:uid="{00000000-0005-0000-0000-000070350000}"/>
    <cellStyle name="Normal 6 2 3 4 4 2 3" xfId="28778" xr:uid="{00000000-0005-0000-0000-00006A700000}"/>
    <cellStyle name="Normal 6 2 3 4 4 3" xfId="8660" xr:uid="{00000000-0005-0000-0000-0000D4210000}"/>
    <cellStyle name="Normal 6 2 3 4 4 3 3" xfId="23761" xr:uid="{00000000-0005-0000-0000-0000D15C0000}"/>
    <cellStyle name="Normal 6 2 3 4 4 5" xfId="18748" xr:uid="{00000000-0005-0000-0000-00003C490000}"/>
    <cellStyle name="Normal 6 2 3 4 5" xfId="5299" xr:uid="{00000000-0005-0000-0000-0000B3140000}"/>
    <cellStyle name="Normal 6 2 3 4 5 2" xfId="15351" xr:uid="{00000000-0005-0000-0000-0000F73B0000}"/>
    <cellStyle name="Normal 6 2 3 4 5 2 3" xfId="30449" xr:uid="{00000000-0005-0000-0000-0000F1760000}"/>
    <cellStyle name="Normal 6 2 3 4 5 3" xfId="10331" xr:uid="{00000000-0005-0000-0000-00005B280000}"/>
    <cellStyle name="Normal 6 2 3 4 5 3 3" xfId="25432" xr:uid="{00000000-0005-0000-0000-000058630000}"/>
    <cellStyle name="Normal 6 2 3 4 5 5" xfId="20419" xr:uid="{00000000-0005-0000-0000-0000C34F0000}"/>
    <cellStyle name="Normal 6 2 3 4 6" xfId="12009" xr:uid="{00000000-0005-0000-0000-0000E92E0000}"/>
    <cellStyle name="Normal 6 2 3 4 6 3" xfId="27107" xr:uid="{00000000-0005-0000-0000-0000E3690000}"/>
    <cellStyle name="Normal 6 2 3 4 7" xfId="6988" xr:uid="{00000000-0005-0000-0000-00004C1B0000}"/>
    <cellStyle name="Normal 6 2 3 4 7 3" xfId="22090" xr:uid="{00000000-0005-0000-0000-00004A560000}"/>
    <cellStyle name="Normal 6 2 3 4 9" xfId="17077" xr:uid="{00000000-0005-0000-0000-0000B5420000}"/>
    <cellStyle name="Normal 6 2 3 5" xfId="2122" xr:uid="{00000000-0005-0000-0000-00004A080000}"/>
    <cellStyle name="Normal 6 2 3 5 2" xfId="2963" xr:uid="{00000000-0005-0000-0000-0000930B0000}"/>
    <cellStyle name="Normal 6 2 3 5 2 2" xfId="4653" xr:uid="{00000000-0005-0000-0000-00002D120000}"/>
    <cellStyle name="Normal 6 2 3 5 2 2 2" xfId="14726" xr:uid="{00000000-0005-0000-0000-000086390000}"/>
    <cellStyle name="Normal 6 2 3 5 2 2 2 3" xfId="29824" xr:uid="{00000000-0005-0000-0000-000080740000}"/>
    <cellStyle name="Normal 6 2 3 5 2 2 3" xfId="9706" xr:uid="{00000000-0005-0000-0000-0000EA250000}"/>
    <cellStyle name="Normal 6 2 3 5 2 2 3 3" xfId="24807" xr:uid="{00000000-0005-0000-0000-0000E7600000}"/>
    <cellStyle name="Normal 6 2 3 5 2 2 5" xfId="19794" xr:uid="{00000000-0005-0000-0000-0000524D0000}"/>
    <cellStyle name="Normal 6 2 3 5 2 3" xfId="6345" xr:uid="{00000000-0005-0000-0000-0000C9180000}"/>
    <cellStyle name="Normal 6 2 3 5 2 3 2" xfId="16397" xr:uid="{00000000-0005-0000-0000-00000D400000}"/>
    <cellStyle name="Normal 6 2 3 5 2 3 3" xfId="11377" xr:uid="{00000000-0005-0000-0000-0000712C0000}"/>
    <cellStyle name="Normal 6 2 3 5 2 3 3 3" xfId="26478" xr:uid="{00000000-0005-0000-0000-00006E670000}"/>
    <cellStyle name="Normal 6 2 3 5 2 3 5" xfId="21465" xr:uid="{00000000-0005-0000-0000-0000D9530000}"/>
    <cellStyle name="Normal 6 2 3 5 2 4" xfId="13055" xr:uid="{00000000-0005-0000-0000-0000FF320000}"/>
    <cellStyle name="Normal 6 2 3 5 2 4 3" xfId="28153" xr:uid="{00000000-0005-0000-0000-0000F96D0000}"/>
    <cellStyle name="Normal 6 2 3 5 2 5" xfId="8034" xr:uid="{00000000-0005-0000-0000-0000621F0000}"/>
    <cellStyle name="Normal 6 2 3 5 2 5 3" xfId="23136" xr:uid="{00000000-0005-0000-0000-0000605A0000}"/>
    <cellStyle name="Normal 6 2 3 5 2 7" xfId="18123" xr:uid="{00000000-0005-0000-0000-0000CB460000}"/>
    <cellStyle name="Normal 6 2 3 5 3" xfId="3816" xr:uid="{00000000-0005-0000-0000-0000E80E0000}"/>
    <cellStyle name="Normal 6 2 3 5 3 2" xfId="13890" xr:uid="{00000000-0005-0000-0000-000042360000}"/>
    <cellStyle name="Normal 6 2 3 5 3 2 3" xfId="28988" xr:uid="{00000000-0005-0000-0000-00003C710000}"/>
    <cellStyle name="Normal 6 2 3 5 3 3" xfId="8870" xr:uid="{00000000-0005-0000-0000-0000A6220000}"/>
    <cellStyle name="Normal 6 2 3 5 3 3 3" xfId="23971" xr:uid="{00000000-0005-0000-0000-0000A35D0000}"/>
    <cellStyle name="Normal 6 2 3 5 3 5" xfId="18958" xr:uid="{00000000-0005-0000-0000-00000E4A0000}"/>
    <cellStyle name="Normal 6 2 3 5 4" xfId="5509" xr:uid="{00000000-0005-0000-0000-000085150000}"/>
    <cellStyle name="Normal 6 2 3 5 4 2" xfId="15561" xr:uid="{00000000-0005-0000-0000-0000C93C0000}"/>
    <cellStyle name="Normal 6 2 3 5 4 2 3" xfId="30659" xr:uid="{00000000-0005-0000-0000-0000C3770000}"/>
    <cellStyle name="Normal 6 2 3 5 4 3" xfId="10541" xr:uid="{00000000-0005-0000-0000-00002D290000}"/>
    <cellStyle name="Normal 6 2 3 5 4 3 3" xfId="25642" xr:uid="{00000000-0005-0000-0000-00002A640000}"/>
    <cellStyle name="Normal 6 2 3 5 4 5" xfId="20629" xr:uid="{00000000-0005-0000-0000-000095500000}"/>
    <cellStyle name="Normal 6 2 3 5 5" xfId="12219" xr:uid="{00000000-0005-0000-0000-0000BB2F0000}"/>
    <cellStyle name="Normal 6 2 3 5 5 3" xfId="27317" xr:uid="{00000000-0005-0000-0000-0000B56A0000}"/>
    <cellStyle name="Normal 6 2 3 5 6" xfId="7198" xr:uid="{00000000-0005-0000-0000-00001E1C0000}"/>
    <cellStyle name="Normal 6 2 3 5 6 3" xfId="22300" xr:uid="{00000000-0005-0000-0000-00001C570000}"/>
    <cellStyle name="Normal 6 2 3 5 8" xfId="17287" xr:uid="{00000000-0005-0000-0000-000087430000}"/>
    <cellStyle name="Normal 6 2 3 6" xfId="2543" xr:uid="{00000000-0005-0000-0000-0000EF090000}"/>
    <cellStyle name="Normal 6 2 3 6 2" xfId="4235" xr:uid="{00000000-0005-0000-0000-00008B100000}"/>
    <cellStyle name="Normal 6 2 3 6 2 2" xfId="14308" xr:uid="{00000000-0005-0000-0000-0000E4370000}"/>
    <cellStyle name="Normal 6 2 3 6 2 2 3" xfId="29406" xr:uid="{00000000-0005-0000-0000-0000DE720000}"/>
    <cellStyle name="Normal 6 2 3 6 2 3" xfId="9288" xr:uid="{00000000-0005-0000-0000-000048240000}"/>
    <cellStyle name="Normal 6 2 3 6 2 3 3" xfId="24389" xr:uid="{00000000-0005-0000-0000-0000455F0000}"/>
    <cellStyle name="Normal 6 2 3 6 2 5" xfId="19376" xr:uid="{00000000-0005-0000-0000-0000B04B0000}"/>
    <cellStyle name="Normal 6 2 3 6 3" xfId="5927" xr:uid="{00000000-0005-0000-0000-000027170000}"/>
    <cellStyle name="Normal 6 2 3 6 3 2" xfId="15979" xr:uid="{00000000-0005-0000-0000-00006B3E0000}"/>
    <cellStyle name="Normal 6 2 3 6 3 3" xfId="10959" xr:uid="{00000000-0005-0000-0000-0000CF2A0000}"/>
    <cellStyle name="Normal 6 2 3 6 3 3 3" xfId="26060" xr:uid="{00000000-0005-0000-0000-0000CC650000}"/>
    <cellStyle name="Normal 6 2 3 6 3 5" xfId="21047" xr:uid="{00000000-0005-0000-0000-000037520000}"/>
    <cellStyle name="Normal 6 2 3 6 4" xfId="12637" xr:uid="{00000000-0005-0000-0000-00005D310000}"/>
    <cellStyle name="Normal 6 2 3 6 4 3" xfId="27735" xr:uid="{00000000-0005-0000-0000-0000576C0000}"/>
    <cellStyle name="Normal 6 2 3 6 5" xfId="7616" xr:uid="{00000000-0005-0000-0000-0000C01D0000}"/>
    <cellStyle name="Normal 6 2 3 6 5 3" xfId="22718" xr:uid="{00000000-0005-0000-0000-0000BE580000}"/>
    <cellStyle name="Normal 6 2 3 6 7" xfId="17705" xr:uid="{00000000-0005-0000-0000-000029450000}"/>
    <cellStyle name="Normal 6 2 3 7" xfId="3394" xr:uid="{00000000-0005-0000-0000-0000420D0000}"/>
    <cellStyle name="Normal 6 2 3 7 2" xfId="13472" xr:uid="{00000000-0005-0000-0000-0000A0340000}"/>
    <cellStyle name="Normal 6 2 3 7 2 3" xfId="28570" xr:uid="{00000000-0005-0000-0000-00009A6F0000}"/>
    <cellStyle name="Normal 6 2 3 7 3" xfId="8452" xr:uid="{00000000-0005-0000-0000-000004210000}"/>
    <cellStyle name="Normal 6 2 3 7 3 3" xfId="23553" xr:uid="{00000000-0005-0000-0000-0000015C0000}"/>
    <cellStyle name="Normal 6 2 3 7 5" xfId="18540" xr:uid="{00000000-0005-0000-0000-00006C480000}"/>
    <cellStyle name="Normal 6 2 3 8" xfId="5088" xr:uid="{00000000-0005-0000-0000-0000E0130000}"/>
    <cellStyle name="Normal 6 2 3 8 2" xfId="15143" xr:uid="{00000000-0005-0000-0000-0000273B0000}"/>
    <cellStyle name="Normal 6 2 3 8 2 3" xfId="30241" xr:uid="{00000000-0005-0000-0000-000021760000}"/>
    <cellStyle name="Normal 6 2 3 8 3" xfId="10123" xr:uid="{00000000-0005-0000-0000-00008B270000}"/>
    <cellStyle name="Normal 6 2 3 8 3 3" xfId="25224" xr:uid="{00000000-0005-0000-0000-000088620000}"/>
    <cellStyle name="Normal 6 2 3 8 5" xfId="20211" xr:uid="{00000000-0005-0000-0000-0000F34E0000}"/>
    <cellStyle name="Normal 6 2 3 9" xfId="11799" xr:uid="{00000000-0005-0000-0000-0000172E0000}"/>
    <cellStyle name="Normal 6 2 3 9 3" xfId="26899" xr:uid="{00000000-0005-0000-0000-000013690000}"/>
    <cellStyle name="Normal 6 2 4" xfId="723" xr:uid="{00000000-0005-0000-0000-0000D3020000}"/>
    <cellStyle name="Normal 6 2 4 2" xfId="1464" xr:uid="{00000000-0005-0000-0000-0000B8050000}"/>
    <cellStyle name="Normal 6 2 5" xfId="744" xr:uid="{00000000-0005-0000-0000-0000E8020000}"/>
    <cellStyle name="Normal 6 2 5 2" xfId="1465" xr:uid="{00000000-0005-0000-0000-0000B9050000}"/>
    <cellStyle name="Normal 6 2 6" xfId="1461" xr:uid="{00000000-0005-0000-0000-0000B5050000}"/>
    <cellStyle name="Normal 6 2 7" xfId="1711" xr:uid="{00000000-0005-0000-0000-0000AF060000}"/>
    <cellStyle name="Normal 6 2 7 11" xfId="16890" xr:uid="{00000000-0005-0000-0000-0000FA410000}"/>
    <cellStyle name="Normal 6 2 7 2" xfId="1819" xr:uid="{00000000-0005-0000-0000-00001B070000}"/>
    <cellStyle name="Normal 6 2 7 2 10" xfId="16994" xr:uid="{00000000-0005-0000-0000-000062420000}"/>
    <cellStyle name="Normal 6 2 7 2 2" xfId="2036" xr:uid="{00000000-0005-0000-0000-0000F4070000}"/>
    <cellStyle name="Normal 6 2 7 2 2 2" xfId="2457" xr:uid="{00000000-0005-0000-0000-000099090000}"/>
    <cellStyle name="Normal 6 2 7 2 2 2 2" xfId="3296" xr:uid="{00000000-0005-0000-0000-0000E00C0000}"/>
    <cellStyle name="Normal 6 2 7 2 2 2 2 2" xfId="4986" xr:uid="{00000000-0005-0000-0000-00007A130000}"/>
    <cellStyle name="Normal 6 2 7 2 2 2 2 2 2" xfId="15059" xr:uid="{00000000-0005-0000-0000-0000D33A0000}"/>
    <cellStyle name="Normal 6 2 7 2 2 2 2 2 2 3" xfId="30157" xr:uid="{00000000-0005-0000-0000-0000CD750000}"/>
    <cellStyle name="Normal 6 2 7 2 2 2 2 2 3" xfId="10039" xr:uid="{00000000-0005-0000-0000-000037270000}"/>
    <cellStyle name="Normal 6 2 7 2 2 2 2 2 3 3" xfId="25140" xr:uid="{00000000-0005-0000-0000-000034620000}"/>
    <cellStyle name="Normal 6 2 7 2 2 2 2 2 5" xfId="20127" xr:uid="{00000000-0005-0000-0000-00009F4E0000}"/>
    <cellStyle name="Normal 6 2 7 2 2 2 2 3" xfId="6678" xr:uid="{00000000-0005-0000-0000-0000161A0000}"/>
    <cellStyle name="Normal 6 2 7 2 2 2 2 3 2" xfId="16730" xr:uid="{00000000-0005-0000-0000-00005A410000}"/>
    <cellStyle name="Normal 6 2 7 2 2 2 2 3 3" xfId="11710" xr:uid="{00000000-0005-0000-0000-0000BE2D0000}"/>
    <cellStyle name="Normal 6 2 7 2 2 2 2 3 3 3" xfId="26811" xr:uid="{00000000-0005-0000-0000-0000BB680000}"/>
    <cellStyle name="Normal 6 2 7 2 2 2 2 3 5" xfId="21798" xr:uid="{00000000-0005-0000-0000-000026550000}"/>
    <cellStyle name="Normal 6 2 7 2 2 2 2 4" xfId="13388" xr:uid="{00000000-0005-0000-0000-00004C340000}"/>
    <cellStyle name="Normal 6 2 7 2 2 2 2 4 3" xfId="28486" xr:uid="{00000000-0005-0000-0000-0000466F0000}"/>
    <cellStyle name="Normal 6 2 7 2 2 2 2 5" xfId="8367" xr:uid="{00000000-0005-0000-0000-0000AF200000}"/>
    <cellStyle name="Normal 6 2 7 2 2 2 2 5 3" xfId="23469" xr:uid="{00000000-0005-0000-0000-0000AD5B0000}"/>
    <cellStyle name="Normal 6 2 7 2 2 2 2 7" xfId="18456" xr:uid="{00000000-0005-0000-0000-000018480000}"/>
    <cellStyle name="Normal 6 2 7 2 2 2 3" xfId="4149" xr:uid="{00000000-0005-0000-0000-000035100000}"/>
    <cellStyle name="Normal 6 2 7 2 2 2 3 2" xfId="14223" xr:uid="{00000000-0005-0000-0000-00008F370000}"/>
    <cellStyle name="Normal 6 2 7 2 2 2 3 2 3" xfId="29321" xr:uid="{00000000-0005-0000-0000-000089720000}"/>
    <cellStyle name="Normal 6 2 7 2 2 2 3 3" xfId="9203" xr:uid="{00000000-0005-0000-0000-0000F3230000}"/>
    <cellStyle name="Normal 6 2 7 2 2 2 3 3 3" xfId="24304" xr:uid="{00000000-0005-0000-0000-0000F05E0000}"/>
    <cellStyle name="Normal 6 2 7 2 2 2 3 5" xfId="19291" xr:uid="{00000000-0005-0000-0000-00005B4B0000}"/>
    <cellStyle name="Normal 6 2 7 2 2 2 4" xfId="5842" xr:uid="{00000000-0005-0000-0000-0000D2160000}"/>
    <cellStyle name="Normal 6 2 7 2 2 2 4 2" xfId="15894" xr:uid="{00000000-0005-0000-0000-0000163E0000}"/>
    <cellStyle name="Normal 6 2 7 2 2 2 4 3" xfId="10874" xr:uid="{00000000-0005-0000-0000-00007A2A0000}"/>
    <cellStyle name="Normal 6 2 7 2 2 2 4 3 3" xfId="25975" xr:uid="{00000000-0005-0000-0000-000077650000}"/>
    <cellStyle name="Normal 6 2 7 2 2 2 4 5" xfId="20962" xr:uid="{00000000-0005-0000-0000-0000E2510000}"/>
    <cellStyle name="Normal 6 2 7 2 2 2 5" xfId="12552" xr:uid="{00000000-0005-0000-0000-000008310000}"/>
    <cellStyle name="Normal 6 2 7 2 2 2 5 3" xfId="27650" xr:uid="{00000000-0005-0000-0000-0000026C0000}"/>
    <cellStyle name="Normal 6 2 7 2 2 2 6" xfId="7531" xr:uid="{00000000-0005-0000-0000-00006B1D0000}"/>
    <cellStyle name="Normal 6 2 7 2 2 2 6 3" xfId="22633" xr:uid="{00000000-0005-0000-0000-000069580000}"/>
    <cellStyle name="Normal 6 2 7 2 2 2 8" xfId="17620" xr:uid="{00000000-0005-0000-0000-0000D4440000}"/>
    <cellStyle name="Normal 6 2 7 2 2 3" xfId="2878" xr:uid="{00000000-0005-0000-0000-00003E0B0000}"/>
    <cellStyle name="Normal 6 2 7 2 2 3 2" xfId="4568" xr:uid="{00000000-0005-0000-0000-0000D8110000}"/>
    <cellStyle name="Normal 6 2 7 2 2 3 2 2" xfId="14641" xr:uid="{00000000-0005-0000-0000-000031390000}"/>
    <cellStyle name="Normal 6 2 7 2 2 3 2 2 3" xfId="29739" xr:uid="{00000000-0005-0000-0000-00002B740000}"/>
    <cellStyle name="Normal 6 2 7 2 2 3 2 3" xfId="9621" xr:uid="{00000000-0005-0000-0000-000095250000}"/>
    <cellStyle name="Normal 6 2 7 2 2 3 2 3 3" xfId="24722" xr:uid="{00000000-0005-0000-0000-000092600000}"/>
    <cellStyle name="Normal 6 2 7 2 2 3 2 5" xfId="19709" xr:uid="{00000000-0005-0000-0000-0000FD4C0000}"/>
    <cellStyle name="Normal 6 2 7 2 2 3 3" xfId="6260" xr:uid="{00000000-0005-0000-0000-000074180000}"/>
    <cellStyle name="Normal 6 2 7 2 2 3 3 2" xfId="16312" xr:uid="{00000000-0005-0000-0000-0000B83F0000}"/>
    <cellStyle name="Normal 6 2 7 2 2 3 3 3" xfId="11292" xr:uid="{00000000-0005-0000-0000-00001C2C0000}"/>
    <cellStyle name="Normal 6 2 7 2 2 3 3 3 3" xfId="26393" xr:uid="{00000000-0005-0000-0000-000019670000}"/>
    <cellStyle name="Normal 6 2 7 2 2 3 3 5" xfId="21380" xr:uid="{00000000-0005-0000-0000-000084530000}"/>
    <cellStyle name="Normal 6 2 7 2 2 3 4" xfId="12970" xr:uid="{00000000-0005-0000-0000-0000AA320000}"/>
    <cellStyle name="Normal 6 2 7 2 2 3 4 3" xfId="28068" xr:uid="{00000000-0005-0000-0000-0000A46D0000}"/>
    <cellStyle name="Normal 6 2 7 2 2 3 5" xfId="7949" xr:uid="{00000000-0005-0000-0000-00000D1F0000}"/>
    <cellStyle name="Normal 6 2 7 2 2 3 5 3" xfId="23051" xr:uid="{00000000-0005-0000-0000-00000B5A0000}"/>
    <cellStyle name="Normal 6 2 7 2 2 3 7" xfId="18038" xr:uid="{00000000-0005-0000-0000-000076460000}"/>
    <cellStyle name="Normal 6 2 7 2 2 4" xfId="3731" xr:uid="{00000000-0005-0000-0000-0000930E0000}"/>
    <cellStyle name="Normal 6 2 7 2 2 4 2" xfId="13805" xr:uid="{00000000-0005-0000-0000-0000ED350000}"/>
    <cellStyle name="Normal 6 2 7 2 2 4 2 3" xfId="28903" xr:uid="{00000000-0005-0000-0000-0000E7700000}"/>
    <cellStyle name="Normal 6 2 7 2 2 4 3" xfId="8785" xr:uid="{00000000-0005-0000-0000-000051220000}"/>
    <cellStyle name="Normal 6 2 7 2 2 4 3 3" xfId="23886" xr:uid="{00000000-0005-0000-0000-00004E5D0000}"/>
    <cellStyle name="Normal 6 2 7 2 2 4 5" xfId="18873" xr:uid="{00000000-0005-0000-0000-0000B9490000}"/>
    <cellStyle name="Normal 6 2 7 2 2 5" xfId="5424" xr:uid="{00000000-0005-0000-0000-000030150000}"/>
    <cellStyle name="Normal 6 2 7 2 2 5 2" xfId="15476" xr:uid="{00000000-0005-0000-0000-0000743C0000}"/>
    <cellStyle name="Normal 6 2 7 2 2 5 2 3" xfId="30574" xr:uid="{00000000-0005-0000-0000-00006E770000}"/>
    <cellStyle name="Normal 6 2 7 2 2 5 3" xfId="10456" xr:uid="{00000000-0005-0000-0000-0000D8280000}"/>
    <cellStyle name="Normal 6 2 7 2 2 5 3 3" xfId="25557" xr:uid="{00000000-0005-0000-0000-0000D5630000}"/>
    <cellStyle name="Normal 6 2 7 2 2 5 5" xfId="20544" xr:uid="{00000000-0005-0000-0000-000040500000}"/>
    <cellStyle name="Normal 6 2 7 2 2 6" xfId="12134" xr:uid="{00000000-0005-0000-0000-0000662F0000}"/>
    <cellStyle name="Normal 6 2 7 2 2 6 3" xfId="27232" xr:uid="{00000000-0005-0000-0000-0000606A0000}"/>
    <cellStyle name="Normal 6 2 7 2 2 7" xfId="7113" xr:uid="{00000000-0005-0000-0000-0000C91B0000}"/>
    <cellStyle name="Normal 6 2 7 2 2 7 3" xfId="22215" xr:uid="{00000000-0005-0000-0000-0000C7560000}"/>
    <cellStyle name="Normal 6 2 7 2 2 9" xfId="17202" xr:uid="{00000000-0005-0000-0000-000032430000}"/>
    <cellStyle name="Normal 6 2 7 2 3" xfId="2249" xr:uid="{00000000-0005-0000-0000-0000C9080000}"/>
    <cellStyle name="Normal 6 2 7 2 3 2" xfId="3088" xr:uid="{00000000-0005-0000-0000-0000100C0000}"/>
    <cellStyle name="Normal 6 2 7 2 3 2 2" xfId="4778" xr:uid="{00000000-0005-0000-0000-0000AA120000}"/>
    <cellStyle name="Normal 6 2 7 2 3 2 2 2" xfId="14851" xr:uid="{00000000-0005-0000-0000-0000033A0000}"/>
    <cellStyle name="Normal 6 2 7 2 3 2 2 2 3" xfId="29949" xr:uid="{00000000-0005-0000-0000-0000FD740000}"/>
    <cellStyle name="Normal 6 2 7 2 3 2 2 3" xfId="9831" xr:uid="{00000000-0005-0000-0000-000067260000}"/>
    <cellStyle name="Normal 6 2 7 2 3 2 2 3 3" xfId="24932" xr:uid="{00000000-0005-0000-0000-000064610000}"/>
    <cellStyle name="Normal 6 2 7 2 3 2 2 5" xfId="19919" xr:uid="{00000000-0005-0000-0000-0000CF4D0000}"/>
    <cellStyle name="Normal 6 2 7 2 3 2 3" xfId="6470" xr:uid="{00000000-0005-0000-0000-000046190000}"/>
    <cellStyle name="Normal 6 2 7 2 3 2 3 2" xfId="16522" xr:uid="{00000000-0005-0000-0000-00008A400000}"/>
    <cellStyle name="Normal 6 2 7 2 3 2 3 3" xfId="11502" xr:uid="{00000000-0005-0000-0000-0000EE2C0000}"/>
    <cellStyle name="Normal 6 2 7 2 3 2 3 3 3" xfId="26603" xr:uid="{00000000-0005-0000-0000-0000EB670000}"/>
    <cellStyle name="Normal 6 2 7 2 3 2 3 5" xfId="21590" xr:uid="{00000000-0005-0000-0000-000056540000}"/>
    <cellStyle name="Normal 6 2 7 2 3 2 4" xfId="13180" xr:uid="{00000000-0005-0000-0000-00007C330000}"/>
    <cellStyle name="Normal 6 2 7 2 3 2 4 3" xfId="28278" xr:uid="{00000000-0005-0000-0000-0000766E0000}"/>
    <cellStyle name="Normal 6 2 7 2 3 2 5" xfId="8159" xr:uid="{00000000-0005-0000-0000-0000DF1F0000}"/>
    <cellStyle name="Normal 6 2 7 2 3 2 5 3" xfId="23261" xr:uid="{00000000-0005-0000-0000-0000DD5A0000}"/>
    <cellStyle name="Normal 6 2 7 2 3 2 7" xfId="18248" xr:uid="{00000000-0005-0000-0000-000048470000}"/>
    <cellStyle name="Normal 6 2 7 2 3 3" xfId="3941" xr:uid="{00000000-0005-0000-0000-0000650F0000}"/>
    <cellStyle name="Normal 6 2 7 2 3 3 2" xfId="14015" xr:uid="{00000000-0005-0000-0000-0000BF360000}"/>
    <cellStyle name="Normal 6 2 7 2 3 3 2 3" xfId="29113" xr:uid="{00000000-0005-0000-0000-0000B9710000}"/>
    <cellStyle name="Normal 6 2 7 2 3 3 3" xfId="8995" xr:uid="{00000000-0005-0000-0000-000023230000}"/>
    <cellStyle name="Normal 6 2 7 2 3 3 3 3" xfId="24096" xr:uid="{00000000-0005-0000-0000-0000205E0000}"/>
    <cellStyle name="Normal 6 2 7 2 3 3 5" xfId="19083" xr:uid="{00000000-0005-0000-0000-00008B4A0000}"/>
    <cellStyle name="Normal 6 2 7 2 3 4" xfId="5634" xr:uid="{00000000-0005-0000-0000-000002160000}"/>
    <cellStyle name="Normal 6 2 7 2 3 4 2" xfId="15686" xr:uid="{00000000-0005-0000-0000-0000463D0000}"/>
    <cellStyle name="Normal 6 2 7 2 3 4 2 3" xfId="30784" xr:uid="{00000000-0005-0000-0000-000040780000}"/>
    <cellStyle name="Normal 6 2 7 2 3 4 3" xfId="10666" xr:uid="{00000000-0005-0000-0000-0000AA290000}"/>
    <cellStyle name="Normal 6 2 7 2 3 4 3 3" xfId="25767" xr:uid="{00000000-0005-0000-0000-0000A7640000}"/>
    <cellStyle name="Normal 6 2 7 2 3 4 5" xfId="20754" xr:uid="{00000000-0005-0000-0000-000012510000}"/>
    <cellStyle name="Normal 6 2 7 2 3 5" xfId="12344" xr:uid="{00000000-0005-0000-0000-000038300000}"/>
    <cellStyle name="Normal 6 2 7 2 3 5 3" xfId="27442" xr:uid="{00000000-0005-0000-0000-0000326B0000}"/>
    <cellStyle name="Normal 6 2 7 2 3 6" xfId="7323" xr:uid="{00000000-0005-0000-0000-00009B1C0000}"/>
    <cellStyle name="Normal 6 2 7 2 3 6 3" xfId="22425" xr:uid="{00000000-0005-0000-0000-000099570000}"/>
    <cellStyle name="Normal 6 2 7 2 3 8" xfId="17412" xr:uid="{00000000-0005-0000-0000-000004440000}"/>
    <cellStyle name="Normal 6 2 7 2 4" xfId="2670" xr:uid="{00000000-0005-0000-0000-00006E0A0000}"/>
    <cellStyle name="Normal 6 2 7 2 4 2" xfId="4360" xr:uid="{00000000-0005-0000-0000-000008110000}"/>
    <cellStyle name="Normal 6 2 7 2 4 2 2" xfId="14433" xr:uid="{00000000-0005-0000-0000-000061380000}"/>
    <cellStyle name="Normal 6 2 7 2 4 2 2 3" xfId="29531" xr:uid="{00000000-0005-0000-0000-00005B730000}"/>
    <cellStyle name="Normal 6 2 7 2 4 2 3" xfId="9413" xr:uid="{00000000-0005-0000-0000-0000C5240000}"/>
    <cellStyle name="Normal 6 2 7 2 4 2 3 3" xfId="24514" xr:uid="{00000000-0005-0000-0000-0000C25F0000}"/>
    <cellStyle name="Normal 6 2 7 2 4 2 5" xfId="19501" xr:uid="{00000000-0005-0000-0000-00002D4C0000}"/>
    <cellStyle name="Normal 6 2 7 2 4 3" xfId="6052" xr:uid="{00000000-0005-0000-0000-0000A4170000}"/>
    <cellStyle name="Normal 6 2 7 2 4 3 2" xfId="16104" xr:uid="{00000000-0005-0000-0000-0000E83E0000}"/>
    <cellStyle name="Normal 6 2 7 2 4 3 3" xfId="11084" xr:uid="{00000000-0005-0000-0000-00004C2B0000}"/>
    <cellStyle name="Normal 6 2 7 2 4 3 3 3" xfId="26185" xr:uid="{00000000-0005-0000-0000-000049660000}"/>
    <cellStyle name="Normal 6 2 7 2 4 3 5" xfId="21172" xr:uid="{00000000-0005-0000-0000-0000B4520000}"/>
    <cellStyle name="Normal 6 2 7 2 4 4" xfId="12762" xr:uid="{00000000-0005-0000-0000-0000DA310000}"/>
    <cellStyle name="Normal 6 2 7 2 4 4 3" xfId="27860" xr:uid="{00000000-0005-0000-0000-0000D46C0000}"/>
    <cellStyle name="Normal 6 2 7 2 4 5" xfId="7741" xr:uid="{00000000-0005-0000-0000-00003D1E0000}"/>
    <cellStyle name="Normal 6 2 7 2 4 5 3" xfId="22843" xr:uid="{00000000-0005-0000-0000-00003B590000}"/>
    <cellStyle name="Normal 6 2 7 2 4 7" xfId="17830" xr:uid="{00000000-0005-0000-0000-0000A6450000}"/>
    <cellStyle name="Normal 6 2 7 2 5" xfId="3523" xr:uid="{00000000-0005-0000-0000-0000C30D0000}"/>
    <cellStyle name="Normal 6 2 7 2 5 2" xfId="13597" xr:uid="{00000000-0005-0000-0000-00001D350000}"/>
    <cellStyle name="Normal 6 2 7 2 5 2 3" xfId="28695" xr:uid="{00000000-0005-0000-0000-000017700000}"/>
    <cellStyle name="Normal 6 2 7 2 5 3" xfId="8577" xr:uid="{00000000-0005-0000-0000-000081210000}"/>
    <cellStyle name="Normal 6 2 7 2 5 3 3" xfId="23678" xr:uid="{00000000-0005-0000-0000-00007E5C0000}"/>
    <cellStyle name="Normal 6 2 7 2 5 5" xfId="18665" xr:uid="{00000000-0005-0000-0000-0000E9480000}"/>
    <cellStyle name="Normal 6 2 7 2 6" xfId="5216" xr:uid="{00000000-0005-0000-0000-000060140000}"/>
    <cellStyle name="Normal 6 2 7 2 6 2" xfId="15268" xr:uid="{00000000-0005-0000-0000-0000A43B0000}"/>
    <cellStyle name="Normal 6 2 7 2 6 2 3" xfId="30366" xr:uid="{00000000-0005-0000-0000-00009E760000}"/>
    <cellStyle name="Normal 6 2 7 2 6 3" xfId="10248" xr:uid="{00000000-0005-0000-0000-000008280000}"/>
    <cellStyle name="Normal 6 2 7 2 6 3 3" xfId="25349" xr:uid="{00000000-0005-0000-0000-000005630000}"/>
    <cellStyle name="Normal 6 2 7 2 6 5" xfId="20336" xr:uid="{00000000-0005-0000-0000-0000704F0000}"/>
    <cellStyle name="Normal 6 2 7 2 7" xfId="11926" xr:uid="{00000000-0005-0000-0000-0000962E0000}"/>
    <cellStyle name="Normal 6 2 7 2 7 3" xfId="27024" xr:uid="{00000000-0005-0000-0000-000090690000}"/>
    <cellStyle name="Normal 6 2 7 2 8" xfId="6905" xr:uid="{00000000-0005-0000-0000-0000F91A0000}"/>
    <cellStyle name="Normal 6 2 7 2 8 3" xfId="22007" xr:uid="{00000000-0005-0000-0000-0000F7550000}"/>
    <cellStyle name="Normal 6 2 7 3" xfId="1932" xr:uid="{00000000-0005-0000-0000-00008C070000}"/>
    <cellStyle name="Normal 6 2 7 3 2" xfId="2353" xr:uid="{00000000-0005-0000-0000-000031090000}"/>
    <cellStyle name="Normal 6 2 7 3 2 2" xfId="3192" xr:uid="{00000000-0005-0000-0000-0000780C0000}"/>
    <cellStyle name="Normal 6 2 7 3 2 2 2" xfId="4882" xr:uid="{00000000-0005-0000-0000-000012130000}"/>
    <cellStyle name="Normal 6 2 7 3 2 2 2 2" xfId="14955" xr:uid="{00000000-0005-0000-0000-00006B3A0000}"/>
    <cellStyle name="Normal 6 2 7 3 2 2 2 2 3" xfId="30053" xr:uid="{00000000-0005-0000-0000-000065750000}"/>
    <cellStyle name="Normal 6 2 7 3 2 2 2 3" xfId="9935" xr:uid="{00000000-0005-0000-0000-0000CF260000}"/>
    <cellStyle name="Normal 6 2 7 3 2 2 2 3 3" xfId="25036" xr:uid="{00000000-0005-0000-0000-0000CC610000}"/>
    <cellStyle name="Normal 6 2 7 3 2 2 2 5" xfId="20023" xr:uid="{00000000-0005-0000-0000-0000374E0000}"/>
    <cellStyle name="Normal 6 2 7 3 2 2 3" xfId="6574" xr:uid="{00000000-0005-0000-0000-0000AE190000}"/>
    <cellStyle name="Normal 6 2 7 3 2 2 3 2" xfId="16626" xr:uid="{00000000-0005-0000-0000-0000F2400000}"/>
    <cellStyle name="Normal 6 2 7 3 2 2 3 3" xfId="11606" xr:uid="{00000000-0005-0000-0000-0000562D0000}"/>
    <cellStyle name="Normal 6 2 7 3 2 2 3 3 3" xfId="26707" xr:uid="{00000000-0005-0000-0000-000053680000}"/>
    <cellStyle name="Normal 6 2 7 3 2 2 3 5" xfId="21694" xr:uid="{00000000-0005-0000-0000-0000BE540000}"/>
    <cellStyle name="Normal 6 2 7 3 2 2 4" xfId="13284" xr:uid="{00000000-0005-0000-0000-0000E4330000}"/>
    <cellStyle name="Normal 6 2 7 3 2 2 4 3" xfId="28382" xr:uid="{00000000-0005-0000-0000-0000DE6E0000}"/>
    <cellStyle name="Normal 6 2 7 3 2 2 5" xfId="8263" xr:uid="{00000000-0005-0000-0000-000047200000}"/>
    <cellStyle name="Normal 6 2 7 3 2 2 5 3" xfId="23365" xr:uid="{00000000-0005-0000-0000-0000455B0000}"/>
    <cellStyle name="Normal 6 2 7 3 2 2 7" xfId="18352" xr:uid="{00000000-0005-0000-0000-0000B0470000}"/>
    <cellStyle name="Normal 6 2 7 3 2 3" xfId="4045" xr:uid="{00000000-0005-0000-0000-0000CD0F0000}"/>
    <cellStyle name="Normal 6 2 7 3 2 3 2" xfId="14119" xr:uid="{00000000-0005-0000-0000-000027370000}"/>
    <cellStyle name="Normal 6 2 7 3 2 3 2 3" xfId="29217" xr:uid="{00000000-0005-0000-0000-000021720000}"/>
    <cellStyle name="Normal 6 2 7 3 2 3 3" xfId="9099" xr:uid="{00000000-0005-0000-0000-00008B230000}"/>
    <cellStyle name="Normal 6 2 7 3 2 3 3 3" xfId="24200" xr:uid="{00000000-0005-0000-0000-0000885E0000}"/>
    <cellStyle name="Normal 6 2 7 3 2 3 5" xfId="19187" xr:uid="{00000000-0005-0000-0000-0000F34A0000}"/>
    <cellStyle name="Normal 6 2 7 3 2 4" xfId="5738" xr:uid="{00000000-0005-0000-0000-00006A160000}"/>
    <cellStyle name="Normal 6 2 7 3 2 4 2" xfId="15790" xr:uid="{00000000-0005-0000-0000-0000AE3D0000}"/>
    <cellStyle name="Normal 6 2 7 3 2 4 2 3" xfId="30888" xr:uid="{00000000-0005-0000-0000-0000A8780000}"/>
    <cellStyle name="Normal 6 2 7 3 2 4 3" xfId="10770" xr:uid="{00000000-0005-0000-0000-0000122A0000}"/>
    <cellStyle name="Normal 6 2 7 3 2 4 3 3" xfId="25871" xr:uid="{00000000-0005-0000-0000-00000F650000}"/>
    <cellStyle name="Normal 6 2 7 3 2 4 5" xfId="20858" xr:uid="{00000000-0005-0000-0000-00007A510000}"/>
    <cellStyle name="Normal 6 2 7 3 2 5" xfId="12448" xr:uid="{00000000-0005-0000-0000-0000A0300000}"/>
    <cellStyle name="Normal 6 2 7 3 2 5 3" xfId="27546" xr:uid="{00000000-0005-0000-0000-00009A6B0000}"/>
    <cellStyle name="Normal 6 2 7 3 2 6" xfId="7427" xr:uid="{00000000-0005-0000-0000-0000031D0000}"/>
    <cellStyle name="Normal 6 2 7 3 2 6 3" xfId="22529" xr:uid="{00000000-0005-0000-0000-000001580000}"/>
    <cellStyle name="Normal 6 2 7 3 2 8" xfId="17516" xr:uid="{00000000-0005-0000-0000-00006C440000}"/>
    <cellStyle name="Normal 6 2 7 3 3" xfId="2774" xr:uid="{00000000-0005-0000-0000-0000D60A0000}"/>
    <cellStyle name="Normal 6 2 7 3 3 2" xfId="4464" xr:uid="{00000000-0005-0000-0000-000070110000}"/>
    <cellStyle name="Normal 6 2 7 3 3 2 2" xfId="14537" xr:uid="{00000000-0005-0000-0000-0000C9380000}"/>
    <cellStyle name="Normal 6 2 7 3 3 2 2 3" xfId="29635" xr:uid="{00000000-0005-0000-0000-0000C3730000}"/>
    <cellStyle name="Normal 6 2 7 3 3 2 3" xfId="9517" xr:uid="{00000000-0005-0000-0000-00002D250000}"/>
    <cellStyle name="Normal 6 2 7 3 3 2 3 3" xfId="24618" xr:uid="{00000000-0005-0000-0000-00002A600000}"/>
    <cellStyle name="Normal 6 2 7 3 3 2 5" xfId="19605" xr:uid="{00000000-0005-0000-0000-0000954C0000}"/>
    <cellStyle name="Normal 6 2 7 3 3 3" xfId="6156" xr:uid="{00000000-0005-0000-0000-00000C180000}"/>
    <cellStyle name="Normal 6 2 7 3 3 3 2" xfId="16208" xr:uid="{00000000-0005-0000-0000-0000503F0000}"/>
    <cellStyle name="Normal 6 2 7 3 3 3 3" xfId="11188" xr:uid="{00000000-0005-0000-0000-0000B42B0000}"/>
    <cellStyle name="Normal 6 2 7 3 3 3 3 3" xfId="26289" xr:uid="{00000000-0005-0000-0000-0000B1660000}"/>
    <cellStyle name="Normal 6 2 7 3 3 3 5" xfId="21276" xr:uid="{00000000-0005-0000-0000-00001C530000}"/>
    <cellStyle name="Normal 6 2 7 3 3 4" xfId="12866" xr:uid="{00000000-0005-0000-0000-000042320000}"/>
    <cellStyle name="Normal 6 2 7 3 3 4 3" xfId="27964" xr:uid="{00000000-0005-0000-0000-00003C6D0000}"/>
    <cellStyle name="Normal 6 2 7 3 3 5" xfId="7845" xr:uid="{00000000-0005-0000-0000-0000A51E0000}"/>
    <cellStyle name="Normal 6 2 7 3 3 5 3" xfId="22947" xr:uid="{00000000-0005-0000-0000-0000A3590000}"/>
    <cellStyle name="Normal 6 2 7 3 3 7" xfId="17934" xr:uid="{00000000-0005-0000-0000-00000E460000}"/>
    <cellStyle name="Normal 6 2 7 3 4" xfId="3627" xr:uid="{00000000-0005-0000-0000-00002B0E0000}"/>
    <cellStyle name="Normal 6 2 7 3 4 2" xfId="13701" xr:uid="{00000000-0005-0000-0000-000085350000}"/>
    <cellStyle name="Normal 6 2 7 3 4 2 3" xfId="28799" xr:uid="{00000000-0005-0000-0000-00007F700000}"/>
    <cellStyle name="Normal 6 2 7 3 4 3" xfId="8681" xr:uid="{00000000-0005-0000-0000-0000E9210000}"/>
    <cellStyle name="Normal 6 2 7 3 4 3 3" xfId="23782" xr:uid="{00000000-0005-0000-0000-0000E65C0000}"/>
    <cellStyle name="Normal 6 2 7 3 4 5" xfId="18769" xr:uid="{00000000-0005-0000-0000-000051490000}"/>
    <cellStyle name="Normal 6 2 7 3 5" xfId="5320" xr:uid="{00000000-0005-0000-0000-0000C8140000}"/>
    <cellStyle name="Normal 6 2 7 3 5 2" xfId="15372" xr:uid="{00000000-0005-0000-0000-00000C3C0000}"/>
    <cellStyle name="Normal 6 2 7 3 5 2 3" xfId="30470" xr:uid="{00000000-0005-0000-0000-000006770000}"/>
    <cellStyle name="Normal 6 2 7 3 5 3" xfId="10352" xr:uid="{00000000-0005-0000-0000-000070280000}"/>
    <cellStyle name="Normal 6 2 7 3 5 3 3" xfId="25453" xr:uid="{00000000-0005-0000-0000-00006D630000}"/>
    <cellStyle name="Normal 6 2 7 3 5 5" xfId="20440" xr:uid="{00000000-0005-0000-0000-0000D84F0000}"/>
    <cellStyle name="Normal 6 2 7 3 6" xfId="12030" xr:uid="{00000000-0005-0000-0000-0000FE2E0000}"/>
    <cellStyle name="Normal 6 2 7 3 6 3" xfId="27128" xr:uid="{00000000-0005-0000-0000-0000F8690000}"/>
    <cellStyle name="Normal 6 2 7 3 7" xfId="7009" xr:uid="{00000000-0005-0000-0000-0000611B0000}"/>
    <cellStyle name="Normal 6 2 7 3 7 3" xfId="22111" xr:uid="{00000000-0005-0000-0000-00005F560000}"/>
    <cellStyle name="Normal 6 2 7 3 9" xfId="17098" xr:uid="{00000000-0005-0000-0000-0000CA420000}"/>
    <cellStyle name="Normal 6 2 7 4" xfId="2145" xr:uid="{00000000-0005-0000-0000-000061080000}"/>
    <cellStyle name="Normal 6 2 7 4 2" xfId="2984" xr:uid="{00000000-0005-0000-0000-0000A80B0000}"/>
    <cellStyle name="Normal 6 2 7 4 2 2" xfId="4674" xr:uid="{00000000-0005-0000-0000-000042120000}"/>
    <cellStyle name="Normal 6 2 7 4 2 2 2" xfId="14747" xr:uid="{00000000-0005-0000-0000-00009B390000}"/>
    <cellStyle name="Normal 6 2 7 4 2 2 2 3" xfId="29845" xr:uid="{00000000-0005-0000-0000-000095740000}"/>
    <cellStyle name="Normal 6 2 7 4 2 2 3" xfId="9727" xr:uid="{00000000-0005-0000-0000-0000FF250000}"/>
    <cellStyle name="Normal 6 2 7 4 2 2 3 3" xfId="24828" xr:uid="{00000000-0005-0000-0000-0000FC600000}"/>
    <cellStyle name="Normal 6 2 7 4 2 2 5" xfId="19815" xr:uid="{00000000-0005-0000-0000-0000674D0000}"/>
    <cellStyle name="Normal 6 2 7 4 2 3" xfId="6366" xr:uid="{00000000-0005-0000-0000-0000DE180000}"/>
    <cellStyle name="Normal 6 2 7 4 2 3 2" xfId="16418" xr:uid="{00000000-0005-0000-0000-000022400000}"/>
    <cellStyle name="Normal 6 2 7 4 2 3 3" xfId="11398" xr:uid="{00000000-0005-0000-0000-0000862C0000}"/>
    <cellStyle name="Normal 6 2 7 4 2 3 3 3" xfId="26499" xr:uid="{00000000-0005-0000-0000-000083670000}"/>
    <cellStyle name="Normal 6 2 7 4 2 3 5" xfId="21486" xr:uid="{00000000-0005-0000-0000-0000EE530000}"/>
    <cellStyle name="Normal 6 2 7 4 2 4" xfId="13076" xr:uid="{00000000-0005-0000-0000-000014330000}"/>
    <cellStyle name="Normal 6 2 7 4 2 4 3" xfId="28174" xr:uid="{00000000-0005-0000-0000-00000E6E0000}"/>
    <cellStyle name="Normal 6 2 7 4 2 5" xfId="8055" xr:uid="{00000000-0005-0000-0000-0000771F0000}"/>
    <cellStyle name="Normal 6 2 7 4 2 5 3" xfId="23157" xr:uid="{00000000-0005-0000-0000-0000755A0000}"/>
    <cellStyle name="Normal 6 2 7 4 2 7" xfId="18144" xr:uid="{00000000-0005-0000-0000-0000E0460000}"/>
    <cellStyle name="Normal 6 2 7 4 3" xfId="3837" xr:uid="{00000000-0005-0000-0000-0000FD0E0000}"/>
    <cellStyle name="Normal 6 2 7 4 3 2" xfId="13911" xr:uid="{00000000-0005-0000-0000-000057360000}"/>
    <cellStyle name="Normal 6 2 7 4 3 2 3" xfId="29009" xr:uid="{00000000-0005-0000-0000-000051710000}"/>
    <cellStyle name="Normal 6 2 7 4 3 3" xfId="8891" xr:uid="{00000000-0005-0000-0000-0000BB220000}"/>
    <cellStyle name="Normal 6 2 7 4 3 3 3" xfId="23992" xr:uid="{00000000-0005-0000-0000-0000B85D0000}"/>
    <cellStyle name="Normal 6 2 7 4 3 5" xfId="18979" xr:uid="{00000000-0005-0000-0000-0000234A0000}"/>
    <cellStyle name="Normal 6 2 7 4 4" xfId="5530" xr:uid="{00000000-0005-0000-0000-00009A150000}"/>
    <cellStyle name="Normal 6 2 7 4 4 2" xfId="15582" xr:uid="{00000000-0005-0000-0000-0000DE3C0000}"/>
    <cellStyle name="Normal 6 2 7 4 4 2 3" xfId="30680" xr:uid="{00000000-0005-0000-0000-0000D8770000}"/>
    <cellStyle name="Normal 6 2 7 4 4 3" xfId="10562" xr:uid="{00000000-0005-0000-0000-000042290000}"/>
    <cellStyle name="Normal 6 2 7 4 4 3 3" xfId="25663" xr:uid="{00000000-0005-0000-0000-00003F640000}"/>
    <cellStyle name="Normal 6 2 7 4 4 5" xfId="20650" xr:uid="{00000000-0005-0000-0000-0000AA500000}"/>
    <cellStyle name="Normal 6 2 7 4 5" xfId="12240" xr:uid="{00000000-0005-0000-0000-0000D02F0000}"/>
    <cellStyle name="Normal 6 2 7 4 5 3" xfId="27338" xr:uid="{00000000-0005-0000-0000-0000CA6A0000}"/>
    <cellStyle name="Normal 6 2 7 4 6" xfId="7219" xr:uid="{00000000-0005-0000-0000-0000331C0000}"/>
    <cellStyle name="Normal 6 2 7 4 6 3" xfId="22321" xr:uid="{00000000-0005-0000-0000-000031570000}"/>
    <cellStyle name="Normal 6 2 7 4 8" xfId="17308" xr:uid="{00000000-0005-0000-0000-00009C430000}"/>
    <cellStyle name="Normal 6 2 7 5" xfId="2566" xr:uid="{00000000-0005-0000-0000-0000060A0000}"/>
    <cellStyle name="Normal 6 2 7 5 2" xfId="4256" xr:uid="{00000000-0005-0000-0000-0000A0100000}"/>
    <cellStyle name="Normal 6 2 7 5 2 2" xfId="14329" xr:uid="{00000000-0005-0000-0000-0000F9370000}"/>
    <cellStyle name="Normal 6 2 7 5 2 2 3" xfId="29427" xr:uid="{00000000-0005-0000-0000-0000F3720000}"/>
    <cellStyle name="Normal 6 2 7 5 2 3" xfId="9309" xr:uid="{00000000-0005-0000-0000-00005D240000}"/>
    <cellStyle name="Normal 6 2 7 5 2 3 3" xfId="24410" xr:uid="{00000000-0005-0000-0000-00005A5F0000}"/>
    <cellStyle name="Normal 6 2 7 5 2 5" xfId="19397" xr:uid="{00000000-0005-0000-0000-0000C54B0000}"/>
    <cellStyle name="Normal 6 2 7 5 3" xfId="5948" xr:uid="{00000000-0005-0000-0000-00003C170000}"/>
    <cellStyle name="Normal 6 2 7 5 3 2" xfId="16000" xr:uid="{00000000-0005-0000-0000-0000803E0000}"/>
    <cellStyle name="Normal 6 2 7 5 3 3" xfId="10980" xr:uid="{00000000-0005-0000-0000-0000E42A0000}"/>
    <cellStyle name="Normal 6 2 7 5 3 3 3" xfId="26081" xr:uid="{00000000-0005-0000-0000-0000E1650000}"/>
    <cellStyle name="Normal 6 2 7 5 3 5" xfId="21068" xr:uid="{00000000-0005-0000-0000-00004C520000}"/>
    <cellStyle name="Normal 6 2 7 5 4" xfId="12658" xr:uid="{00000000-0005-0000-0000-000072310000}"/>
    <cellStyle name="Normal 6 2 7 5 4 3" xfId="27756" xr:uid="{00000000-0005-0000-0000-00006C6C0000}"/>
    <cellStyle name="Normal 6 2 7 5 5" xfId="7637" xr:uid="{00000000-0005-0000-0000-0000D51D0000}"/>
    <cellStyle name="Normal 6 2 7 5 5 3" xfId="22739" xr:uid="{00000000-0005-0000-0000-0000D3580000}"/>
    <cellStyle name="Normal 6 2 7 5 7" xfId="17726" xr:uid="{00000000-0005-0000-0000-00003E450000}"/>
    <cellStyle name="Normal 6 2 7 6" xfId="3419" xr:uid="{00000000-0005-0000-0000-00005B0D0000}"/>
    <cellStyle name="Normal 6 2 7 6 2" xfId="13493" xr:uid="{00000000-0005-0000-0000-0000B5340000}"/>
    <cellStyle name="Normal 6 2 7 6 2 3" xfId="28591" xr:uid="{00000000-0005-0000-0000-0000AF6F0000}"/>
    <cellStyle name="Normal 6 2 7 6 3" xfId="8473" xr:uid="{00000000-0005-0000-0000-000019210000}"/>
    <cellStyle name="Normal 6 2 7 6 3 3" xfId="23574" xr:uid="{00000000-0005-0000-0000-0000165C0000}"/>
    <cellStyle name="Normal 6 2 7 6 5" xfId="18561" xr:uid="{00000000-0005-0000-0000-000081480000}"/>
    <cellStyle name="Normal 6 2 7 7" xfId="5112" xr:uid="{00000000-0005-0000-0000-0000F8130000}"/>
    <cellStyle name="Normal 6 2 7 7 2" xfId="15164" xr:uid="{00000000-0005-0000-0000-00003C3B0000}"/>
    <cellStyle name="Normal 6 2 7 7 2 3" xfId="30262" xr:uid="{00000000-0005-0000-0000-000036760000}"/>
    <cellStyle name="Normal 6 2 7 7 3" xfId="10144" xr:uid="{00000000-0005-0000-0000-0000A0270000}"/>
    <cellStyle name="Normal 6 2 7 7 3 3" xfId="25245" xr:uid="{00000000-0005-0000-0000-00009D620000}"/>
    <cellStyle name="Normal 6 2 7 7 5" xfId="20232" xr:uid="{00000000-0005-0000-0000-0000084F0000}"/>
    <cellStyle name="Normal 6 2 7 8" xfId="11822" xr:uid="{00000000-0005-0000-0000-00002E2E0000}"/>
    <cellStyle name="Normal 6 2 7 8 3" xfId="26920" xr:uid="{00000000-0005-0000-0000-000028690000}"/>
    <cellStyle name="Normal 6 2 7 9" xfId="6801" xr:uid="{00000000-0005-0000-0000-0000911A0000}"/>
    <cellStyle name="Normal 6 2 7 9 3" xfId="21903" xr:uid="{00000000-0005-0000-0000-00008F550000}"/>
    <cellStyle name="Normal 6 2 8" xfId="1765" xr:uid="{00000000-0005-0000-0000-0000E5060000}"/>
    <cellStyle name="Normal 6 2 8 10" xfId="16942" xr:uid="{00000000-0005-0000-0000-00002E420000}"/>
    <cellStyle name="Normal 6 2 8 2" xfId="1984" xr:uid="{00000000-0005-0000-0000-0000C0070000}"/>
    <cellStyle name="Normal 6 2 8 2 2" xfId="2405" xr:uid="{00000000-0005-0000-0000-000065090000}"/>
    <cellStyle name="Normal 6 2 8 2 2 2" xfId="3244" xr:uid="{00000000-0005-0000-0000-0000AC0C0000}"/>
    <cellStyle name="Normal 6 2 8 2 2 2 2" xfId="4934" xr:uid="{00000000-0005-0000-0000-000046130000}"/>
    <cellStyle name="Normal 6 2 8 2 2 2 2 2" xfId="15007" xr:uid="{00000000-0005-0000-0000-00009F3A0000}"/>
    <cellStyle name="Normal 6 2 8 2 2 2 2 2 3" xfId="30105" xr:uid="{00000000-0005-0000-0000-000099750000}"/>
    <cellStyle name="Normal 6 2 8 2 2 2 2 3" xfId="9987" xr:uid="{00000000-0005-0000-0000-000003270000}"/>
    <cellStyle name="Normal 6 2 8 2 2 2 2 3 3" xfId="25088" xr:uid="{00000000-0005-0000-0000-000000620000}"/>
    <cellStyle name="Normal 6 2 8 2 2 2 2 5" xfId="20075" xr:uid="{00000000-0005-0000-0000-00006B4E0000}"/>
    <cellStyle name="Normal 6 2 8 2 2 2 3" xfId="6626" xr:uid="{00000000-0005-0000-0000-0000E2190000}"/>
    <cellStyle name="Normal 6 2 8 2 2 2 3 2" xfId="16678" xr:uid="{00000000-0005-0000-0000-000026410000}"/>
    <cellStyle name="Normal 6 2 8 2 2 2 3 3" xfId="11658" xr:uid="{00000000-0005-0000-0000-00008A2D0000}"/>
    <cellStyle name="Normal 6 2 8 2 2 2 3 3 3" xfId="26759" xr:uid="{00000000-0005-0000-0000-000087680000}"/>
    <cellStyle name="Normal 6 2 8 2 2 2 3 5" xfId="21746" xr:uid="{00000000-0005-0000-0000-0000F2540000}"/>
    <cellStyle name="Normal 6 2 8 2 2 2 4" xfId="13336" xr:uid="{00000000-0005-0000-0000-000018340000}"/>
    <cellStyle name="Normal 6 2 8 2 2 2 4 3" xfId="28434" xr:uid="{00000000-0005-0000-0000-0000126F0000}"/>
    <cellStyle name="Normal 6 2 8 2 2 2 5" xfId="8315" xr:uid="{00000000-0005-0000-0000-00007B200000}"/>
    <cellStyle name="Normal 6 2 8 2 2 2 5 3" xfId="23417" xr:uid="{00000000-0005-0000-0000-0000795B0000}"/>
    <cellStyle name="Normal 6 2 8 2 2 2 7" xfId="18404" xr:uid="{00000000-0005-0000-0000-0000E4470000}"/>
    <cellStyle name="Normal 6 2 8 2 2 3" xfId="4097" xr:uid="{00000000-0005-0000-0000-000001100000}"/>
    <cellStyle name="Normal 6 2 8 2 2 3 2" xfId="14171" xr:uid="{00000000-0005-0000-0000-00005B370000}"/>
    <cellStyle name="Normal 6 2 8 2 2 3 2 3" xfId="29269" xr:uid="{00000000-0005-0000-0000-000055720000}"/>
    <cellStyle name="Normal 6 2 8 2 2 3 3" xfId="9151" xr:uid="{00000000-0005-0000-0000-0000BF230000}"/>
    <cellStyle name="Normal 6 2 8 2 2 3 3 3" xfId="24252" xr:uid="{00000000-0005-0000-0000-0000BC5E0000}"/>
    <cellStyle name="Normal 6 2 8 2 2 3 5" xfId="19239" xr:uid="{00000000-0005-0000-0000-0000274B0000}"/>
    <cellStyle name="Normal 6 2 8 2 2 4" xfId="5790" xr:uid="{00000000-0005-0000-0000-00009E160000}"/>
    <cellStyle name="Normal 6 2 8 2 2 4 2" xfId="15842" xr:uid="{00000000-0005-0000-0000-0000E23D0000}"/>
    <cellStyle name="Normal 6 2 8 2 2 4 2 3" xfId="30940" xr:uid="{00000000-0005-0000-0000-0000DC780000}"/>
    <cellStyle name="Normal 6 2 8 2 2 4 3" xfId="10822" xr:uid="{00000000-0005-0000-0000-0000462A0000}"/>
    <cellStyle name="Normal 6 2 8 2 2 4 3 3" xfId="25923" xr:uid="{00000000-0005-0000-0000-000043650000}"/>
    <cellStyle name="Normal 6 2 8 2 2 4 5" xfId="20910" xr:uid="{00000000-0005-0000-0000-0000AE510000}"/>
    <cellStyle name="Normal 6 2 8 2 2 5" xfId="12500" xr:uid="{00000000-0005-0000-0000-0000D4300000}"/>
    <cellStyle name="Normal 6 2 8 2 2 5 3" xfId="27598" xr:uid="{00000000-0005-0000-0000-0000CE6B0000}"/>
    <cellStyle name="Normal 6 2 8 2 2 6" xfId="7479" xr:uid="{00000000-0005-0000-0000-0000371D0000}"/>
    <cellStyle name="Normal 6 2 8 2 2 6 3" xfId="22581" xr:uid="{00000000-0005-0000-0000-000035580000}"/>
    <cellStyle name="Normal 6 2 8 2 2 8" xfId="17568" xr:uid="{00000000-0005-0000-0000-0000A0440000}"/>
    <cellStyle name="Normal 6 2 8 2 3" xfId="2826" xr:uid="{00000000-0005-0000-0000-00000A0B0000}"/>
    <cellStyle name="Normal 6 2 8 2 3 2" xfId="4516" xr:uid="{00000000-0005-0000-0000-0000A4110000}"/>
    <cellStyle name="Normal 6 2 8 2 3 2 2" xfId="14589" xr:uid="{00000000-0005-0000-0000-0000FD380000}"/>
    <cellStyle name="Normal 6 2 8 2 3 2 2 3" xfId="29687" xr:uid="{00000000-0005-0000-0000-0000F7730000}"/>
    <cellStyle name="Normal 6 2 8 2 3 2 3" xfId="9569" xr:uid="{00000000-0005-0000-0000-000061250000}"/>
    <cellStyle name="Normal 6 2 8 2 3 2 3 3" xfId="24670" xr:uid="{00000000-0005-0000-0000-00005E600000}"/>
    <cellStyle name="Normal 6 2 8 2 3 2 5" xfId="19657" xr:uid="{00000000-0005-0000-0000-0000C94C0000}"/>
    <cellStyle name="Normal 6 2 8 2 3 3" xfId="6208" xr:uid="{00000000-0005-0000-0000-000040180000}"/>
    <cellStyle name="Normal 6 2 8 2 3 3 2" xfId="16260" xr:uid="{00000000-0005-0000-0000-0000843F0000}"/>
    <cellStyle name="Normal 6 2 8 2 3 3 3" xfId="11240" xr:uid="{00000000-0005-0000-0000-0000E82B0000}"/>
    <cellStyle name="Normal 6 2 8 2 3 3 3 3" xfId="26341" xr:uid="{00000000-0005-0000-0000-0000E5660000}"/>
    <cellStyle name="Normal 6 2 8 2 3 3 5" xfId="21328" xr:uid="{00000000-0005-0000-0000-000050530000}"/>
    <cellStyle name="Normal 6 2 8 2 3 4" xfId="12918" xr:uid="{00000000-0005-0000-0000-000076320000}"/>
    <cellStyle name="Normal 6 2 8 2 3 4 3" xfId="28016" xr:uid="{00000000-0005-0000-0000-0000706D0000}"/>
    <cellStyle name="Normal 6 2 8 2 3 5" xfId="7897" xr:uid="{00000000-0005-0000-0000-0000D91E0000}"/>
    <cellStyle name="Normal 6 2 8 2 3 5 3" xfId="22999" xr:uid="{00000000-0005-0000-0000-0000D7590000}"/>
    <cellStyle name="Normal 6 2 8 2 3 7" xfId="17986" xr:uid="{00000000-0005-0000-0000-000042460000}"/>
    <cellStyle name="Normal 6 2 8 2 4" xfId="3679" xr:uid="{00000000-0005-0000-0000-00005F0E0000}"/>
    <cellStyle name="Normal 6 2 8 2 4 2" xfId="13753" xr:uid="{00000000-0005-0000-0000-0000B9350000}"/>
    <cellStyle name="Normal 6 2 8 2 4 2 3" xfId="28851" xr:uid="{00000000-0005-0000-0000-0000B3700000}"/>
    <cellStyle name="Normal 6 2 8 2 4 3" xfId="8733" xr:uid="{00000000-0005-0000-0000-00001D220000}"/>
    <cellStyle name="Normal 6 2 8 2 4 3 3" xfId="23834" xr:uid="{00000000-0005-0000-0000-00001A5D0000}"/>
    <cellStyle name="Normal 6 2 8 2 4 5" xfId="18821" xr:uid="{00000000-0005-0000-0000-000085490000}"/>
    <cellStyle name="Normal 6 2 8 2 5" xfId="5372" xr:uid="{00000000-0005-0000-0000-0000FC140000}"/>
    <cellStyle name="Normal 6 2 8 2 5 2" xfId="15424" xr:uid="{00000000-0005-0000-0000-0000403C0000}"/>
    <cellStyle name="Normal 6 2 8 2 5 2 3" xfId="30522" xr:uid="{00000000-0005-0000-0000-00003A770000}"/>
    <cellStyle name="Normal 6 2 8 2 5 3" xfId="10404" xr:uid="{00000000-0005-0000-0000-0000A4280000}"/>
    <cellStyle name="Normal 6 2 8 2 5 3 3" xfId="25505" xr:uid="{00000000-0005-0000-0000-0000A1630000}"/>
    <cellStyle name="Normal 6 2 8 2 5 5" xfId="20492" xr:uid="{00000000-0005-0000-0000-00000C500000}"/>
    <cellStyle name="Normal 6 2 8 2 6" xfId="12082" xr:uid="{00000000-0005-0000-0000-0000322F0000}"/>
    <cellStyle name="Normal 6 2 8 2 6 3" xfId="27180" xr:uid="{00000000-0005-0000-0000-00002C6A0000}"/>
    <cellStyle name="Normal 6 2 8 2 7" xfId="7061" xr:uid="{00000000-0005-0000-0000-0000951B0000}"/>
    <cellStyle name="Normal 6 2 8 2 7 3" xfId="22163" xr:uid="{00000000-0005-0000-0000-000093560000}"/>
    <cellStyle name="Normal 6 2 8 2 9" xfId="17150" xr:uid="{00000000-0005-0000-0000-0000FE420000}"/>
    <cellStyle name="Normal 6 2 8 3" xfId="2197" xr:uid="{00000000-0005-0000-0000-000095080000}"/>
    <cellStyle name="Normal 6 2 8 3 2" xfId="3036" xr:uid="{00000000-0005-0000-0000-0000DC0B0000}"/>
    <cellStyle name="Normal 6 2 8 3 2 2" xfId="4726" xr:uid="{00000000-0005-0000-0000-000076120000}"/>
    <cellStyle name="Normal 6 2 8 3 2 2 2" xfId="14799" xr:uid="{00000000-0005-0000-0000-0000CF390000}"/>
    <cellStyle name="Normal 6 2 8 3 2 2 2 3" xfId="29897" xr:uid="{00000000-0005-0000-0000-0000C9740000}"/>
    <cellStyle name="Normal 6 2 8 3 2 2 3" xfId="9779" xr:uid="{00000000-0005-0000-0000-000033260000}"/>
    <cellStyle name="Normal 6 2 8 3 2 2 3 3" xfId="24880" xr:uid="{00000000-0005-0000-0000-000030610000}"/>
    <cellStyle name="Normal 6 2 8 3 2 2 5" xfId="19867" xr:uid="{00000000-0005-0000-0000-00009B4D0000}"/>
    <cellStyle name="Normal 6 2 8 3 2 3" xfId="6418" xr:uid="{00000000-0005-0000-0000-000012190000}"/>
    <cellStyle name="Normal 6 2 8 3 2 3 2" xfId="16470" xr:uid="{00000000-0005-0000-0000-000056400000}"/>
    <cellStyle name="Normal 6 2 8 3 2 3 3" xfId="11450" xr:uid="{00000000-0005-0000-0000-0000BA2C0000}"/>
    <cellStyle name="Normal 6 2 8 3 2 3 3 3" xfId="26551" xr:uid="{00000000-0005-0000-0000-0000B7670000}"/>
    <cellStyle name="Normal 6 2 8 3 2 3 5" xfId="21538" xr:uid="{00000000-0005-0000-0000-000022540000}"/>
    <cellStyle name="Normal 6 2 8 3 2 4" xfId="13128" xr:uid="{00000000-0005-0000-0000-000048330000}"/>
    <cellStyle name="Normal 6 2 8 3 2 4 3" xfId="28226" xr:uid="{00000000-0005-0000-0000-0000426E0000}"/>
    <cellStyle name="Normal 6 2 8 3 2 5" xfId="8107" xr:uid="{00000000-0005-0000-0000-0000AB1F0000}"/>
    <cellStyle name="Normal 6 2 8 3 2 5 3" xfId="23209" xr:uid="{00000000-0005-0000-0000-0000A95A0000}"/>
    <cellStyle name="Normal 6 2 8 3 2 7" xfId="18196" xr:uid="{00000000-0005-0000-0000-000014470000}"/>
    <cellStyle name="Normal 6 2 8 3 3" xfId="3889" xr:uid="{00000000-0005-0000-0000-0000310F0000}"/>
    <cellStyle name="Normal 6 2 8 3 3 2" xfId="13963" xr:uid="{00000000-0005-0000-0000-00008B360000}"/>
    <cellStyle name="Normal 6 2 8 3 3 2 3" xfId="29061" xr:uid="{00000000-0005-0000-0000-000085710000}"/>
    <cellStyle name="Normal 6 2 8 3 3 3" xfId="8943" xr:uid="{00000000-0005-0000-0000-0000EF220000}"/>
    <cellStyle name="Normal 6 2 8 3 3 3 3" xfId="24044" xr:uid="{00000000-0005-0000-0000-0000EC5D0000}"/>
    <cellStyle name="Normal 6 2 8 3 3 5" xfId="19031" xr:uid="{00000000-0005-0000-0000-0000574A0000}"/>
    <cellStyle name="Normal 6 2 8 3 4" xfId="5582" xr:uid="{00000000-0005-0000-0000-0000CE150000}"/>
    <cellStyle name="Normal 6 2 8 3 4 2" xfId="15634" xr:uid="{00000000-0005-0000-0000-0000123D0000}"/>
    <cellStyle name="Normal 6 2 8 3 4 2 3" xfId="30732" xr:uid="{00000000-0005-0000-0000-00000C780000}"/>
    <cellStyle name="Normal 6 2 8 3 4 3" xfId="10614" xr:uid="{00000000-0005-0000-0000-000076290000}"/>
    <cellStyle name="Normal 6 2 8 3 4 3 3" xfId="25715" xr:uid="{00000000-0005-0000-0000-000073640000}"/>
    <cellStyle name="Normal 6 2 8 3 4 5" xfId="20702" xr:uid="{00000000-0005-0000-0000-0000DE500000}"/>
    <cellStyle name="Normal 6 2 8 3 5" xfId="12292" xr:uid="{00000000-0005-0000-0000-000004300000}"/>
    <cellStyle name="Normal 6 2 8 3 5 3" xfId="27390" xr:uid="{00000000-0005-0000-0000-0000FE6A0000}"/>
    <cellStyle name="Normal 6 2 8 3 6" xfId="7271" xr:uid="{00000000-0005-0000-0000-0000671C0000}"/>
    <cellStyle name="Normal 6 2 8 3 6 3" xfId="22373" xr:uid="{00000000-0005-0000-0000-000065570000}"/>
    <cellStyle name="Normal 6 2 8 3 8" xfId="17360" xr:uid="{00000000-0005-0000-0000-0000D0430000}"/>
    <cellStyle name="Normal 6 2 8 4" xfId="2618" xr:uid="{00000000-0005-0000-0000-00003A0A0000}"/>
    <cellStyle name="Normal 6 2 8 4 2" xfId="4308" xr:uid="{00000000-0005-0000-0000-0000D4100000}"/>
    <cellStyle name="Normal 6 2 8 4 2 2" xfId="14381" xr:uid="{00000000-0005-0000-0000-00002D380000}"/>
    <cellStyle name="Normal 6 2 8 4 2 2 3" xfId="29479" xr:uid="{00000000-0005-0000-0000-000027730000}"/>
    <cellStyle name="Normal 6 2 8 4 2 3" xfId="9361" xr:uid="{00000000-0005-0000-0000-000091240000}"/>
    <cellStyle name="Normal 6 2 8 4 2 3 3" xfId="24462" xr:uid="{00000000-0005-0000-0000-00008E5F0000}"/>
    <cellStyle name="Normal 6 2 8 4 2 5" xfId="19449" xr:uid="{00000000-0005-0000-0000-0000F94B0000}"/>
    <cellStyle name="Normal 6 2 8 4 3" xfId="6000" xr:uid="{00000000-0005-0000-0000-000070170000}"/>
    <cellStyle name="Normal 6 2 8 4 3 2" xfId="16052" xr:uid="{00000000-0005-0000-0000-0000B43E0000}"/>
    <cellStyle name="Normal 6 2 8 4 3 3" xfId="11032" xr:uid="{00000000-0005-0000-0000-0000182B0000}"/>
    <cellStyle name="Normal 6 2 8 4 3 3 3" xfId="26133" xr:uid="{00000000-0005-0000-0000-000015660000}"/>
    <cellStyle name="Normal 6 2 8 4 3 5" xfId="21120" xr:uid="{00000000-0005-0000-0000-000080520000}"/>
    <cellStyle name="Normal 6 2 8 4 4" xfId="12710" xr:uid="{00000000-0005-0000-0000-0000A6310000}"/>
    <cellStyle name="Normal 6 2 8 4 4 3" xfId="27808" xr:uid="{00000000-0005-0000-0000-0000A06C0000}"/>
    <cellStyle name="Normal 6 2 8 4 5" xfId="7689" xr:uid="{00000000-0005-0000-0000-0000091E0000}"/>
    <cellStyle name="Normal 6 2 8 4 5 3" xfId="22791" xr:uid="{00000000-0005-0000-0000-000007590000}"/>
    <cellStyle name="Normal 6 2 8 4 7" xfId="17778" xr:uid="{00000000-0005-0000-0000-000072450000}"/>
    <cellStyle name="Normal 6 2 8 5" xfId="3471" xr:uid="{00000000-0005-0000-0000-00008F0D0000}"/>
    <cellStyle name="Normal 6 2 8 5 2" xfId="13545" xr:uid="{00000000-0005-0000-0000-0000E9340000}"/>
    <cellStyle name="Normal 6 2 8 5 2 3" xfId="28643" xr:uid="{00000000-0005-0000-0000-0000E36F0000}"/>
    <cellStyle name="Normal 6 2 8 5 3" xfId="8525" xr:uid="{00000000-0005-0000-0000-00004D210000}"/>
    <cellStyle name="Normal 6 2 8 5 3 3" xfId="23626" xr:uid="{00000000-0005-0000-0000-00004A5C0000}"/>
    <cellStyle name="Normal 6 2 8 5 5" xfId="18613" xr:uid="{00000000-0005-0000-0000-0000B5480000}"/>
    <cellStyle name="Normal 6 2 8 6" xfId="5164" xr:uid="{00000000-0005-0000-0000-00002C140000}"/>
    <cellStyle name="Normal 6 2 8 6 2" xfId="15216" xr:uid="{00000000-0005-0000-0000-0000703B0000}"/>
    <cellStyle name="Normal 6 2 8 6 2 3" xfId="30314" xr:uid="{00000000-0005-0000-0000-00006A760000}"/>
    <cellStyle name="Normal 6 2 8 6 3" xfId="10196" xr:uid="{00000000-0005-0000-0000-0000D4270000}"/>
    <cellStyle name="Normal 6 2 8 6 3 3" xfId="25297" xr:uid="{00000000-0005-0000-0000-0000D1620000}"/>
    <cellStyle name="Normal 6 2 8 6 5" xfId="20284" xr:uid="{00000000-0005-0000-0000-00003C4F0000}"/>
    <cellStyle name="Normal 6 2 8 7" xfId="11874" xr:uid="{00000000-0005-0000-0000-0000622E0000}"/>
    <cellStyle name="Normal 6 2 8 7 3" xfId="26972" xr:uid="{00000000-0005-0000-0000-00005C690000}"/>
    <cellStyle name="Normal 6 2 8 8" xfId="6853" xr:uid="{00000000-0005-0000-0000-0000C51A0000}"/>
    <cellStyle name="Normal 6 2 8 8 3" xfId="21955" xr:uid="{00000000-0005-0000-0000-0000C3550000}"/>
    <cellStyle name="Normal 6 2 9" xfId="1878" xr:uid="{00000000-0005-0000-0000-000056070000}"/>
    <cellStyle name="Normal 6 2 9 2" xfId="2301" xr:uid="{00000000-0005-0000-0000-0000FD080000}"/>
    <cellStyle name="Normal 6 2 9 2 2" xfId="3140" xr:uid="{00000000-0005-0000-0000-0000440C0000}"/>
    <cellStyle name="Normal 6 2 9 2 2 2" xfId="4830" xr:uid="{00000000-0005-0000-0000-0000DE120000}"/>
    <cellStyle name="Normal 6 2 9 2 2 2 2" xfId="14903" xr:uid="{00000000-0005-0000-0000-0000373A0000}"/>
    <cellStyle name="Normal 6 2 9 2 2 2 2 3" xfId="30001" xr:uid="{00000000-0005-0000-0000-000031750000}"/>
    <cellStyle name="Normal 6 2 9 2 2 2 3" xfId="9883" xr:uid="{00000000-0005-0000-0000-00009B260000}"/>
    <cellStyle name="Normal 6 2 9 2 2 2 3 3" xfId="24984" xr:uid="{00000000-0005-0000-0000-000098610000}"/>
    <cellStyle name="Normal 6 2 9 2 2 2 5" xfId="19971" xr:uid="{00000000-0005-0000-0000-0000034E0000}"/>
    <cellStyle name="Normal 6 2 9 2 2 3" xfId="6522" xr:uid="{00000000-0005-0000-0000-00007A190000}"/>
    <cellStyle name="Normal 6 2 9 2 2 3 2" xfId="16574" xr:uid="{00000000-0005-0000-0000-0000BE400000}"/>
    <cellStyle name="Normal 6 2 9 2 2 3 3" xfId="11554" xr:uid="{00000000-0005-0000-0000-0000222D0000}"/>
    <cellStyle name="Normal 6 2 9 2 2 3 3 3" xfId="26655" xr:uid="{00000000-0005-0000-0000-00001F680000}"/>
    <cellStyle name="Normal 6 2 9 2 2 3 5" xfId="21642" xr:uid="{00000000-0005-0000-0000-00008A540000}"/>
    <cellStyle name="Normal 6 2 9 2 2 4" xfId="13232" xr:uid="{00000000-0005-0000-0000-0000B0330000}"/>
    <cellStyle name="Normal 6 2 9 2 2 4 3" xfId="28330" xr:uid="{00000000-0005-0000-0000-0000AA6E0000}"/>
    <cellStyle name="Normal 6 2 9 2 2 5" xfId="8211" xr:uid="{00000000-0005-0000-0000-000013200000}"/>
    <cellStyle name="Normal 6 2 9 2 2 5 3" xfId="23313" xr:uid="{00000000-0005-0000-0000-0000115B0000}"/>
    <cellStyle name="Normal 6 2 9 2 2 7" xfId="18300" xr:uid="{00000000-0005-0000-0000-00007C470000}"/>
    <cellStyle name="Normal 6 2 9 2 3" xfId="3993" xr:uid="{00000000-0005-0000-0000-0000990F0000}"/>
    <cellStyle name="Normal 6 2 9 2 3 2" xfId="14067" xr:uid="{00000000-0005-0000-0000-0000F3360000}"/>
    <cellStyle name="Normal 6 2 9 2 3 2 3" xfId="29165" xr:uid="{00000000-0005-0000-0000-0000ED710000}"/>
    <cellStyle name="Normal 6 2 9 2 3 3" xfId="9047" xr:uid="{00000000-0005-0000-0000-000057230000}"/>
    <cellStyle name="Normal 6 2 9 2 3 3 3" xfId="24148" xr:uid="{00000000-0005-0000-0000-0000545E0000}"/>
    <cellStyle name="Normal 6 2 9 2 3 5" xfId="19135" xr:uid="{00000000-0005-0000-0000-0000BF4A0000}"/>
    <cellStyle name="Normal 6 2 9 2 4" xfId="5686" xr:uid="{00000000-0005-0000-0000-000036160000}"/>
    <cellStyle name="Normal 6 2 9 2 4 2" xfId="15738" xr:uid="{00000000-0005-0000-0000-00007A3D0000}"/>
    <cellStyle name="Normal 6 2 9 2 4 2 3" xfId="30836" xr:uid="{00000000-0005-0000-0000-000074780000}"/>
    <cellStyle name="Normal 6 2 9 2 4 3" xfId="10718" xr:uid="{00000000-0005-0000-0000-0000DE290000}"/>
    <cellStyle name="Normal 6 2 9 2 4 3 3" xfId="25819" xr:uid="{00000000-0005-0000-0000-0000DB640000}"/>
    <cellStyle name="Normal 6 2 9 2 4 5" xfId="20806" xr:uid="{00000000-0005-0000-0000-000046510000}"/>
    <cellStyle name="Normal 6 2 9 2 5" xfId="12396" xr:uid="{00000000-0005-0000-0000-00006C300000}"/>
    <cellStyle name="Normal 6 2 9 2 5 3" xfId="27494" xr:uid="{00000000-0005-0000-0000-0000666B0000}"/>
    <cellStyle name="Normal 6 2 9 2 6" xfId="7375" xr:uid="{00000000-0005-0000-0000-0000CF1C0000}"/>
    <cellStyle name="Normal 6 2 9 2 6 3" xfId="22477" xr:uid="{00000000-0005-0000-0000-0000CD570000}"/>
    <cellStyle name="Normal 6 2 9 2 8" xfId="17464" xr:uid="{00000000-0005-0000-0000-000038440000}"/>
    <cellStyle name="Normal 6 2 9 3" xfId="2722" xr:uid="{00000000-0005-0000-0000-0000A20A0000}"/>
    <cellStyle name="Normal 6 2 9 3 2" xfId="4412" xr:uid="{00000000-0005-0000-0000-00003C110000}"/>
    <cellStyle name="Normal 6 2 9 3 2 2" xfId="14485" xr:uid="{00000000-0005-0000-0000-000095380000}"/>
    <cellStyle name="Normal 6 2 9 3 2 2 3" xfId="29583" xr:uid="{00000000-0005-0000-0000-00008F730000}"/>
    <cellStyle name="Normal 6 2 9 3 2 3" xfId="9465" xr:uid="{00000000-0005-0000-0000-0000F9240000}"/>
    <cellStyle name="Normal 6 2 9 3 2 3 3" xfId="24566" xr:uid="{00000000-0005-0000-0000-0000F65F0000}"/>
    <cellStyle name="Normal 6 2 9 3 2 5" xfId="19553" xr:uid="{00000000-0005-0000-0000-0000614C0000}"/>
    <cellStyle name="Normal 6 2 9 3 3" xfId="6104" xr:uid="{00000000-0005-0000-0000-0000D8170000}"/>
    <cellStyle name="Normal 6 2 9 3 3 2" xfId="16156" xr:uid="{00000000-0005-0000-0000-00001C3F0000}"/>
    <cellStyle name="Normal 6 2 9 3 3 3" xfId="11136" xr:uid="{00000000-0005-0000-0000-0000802B0000}"/>
    <cellStyle name="Normal 6 2 9 3 3 3 3" xfId="26237" xr:uid="{00000000-0005-0000-0000-00007D660000}"/>
    <cellStyle name="Normal 6 2 9 3 3 5" xfId="21224" xr:uid="{00000000-0005-0000-0000-0000E8520000}"/>
    <cellStyle name="Normal 6 2 9 3 4" xfId="12814" xr:uid="{00000000-0005-0000-0000-00000E320000}"/>
    <cellStyle name="Normal 6 2 9 3 4 3" xfId="27912" xr:uid="{00000000-0005-0000-0000-0000086D0000}"/>
    <cellStyle name="Normal 6 2 9 3 5" xfId="7793" xr:uid="{00000000-0005-0000-0000-0000711E0000}"/>
    <cellStyle name="Normal 6 2 9 3 5 3" xfId="22895" xr:uid="{00000000-0005-0000-0000-00006F590000}"/>
    <cellStyle name="Normal 6 2 9 3 7" xfId="17882" xr:uid="{00000000-0005-0000-0000-0000DA450000}"/>
    <cellStyle name="Normal 6 2 9 4" xfId="3575" xr:uid="{00000000-0005-0000-0000-0000F70D0000}"/>
    <cellStyle name="Normal 6 2 9 4 2" xfId="13649" xr:uid="{00000000-0005-0000-0000-000051350000}"/>
    <cellStyle name="Normal 6 2 9 4 2 3" xfId="28747" xr:uid="{00000000-0005-0000-0000-00004B700000}"/>
    <cellStyle name="Normal 6 2 9 4 3" xfId="8629" xr:uid="{00000000-0005-0000-0000-0000B5210000}"/>
    <cellStyle name="Normal 6 2 9 4 3 3" xfId="23730" xr:uid="{00000000-0005-0000-0000-0000B25C0000}"/>
    <cellStyle name="Normal 6 2 9 4 5" xfId="18717" xr:uid="{00000000-0005-0000-0000-00001D490000}"/>
    <cellStyle name="Normal 6 2 9 5" xfId="5268" xr:uid="{00000000-0005-0000-0000-000094140000}"/>
    <cellStyle name="Normal 6 2 9 5 2" xfId="15320" xr:uid="{00000000-0005-0000-0000-0000D83B0000}"/>
    <cellStyle name="Normal 6 2 9 5 2 3" xfId="30418" xr:uid="{00000000-0005-0000-0000-0000D2760000}"/>
    <cellStyle name="Normal 6 2 9 5 3" xfId="10300" xr:uid="{00000000-0005-0000-0000-00003C280000}"/>
    <cellStyle name="Normal 6 2 9 5 3 3" xfId="25401" xr:uid="{00000000-0005-0000-0000-000039630000}"/>
    <cellStyle name="Normal 6 2 9 5 5" xfId="20388" xr:uid="{00000000-0005-0000-0000-0000A44F0000}"/>
    <cellStyle name="Normal 6 2 9 6" xfId="11978" xr:uid="{00000000-0005-0000-0000-0000CA2E0000}"/>
    <cellStyle name="Normal 6 2 9 6 3" xfId="27076" xr:uid="{00000000-0005-0000-0000-0000C4690000}"/>
    <cellStyle name="Normal 6 2 9 7" xfId="6957" xr:uid="{00000000-0005-0000-0000-00002D1B0000}"/>
    <cellStyle name="Normal 6 2 9 7 3" xfId="22059" xr:uid="{00000000-0005-0000-0000-00002B560000}"/>
    <cellStyle name="Normal 6 2 9 9" xfId="17046" xr:uid="{00000000-0005-0000-0000-000096420000}"/>
    <cellStyle name="Normal 6 3" xfId="660" xr:uid="{00000000-0005-0000-0000-000094020000}"/>
    <cellStyle name="Normal 6 3 10" xfId="6779" xr:uid="{00000000-0005-0000-0000-00007B1A0000}"/>
    <cellStyle name="Normal 6 3 10 3" xfId="21883" xr:uid="{00000000-0005-0000-0000-00007B550000}"/>
    <cellStyle name="Normal 6 3 12" xfId="16868" xr:uid="{00000000-0005-0000-0000-0000E4410000}"/>
    <cellStyle name="Normal 6 3 13" xfId="1466" xr:uid="{00000000-0005-0000-0000-0000BA050000}"/>
    <cellStyle name="Normal 6 3 2" xfId="713" xr:uid="{00000000-0005-0000-0000-0000C9020000}"/>
    <cellStyle name="Normal 6 3 2 11" xfId="16922" xr:uid="{00000000-0005-0000-0000-00001A420000}"/>
    <cellStyle name="Normal 6 3 2 12" xfId="1743" xr:uid="{00000000-0005-0000-0000-0000CF060000}"/>
    <cellStyle name="Normal 6 3 2 2" xfId="734" xr:uid="{00000000-0005-0000-0000-0000DE020000}"/>
    <cellStyle name="Normal 6 3 2 2 10" xfId="17026" xr:uid="{00000000-0005-0000-0000-000082420000}"/>
    <cellStyle name="Normal 6 3 2 2 11" xfId="1851" xr:uid="{00000000-0005-0000-0000-00003B070000}"/>
    <cellStyle name="Normal 6 3 2 2 2" xfId="2068" xr:uid="{00000000-0005-0000-0000-000014080000}"/>
    <cellStyle name="Normal 6 3 2 2 2 2" xfId="2489" xr:uid="{00000000-0005-0000-0000-0000B9090000}"/>
    <cellStyle name="Normal 6 3 2 2 2 2 2" xfId="3328" xr:uid="{00000000-0005-0000-0000-0000000D0000}"/>
    <cellStyle name="Normal 6 3 2 2 2 2 2 2" xfId="5018" xr:uid="{00000000-0005-0000-0000-00009A130000}"/>
    <cellStyle name="Normal 6 3 2 2 2 2 2 2 2" xfId="15091" xr:uid="{00000000-0005-0000-0000-0000F33A0000}"/>
    <cellStyle name="Normal 6 3 2 2 2 2 2 2 2 3" xfId="30189" xr:uid="{00000000-0005-0000-0000-0000ED750000}"/>
    <cellStyle name="Normal 6 3 2 2 2 2 2 2 3" xfId="10071" xr:uid="{00000000-0005-0000-0000-000057270000}"/>
    <cellStyle name="Normal 6 3 2 2 2 2 2 2 3 3" xfId="25172" xr:uid="{00000000-0005-0000-0000-000054620000}"/>
    <cellStyle name="Normal 6 3 2 2 2 2 2 2 5" xfId="20159" xr:uid="{00000000-0005-0000-0000-0000BF4E0000}"/>
    <cellStyle name="Normal 6 3 2 2 2 2 2 3" xfId="6710" xr:uid="{00000000-0005-0000-0000-0000361A0000}"/>
    <cellStyle name="Normal 6 3 2 2 2 2 2 3 2" xfId="16762" xr:uid="{00000000-0005-0000-0000-00007A410000}"/>
    <cellStyle name="Normal 6 3 2 2 2 2 2 3 3" xfId="11742" xr:uid="{00000000-0005-0000-0000-0000DE2D0000}"/>
    <cellStyle name="Normal 6 3 2 2 2 2 2 3 3 3" xfId="26843" xr:uid="{00000000-0005-0000-0000-0000DB680000}"/>
    <cellStyle name="Normal 6 3 2 2 2 2 2 3 5" xfId="21830" xr:uid="{00000000-0005-0000-0000-000046550000}"/>
    <cellStyle name="Normal 6 3 2 2 2 2 2 4" xfId="13420" xr:uid="{00000000-0005-0000-0000-00006C340000}"/>
    <cellStyle name="Normal 6 3 2 2 2 2 2 4 3" xfId="28518" xr:uid="{00000000-0005-0000-0000-0000666F0000}"/>
    <cellStyle name="Normal 6 3 2 2 2 2 2 5" xfId="8399" xr:uid="{00000000-0005-0000-0000-0000CF200000}"/>
    <cellStyle name="Normal 6 3 2 2 2 2 2 5 3" xfId="23501" xr:uid="{00000000-0005-0000-0000-0000CD5B0000}"/>
    <cellStyle name="Normal 6 3 2 2 2 2 2 7" xfId="18488" xr:uid="{00000000-0005-0000-0000-000038480000}"/>
    <cellStyle name="Normal 6 3 2 2 2 2 3" xfId="4181" xr:uid="{00000000-0005-0000-0000-000055100000}"/>
    <cellStyle name="Normal 6 3 2 2 2 2 3 2" xfId="14255" xr:uid="{00000000-0005-0000-0000-0000AF370000}"/>
    <cellStyle name="Normal 6 3 2 2 2 2 3 2 3" xfId="29353" xr:uid="{00000000-0005-0000-0000-0000A9720000}"/>
    <cellStyle name="Normal 6 3 2 2 2 2 3 3" xfId="9235" xr:uid="{00000000-0005-0000-0000-000013240000}"/>
    <cellStyle name="Normal 6 3 2 2 2 2 3 3 3" xfId="24336" xr:uid="{00000000-0005-0000-0000-0000105F0000}"/>
    <cellStyle name="Normal 6 3 2 2 2 2 3 5" xfId="19323" xr:uid="{00000000-0005-0000-0000-00007B4B0000}"/>
    <cellStyle name="Normal 6 3 2 2 2 2 4" xfId="5874" xr:uid="{00000000-0005-0000-0000-0000F2160000}"/>
    <cellStyle name="Normal 6 3 2 2 2 2 4 2" xfId="15926" xr:uid="{00000000-0005-0000-0000-0000363E0000}"/>
    <cellStyle name="Normal 6 3 2 2 2 2 4 3" xfId="10906" xr:uid="{00000000-0005-0000-0000-00009A2A0000}"/>
    <cellStyle name="Normal 6 3 2 2 2 2 4 3 3" xfId="26007" xr:uid="{00000000-0005-0000-0000-000097650000}"/>
    <cellStyle name="Normal 6 3 2 2 2 2 4 5" xfId="20994" xr:uid="{00000000-0005-0000-0000-000002520000}"/>
    <cellStyle name="Normal 6 3 2 2 2 2 5" xfId="12584" xr:uid="{00000000-0005-0000-0000-000028310000}"/>
    <cellStyle name="Normal 6 3 2 2 2 2 5 3" xfId="27682" xr:uid="{00000000-0005-0000-0000-0000226C0000}"/>
    <cellStyle name="Normal 6 3 2 2 2 2 6" xfId="7563" xr:uid="{00000000-0005-0000-0000-00008B1D0000}"/>
    <cellStyle name="Normal 6 3 2 2 2 2 6 3" xfId="22665" xr:uid="{00000000-0005-0000-0000-000089580000}"/>
    <cellStyle name="Normal 6 3 2 2 2 2 8" xfId="17652" xr:uid="{00000000-0005-0000-0000-0000F4440000}"/>
    <cellStyle name="Normal 6 3 2 2 2 3" xfId="2910" xr:uid="{00000000-0005-0000-0000-00005E0B0000}"/>
    <cellStyle name="Normal 6 3 2 2 2 3 2" xfId="4600" xr:uid="{00000000-0005-0000-0000-0000F8110000}"/>
    <cellStyle name="Normal 6 3 2 2 2 3 2 2" xfId="14673" xr:uid="{00000000-0005-0000-0000-000051390000}"/>
    <cellStyle name="Normal 6 3 2 2 2 3 2 2 3" xfId="29771" xr:uid="{00000000-0005-0000-0000-00004B740000}"/>
    <cellStyle name="Normal 6 3 2 2 2 3 2 3" xfId="9653" xr:uid="{00000000-0005-0000-0000-0000B5250000}"/>
    <cellStyle name="Normal 6 3 2 2 2 3 2 3 3" xfId="24754" xr:uid="{00000000-0005-0000-0000-0000B2600000}"/>
    <cellStyle name="Normal 6 3 2 2 2 3 2 5" xfId="19741" xr:uid="{00000000-0005-0000-0000-00001D4D0000}"/>
    <cellStyle name="Normal 6 3 2 2 2 3 3" xfId="6292" xr:uid="{00000000-0005-0000-0000-000094180000}"/>
    <cellStyle name="Normal 6 3 2 2 2 3 3 2" xfId="16344" xr:uid="{00000000-0005-0000-0000-0000D83F0000}"/>
    <cellStyle name="Normal 6 3 2 2 2 3 3 3" xfId="11324" xr:uid="{00000000-0005-0000-0000-00003C2C0000}"/>
    <cellStyle name="Normal 6 3 2 2 2 3 3 3 3" xfId="26425" xr:uid="{00000000-0005-0000-0000-000039670000}"/>
    <cellStyle name="Normal 6 3 2 2 2 3 3 5" xfId="21412" xr:uid="{00000000-0005-0000-0000-0000A4530000}"/>
    <cellStyle name="Normal 6 3 2 2 2 3 4" xfId="13002" xr:uid="{00000000-0005-0000-0000-0000CA320000}"/>
    <cellStyle name="Normal 6 3 2 2 2 3 4 3" xfId="28100" xr:uid="{00000000-0005-0000-0000-0000C46D0000}"/>
    <cellStyle name="Normal 6 3 2 2 2 3 5" xfId="7981" xr:uid="{00000000-0005-0000-0000-00002D1F0000}"/>
    <cellStyle name="Normal 6 3 2 2 2 3 5 3" xfId="23083" xr:uid="{00000000-0005-0000-0000-00002B5A0000}"/>
    <cellStyle name="Normal 6 3 2 2 2 3 7" xfId="18070" xr:uid="{00000000-0005-0000-0000-000096460000}"/>
    <cellStyle name="Normal 6 3 2 2 2 4" xfId="3763" xr:uid="{00000000-0005-0000-0000-0000B30E0000}"/>
    <cellStyle name="Normal 6 3 2 2 2 4 2" xfId="13837" xr:uid="{00000000-0005-0000-0000-00000D360000}"/>
    <cellStyle name="Normal 6 3 2 2 2 4 2 3" xfId="28935" xr:uid="{00000000-0005-0000-0000-000007710000}"/>
    <cellStyle name="Normal 6 3 2 2 2 4 3" xfId="8817" xr:uid="{00000000-0005-0000-0000-000071220000}"/>
    <cellStyle name="Normal 6 3 2 2 2 4 3 3" xfId="23918" xr:uid="{00000000-0005-0000-0000-00006E5D0000}"/>
    <cellStyle name="Normal 6 3 2 2 2 4 5" xfId="18905" xr:uid="{00000000-0005-0000-0000-0000D9490000}"/>
    <cellStyle name="Normal 6 3 2 2 2 5" xfId="5456" xr:uid="{00000000-0005-0000-0000-000050150000}"/>
    <cellStyle name="Normal 6 3 2 2 2 5 2" xfId="15508" xr:uid="{00000000-0005-0000-0000-0000943C0000}"/>
    <cellStyle name="Normal 6 3 2 2 2 5 2 3" xfId="30606" xr:uid="{00000000-0005-0000-0000-00008E770000}"/>
    <cellStyle name="Normal 6 3 2 2 2 5 3" xfId="10488" xr:uid="{00000000-0005-0000-0000-0000F8280000}"/>
    <cellStyle name="Normal 6 3 2 2 2 5 3 3" xfId="25589" xr:uid="{00000000-0005-0000-0000-0000F5630000}"/>
    <cellStyle name="Normal 6 3 2 2 2 5 5" xfId="20576" xr:uid="{00000000-0005-0000-0000-000060500000}"/>
    <cellStyle name="Normal 6 3 2 2 2 6" xfId="12166" xr:uid="{00000000-0005-0000-0000-0000862F0000}"/>
    <cellStyle name="Normal 6 3 2 2 2 6 3" xfId="27264" xr:uid="{00000000-0005-0000-0000-0000806A0000}"/>
    <cellStyle name="Normal 6 3 2 2 2 7" xfId="7145" xr:uid="{00000000-0005-0000-0000-0000E91B0000}"/>
    <cellStyle name="Normal 6 3 2 2 2 7 3" xfId="22247" xr:uid="{00000000-0005-0000-0000-0000E7560000}"/>
    <cellStyle name="Normal 6 3 2 2 2 9" xfId="17234" xr:uid="{00000000-0005-0000-0000-000052430000}"/>
    <cellStyle name="Normal 6 3 2 2 3" xfId="2281" xr:uid="{00000000-0005-0000-0000-0000E9080000}"/>
    <cellStyle name="Normal 6 3 2 2 3 2" xfId="3120" xr:uid="{00000000-0005-0000-0000-0000300C0000}"/>
    <cellStyle name="Normal 6 3 2 2 3 2 2" xfId="4810" xr:uid="{00000000-0005-0000-0000-0000CA120000}"/>
    <cellStyle name="Normal 6 3 2 2 3 2 2 2" xfId="14883" xr:uid="{00000000-0005-0000-0000-0000233A0000}"/>
    <cellStyle name="Normal 6 3 2 2 3 2 2 2 3" xfId="29981" xr:uid="{00000000-0005-0000-0000-00001D750000}"/>
    <cellStyle name="Normal 6 3 2 2 3 2 2 3" xfId="9863" xr:uid="{00000000-0005-0000-0000-000087260000}"/>
    <cellStyle name="Normal 6 3 2 2 3 2 2 3 3" xfId="24964" xr:uid="{00000000-0005-0000-0000-000084610000}"/>
    <cellStyle name="Normal 6 3 2 2 3 2 2 5" xfId="19951" xr:uid="{00000000-0005-0000-0000-0000EF4D0000}"/>
    <cellStyle name="Normal 6 3 2 2 3 2 3" xfId="6502" xr:uid="{00000000-0005-0000-0000-000066190000}"/>
    <cellStyle name="Normal 6 3 2 2 3 2 3 2" xfId="16554" xr:uid="{00000000-0005-0000-0000-0000AA400000}"/>
    <cellStyle name="Normal 6 3 2 2 3 2 3 3" xfId="11534" xr:uid="{00000000-0005-0000-0000-00000E2D0000}"/>
    <cellStyle name="Normal 6 3 2 2 3 2 3 3 3" xfId="26635" xr:uid="{00000000-0005-0000-0000-00000B680000}"/>
    <cellStyle name="Normal 6 3 2 2 3 2 3 5" xfId="21622" xr:uid="{00000000-0005-0000-0000-000076540000}"/>
    <cellStyle name="Normal 6 3 2 2 3 2 4" xfId="13212" xr:uid="{00000000-0005-0000-0000-00009C330000}"/>
    <cellStyle name="Normal 6 3 2 2 3 2 4 3" xfId="28310" xr:uid="{00000000-0005-0000-0000-0000966E0000}"/>
    <cellStyle name="Normal 6 3 2 2 3 2 5" xfId="8191" xr:uid="{00000000-0005-0000-0000-0000FF1F0000}"/>
    <cellStyle name="Normal 6 3 2 2 3 2 5 3" xfId="23293" xr:uid="{00000000-0005-0000-0000-0000FD5A0000}"/>
    <cellStyle name="Normal 6 3 2 2 3 2 7" xfId="18280" xr:uid="{00000000-0005-0000-0000-000068470000}"/>
    <cellStyle name="Normal 6 3 2 2 3 3" xfId="3973" xr:uid="{00000000-0005-0000-0000-0000850F0000}"/>
    <cellStyle name="Normal 6 3 2 2 3 3 2" xfId="14047" xr:uid="{00000000-0005-0000-0000-0000DF360000}"/>
    <cellStyle name="Normal 6 3 2 2 3 3 2 3" xfId="29145" xr:uid="{00000000-0005-0000-0000-0000D9710000}"/>
    <cellStyle name="Normal 6 3 2 2 3 3 3" xfId="9027" xr:uid="{00000000-0005-0000-0000-000043230000}"/>
    <cellStyle name="Normal 6 3 2 2 3 3 3 3" xfId="24128" xr:uid="{00000000-0005-0000-0000-0000405E0000}"/>
    <cellStyle name="Normal 6 3 2 2 3 3 5" xfId="19115" xr:uid="{00000000-0005-0000-0000-0000AB4A0000}"/>
    <cellStyle name="Normal 6 3 2 2 3 4" xfId="5666" xr:uid="{00000000-0005-0000-0000-000022160000}"/>
    <cellStyle name="Normal 6 3 2 2 3 4 2" xfId="15718" xr:uid="{00000000-0005-0000-0000-0000663D0000}"/>
    <cellStyle name="Normal 6 3 2 2 3 4 2 3" xfId="30816" xr:uid="{00000000-0005-0000-0000-000060780000}"/>
    <cellStyle name="Normal 6 3 2 2 3 4 3" xfId="10698" xr:uid="{00000000-0005-0000-0000-0000CA290000}"/>
    <cellStyle name="Normal 6 3 2 2 3 4 3 3" xfId="25799" xr:uid="{00000000-0005-0000-0000-0000C7640000}"/>
    <cellStyle name="Normal 6 3 2 2 3 4 5" xfId="20786" xr:uid="{00000000-0005-0000-0000-000032510000}"/>
    <cellStyle name="Normal 6 3 2 2 3 5" xfId="12376" xr:uid="{00000000-0005-0000-0000-000058300000}"/>
    <cellStyle name="Normal 6 3 2 2 3 5 3" xfId="27474" xr:uid="{00000000-0005-0000-0000-0000526B0000}"/>
    <cellStyle name="Normal 6 3 2 2 3 6" xfId="7355" xr:uid="{00000000-0005-0000-0000-0000BB1C0000}"/>
    <cellStyle name="Normal 6 3 2 2 3 6 3" xfId="22457" xr:uid="{00000000-0005-0000-0000-0000B9570000}"/>
    <cellStyle name="Normal 6 3 2 2 3 8" xfId="17444" xr:uid="{00000000-0005-0000-0000-000024440000}"/>
    <cellStyle name="Normal 6 3 2 2 4" xfId="2702" xr:uid="{00000000-0005-0000-0000-00008E0A0000}"/>
    <cellStyle name="Normal 6 3 2 2 4 2" xfId="4392" xr:uid="{00000000-0005-0000-0000-000028110000}"/>
    <cellStyle name="Normal 6 3 2 2 4 2 2" xfId="14465" xr:uid="{00000000-0005-0000-0000-000081380000}"/>
    <cellStyle name="Normal 6 3 2 2 4 2 2 3" xfId="29563" xr:uid="{00000000-0005-0000-0000-00007B730000}"/>
    <cellStyle name="Normal 6 3 2 2 4 2 3" xfId="9445" xr:uid="{00000000-0005-0000-0000-0000E5240000}"/>
    <cellStyle name="Normal 6 3 2 2 4 2 3 3" xfId="24546" xr:uid="{00000000-0005-0000-0000-0000E25F0000}"/>
    <cellStyle name="Normal 6 3 2 2 4 2 5" xfId="19533" xr:uid="{00000000-0005-0000-0000-00004D4C0000}"/>
    <cellStyle name="Normal 6 3 2 2 4 3" xfId="6084" xr:uid="{00000000-0005-0000-0000-0000C4170000}"/>
    <cellStyle name="Normal 6 3 2 2 4 3 2" xfId="16136" xr:uid="{00000000-0005-0000-0000-0000083F0000}"/>
    <cellStyle name="Normal 6 3 2 2 4 3 3" xfId="11116" xr:uid="{00000000-0005-0000-0000-00006C2B0000}"/>
    <cellStyle name="Normal 6 3 2 2 4 3 3 3" xfId="26217" xr:uid="{00000000-0005-0000-0000-000069660000}"/>
    <cellStyle name="Normal 6 3 2 2 4 3 5" xfId="21204" xr:uid="{00000000-0005-0000-0000-0000D4520000}"/>
    <cellStyle name="Normal 6 3 2 2 4 4" xfId="12794" xr:uid="{00000000-0005-0000-0000-0000FA310000}"/>
    <cellStyle name="Normal 6 3 2 2 4 4 3" xfId="27892" xr:uid="{00000000-0005-0000-0000-0000F46C0000}"/>
    <cellStyle name="Normal 6 3 2 2 4 5" xfId="7773" xr:uid="{00000000-0005-0000-0000-00005D1E0000}"/>
    <cellStyle name="Normal 6 3 2 2 4 5 3" xfId="22875" xr:uid="{00000000-0005-0000-0000-00005B590000}"/>
    <cellStyle name="Normal 6 3 2 2 4 7" xfId="17862" xr:uid="{00000000-0005-0000-0000-0000C6450000}"/>
    <cellStyle name="Normal 6 3 2 2 5" xfId="3555" xr:uid="{00000000-0005-0000-0000-0000E30D0000}"/>
    <cellStyle name="Normal 6 3 2 2 5 2" xfId="13629" xr:uid="{00000000-0005-0000-0000-00003D350000}"/>
    <cellStyle name="Normal 6 3 2 2 5 2 3" xfId="28727" xr:uid="{00000000-0005-0000-0000-000037700000}"/>
    <cellStyle name="Normal 6 3 2 2 5 3" xfId="8609" xr:uid="{00000000-0005-0000-0000-0000A1210000}"/>
    <cellStyle name="Normal 6 3 2 2 5 3 3" xfId="23710" xr:uid="{00000000-0005-0000-0000-00009E5C0000}"/>
    <cellStyle name="Normal 6 3 2 2 5 5" xfId="18697" xr:uid="{00000000-0005-0000-0000-000009490000}"/>
    <cellStyle name="Normal 6 3 2 2 6" xfId="5248" xr:uid="{00000000-0005-0000-0000-000080140000}"/>
    <cellStyle name="Normal 6 3 2 2 6 2" xfId="15300" xr:uid="{00000000-0005-0000-0000-0000C43B0000}"/>
    <cellStyle name="Normal 6 3 2 2 6 2 3" xfId="30398" xr:uid="{00000000-0005-0000-0000-0000BE760000}"/>
    <cellStyle name="Normal 6 3 2 2 6 3" xfId="10280" xr:uid="{00000000-0005-0000-0000-000028280000}"/>
    <cellStyle name="Normal 6 3 2 2 6 3 3" xfId="25381" xr:uid="{00000000-0005-0000-0000-000025630000}"/>
    <cellStyle name="Normal 6 3 2 2 6 5" xfId="20368" xr:uid="{00000000-0005-0000-0000-0000904F0000}"/>
    <cellStyle name="Normal 6 3 2 2 7" xfId="11958" xr:uid="{00000000-0005-0000-0000-0000B62E0000}"/>
    <cellStyle name="Normal 6 3 2 2 7 3" xfId="27056" xr:uid="{00000000-0005-0000-0000-0000B0690000}"/>
    <cellStyle name="Normal 6 3 2 2 8" xfId="6937" xr:uid="{00000000-0005-0000-0000-0000191B0000}"/>
    <cellStyle name="Normal 6 3 2 2 8 3" xfId="22039" xr:uid="{00000000-0005-0000-0000-000017560000}"/>
    <cellStyle name="Normal 6 3 2 3" xfId="755" xr:uid="{00000000-0005-0000-0000-0000F3020000}"/>
    <cellStyle name="Normal 6 3 2 3 10" xfId="1964" xr:uid="{00000000-0005-0000-0000-0000AC070000}"/>
    <cellStyle name="Normal 6 3 2 3 2" xfId="2385" xr:uid="{00000000-0005-0000-0000-000051090000}"/>
    <cellStyle name="Normal 6 3 2 3 2 2" xfId="3224" xr:uid="{00000000-0005-0000-0000-0000980C0000}"/>
    <cellStyle name="Normal 6 3 2 3 2 2 2" xfId="4914" xr:uid="{00000000-0005-0000-0000-000032130000}"/>
    <cellStyle name="Normal 6 3 2 3 2 2 2 2" xfId="14987" xr:uid="{00000000-0005-0000-0000-00008B3A0000}"/>
    <cellStyle name="Normal 6 3 2 3 2 2 2 2 3" xfId="30085" xr:uid="{00000000-0005-0000-0000-000085750000}"/>
    <cellStyle name="Normal 6 3 2 3 2 2 2 3" xfId="9967" xr:uid="{00000000-0005-0000-0000-0000EF260000}"/>
    <cellStyle name="Normal 6 3 2 3 2 2 2 3 3" xfId="25068" xr:uid="{00000000-0005-0000-0000-0000EC610000}"/>
    <cellStyle name="Normal 6 3 2 3 2 2 2 5" xfId="20055" xr:uid="{00000000-0005-0000-0000-0000574E0000}"/>
    <cellStyle name="Normal 6 3 2 3 2 2 3" xfId="6606" xr:uid="{00000000-0005-0000-0000-0000CE190000}"/>
    <cellStyle name="Normal 6 3 2 3 2 2 3 2" xfId="16658" xr:uid="{00000000-0005-0000-0000-000012410000}"/>
    <cellStyle name="Normal 6 3 2 3 2 2 3 3" xfId="11638" xr:uid="{00000000-0005-0000-0000-0000762D0000}"/>
    <cellStyle name="Normal 6 3 2 3 2 2 3 3 3" xfId="26739" xr:uid="{00000000-0005-0000-0000-000073680000}"/>
    <cellStyle name="Normal 6 3 2 3 2 2 3 5" xfId="21726" xr:uid="{00000000-0005-0000-0000-0000DE540000}"/>
    <cellStyle name="Normal 6 3 2 3 2 2 4" xfId="13316" xr:uid="{00000000-0005-0000-0000-000004340000}"/>
    <cellStyle name="Normal 6 3 2 3 2 2 4 3" xfId="28414" xr:uid="{00000000-0005-0000-0000-0000FE6E0000}"/>
    <cellStyle name="Normal 6 3 2 3 2 2 5" xfId="8295" xr:uid="{00000000-0005-0000-0000-000067200000}"/>
    <cellStyle name="Normal 6 3 2 3 2 2 5 3" xfId="23397" xr:uid="{00000000-0005-0000-0000-0000655B0000}"/>
    <cellStyle name="Normal 6 3 2 3 2 2 7" xfId="18384" xr:uid="{00000000-0005-0000-0000-0000D0470000}"/>
    <cellStyle name="Normal 6 3 2 3 2 3" xfId="4077" xr:uid="{00000000-0005-0000-0000-0000ED0F0000}"/>
    <cellStyle name="Normal 6 3 2 3 2 3 2" xfId="14151" xr:uid="{00000000-0005-0000-0000-000047370000}"/>
    <cellStyle name="Normal 6 3 2 3 2 3 2 3" xfId="29249" xr:uid="{00000000-0005-0000-0000-000041720000}"/>
    <cellStyle name="Normal 6 3 2 3 2 3 3" xfId="9131" xr:uid="{00000000-0005-0000-0000-0000AB230000}"/>
    <cellStyle name="Normal 6 3 2 3 2 3 3 3" xfId="24232" xr:uid="{00000000-0005-0000-0000-0000A85E0000}"/>
    <cellStyle name="Normal 6 3 2 3 2 3 5" xfId="19219" xr:uid="{00000000-0005-0000-0000-0000134B0000}"/>
    <cellStyle name="Normal 6 3 2 3 2 4" xfId="5770" xr:uid="{00000000-0005-0000-0000-00008A160000}"/>
    <cellStyle name="Normal 6 3 2 3 2 4 2" xfId="15822" xr:uid="{00000000-0005-0000-0000-0000CE3D0000}"/>
    <cellStyle name="Normal 6 3 2 3 2 4 2 3" xfId="30920" xr:uid="{00000000-0005-0000-0000-0000C8780000}"/>
    <cellStyle name="Normal 6 3 2 3 2 4 3" xfId="10802" xr:uid="{00000000-0005-0000-0000-0000322A0000}"/>
    <cellStyle name="Normal 6 3 2 3 2 4 3 3" xfId="25903" xr:uid="{00000000-0005-0000-0000-00002F650000}"/>
    <cellStyle name="Normal 6 3 2 3 2 4 5" xfId="20890" xr:uid="{00000000-0005-0000-0000-00009A510000}"/>
    <cellStyle name="Normal 6 3 2 3 2 5" xfId="12480" xr:uid="{00000000-0005-0000-0000-0000C0300000}"/>
    <cellStyle name="Normal 6 3 2 3 2 5 3" xfId="27578" xr:uid="{00000000-0005-0000-0000-0000BA6B0000}"/>
    <cellStyle name="Normal 6 3 2 3 2 6" xfId="7459" xr:uid="{00000000-0005-0000-0000-0000231D0000}"/>
    <cellStyle name="Normal 6 3 2 3 2 6 3" xfId="22561" xr:uid="{00000000-0005-0000-0000-000021580000}"/>
    <cellStyle name="Normal 6 3 2 3 2 8" xfId="17548" xr:uid="{00000000-0005-0000-0000-00008C440000}"/>
    <cellStyle name="Normal 6 3 2 3 3" xfId="2806" xr:uid="{00000000-0005-0000-0000-0000F60A0000}"/>
    <cellStyle name="Normal 6 3 2 3 3 2" xfId="4496" xr:uid="{00000000-0005-0000-0000-000090110000}"/>
    <cellStyle name="Normal 6 3 2 3 3 2 2" xfId="14569" xr:uid="{00000000-0005-0000-0000-0000E9380000}"/>
    <cellStyle name="Normal 6 3 2 3 3 2 2 3" xfId="29667" xr:uid="{00000000-0005-0000-0000-0000E3730000}"/>
    <cellStyle name="Normal 6 3 2 3 3 2 3" xfId="9549" xr:uid="{00000000-0005-0000-0000-00004D250000}"/>
    <cellStyle name="Normal 6 3 2 3 3 2 3 3" xfId="24650" xr:uid="{00000000-0005-0000-0000-00004A600000}"/>
    <cellStyle name="Normal 6 3 2 3 3 2 5" xfId="19637" xr:uid="{00000000-0005-0000-0000-0000B54C0000}"/>
    <cellStyle name="Normal 6 3 2 3 3 3" xfId="6188" xr:uid="{00000000-0005-0000-0000-00002C180000}"/>
    <cellStyle name="Normal 6 3 2 3 3 3 2" xfId="16240" xr:uid="{00000000-0005-0000-0000-0000703F0000}"/>
    <cellStyle name="Normal 6 3 2 3 3 3 3" xfId="11220" xr:uid="{00000000-0005-0000-0000-0000D42B0000}"/>
    <cellStyle name="Normal 6 3 2 3 3 3 3 3" xfId="26321" xr:uid="{00000000-0005-0000-0000-0000D1660000}"/>
    <cellStyle name="Normal 6 3 2 3 3 3 5" xfId="21308" xr:uid="{00000000-0005-0000-0000-00003C530000}"/>
    <cellStyle name="Normal 6 3 2 3 3 4" xfId="12898" xr:uid="{00000000-0005-0000-0000-000062320000}"/>
    <cellStyle name="Normal 6 3 2 3 3 4 3" xfId="27996" xr:uid="{00000000-0005-0000-0000-00005C6D0000}"/>
    <cellStyle name="Normal 6 3 2 3 3 5" xfId="7877" xr:uid="{00000000-0005-0000-0000-0000C51E0000}"/>
    <cellStyle name="Normal 6 3 2 3 3 5 3" xfId="22979" xr:uid="{00000000-0005-0000-0000-0000C3590000}"/>
    <cellStyle name="Normal 6 3 2 3 3 7" xfId="17966" xr:uid="{00000000-0005-0000-0000-00002E460000}"/>
    <cellStyle name="Normal 6 3 2 3 4" xfId="3659" xr:uid="{00000000-0005-0000-0000-00004B0E0000}"/>
    <cellStyle name="Normal 6 3 2 3 4 2" xfId="13733" xr:uid="{00000000-0005-0000-0000-0000A5350000}"/>
    <cellStyle name="Normal 6 3 2 3 4 2 3" xfId="28831" xr:uid="{00000000-0005-0000-0000-00009F700000}"/>
    <cellStyle name="Normal 6 3 2 3 4 3" xfId="8713" xr:uid="{00000000-0005-0000-0000-000009220000}"/>
    <cellStyle name="Normal 6 3 2 3 4 3 3" xfId="23814" xr:uid="{00000000-0005-0000-0000-0000065D0000}"/>
    <cellStyle name="Normal 6 3 2 3 4 5" xfId="18801" xr:uid="{00000000-0005-0000-0000-000071490000}"/>
    <cellStyle name="Normal 6 3 2 3 5" xfId="5352" xr:uid="{00000000-0005-0000-0000-0000E8140000}"/>
    <cellStyle name="Normal 6 3 2 3 5 2" xfId="15404" xr:uid="{00000000-0005-0000-0000-00002C3C0000}"/>
    <cellStyle name="Normal 6 3 2 3 5 2 3" xfId="30502" xr:uid="{00000000-0005-0000-0000-000026770000}"/>
    <cellStyle name="Normal 6 3 2 3 5 3" xfId="10384" xr:uid="{00000000-0005-0000-0000-000090280000}"/>
    <cellStyle name="Normal 6 3 2 3 5 3 3" xfId="25485" xr:uid="{00000000-0005-0000-0000-00008D630000}"/>
    <cellStyle name="Normal 6 3 2 3 5 5" xfId="20472" xr:uid="{00000000-0005-0000-0000-0000F84F0000}"/>
    <cellStyle name="Normal 6 3 2 3 6" xfId="12062" xr:uid="{00000000-0005-0000-0000-00001E2F0000}"/>
    <cellStyle name="Normal 6 3 2 3 6 3" xfId="27160" xr:uid="{00000000-0005-0000-0000-0000186A0000}"/>
    <cellStyle name="Normal 6 3 2 3 7" xfId="7041" xr:uid="{00000000-0005-0000-0000-0000811B0000}"/>
    <cellStyle name="Normal 6 3 2 3 7 3" xfId="22143" xr:uid="{00000000-0005-0000-0000-00007F560000}"/>
    <cellStyle name="Normal 6 3 2 3 9" xfId="17130" xr:uid="{00000000-0005-0000-0000-0000EA420000}"/>
    <cellStyle name="Normal 6 3 2 4" xfId="2177" xr:uid="{00000000-0005-0000-0000-000081080000}"/>
    <cellStyle name="Normal 6 3 2 4 2" xfId="3016" xr:uid="{00000000-0005-0000-0000-0000C80B0000}"/>
    <cellStyle name="Normal 6 3 2 4 2 2" xfId="4706" xr:uid="{00000000-0005-0000-0000-000062120000}"/>
    <cellStyle name="Normal 6 3 2 4 2 2 2" xfId="14779" xr:uid="{00000000-0005-0000-0000-0000BB390000}"/>
    <cellStyle name="Normal 6 3 2 4 2 2 2 3" xfId="29877" xr:uid="{00000000-0005-0000-0000-0000B5740000}"/>
    <cellStyle name="Normal 6 3 2 4 2 2 3" xfId="9759" xr:uid="{00000000-0005-0000-0000-00001F260000}"/>
    <cellStyle name="Normal 6 3 2 4 2 2 3 3" xfId="24860" xr:uid="{00000000-0005-0000-0000-00001C610000}"/>
    <cellStyle name="Normal 6 3 2 4 2 2 5" xfId="19847" xr:uid="{00000000-0005-0000-0000-0000874D0000}"/>
    <cellStyle name="Normal 6 3 2 4 2 3" xfId="6398" xr:uid="{00000000-0005-0000-0000-0000FE180000}"/>
    <cellStyle name="Normal 6 3 2 4 2 3 2" xfId="16450" xr:uid="{00000000-0005-0000-0000-000042400000}"/>
    <cellStyle name="Normal 6 3 2 4 2 3 3" xfId="11430" xr:uid="{00000000-0005-0000-0000-0000A62C0000}"/>
    <cellStyle name="Normal 6 3 2 4 2 3 3 3" xfId="26531" xr:uid="{00000000-0005-0000-0000-0000A3670000}"/>
    <cellStyle name="Normal 6 3 2 4 2 3 5" xfId="21518" xr:uid="{00000000-0005-0000-0000-00000E540000}"/>
    <cellStyle name="Normal 6 3 2 4 2 4" xfId="13108" xr:uid="{00000000-0005-0000-0000-000034330000}"/>
    <cellStyle name="Normal 6 3 2 4 2 4 3" xfId="28206" xr:uid="{00000000-0005-0000-0000-00002E6E0000}"/>
    <cellStyle name="Normal 6 3 2 4 2 5" xfId="8087" xr:uid="{00000000-0005-0000-0000-0000971F0000}"/>
    <cellStyle name="Normal 6 3 2 4 2 5 3" xfId="23189" xr:uid="{00000000-0005-0000-0000-0000955A0000}"/>
    <cellStyle name="Normal 6 3 2 4 2 7" xfId="18176" xr:uid="{00000000-0005-0000-0000-000000470000}"/>
    <cellStyle name="Normal 6 3 2 4 3" xfId="3869" xr:uid="{00000000-0005-0000-0000-00001D0F0000}"/>
    <cellStyle name="Normal 6 3 2 4 3 2" xfId="13943" xr:uid="{00000000-0005-0000-0000-000077360000}"/>
    <cellStyle name="Normal 6 3 2 4 3 2 3" xfId="29041" xr:uid="{00000000-0005-0000-0000-000071710000}"/>
    <cellStyle name="Normal 6 3 2 4 3 3" xfId="8923" xr:uid="{00000000-0005-0000-0000-0000DB220000}"/>
    <cellStyle name="Normal 6 3 2 4 3 3 3" xfId="24024" xr:uid="{00000000-0005-0000-0000-0000D85D0000}"/>
    <cellStyle name="Normal 6 3 2 4 3 5" xfId="19011" xr:uid="{00000000-0005-0000-0000-0000434A0000}"/>
    <cellStyle name="Normal 6 3 2 4 4" xfId="5562" xr:uid="{00000000-0005-0000-0000-0000BA150000}"/>
    <cellStyle name="Normal 6 3 2 4 4 2" xfId="15614" xr:uid="{00000000-0005-0000-0000-0000FE3C0000}"/>
    <cellStyle name="Normal 6 3 2 4 4 2 3" xfId="30712" xr:uid="{00000000-0005-0000-0000-0000F8770000}"/>
    <cellStyle name="Normal 6 3 2 4 4 3" xfId="10594" xr:uid="{00000000-0005-0000-0000-000062290000}"/>
    <cellStyle name="Normal 6 3 2 4 4 3 3" xfId="25695" xr:uid="{00000000-0005-0000-0000-00005F640000}"/>
    <cellStyle name="Normal 6 3 2 4 4 5" xfId="20682" xr:uid="{00000000-0005-0000-0000-0000CA500000}"/>
    <cellStyle name="Normal 6 3 2 4 5" xfId="12272" xr:uid="{00000000-0005-0000-0000-0000F02F0000}"/>
    <cellStyle name="Normal 6 3 2 4 5 3" xfId="27370" xr:uid="{00000000-0005-0000-0000-0000EA6A0000}"/>
    <cellStyle name="Normal 6 3 2 4 6" xfId="7251" xr:uid="{00000000-0005-0000-0000-0000531C0000}"/>
    <cellStyle name="Normal 6 3 2 4 6 3" xfId="22353" xr:uid="{00000000-0005-0000-0000-000051570000}"/>
    <cellStyle name="Normal 6 3 2 4 8" xfId="17340" xr:uid="{00000000-0005-0000-0000-0000BC430000}"/>
    <cellStyle name="Normal 6 3 2 5" xfId="2598" xr:uid="{00000000-0005-0000-0000-0000260A0000}"/>
    <cellStyle name="Normal 6 3 2 5 2" xfId="4288" xr:uid="{00000000-0005-0000-0000-0000C0100000}"/>
    <cellStyle name="Normal 6 3 2 5 2 2" xfId="14361" xr:uid="{00000000-0005-0000-0000-000019380000}"/>
    <cellStyle name="Normal 6 3 2 5 2 2 3" xfId="29459" xr:uid="{00000000-0005-0000-0000-000013730000}"/>
    <cellStyle name="Normal 6 3 2 5 2 3" xfId="9341" xr:uid="{00000000-0005-0000-0000-00007D240000}"/>
    <cellStyle name="Normal 6 3 2 5 2 3 3" xfId="24442" xr:uid="{00000000-0005-0000-0000-00007A5F0000}"/>
    <cellStyle name="Normal 6 3 2 5 2 5" xfId="19429" xr:uid="{00000000-0005-0000-0000-0000E54B0000}"/>
    <cellStyle name="Normal 6 3 2 5 3" xfId="5980" xr:uid="{00000000-0005-0000-0000-00005C170000}"/>
    <cellStyle name="Normal 6 3 2 5 3 2" xfId="16032" xr:uid="{00000000-0005-0000-0000-0000A03E0000}"/>
    <cellStyle name="Normal 6 3 2 5 3 3" xfId="11012" xr:uid="{00000000-0005-0000-0000-0000042B0000}"/>
    <cellStyle name="Normal 6 3 2 5 3 3 3" xfId="26113" xr:uid="{00000000-0005-0000-0000-000001660000}"/>
    <cellStyle name="Normal 6 3 2 5 3 5" xfId="21100" xr:uid="{00000000-0005-0000-0000-00006C520000}"/>
    <cellStyle name="Normal 6 3 2 5 4" xfId="12690" xr:uid="{00000000-0005-0000-0000-000092310000}"/>
    <cellStyle name="Normal 6 3 2 5 4 3" xfId="27788" xr:uid="{00000000-0005-0000-0000-00008C6C0000}"/>
    <cellStyle name="Normal 6 3 2 5 5" xfId="7669" xr:uid="{00000000-0005-0000-0000-0000F51D0000}"/>
    <cellStyle name="Normal 6 3 2 5 5 3" xfId="22771" xr:uid="{00000000-0005-0000-0000-0000F3580000}"/>
    <cellStyle name="Normal 6 3 2 5 7" xfId="17758" xr:uid="{00000000-0005-0000-0000-00005E450000}"/>
    <cellStyle name="Normal 6 3 2 6" xfId="3451" xr:uid="{00000000-0005-0000-0000-00007B0D0000}"/>
    <cellStyle name="Normal 6 3 2 6 2" xfId="13525" xr:uid="{00000000-0005-0000-0000-0000D5340000}"/>
    <cellStyle name="Normal 6 3 2 6 2 3" xfId="28623" xr:uid="{00000000-0005-0000-0000-0000CF6F0000}"/>
    <cellStyle name="Normal 6 3 2 6 3" xfId="8505" xr:uid="{00000000-0005-0000-0000-000039210000}"/>
    <cellStyle name="Normal 6 3 2 6 3 3" xfId="23606" xr:uid="{00000000-0005-0000-0000-0000365C0000}"/>
    <cellStyle name="Normal 6 3 2 6 5" xfId="18593" xr:uid="{00000000-0005-0000-0000-0000A1480000}"/>
    <cellStyle name="Normal 6 3 2 7" xfId="5144" xr:uid="{00000000-0005-0000-0000-000018140000}"/>
    <cellStyle name="Normal 6 3 2 7 2" xfId="15196" xr:uid="{00000000-0005-0000-0000-00005C3B0000}"/>
    <cellStyle name="Normal 6 3 2 7 2 3" xfId="30294" xr:uid="{00000000-0005-0000-0000-000056760000}"/>
    <cellStyle name="Normal 6 3 2 7 3" xfId="10176" xr:uid="{00000000-0005-0000-0000-0000C0270000}"/>
    <cellStyle name="Normal 6 3 2 7 3 3" xfId="25277" xr:uid="{00000000-0005-0000-0000-0000BD620000}"/>
    <cellStyle name="Normal 6 3 2 7 5" xfId="20264" xr:uid="{00000000-0005-0000-0000-0000284F0000}"/>
    <cellStyle name="Normal 6 3 2 8" xfId="11854" xr:uid="{00000000-0005-0000-0000-00004E2E0000}"/>
    <cellStyle name="Normal 6 3 2 8 3" xfId="26952" xr:uid="{00000000-0005-0000-0000-000048690000}"/>
    <cellStyle name="Normal 6 3 2 9" xfId="6833" xr:uid="{00000000-0005-0000-0000-0000B11A0000}"/>
    <cellStyle name="Normal 6 3 2 9 3" xfId="21935" xr:uid="{00000000-0005-0000-0000-0000AF550000}"/>
    <cellStyle name="Normal 6 3 3" xfId="725" xr:uid="{00000000-0005-0000-0000-0000D5020000}"/>
    <cellStyle name="Normal 6 3 3 10" xfId="16974" xr:uid="{00000000-0005-0000-0000-00004E420000}"/>
    <cellStyle name="Normal 6 3 3 11" xfId="1797" xr:uid="{00000000-0005-0000-0000-000005070000}"/>
    <cellStyle name="Normal 6 3 3 2" xfId="2016" xr:uid="{00000000-0005-0000-0000-0000E0070000}"/>
    <cellStyle name="Normal 6 3 3 2 2" xfId="2437" xr:uid="{00000000-0005-0000-0000-000085090000}"/>
    <cellStyle name="Normal 6 3 3 2 2 2" xfId="3276" xr:uid="{00000000-0005-0000-0000-0000CC0C0000}"/>
    <cellStyle name="Normal 6 3 3 2 2 2 2" xfId="4966" xr:uid="{00000000-0005-0000-0000-000066130000}"/>
    <cellStyle name="Normal 6 3 3 2 2 2 2 2" xfId="15039" xr:uid="{00000000-0005-0000-0000-0000BF3A0000}"/>
    <cellStyle name="Normal 6 3 3 2 2 2 2 2 3" xfId="30137" xr:uid="{00000000-0005-0000-0000-0000B9750000}"/>
    <cellStyle name="Normal 6 3 3 2 2 2 2 3" xfId="10019" xr:uid="{00000000-0005-0000-0000-000023270000}"/>
    <cellStyle name="Normal 6 3 3 2 2 2 2 3 3" xfId="25120" xr:uid="{00000000-0005-0000-0000-000020620000}"/>
    <cellStyle name="Normal 6 3 3 2 2 2 2 5" xfId="20107" xr:uid="{00000000-0005-0000-0000-00008B4E0000}"/>
    <cellStyle name="Normal 6 3 3 2 2 2 3" xfId="6658" xr:uid="{00000000-0005-0000-0000-0000021A0000}"/>
    <cellStyle name="Normal 6 3 3 2 2 2 3 2" xfId="16710" xr:uid="{00000000-0005-0000-0000-000046410000}"/>
    <cellStyle name="Normal 6 3 3 2 2 2 3 3" xfId="11690" xr:uid="{00000000-0005-0000-0000-0000AA2D0000}"/>
    <cellStyle name="Normal 6 3 3 2 2 2 3 3 3" xfId="26791" xr:uid="{00000000-0005-0000-0000-0000A7680000}"/>
    <cellStyle name="Normal 6 3 3 2 2 2 3 5" xfId="21778" xr:uid="{00000000-0005-0000-0000-000012550000}"/>
    <cellStyle name="Normal 6 3 3 2 2 2 4" xfId="13368" xr:uid="{00000000-0005-0000-0000-000038340000}"/>
    <cellStyle name="Normal 6 3 3 2 2 2 4 3" xfId="28466" xr:uid="{00000000-0005-0000-0000-0000326F0000}"/>
    <cellStyle name="Normal 6 3 3 2 2 2 5" xfId="8347" xr:uid="{00000000-0005-0000-0000-00009B200000}"/>
    <cellStyle name="Normal 6 3 3 2 2 2 5 3" xfId="23449" xr:uid="{00000000-0005-0000-0000-0000995B0000}"/>
    <cellStyle name="Normal 6 3 3 2 2 2 7" xfId="18436" xr:uid="{00000000-0005-0000-0000-000004480000}"/>
    <cellStyle name="Normal 6 3 3 2 2 3" xfId="4129" xr:uid="{00000000-0005-0000-0000-000021100000}"/>
    <cellStyle name="Normal 6 3 3 2 2 3 2" xfId="14203" xr:uid="{00000000-0005-0000-0000-00007B370000}"/>
    <cellStyle name="Normal 6 3 3 2 2 3 2 3" xfId="29301" xr:uid="{00000000-0005-0000-0000-000075720000}"/>
    <cellStyle name="Normal 6 3 3 2 2 3 3" xfId="9183" xr:uid="{00000000-0005-0000-0000-0000DF230000}"/>
    <cellStyle name="Normal 6 3 3 2 2 3 3 3" xfId="24284" xr:uid="{00000000-0005-0000-0000-0000DC5E0000}"/>
    <cellStyle name="Normal 6 3 3 2 2 3 5" xfId="19271" xr:uid="{00000000-0005-0000-0000-0000474B0000}"/>
    <cellStyle name="Normal 6 3 3 2 2 4" xfId="5822" xr:uid="{00000000-0005-0000-0000-0000BE160000}"/>
    <cellStyle name="Normal 6 3 3 2 2 4 2" xfId="15874" xr:uid="{00000000-0005-0000-0000-0000023E0000}"/>
    <cellStyle name="Normal 6 3 3 2 2 4 3" xfId="10854" xr:uid="{00000000-0005-0000-0000-0000662A0000}"/>
    <cellStyle name="Normal 6 3 3 2 2 4 3 3" xfId="25955" xr:uid="{00000000-0005-0000-0000-000063650000}"/>
    <cellStyle name="Normal 6 3 3 2 2 4 5" xfId="20942" xr:uid="{00000000-0005-0000-0000-0000CE510000}"/>
    <cellStyle name="Normal 6 3 3 2 2 5" xfId="12532" xr:uid="{00000000-0005-0000-0000-0000F4300000}"/>
    <cellStyle name="Normal 6 3 3 2 2 5 3" xfId="27630" xr:uid="{00000000-0005-0000-0000-0000EE6B0000}"/>
    <cellStyle name="Normal 6 3 3 2 2 6" xfId="7511" xr:uid="{00000000-0005-0000-0000-0000571D0000}"/>
    <cellStyle name="Normal 6 3 3 2 2 6 3" xfId="22613" xr:uid="{00000000-0005-0000-0000-000055580000}"/>
    <cellStyle name="Normal 6 3 3 2 2 8" xfId="17600" xr:uid="{00000000-0005-0000-0000-0000C0440000}"/>
    <cellStyle name="Normal 6 3 3 2 3" xfId="2858" xr:uid="{00000000-0005-0000-0000-00002A0B0000}"/>
    <cellStyle name="Normal 6 3 3 2 3 2" xfId="4548" xr:uid="{00000000-0005-0000-0000-0000C4110000}"/>
    <cellStyle name="Normal 6 3 3 2 3 2 2" xfId="14621" xr:uid="{00000000-0005-0000-0000-00001D390000}"/>
    <cellStyle name="Normal 6 3 3 2 3 2 2 3" xfId="29719" xr:uid="{00000000-0005-0000-0000-000017740000}"/>
    <cellStyle name="Normal 6 3 3 2 3 2 3" xfId="9601" xr:uid="{00000000-0005-0000-0000-000081250000}"/>
    <cellStyle name="Normal 6 3 3 2 3 2 3 3" xfId="24702" xr:uid="{00000000-0005-0000-0000-00007E600000}"/>
    <cellStyle name="Normal 6 3 3 2 3 2 5" xfId="19689" xr:uid="{00000000-0005-0000-0000-0000E94C0000}"/>
    <cellStyle name="Normal 6 3 3 2 3 3" xfId="6240" xr:uid="{00000000-0005-0000-0000-000060180000}"/>
    <cellStyle name="Normal 6 3 3 2 3 3 2" xfId="16292" xr:uid="{00000000-0005-0000-0000-0000A43F0000}"/>
    <cellStyle name="Normal 6 3 3 2 3 3 3" xfId="11272" xr:uid="{00000000-0005-0000-0000-0000082C0000}"/>
    <cellStyle name="Normal 6 3 3 2 3 3 3 3" xfId="26373" xr:uid="{00000000-0005-0000-0000-000005670000}"/>
    <cellStyle name="Normal 6 3 3 2 3 3 5" xfId="21360" xr:uid="{00000000-0005-0000-0000-000070530000}"/>
    <cellStyle name="Normal 6 3 3 2 3 4" xfId="12950" xr:uid="{00000000-0005-0000-0000-000096320000}"/>
    <cellStyle name="Normal 6 3 3 2 3 4 3" xfId="28048" xr:uid="{00000000-0005-0000-0000-0000906D0000}"/>
    <cellStyle name="Normal 6 3 3 2 3 5" xfId="7929" xr:uid="{00000000-0005-0000-0000-0000F91E0000}"/>
    <cellStyle name="Normal 6 3 3 2 3 5 3" xfId="23031" xr:uid="{00000000-0005-0000-0000-0000F7590000}"/>
    <cellStyle name="Normal 6 3 3 2 3 7" xfId="18018" xr:uid="{00000000-0005-0000-0000-000062460000}"/>
    <cellStyle name="Normal 6 3 3 2 4" xfId="3711" xr:uid="{00000000-0005-0000-0000-00007F0E0000}"/>
    <cellStyle name="Normal 6 3 3 2 4 2" xfId="13785" xr:uid="{00000000-0005-0000-0000-0000D9350000}"/>
    <cellStyle name="Normal 6 3 3 2 4 2 3" xfId="28883" xr:uid="{00000000-0005-0000-0000-0000D3700000}"/>
    <cellStyle name="Normal 6 3 3 2 4 3" xfId="8765" xr:uid="{00000000-0005-0000-0000-00003D220000}"/>
    <cellStyle name="Normal 6 3 3 2 4 3 3" xfId="23866" xr:uid="{00000000-0005-0000-0000-00003A5D0000}"/>
    <cellStyle name="Normal 6 3 3 2 4 5" xfId="18853" xr:uid="{00000000-0005-0000-0000-0000A5490000}"/>
    <cellStyle name="Normal 6 3 3 2 5" xfId="5404" xr:uid="{00000000-0005-0000-0000-00001C150000}"/>
    <cellStyle name="Normal 6 3 3 2 5 2" xfId="15456" xr:uid="{00000000-0005-0000-0000-0000603C0000}"/>
    <cellStyle name="Normal 6 3 3 2 5 2 3" xfId="30554" xr:uid="{00000000-0005-0000-0000-00005A770000}"/>
    <cellStyle name="Normal 6 3 3 2 5 3" xfId="10436" xr:uid="{00000000-0005-0000-0000-0000C4280000}"/>
    <cellStyle name="Normal 6 3 3 2 5 3 3" xfId="25537" xr:uid="{00000000-0005-0000-0000-0000C1630000}"/>
    <cellStyle name="Normal 6 3 3 2 5 5" xfId="20524" xr:uid="{00000000-0005-0000-0000-00002C500000}"/>
    <cellStyle name="Normal 6 3 3 2 6" xfId="12114" xr:uid="{00000000-0005-0000-0000-0000522F0000}"/>
    <cellStyle name="Normal 6 3 3 2 6 3" xfId="27212" xr:uid="{00000000-0005-0000-0000-00004C6A0000}"/>
    <cellStyle name="Normal 6 3 3 2 7" xfId="7093" xr:uid="{00000000-0005-0000-0000-0000B51B0000}"/>
    <cellStyle name="Normal 6 3 3 2 7 3" xfId="22195" xr:uid="{00000000-0005-0000-0000-0000B3560000}"/>
    <cellStyle name="Normal 6 3 3 2 9" xfId="17182" xr:uid="{00000000-0005-0000-0000-00001E430000}"/>
    <cellStyle name="Normal 6 3 3 3" xfId="2229" xr:uid="{00000000-0005-0000-0000-0000B5080000}"/>
    <cellStyle name="Normal 6 3 3 3 2" xfId="3068" xr:uid="{00000000-0005-0000-0000-0000FC0B0000}"/>
    <cellStyle name="Normal 6 3 3 3 2 2" xfId="4758" xr:uid="{00000000-0005-0000-0000-000096120000}"/>
    <cellStyle name="Normal 6 3 3 3 2 2 2" xfId="14831" xr:uid="{00000000-0005-0000-0000-0000EF390000}"/>
    <cellStyle name="Normal 6 3 3 3 2 2 2 3" xfId="29929" xr:uid="{00000000-0005-0000-0000-0000E9740000}"/>
    <cellStyle name="Normal 6 3 3 3 2 2 3" xfId="9811" xr:uid="{00000000-0005-0000-0000-000053260000}"/>
    <cellStyle name="Normal 6 3 3 3 2 2 3 3" xfId="24912" xr:uid="{00000000-0005-0000-0000-000050610000}"/>
    <cellStyle name="Normal 6 3 3 3 2 2 5" xfId="19899" xr:uid="{00000000-0005-0000-0000-0000BB4D0000}"/>
    <cellStyle name="Normal 6 3 3 3 2 3" xfId="6450" xr:uid="{00000000-0005-0000-0000-000032190000}"/>
    <cellStyle name="Normal 6 3 3 3 2 3 2" xfId="16502" xr:uid="{00000000-0005-0000-0000-000076400000}"/>
    <cellStyle name="Normal 6 3 3 3 2 3 3" xfId="11482" xr:uid="{00000000-0005-0000-0000-0000DA2C0000}"/>
    <cellStyle name="Normal 6 3 3 3 2 3 3 3" xfId="26583" xr:uid="{00000000-0005-0000-0000-0000D7670000}"/>
    <cellStyle name="Normal 6 3 3 3 2 3 5" xfId="21570" xr:uid="{00000000-0005-0000-0000-000042540000}"/>
    <cellStyle name="Normal 6 3 3 3 2 4" xfId="13160" xr:uid="{00000000-0005-0000-0000-000068330000}"/>
    <cellStyle name="Normal 6 3 3 3 2 4 3" xfId="28258" xr:uid="{00000000-0005-0000-0000-0000626E0000}"/>
    <cellStyle name="Normal 6 3 3 3 2 5" xfId="8139" xr:uid="{00000000-0005-0000-0000-0000CB1F0000}"/>
    <cellStyle name="Normal 6 3 3 3 2 5 3" xfId="23241" xr:uid="{00000000-0005-0000-0000-0000C95A0000}"/>
    <cellStyle name="Normal 6 3 3 3 2 7" xfId="18228" xr:uid="{00000000-0005-0000-0000-000034470000}"/>
    <cellStyle name="Normal 6 3 3 3 3" xfId="3921" xr:uid="{00000000-0005-0000-0000-0000510F0000}"/>
    <cellStyle name="Normal 6 3 3 3 3 2" xfId="13995" xr:uid="{00000000-0005-0000-0000-0000AB360000}"/>
    <cellStyle name="Normal 6 3 3 3 3 2 3" xfId="29093" xr:uid="{00000000-0005-0000-0000-0000A5710000}"/>
    <cellStyle name="Normal 6 3 3 3 3 3" xfId="8975" xr:uid="{00000000-0005-0000-0000-00000F230000}"/>
    <cellStyle name="Normal 6 3 3 3 3 3 3" xfId="24076" xr:uid="{00000000-0005-0000-0000-00000C5E0000}"/>
    <cellStyle name="Normal 6 3 3 3 3 5" xfId="19063" xr:uid="{00000000-0005-0000-0000-0000774A0000}"/>
    <cellStyle name="Normal 6 3 3 3 4" xfId="5614" xr:uid="{00000000-0005-0000-0000-0000EE150000}"/>
    <cellStyle name="Normal 6 3 3 3 4 2" xfId="15666" xr:uid="{00000000-0005-0000-0000-0000323D0000}"/>
    <cellStyle name="Normal 6 3 3 3 4 2 3" xfId="30764" xr:uid="{00000000-0005-0000-0000-00002C780000}"/>
    <cellStyle name="Normal 6 3 3 3 4 3" xfId="10646" xr:uid="{00000000-0005-0000-0000-000096290000}"/>
    <cellStyle name="Normal 6 3 3 3 4 3 3" xfId="25747" xr:uid="{00000000-0005-0000-0000-000093640000}"/>
    <cellStyle name="Normal 6 3 3 3 4 5" xfId="20734" xr:uid="{00000000-0005-0000-0000-0000FE500000}"/>
    <cellStyle name="Normal 6 3 3 3 5" xfId="12324" xr:uid="{00000000-0005-0000-0000-000024300000}"/>
    <cellStyle name="Normal 6 3 3 3 5 3" xfId="27422" xr:uid="{00000000-0005-0000-0000-00001E6B0000}"/>
    <cellStyle name="Normal 6 3 3 3 6" xfId="7303" xr:uid="{00000000-0005-0000-0000-0000871C0000}"/>
    <cellStyle name="Normal 6 3 3 3 6 3" xfId="22405" xr:uid="{00000000-0005-0000-0000-000085570000}"/>
    <cellStyle name="Normal 6 3 3 3 8" xfId="17392" xr:uid="{00000000-0005-0000-0000-0000F0430000}"/>
    <cellStyle name="Normal 6 3 3 4" xfId="2650" xr:uid="{00000000-0005-0000-0000-00005A0A0000}"/>
    <cellStyle name="Normal 6 3 3 4 2" xfId="4340" xr:uid="{00000000-0005-0000-0000-0000F4100000}"/>
    <cellStyle name="Normal 6 3 3 4 2 2" xfId="14413" xr:uid="{00000000-0005-0000-0000-00004D380000}"/>
    <cellStyle name="Normal 6 3 3 4 2 2 3" xfId="29511" xr:uid="{00000000-0005-0000-0000-000047730000}"/>
    <cellStyle name="Normal 6 3 3 4 2 3" xfId="9393" xr:uid="{00000000-0005-0000-0000-0000B1240000}"/>
    <cellStyle name="Normal 6 3 3 4 2 3 3" xfId="24494" xr:uid="{00000000-0005-0000-0000-0000AE5F0000}"/>
    <cellStyle name="Normal 6 3 3 4 2 5" xfId="19481" xr:uid="{00000000-0005-0000-0000-0000194C0000}"/>
    <cellStyle name="Normal 6 3 3 4 3" xfId="6032" xr:uid="{00000000-0005-0000-0000-000090170000}"/>
    <cellStyle name="Normal 6 3 3 4 3 2" xfId="16084" xr:uid="{00000000-0005-0000-0000-0000D43E0000}"/>
    <cellStyle name="Normal 6 3 3 4 3 3" xfId="11064" xr:uid="{00000000-0005-0000-0000-0000382B0000}"/>
    <cellStyle name="Normal 6 3 3 4 3 3 3" xfId="26165" xr:uid="{00000000-0005-0000-0000-000035660000}"/>
    <cellStyle name="Normal 6 3 3 4 3 5" xfId="21152" xr:uid="{00000000-0005-0000-0000-0000A0520000}"/>
    <cellStyle name="Normal 6 3 3 4 4" xfId="12742" xr:uid="{00000000-0005-0000-0000-0000C6310000}"/>
    <cellStyle name="Normal 6 3 3 4 4 3" xfId="27840" xr:uid="{00000000-0005-0000-0000-0000C06C0000}"/>
    <cellStyle name="Normal 6 3 3 4 5" xfId="7721" xr:uid="{00000000-0005-0000-0000-0000291E0000}"/>
    <cellStyle name="Normal 6 3 3 4 5 3" xfId="22823" xr:uid="{00000000-0005-0000-0000-000027590000}"/>
    <cellStyle name="Normal 6 3 3 4 7" xfId="17810" xr:uid="{00000000-0005-0000-0000-000092450000}"/>
    <cellStyle name="Normal 6 3 3 5" xfId="3503" xr:uid="{00000000-0005-0000-0000-0000AF0D0000}"/>
    <cellStyle name="Normal 6 3 3 5 2" xfId="13577" xr:uid="{00000000-0005-0000-0000-000009350000}"/>
    <cellStyle name="Normal 6 3 3 5 2 3" xfId="28675" xr:uid="{00000000-0005-0000-0000-000003700000}"/>
    <cellStyle name="Normal 6 3 3 5 3" xfId="8557" xr:uid="{00000000-0005-0000-0000-00006D210000}"/>
    <cellStyle name="Normal 6 3 3 5 3 3" xfId="23658" xr:uid="{00000000-0005-0000-0000-00006A5C0000}"/>
    <cellStyle name="Normal 6 3 3 5 5" xfId="18645" xr:uid="{00000000-0005-0000-0000-0000D5480000}"/>
    <cellStyle name="Normal 6 3 3 6" xfId="5196" xr:uid="{00000000-0005-0000-0000-00004C140000}"/>
    <cellStyle name="Normal 6 3 3 6 2" xfId="15248" xr:uid="{00000000-0005-0000-0000-0000903B0000}"/>
    <cellStyle name="Normal 6 3 3 6 2 3" xfId="30346" xr:uid="{00000000-0005-0000-0000-00008A760000}"/>
    <cellStyle name="Normal 6 3 3 6 3" xfId="10228" xr:uid="{00000000-0005-0000-0000-0000F4270000}"/>
    <cellStyle name="Normal 6 3 3 6 3 3" xfId="25329" xr:uid="{00000000-0005-0000-0000-0000F1620000}"/>
    <cellStyle name="Normal 6 3 3 6 5" xfId="20316" xr:uid="{00000000-0005-0000-0000-00005C4F0000}"/>
    <cellStyle name="Normal 6 3 3 7" xfId="11906" xr:uid="{00000000-0005-0000-0000-0000822E0000}"/>
    <cellStyle name="Normal 6 3 3 7 3" xfId="27004" xr:uid="{00000000-0005-0000-0000-00007C690000}"/>
    <cellStyle name="Normal 6 3 3 8" xfId="6885" xr:uid="{00000000-0005-0000-0000-0000E51A0000}"/>
    <cellStyle name="Normal 6 3 3 8 3" xfId="21987" xr:uid="{00000000-0005-0000-0000-0000E3550000}"/>
    <cellStyle name="Normal 6 3 4" xfId="746" xr:uid="{00000000-0005-0000-0000-0000EA020000}"/>
    <cellStyle name="Normal 6 3 4 10" xfId="1910" xr:uid="{00000000-0005-0000-0000-000076070000}"/>
    <cellStyle name="Normal 6 3 4 2" xfId="2333" xr:uid="{00000000-0005-0000-0000-00001D090000}"/>
    <cellStyle name="Normal 6 3 4 2 2" xfId="3172" xr:uid="{00000000-0005-0000-0000-0000640C0000}"/>
    <cellStyle name="Normal 6 3 4 2 2 2" xfId="4862" xr:uid="{00000000-0005-0000-0000-0000FE120000}"/>
    <cellStyle name="Normal 6 3 4 2 2 2 2" xfId="14935" xr:uid="{00000000-0005-0000-0000-0000573A0000}"/>
    <cellStyle name="Normal 6 3 4 2 2 2 2 3" xfId="30033" xr:uid="{00000000-0005-0000-0000-000051750000}"/>
    <cellStyle name="Normal 6 3 4 2 2 2 3" xfId="9915" xr:uid="{00000000-0005-0000-0000-0000BB260000}"/>
    <cellStyle name="Normal 6 3 4 2 2 2 3 3" xfId="25016" xr:uid="{00000000-0005-0000-0000-0000B8610000}"/>
    <cellStyle name="Normal 6 3 4 2 2 2 5" xfId="20003" xr:uid="{00000000-0005-0000-0000-0000234E0000}"/>
    <cellStyle name="Normal 6 3 4 2 2 3" xfId="6554" xr:uid="{00000000-0005-0000-0000-00009A190000}"/>
    <cellStyle name="Normal 6 3 4 2 2 3 2" xfId="16606" xr:uid="{00000000-0005-0000-0000-0000DE400000}"/>
    <cellStyle name="Normal 6 3 4 2 2 3 3" xfId="11586" xr:uid="{00000000-0005-0000-0000-0000422D0000}"/>
    <cellStyle name="Normal 6 3 4 2 2 3 3 3" xfId="26687" xr:uid="{00000000-0005-0000-0000-00003F680000}"/>
    <cellStyle name="Normal 6 3 4 2 2 3 5" xfId="21674" xr:uid="{00000000-0005-0000-0000-0000AA540000}"/>
    <cellStyle name="Normal 6 3 4 2 2 4" xfId="13264" xr:uid="{00000000-0005-0000-0000-0000D0330000}"/>
    <cellStyle name="Normal 6 3 4 2 2 4 3" xfId="28362" xr:uid="{00000000-0005-0000-0000-0000CA6E0000}"/>
    <cellStyle name="Normal 6 3 4 2 2 5" xfId="8243" xr:uid="{00000000-0005-0000-0000-000033200000}"/>
    <cellStyle name="Normal 6 3 4 2 2 5 3" xfId="23345" xr:uid="{00000000-0005-0000-0000-0000315B0000}"/>
    <cellStyle name="Normal 6 3 4 2 2 7" xfId="18332" xr:uid="{00000000-0005-0000-0000-00009C470000}"/>
    <cellStyle name="Normal 6 3 4 2 3" xfId="4025" xr:uid="{00000000-0005-0000-0000-0000B90F0000}"/>
    <cellStyle name="Normal 6 3 4 2 3 2" xfId="14099" xr:uid="{00000000-0005-0000-0000-000013370000}"/>
    <cellStyle name="Normal 6 3 4 2 3 2 3" xfId="29197" xr:uid="{00000000-0005-0000-0000-00000D720000}"/>
    <cellStyle name="Normal 6 3 4 2 3 3" xfId="9079" xr:uid="{00000000-0005-0000-0000-000077230000}"/>
    <cellStyle name="Normal 6 3 4 2 3 3 3" xfId="24180" xr:uid="{00000000-0005-0000-0000-0000745E0000}"/>
    <cellStyle name="Normal 6 3 4 2 3 5" xfId="19167" xr:uid="{00000000-0005-0000-0000-0000DF4A0000}"/>
    <cellStyle name="Normal 6 3 4 2 4" xfId="5718" xr:uid="{00000000-0005-0000-0000-000056160000}"/>
    <cellStyle name="Normal 6 3 4 2 4 2" xfId="15770" xr:uid="{00000000-0005-0000-0000-00009A3D0000}"/>
    <cellStyle name="Normal 6 3 4 2 4 2 3" xfId="30868" xr:uid="{00000000-0005-0000-0000-000094780000}"/>
    <cellStyle name="Normal 6 3 4 2 4 3" xfId="10750" xr:uid="{00000000-0005-0000-0000-0000FE290000}"/>
    <cellStyle name="Normal 6 3 4 2 4 3 3" xfId="25851" xr:uid="{00000000-0005-0000-0000-0000FB640000}"/>
    <cellStyle name="Normal 6 3 4 2 4 5" xfId="20838" xr:uid="{00000000-0005-0000-0000-000066510000}"/>
    <cellStyle name="Normal 6 3 4 2 5" xfId="12428" xr:uid="{00000000-0005-0000-0000-00008C300000}"/>
    <cellStyle name="Normal 6 3 4 2 5 3" xfId="27526" xr:uid="{00000000-0005-0000-0000-0000866B0000}"/>
    <cellStyle name="Normal 6 3 4 2 6" xfId="7407" xr:uid="{00000000-0005-0000-0000-0000EF1C0000}"/>
    <cellStyle name="Normal 6 3 4 2 6 3" xfId="22509" xr:uid="{00000000-0005-0000-0000-0000ED570000}"/>
    <cellStyle name="Normal 6 3 4 2 8" xfId="17496" xr:uid="{00000000-0005-0000-0000-000058440000}"/>
    <cellStyle name="Normal 6 3 4 3" xfId="2754" xr:uid="{00000000-0005-0000-0000-0000C20A0000}"/>
    <cellStyle name="Normal 6 3 4 3 2" xfId="4444" xr:uid="{00000000-0005-0000-0000-00005C110000}"/>
    <cellStyle name="Normal 6 3 4 3 2 2" xfId="14517" xr:uid="{00000000-0005-0000-0000-0000B5380000}"/>
    <cellStyle name="Normal 6 3 4 3 2 2 3" xfId="29615" xr:uid="{00000000-0005-0000-0000-0000AF730000}"/>
    <cellStyle name="Normal 6 3 4 3 2 3" xfId="9497" xr:uid="{00000000-0005-0000-0000-000019250000}"/>
    <cellStyle name="Normal 6 3 4 3 2 3 3" xfId="24598" xr:uid="{00000000-0005-0000-0000-000016600000}"/>
    <cellStyle name="Normal 6 3 4 3 2 5" xfId="19585" xr:uid="{00000000-0005-0000-0000-0000814C0000}"/>
    <cellStyle name="Normal 6 3 4 3 3" xfId="6136" xr:uid="{00000000-0005-0000-0000-0000F8170000}"/>
    <cellStyle name="Normal 6 3 4 3 3 2" xfId="16188" xr:uid="{00000000-0005-0000-0000-00003C3F0000}"/>
    <cellStyle name="Normal 6 3 4 3 3 3" xfId="11168" xr:uid="{00000000-0005-0000-0000-0000A02B0000}"/>
    <cellStyle name="Normal 6 3 4 3 3 3 3" xfId="26269" xr:uid="{00000000-0005-0000-0000-00009D660000}"/>
    <cellStyle name="Normal 6 3 4 3 3 5" xfId="21256" xr:uid="{00000000-0005-0000-0000-000008530000}"/>
    <cellStyle name="Normal 6 3 4 3 4" xfId="12846" xr:uid="{00000000-0005-0000-0000-00002E320000}"/>
    <cellStyle name="Normal 6 3 4 3 4 3" xfId="27944" xr:uid="{00000000-0005-0000-0000-0000286D0000}"/>
    <cellStyle name="Normal 6 3 4 3 5" xfId="7825" xr:uid="{00000000-0005-0000-0000-0000911E0000}"/>
    <cellStyle name="Normal 6 3 4 3 5 3" xfId="22927" xr:uid="{00000000-0005-0000-0000-00008F590000}"/>
    <cellStyle name="Normal 6 3 4 3 7" xfId="17914" xr:uid="{00000000-0005-0000-0000-0000FA450000}"/>
    <cellStyle name="Normal 6 3 4 4" xfId="3607" xr:uid="{00000000-0005-0000-0000-0000170E0000}"/>
    <cellStyle name="Normal 6 3 4 4 2" xfId="13681" xr:uid="{00000000-0005-0000-0000-000071350000}"/>
    <cellStyle name="Normal 6 3 4 4 2 3" xfId="28779" xr:uid="{00000000-0005-0000-0000-00006B700000}"/>
    <cellStyle name="Normal 6 3 4 4 3" xfId="8661" xr:uid="{00000000-0005-0000-0000-0000D5210000}"/>
    <cellStyle name="Normal 6 3 4 4 3 3" xfId="23762" xr:uid="{00000000-0005-0000-0000-0000D25C0000}"/>
    <cellStyle name="Normal 6 3 4 4 5" xfId="18749" xr:uid="{00000000-0005-0000-0000-00003D490000}"/>
    <cellStyle name="Normal 6 3 4 5" xfId="5300" xr:uid="{00000000-0005-0000-0000-0000B4140000}"/>
    <cellStyle name="Normal 6 3 4 5 2" xfId="15352" xr:uid="{00000000-0005-0000-0000-0000F83B0000}"/>
    <cellStyle name="Normal 6 3 4 5 2 3" xfId="30450" xr:uid="{00000000-0005-0000-0000-0000F2760000}"/>
    <cellStyle name="Normal 6 3 4 5 3" xfId="10332" xr:uid="{00000000-0005-0000-0000-00005C280000}"/>
    <cellStyle name="Normal 6 3 4 5 3 3" xfId="25433" xr:uid="{00000000-0005-0000-0000-000059630000}"/>
    <cellStyle name="Normal 6 3 4 5 5" xfId="20420" xr:uid="{00000000-0005-0000-0000-0000C44F0000}"/>
    <cellStyle name="Normal 6 3 4 6" xfId="12010" xr:uid="{00000000-0005-0000-0000-0000EA2E0000}"/>
    <cellStyle name="Normal 6 3 4 6 3" xfId="27108" xr:uid="{00000000-0005-0000-0000-0000E4690000}"/>
    <cellStyle name="Normal 6 3 4 7" xfId="6989" xr:uid="{00000000-0005-0000-0000-00004D1B0000}"/>
    <cellStyle name="Normal 6 3 4 7 3" xfId="22091" xr:uid="{00000000-0005-0000-0000-00004B560000}"/>
    <cellStyle name="Normal 6 3 4 9" xfId="17078" xr:uid="{00000000-0005-0000-0000-0000B6420000}"/>
    <cellStyle name="Normal 6 3 5" xfId="2123" xr:uid="{00000000-0005-0000-0000-00004B080000}"/>
    <cellStyle name="Normal 6 3 5 2" xfId="2964" xr:uid="{00000000-0005-0000-0000-0000940B0000}"/>
    <cellStyle name="Normal 6 3 5 2 2" xfId="4654" xr:uid="{00000000-0005-0000-0000-00002E120000}"/>
    <cellStyle name="Normal 6 3 5 2 2 2" xfId="14727" xr:uid="{00000000-0005-0000-0000-000087390000}"/>
    <cellStyle name="Normal 6 3 5 2 2 2 3" xfId="29825" xr:uid="{00000000-0005-0000-0000-000081740000}"/>
    <cellStyle name="Normal 6 3 5 2 2 3" xfId="9707" xr:uid="{00000000-0005-0000-0000-0000EB250000}"/>
    <cellStyle name="Normal 6 3 5 2 2 3 3" xfId="24808" xr:uid="{00000000-0005-0000-0000-0000E8600000}"/>
    <cellStyle name="Normal 6 3 5 2 2 5" xfId="19795" xr:uid="{00000000-0005-0000-0000-0000534D0000}"/>
    <cellStyle name="Normal 6 3 5 2 3" xfId="6346" xr:uid="{00000000-0005-0000-0000-0000CA180000}"/>
    <cellStyle name="Normal 6 3 5 2 3 2" xfId="16398" xr:uid="{00000000-0005-0000-0000-00000E400000}"/>
    <cellStyle name="Normal 6 3 5 2 3 3" xfId="11378" xr:uid="{00000000-0005-0000-0000-0000722C0000}"/>
    <cellStyle name="Normal 6 3 5 2 3 3 3" xfId="26479" xr:uid="{00000000-0005-0000-0000-00006F670000}"/>
    <cellStyle name="Normal 6 3 5 2 3 5" xfId="21466" xr:uid="{00000000-0005-0000-0000-0000DA530000}"/>
    <cellStyle name="Normal 6 3 5 2 4" xfId="13056" xr:uid="{00000000-0005-0000-0000-000000330000}"/>
    <cellStyle name="Normal 6 3 5 2 4 3" xfId="28154" xr:uid="{00000000-0005-0000-0000-0000FA6D0000}"/>
    <cellStyle name="Normal 6 3 5 2 5" xfId="8035" xr:uid="{00000000-0005-0000-0000-0000631F0000}"/>
    <cellStyle name="Normal 6 3 5 2 5 3" xfId="23137" xr:uid="{00000000-0005-0000-0000-0000615A0000}"/>
    <cellStyle name="Normal 6 3 5 2 7" xfId="18124" xr:uid="{00000000-0005-0000-0000-0000CC460000}"/>
    <cellStyle name="Normal 6 3 5 3" xfId="3817" xr:uid="{00000000-0005-0000-0000-0000E90E0000}"/>
    <cellStyle name="Normal 6 3 5 3 2" xfId="13891" xr:uid="{00000000-0005-0000-0000-000043360000}"/>
    <cellStyle name="Normal 6 3 5 3 2 3" xfId="28989" xr:uid="{00000000-0005-0000-0000-00003D710000}"/>
    <cellStyle name="Normal 6 3 5 3 3" xfId="8871" xr:uid="{00000000-0005-0000-0000-0000A7220000}"/>
    <cellStyle name="Normal 6 3 5 3 3 3" xfId="23972" xr:uid="{00000000-0005-0000-0000-0000A45D0000}"/>
    <cellStyle name="Normal 6 3 5 3 5" xfId="18959" xr:uid="{00000000-0005-0000-0000-00000F4A0000}"/>
    <cellStyle name="Normal 6 3 5 4" xfId="5510" xr:uid="{00000000-0005-0000-0000-000086150000}"/>
    <cellStyle name="Normal 6 3 5 4 2" xfId="15562" xr:uid="{00000000-0005-0000-0000-0000CA3C0000}"/>
    <cellStyle name="Normal 6 3 5 4 2 3" xfId="30660" xr:uid="{00000000-0005-0000-0000-0000C4770000}"/>
    <cellStyle name="Normal 6 3 5 4 3" xfId="10542" xr:uid="{00000000-0005-0000-0000-00002E290000}"/>
    <cellStyle name="Normal 6 3 5 4 3 3" xfId="25643" xr:uid="{00000000-0005-0000-0000-00002B640000}"/>
    <cellStyle name="Normal 6 3 5 4 5" xfId="20630" xr:uid="{00000000-0005-0000-0000-000096500000}"/>
    <cellStyle name="Normal 6 3 5 5" xfId="12220" xr:uid="{00000000-0005-0000-0000-0000BC2F0000}"/>
    <cellStyle name="Normal 6 3 5 5 3" xfId="27318" xr:uid="{00000000-0005-0000-0000-0000B66A0000}"/>
    <cellStyle name="Normal 6 3 5 6" xfId="7199" xr:uid="{00000000-0005-0000-0000-00001F1C0000}"/>
    <cellStyle name="Normal 6 3 5 6 3" xfId="22301" xr:uid="{00000000-0005-0000-0000-00001D570000}"/>
    <cellStyle name="Normal 6 3 5 8" xfId="17288" xr:uid="{00000000-0005-0000-0000-000088430000}"/>
    <cellStyle name="Normal 6 3 6" xfId="2544" xr:uid="{00000000-0005-0000-0000-0000F0090000}"/>
    <cellStyle name="Normal 6 3 6 2" xfId="4236" xr:uid="{00000000-0005-0000-0000-00008C100000}"/>
    <cellStyle name="Normal 6 3 6 2 2" xfId="14309" xr:uid="{00000000-0005-0000-0000-0000E5370000}"/>
    <cellStyle name="Normal 6 3 6 2 2 3" xfId="29407" xr:uid="{00000000-0005-0000-0000-0000DF720000}"/>
    <cellStyle name="Normal 6 3 6 2 3" xfId="9289" xr:uid="{00000000-0005-0000-0000-000049240000}"/>
    <cellStyle name="Normal 6 3 6 2 3 3" xfId="24390" xr:uid="{00000000-0005-0000-0000-0000465F0000}"/>
    <cellStyle name="Normal 6 3 6 2 5" xfId="19377" xr:uid="{00000000-0005-0000-0000-0000B14B0000}"/>
    <cellStyle name="Normal 6 3 6 3" xfId="5928" xr:uid="{00000000-0005-0000-0000-000028170000}"/>
    <cellStyle name="Normal 6 3 6 3 2" xfId="15980" xr:uid="{00000000-0005-0000-0000-00006C3E0000}"/>
    <cellStyle name="Normal 6 3 6 3 3" xfId="10960" xr:uid="{00000000-0005-0000-0000-0000D02A0000}"/>
    <cellStyle name="Normal 6 3 6 3 3 3" xfId="26061" xr:uid="{00000000-0005-0000-0000-0000CD650000}"/>
    <cellStyle name="Normal 6 3 6 3 5" xfId="21048" xr:uid="{00000000-0005-0000-0000-000038520000}"/>
    <cellStyle name="Normal 6 3 6 4" xfId="12638" xr:uid="{00000000-0005-0000-0000-00005E310000}"/>
    <cellStyle name="Normal 6 3 6 4 3" xfId="27736" xr:uid="{00000000-0005-0000-0000-0000586C0000}"/>
    <cellStyle name="Normal 6 3 6 5" xfId="7617" xr:uid="{00000000-0005-0000-0000-0000C11D0000}"/>
    <cellStyle name="Normal 6 3 6 5 3" xfId="22719" xr:uid="{00000000-0005-0000-0000-0000BF580000}"/>
    <cellStyle name="Normal 6 3 6 7" xfId="17706" xr:uid="{00000000-0005-0000-0000-00002A450000}"/>
    <cellStyle name="Normal 6 3 7" xfId="3395" xr:uid="{00000000-0005-0000-0000-0000430D0000}"/>
    <cellStyle name="Normal 6 3 7 2" xfId="13473" xr:uid="{00000000-0005-0000-0000-0000A1340000}"/>
    <cellStyle name="Normal 6 3 7 2 3" xfId="28571" xr:uid="{00000000-0005-0000-0000-00009B6F0000}"/>
    <cellStyle name="Normal 6 3 7 3" xfId="8453" xr:uid="{00000000-0005-0000-0000-000005210000}"/>
    <cellStyle name="Normal 6 3 7 3 3" xfId="23554" xr:uid="{00000000-0005-0000-0000-0000025C0000}"/>
    <cellStyle name="Normal 6 3 7 5" xfId="18541" xr:uid="{00000000-0005-0000-0000-00006D480000}"/>
    <cellStyle name="Normal 6 3 8" xfId="5089" xr:uid="{00000000-0005-0000-0000-0000E1130000}"/>
    <cellStyle name="Normal 6 3 8 2" xfId="15144" xr:uid="{00000000-0005-0000-0000-0000283B0000}"/>
    <cellStyle name="Normal 6 3 8 2 3" xfId="30242" xr:uid="{00000000-0005-0000-0000-000022760000}"/>
    <cellStyle name="Normal 6 3 8 3" xfId="10124" xr:uid="{00000000-0005-0000-0000-00008C270000}"/>
    <cellStyle name="Normal 6 3 8 3 3" xfId="25225" xr:uid="{00000000-0005-0000-0000-000089620000}"/>
    <cellStyle name="Normal 6 3 8 5" xfId="20212" xr:uid="{00000000-0005-0000-0000-0000F44E0000}"/>
    <cellStyle name="Normal 6 3 9" xfId="11800" xr:uid="{00000000-0005-0000-0000-0000182E0000}"/>
    <cellStyle name="Normal 6 3 9 3" xfId="26900" xr:uid="{00000000-0005-0000-0000-000014690000}"/>
    <cellStyle name="Normal 6 4" xfId="709" xr:uid="{00000000-0005-0000-0000-0000C5020000}"/>
    <cellStyle name="Normal 6 4 2" xfId="730" xr:uid="{00000000-0005-0000-0000-0000DA020000}"/>
    <cellStyle name="Normal 6 4 3" xfId="751" xr:uid="{00000000-0005-0000-0000-0000EF020000}"/>
    <cellStyle name="Normal 6 4 4" xfId="1467" xr:uid="{00000000-0005-0000-0000-0000BB050000}"/>
    <cellStyle name="Normal 6 5" xfId="721" xr:uid="{00000000-0005-0000-0000-0000D1020000}"/>
    <cellStyle name="Normal 6 5 2" xfId="1468" xr:uid="{00000000-0005-0000-0000-0000BC050000}"/>
    <cellStyle name="Normal 6 6" xfId="742" xr:uid="{00000000-0005-0000-0000-0000E6020000}"/>
    <cellStyle name="Normal 6 6 2" xfId="1469" xr:uid="{00000000-0005-0000-0000-0000BD050000}"/>
    <cellStyle name="Normal 6 7" xfId="782" xr:uid="{00000000-0005-0000-0000-00000E030000}"/>
    <cellStyle name="Normal 6 8" xfId="592" xr:uid="{00000000-0005-0000-0000-000050020000}"/>
    <cellStyle name="Normal 6 8 10" xfId="6744" xr:uid="{00000000-0005-0000-0000-0000581A0000}"/>
    <cellStyle name="Normal 6 8 10 3" xfId="21849" xr:uid="{00000000-0005-0000-0000-000059550000}"/>
    <cellStyle name="Normal 6 8 12" xfId="16834" xr:uid="{00000000-0005-0000-0000-0000C2410000}"/>
    <cellStyle name="Normal 6 8 13" xfId="1155" xr:uid="{00000000-0005-0000-0000-000083040000}"/>
    <cellStyle name="Normal 6 8 2" xfId="1708" xr:uid="{00000000-0005-0000-0000-0000AC060000}"/>
    <cellStyle name="Normal 6 8 2 11" xfId="16888" xr:uid="{00000000-0005-0000-0000-0000F8410000}"/>
    <cellStyle name="Normal 6 8 2 2" xfId="1817" xr:uid="{00000000-0005-0000-0000-000019070000}"/>
    <cellStyle name="Normal 6 8 2 2 10" xfId="16992" xr:uid="{00000000-0005-0000-0000-000060420000}"/>
    <cellStyle name="Normal 6 8 2 2 2" xfId="2034" xr:uid="{00000000-0005-0000-0000-0000F2070000}"/>
    <cellStyle name="Normal 6 8 2 2 2 2" xfId="2455" xr:uid="{00000000-0005-0000-0000-000097090000}"/>
    <cellStyle name="Normal 6 8 2 2 2 2 2" xfId="3294" xr:uid="{00000000-0005-0000-0000-0000DE0C0000}"/>
    <cellStyle name="Normal 6 8 2 2 2 2 2 2" xfId="4984" xr:uid="{00000000-0005-0000-0000-000078130000}"/>
    <cellStyle name="Normal 6 8 2 2 2 2 2 2 2" xfId="15057" xr:uid="{00000000-0005-0000-0000-0000D13A0000}"/>
    <cellStyle name="Normal 6 8 2 2 2 2 2 2 2 3" xfId="30155" xr:uid="{00000000-0005-0000-0000-0000CB750000}"/>
    <cellStyle name="Normal 6 8 2 2 2 2 2 2 3" xfId="10037" xr:uid="{00000000-0005-0000-0000-000035270000}"/>
    <cellStyle name="Normal 6 8 2 2 2 2 2 2 3 3" xfId="25138" xr:uid="{00000000-0005-0000-0000-000032620000}"/>
    <cellStyle name="Normal 6 8 2 2 2 2 2 2 5" xfId="20125" xr:uid="{00000000-0005-0000-0000-00009D4E0000}"/>
    <cellStyle name="Normal 6 8 2 2 2 2 2 3" xfId="6676" xr:uid="{00000000-0005-0000-0000-0000141A0000}"/>
    <cellStyle name="Normal 6 8 2 2 2 2 2 3 2" xfId="16728" xr:uid="{00000000-0005-0000-0000-000058410000}"/>
    <cellStyle name="Normal 6 8 2 2 2 2 2 3 3" xfId="11708" xr:uid="{00000000-0005-0000-0000-0000BC2D0000}"/>
    <cellStyle name="Normal 6 8 2 2 2 2 2 3 3 3" xfId="26809" xr:uid="{00000000-0005-0000-0000-0000B9680000}"/>
    <cellStyle name="Normal 6 8 2 2 2 2 2 3 5" xfId="21796" xr:uid="{00000000-0005-0000-0000-000024550000}"/>
    <cellStyle name="Normal 6 8 2 2 2 2 2 4" xfId="13386" xr:uid="{00000000-0005-0000-0000-00004A340000}"/>
    <cellStyle name="Normal 6 8 2 2 2 2 2 4 3" xfId="28484" xr:uid="{00000000-0005-0000-0000-0000446F0000}"/>
    <cellStyle name="Normal 6 8 2 2 2 2 2 5" xfId="8365" xr:uid="{00000000-0005-0000-0000-0000AD200000}"/>
    <cellStyle name="Normal 6 8 2 2 2 2 2 5 3" xfId="23467" xr:uid="{00000000-0005-0000-0000-0000AB5B0000}"/>
    <cellStyle name="Normal 6 8 2 2 2 2 2 7" xfId="18454" xr:uid="{00000000-0005-0000-0000-000016480000}"/>
    <cellStyle name="Normal 6 8 2 2 2 2 3" xfId="4147" xr:uid="{00000000-0005-0000-0000-000033100000}"/>
    <cellStyle name="Normal 6 8 2 2 2 2 3 2" xfId="14221" xr:uid="{00000000-0005-0000-0000-00008D370000}"/>
    <cellStyle name="Normal 6 8 2 2 2 2 3 2 3" xfId="29319" xr:uid="{00000000-0005-0000-0000-000087720000}"/>
    <cellStyle name="Normal 6 8 2 2 2 2 3 3" xfId="9201" xr:uid="{00000000-0005-0000-0000-0000F1230000}"/>
    <cellStyle name="Normal 6 8 2 2 2 2 3 3 3" xfId="24302" xr:uid="{00000000-0005-0000-0000-0000EE5E0000}"/>
    <cellStyle name="Normal 6 8 2 2 2 2 3 5" xfId="19289" xr:uid="{00000000-0005-0000-0000-0000594B0000}"/>
    <cellStyle name="Normal 6 8 2 2 2 2 4" xfId="5840" xr:uid="{00000000-0005-0000-0000-0000D0160000}"/>
    <cellStyle name="Normal 6 8 2 2 2 2 4 2" xfId="15892" xr:uid="{00000000-0005-0000-0000-0000143E0000}"/>
    <cellStyle name="Normal 6 8 2 2 2 2 4 3" xfId="10872" xr:uid="{00000000-0005-0000-0000-0000782A0000}"/>
    <cellStyle name="Normal 6 8 2 2 2 2 4 3 3" xfId="25973" xr:uid="{00000000-0005-0000-0000-000075650000}"/>
    <cellStyle name="Normal 6 8 2 2 2 2 4 5" xfId="20960" xr:uid="{00000000-0005-0000-0000-0000E0510000}"/>
    <cellStyle name="Normal 6 8 2 2 2 2 5" xfId="12550" xr:uid="{00000000-0005-0000-0000-000006310000}"/>
    <cellStyle name="Normal 6 8 2 2 2 2 5 3" xfId="27648" xr:uid="{00000000-0005-0000-0000-0000006C0000}"/>
    <cellStyle name="Normal 6 8 2 2 2 2 6" xfId="7529" xr:uid="{00000000-0005-0000-0000-0000691D0000}"/>
    <cellStyle name="Normal 6 8 2 2 2 2 6 3" xfId="22631" xr:uid="{00000000-0005-0000-0000-000067580000}"/>
    <cellStyle name="Normal 6 8 2 2 2 2 8" xfId="17618" xr:uid="{00000000-0005-0000-0000-0000D2440000}"/>
    <cellStyle name="Normal 6 8 2 2 2 3" xfId="2876" xr:uid="{00000000-0005-0000-0000-00003C0B0000}"/>
    <cellStyle name="Normal 6 8 2 2 2 3 2" xfId="4566" xr:uid="{00000000-0005-0000-0000-0000D6110000}"/>
    <cellStyle name="Normal 6 8 2 2 2 3 2 2" xfId="14639" xr:uid="{00000000-0005-0000-0000-00002F390000}"/>
    <cellStyle name="Normal 6 8 2 2 2 3 2 2 3" xfId="29737" xr:uid="{00000000-0005-0000-0000-000029740000}"/>
    <cellStyle name="Normal 6 8 2 2 2 3 2 3" xfId="9619" xr:uid="{00000000-0005-0000-0000-000093250000}"/>
    <cellStyle name="Normal 6 8 2 2 2 3 2 3 3" xfId="24720" xr:uid="{00000000-0005-0000-0000-000090600000}"/>
    <cellStyle name="Normal 6 8 2 2 2 3 2 5" xfId="19707" xr:uid="{00000000-0005-0000-0000-0000FB4C0000}"/>
    <cellStyle name="Normal 6 8 2 2 2 3 3" xfId="6258" xr:uid="{00000000-0005-0000-0000-000072180000}"/>
    <cellStyle name="Normal 6 8 2 2 2 3 3 2" xfId="16310" xr:uid="{00000000-0005-0000-0000-0000B63F0000}"/>
    <cellStyle name="Normal 6 8 2 2 2 3 3 3" xfId="11290" xr:uid="{00000000-0005-0000-0000-00001A2C0000}"/>
    <cellStyle name="Normal 6 8 2 2 2 3 3 3 3" xfId="26391" xr:uid="{00000000-0005-0000-0000-000017670000}"/>
    <cellStyle name="Normal 6 8 2 2 2 3 3 5" xfId="21378" xr:uid="{00000000-0005-0000-0000-000082530000}"/>
    <cellStyle name="Normal 6 8 2 2 2 3 4" xfId="12968" xr:uid="{00000000-0005-0000-0000-0000A8320000}"/>
    <cellStyle name="Normal 6 8 2 2 2 3 4 3" xfId="28066" xr:uid="{00000000-0005-0000-0000-0000A26D0000}"/>
    <cellStyle name="Normal 6 8 2 2 2 3 5" xfId="7947" xr:uid="{00000000-0005-0000-0000-00000B1F0000}"/>
    <cellStyle name="Normal 6 8 2 2 2 3 5 3" xfId="23049" xr:uid="{00000000-0005-0000-0000-0000095A0000}"/>
    <cellStyle name="Normal 6 8 2 2 2 3 7" xfId="18036" xr:uid="{00000000-0005-0000-0000-000074460000}"/>
    <cellStyle name="Normal 6 8 2 2 2 4" xfId="3729" xr:uid="{00000000-0005-0000-0000-0000910E0000}"/>
    <cellStyle name="Normal 6 8 2 2 2 4 2" xfId="13803" xr:uid="{00000000-0005-0000-0000-0000EB350000}"/>
    <cellStyle name="Normal 6 8 2 2 2 4 2 3" xfId="28901" xr:uid="{00000000-0005-0000-0000-0000E5700000}"/>
    <cellStyle name="Normal 6 8 2 2 2 4 3" xfId="8783" xr:uid="{00000000-0005-0000-0000-00004F220000}"/>
    <cellStyle name="Normal 6 8 2 2 2 4 3 3" xfId="23884" xr:uid="{00000000-0005-0000-0000-00004C5D0000}"/>
    <cellStyle name="Normal 6 8 2 2 2 4 5" xfId="18871" xr:uid="{00000000-0005-0000-0000-0000B7490000}"/>
    <cellStyle name="Normal 6 8 2 2 2 5" xfId="5422" xr:uid="{00000000-0005-0000-0000-00002E150000}"/>
    <cellStyle name="Normal 6 8 2 2 2 5 2" xfId="15474" xr:uid="{00000000-0005-0000-0000-0000723C0000}"/>
    <cellStyle name="Normal 6 8 2 2 2 5 2 3" xfId="30572" xr:uid="{00000000-0005-0000-0000-00006C770000}"/>
    <cellStyle name="Normal 6 8 2 2 2 5 3" xfId="10454" xr:uid="{00000000-0005-0000-0000-0000D6280000}"/>
    <cellStyle name="Normal 6 8 2 2 2 5 3 3" xfId="25555" xr:uid="{00000000-0005-0000-0000-0000D3630000}"/>
    <cellStyle name="Normal 6 8 2 2 2 5 5" xfId="20542" xr:uid="{00000000-0005-0000-0000-00003E500000}"/>
    <cellStyle name="Normal 6 8 2 2 2 6" xfId="12132" xr:uid="{00000000-0005-0000-0000-0000642F0000}"/>
    <cellStyle name="Normal 6 8 2 2 2 6 3" xfId="27230" xr:uid="{00000000-0005-0000-0000-00005E6A0000}"/>
    <cellStyle name="Normal 6 8 2 2 2 7" xfId="7111" xr:uid="{00000000-0005-0000-0000-0000C71B0000}"/>
    <cellStyle name="Normal 6 8 2 2 2 7 3" xfId="22213" xr:uid="{00000000-0005-0000-0000-0000C5560000}"/>
    <cellStyle name="Normal 6 8 2 2 2 9" xfId="17200" xr:uid="{00000000-0005-0000-0000-000030430000}"/>
    <cellStyle name="Normal 6 8 2 2 3" xfId="2247" xr:uid="{00000000-0005-0000-0000-0000C7080000}"/>
    <cellStyle name="Normal 6 8 2 2 3 2" xfId="3086" xr:uid="{00000000-0005-0000-0000-00000E0C0000}"/>
    <cellStyle name="Normal 6 8 2 2 3 2 2" xfId="4776" xr:uid="{00000000-0005-0000-0000-0000A8120000}"/>
    <cellStyle name="Normal 6 8 2 2 3 2 2 2" xfId="14849" xr:uid="{00000000-0005-0000-0000-0000013A0000}"/>
    <cellStyle name="Normal 6 8 2 2 3 2 2 2 3" xfId="29947" xr:uid="{00000000-0005-0000-0000-0000FB740000}"/>
    <cellStyle name="Normal 6 8 2 2 3 2 2 3" xfId="9829" xr:uid="{00000000-0005-0000-0000-000065260000}"/>
    <cellStyle name="Normal 6 8 2 2 3 2 2 3 3" xfId="24930" xr:uid="{00000000-0005-0000-0000-000062610000}"/>
    <cellStyle name="Normal 6 8 2 2 3 2 2 5" xfId="19917" xr:uid="{00000000-0005-0000-0000-0000CD4D0000}"/>
    <cellStyle name="Normal 6 8 2 2 3 2 3" xfId="6468" xr:uid="{00000000-0005-0000-0000-000044190000}"/>
    <cellStyle name="Normal 6 8 2 2 3 2 3 2" xfId="16520" xr:uid="{00000000-0005-0000-0000-000088400000}"/>
    <cellStyle name="Normal 6 8 2 2 3 2 3 3" xfId="11500" xr:uid="{00000000-0005-0000-0000-0000EC2C0000}"/>
    <cellStyle name="Normal 6 8 2 2 3 2 3 3 3" xfId="26601" xr:uid="{00000000-0005-0000-0000-0000E9670000}"/>
    <cellStyle name="Normal 6 8 2 2 3 2 3 5" xfId="21588" xr:uid="{00000000-0005-0000-0000-000054540000}"/>
    <cellStyle name="Normal 6 8 2 2 3 2 4" xfId="13178" xr:uid="{00000000-0005-0000-0000-00007A330000}"/>
    <cellStyle name="Normal 6 8 2 2 3 2 4 3" xfId="28276" xr:uid="{00000000-0005-0000-0000-0000746E0000}"/>
    <cellStyle name="Normal 6 8 2 2 3 2 5" xfId="8157" xr:uid="{00000000-0005-0000-0000-0000DD1F0000}"/>
    <cellStyle name="Normal 6 8 2 2 3 2 5 3" xfId="23259" xr:uid="{00000000-0005-0000-0000-0000DB5A0000}"/>
    <cellStyle name="Normal 6 8 2 2 3 2 7" xfId="18246" xr:uid="{00000000-0005-0000-0000-000046470000}"/>
    <cellStyle name="Normal 6 8 2 2 3 3" xfId="3939" xr:uid="{00000000-0005-0000-0000-0000630F0000}"/>
    <cellStyle name="Normal 6 8 2 2 3 3 2" xfId="14013" xr:uid="{00000000-0005-0000-0000-0000BD360000}"/>
    <cellStyle name="Normal 6 8 2 2 3 3 2 3" xfId="29111" xr:uid="{00000000-0005-0000-0000-0000B7710000}"/>
    <cellStyle name="Normal 6 8 2 2 3 3 3" xfId="8993" xr:uid="{00000000-0005-0000-0000-000021230000}"/>
    <cellStyle name="Normal 6 8 2 2 3 3 3 3" xfId="24094" xr:uid="{00000000-0005-0000-0000-00001E5E0000}"/>
    <cellStyle name="Normal 6 8 2 2 3 3 5" xfId="19081" xr:uid="{00000000-0005-0000-0000-0000894A0000}"/>
    <cellStyle name="Normal 6 8 2 2 3 4" xfId="5632" xr:uid="{00000000-0005-0000-0000-000000160000}"/>
    <cellStyle name="Normal 6 8 2 2 3 4 2" xfId="15684" xr:uid="{00000000-0005-0000-0000-0000443D0000}"/>
    <cellStyle name="Normal 6 8 2 2 3 4 2 3" xfId="30782" xr:uid="{00000000-0005-0000-0000-00003E780000}"/>
    <cellStyle name="Normal 6 8 2 2 3 4 3" xfId="10664" xr:uid="{00000000-0005-0000-0000-0000A8290000}"/>
    <cellStyle name="Normal 6 8 2 2 3 4 3 3" xfId="25765" xr:uid="{00000000-0005-0000-0000-0000A5640000}"/>
    <cellStyle name="Normal 6 8 2 2 3 4 5" xfId="20752" xr:uid="{00000000-0005-0000-0000-000010510000}"/>
    <cellStyle name="Normal 6 8 2 2 3 5" xfId="12342" xr:uid="{00000000-0005-0000-0000-000036300000}"/>
    <cellStyle name="Normal 6 8 2 2 3 5 3" xfId="27440" xr:uid="{00000000-0005-0000-0000-0000306B0000}"/>
    <cellStyle name="Normal 6 8 2 2 3 6" xfId="7321" xr:uid="{00000000-0005-0000-0000-0000991C0000}"/>
    <cellStyle name="Normal 6 8 2 2 3 6 3" xfId="22423" xr:uid="{00000000-0005-0000-0000-000097570000}"/>
    <cellStyle name="Normal 6 8 2 2 3 8" xfId="17410" xr:uid="{00000000-0005-0000-0000-000002440000}"/>
    <cellStyle name="Normal 6 8 2 2 4" xfId="2668" xr:uid="{00000000-0005-0000-0000-00006C0A0000}"/>
    <cellStyle name="Normal 6 8 2 2 4 2" xfId="4358" xr:uid="{00000000-0005-0000-0000-000006110000}"/>
    <cellStyle name="Normal 6 8 2 2 4 2 2" xfId="14431" xr:uid="{00000000-0005-0000-0000-00005F380000}"/>
    <cellStyle name="Normal 6 8 2 2 4 2 2 3" xfId="29529" xr:uid="{00000000-0005-0000-0000-000059730000}"/>
    <cellStyle name="Normal 6 8 2 2 4 2 3" xfId="9411" xr:uid="{00000000-0005-0000-0000-0000C3240000}"/>
    <cellStyle name="Normal 6 8 2 2 4 2 3 3" xfId="24512" xr:uid="{00000000-0005-0000-0000-0000C05F0000}"/>
    <cellStyle name="Normal 6 8 2 2 4 2 5" xfId="19499" xr:uid="{00000000-0005-0000-0000-00002B4C0000}"/>
    <cellStyle name="Normal 6 8 2 2 4 3" xfId="6050" xr:uid="{00000000-0005-0000-0000-0000A2170000}"/>
    <cellStyle name="Normal 6 8 2 2 4 3 2" xfId="16102" xr:uid="{00000000-0005-0000-0000-0000E63E0000}"/>
    <cellStyle name="Normal 6 8 2 2 4 3 3" xfId="11082" xr:uid="{00000000-0005-0000-0000-00004A2B0000}"/>
    <cellStyle name="Normal 6 8 2 2 4 3 3 3" xfId="26183" xr:uid="{00000000-0005-0000-0000-000047660000}"/>
    <cellStyle name="Normal 6 8 2 2 4 3 5" xfId="21170" xr:uid="{00000000-0005-0000-0000-0000B2520000}"/>
    <cellStyle name="Normal 6 8 2 2 4 4" xfId="12760" xr:uid="{00000000-0005-0000-0000-0000D8310000}"/>
    <cellStyle name="Normal 6 8 2 2 4 4 3" xfId="27858" xr:uid="{00000000-0005-0000-0000-0000D26C0000}"/>
    <cellStyle name="Normal 6 8 2 2 4 5" xfId="7739" xr:uid="{00000000-0005-0000-0000-00003B1E0000}"/>
    <cellStyle name="Normal 6 8 2 2 4 5 3" xfId="22841" xr:uid="{00000000-0005-0000-0000-000039590000}"/>
    <cellStyle name="Normal 6 8 2 2 4 7" xfId="17828" xr:uid="{00000000-0005-0000-0000-0000A4450000}"/>
    <cellStyle name="Normal 6 8 2 2 5" xfId="3521" xr:uid="{00000000-0005-0000-0000-0000C10D0000}"/>
    <cellStyle name="Normal 6 8 2 2 5 2" xfId="13595" xr:uid="{00000000-0005-0000-0000-00001B350000}"/>
    <cellStyle name="Normal 6 8 2 2 5 2 3" xfId="28693" xr:uid="{00000000-0005-0000-0000-000015700000}"/>
    <cellStyle name="Normal 6 8 2 2 5 3" xfId="8575" xr:uid="{00000000-0005-0000-0000-00007F210000}"/>
    <cellStyle name="Normal 6 8 2 2 5 3 3" xfId="23676" xr:uid="{00000000-0005-0000-0000-00007C5C0000}"/>
    <cellStyle name="Normal 6 8 2 2 5 5" xfId="18663" xr:uid="{00000000-0005-0000-0000-0000E7480000}"/>
    <cellStyle name="Normal 6 8 2 2 6" xfId="5214" xr:uid="{00000000-0005-0000-0000-00005E140000}"/>
    <cellStyle name="Normal 6 8 2 2 6 2" xfId="15266" xr:uid="{00000000-0005-0000-0000-0000A23B0000}"/>
    <cellStyle name="Normal 6 8 2 2 6 2 3" xfId="30364" xr:uid="{00000000-0005-0000-0000-00009C760000}"/>
    <cellStyle name="Normal 6 8 2 2 6 3" xfId="10246" xr:uid="{00000000-0005-0000-0000-000006280000}"/>
    <cellStyle name="Normal 6 8 2 2 6 3 3" xfId="25347" xr:uid="{00000000-0005-0000-0000-000003630000}"/>
    <cellStyle name="Normal 6 8 2 2 6 5" xfId="20334" xr:uid="{00000000-0005-0000-0000-00006E4F0000}"/>
    <cellStyle name="Normal 6 8 2 2 7" xfId="11924" xr:uid="{00000000-0005-0000-0000-0000942E0000}"/>
    <cellStyle name="Normal 6 8 2 2 7 3" xfId="27022" xr:uid="{00000000-0005-0000-0000-00008E690000}"/>
    <cellStyle name="Normal 6 8 2 2 8" xfId="6903" xr:uid="{00000000-0005-0000-0000-0000F71A0000}"/>
    <cellStyle name="Normal 6 8 2 2 8 3" xfId="22005" xr:uid="{00000000-0005-0000-0000-0000F5550000}"/>
    <cellStyle name="Normal 6 8 2 3" xfId="1930" xr:uid="{00000000-0005-0000-0000-00008A070000}"/>
    <cellStyle name="Normal 6 8 2 3 2" xfId="2351" xr:uid="{00000000-0005-0000-0000-00002F090000}"/>
    <cellStyle name="Normal 6 8 2 3 2 2" xfId="3190" xr:uid="{00000000-0005-0000-0000-0000760C0000}"/>
    <cellStyle name="Normal 6 8 2 3 2 2 2" xfId="4880" xr:uid="{00000000-0005-0000-0000-000010130000}"/>
    <cellStyle name="Normal 6 8 2 3 2 2 2 2" xfId="14953" xr:uid="{00000000-0005-0000-0000-0000693A0000}"/>
    <cellStyle name="Normal 6 8 2 3 2 2 2 2 3" xfId="30051" xr:uid="{00000000-0005-0000-0000-000063750000}"/>
    <cellStyle name="Normal 6 8 2 3 2 2 2 3" xfId="9933" xr:uid="{00000000-0005-0000-0000-0000CD260000}"/>
    <cellStyle name="Normal 6 8 2 3 2 2 2 3 3" xfId="25034" xr:uid="{00000000-0005-0000-0000-0000CA610000}"/>
    <cellStyle name="Normal 6 8 2 3 2 2 2 5" xfId="20021" xr:uid="{00000000-0005-0000-0000-0000354E0000}"/>
    <cellStyle name="Normal 6 8 2 3 2 2 3" xfId="6572" xr:uid="{00000000-0005-0000-0000-0000AC190000}"/>
    <cellStyle name="Normal 6 8 2 3 2 2 3 2" xfId="16624" xr:uid="{00000000-0005-0000-0000-0000F0400000}"/>
    <cellStyle name="Normal 6 8 2 3 2 2 3 3" xfId="11604" xr:uid="{00000000-0005-0000-0000-0000542D0000}"/>
    <cellStyle name="Normal 6 8 2 3 2 2 3 3 3" xfId="26705" xr:uid="{00000000-0005-0000-0000-000051680000}"/>
    <cellStyle name="Normal 6 8 2 3 2 2 3 5" xfId="21692" xr:uid="{00000000-0005-0000-0000-0000BC540000}"/>
    <cellStyle name="Normal 6 8 2 3 2 2 4" xfId="13282" xr:uid="{00000000-0005-0000-0000-0000E2330000}"/>
    <cellStyle name="Normal 6 8 2 3 2 2 4 3" xfId="28380" xr:uid="{00000000-0005-0000-0000-0000DC6E0000}"/>
    <cellStyle name="Normal 6 8 2 3 2 2 5" xfId="8261" xr:uid="{00000000-0005-0000-0000-000045200000}"/>
    <cellStyle name="Normal 6 8 2 3 2 2 5 3" xfId="23363" xr:uid="{00000000-0005-0000-0000-0000435B0000}"/>
    <cellStyle name="Normal 6 8 2 3 2 2 7" xfId="18350" xr:uid="{00000000-0005-0000-0000-0000AE470000}"/>
    <cellStyle name="Normal 6 8 2 3 2 3" xfId="4043" xr:uid="{00000000-0005-0000-0000-0000CB0F0000}"/>
    <cellStyle name="Normal 6 8 2 3 2 3 2" xfId="14117" xr:uid="{00000000-0005-0000-0000-000025370000}"/>
    <cellStyle name="Normal 6 8 2 3 2 3 2 3" xfId="29215" xr:uid="{00000000-0005-0000-0000-00001F720000}"/>
    <cellStyle name="Normal 6 8 2 3 2 3 3" xfId="9097" xr:uid="{00000000-0005-0000-0000-000089230000}"/>
    <cellStyle name="Normal 6 8 2 3 2 3 3 3" xfId="24198" xr:uid="{00000000-0005-0000-0000-0000865E0000}"/>
    <cellStyle name="Normal 6 8 2 3 2 3 5" xfId="19185" xr:uid="{00000000-0005-0000-0000-0000F14A0000}"/>
    <cellStyle name="Normal 6 8 2 3 2 4" xfId="5736" xr:uid="{00000000-0005-0000-0000-000068160000}"/>
    <cellStyle name="Normal 6 8 2 3 2 4 2" xfId="15788" xr:uid="{00000000-0005-0000-0000-0000AC3D0000}"/>
    <cellStyle name="Normal 6 8 2 3 2 4 2 3" xfId="30886" xr:uid="{00000000-0005-0000-0000-0000A6780000}"/>
    <cellStyle name="Normal 6 8 2 3 2 4 3" xfId="10768" xr:uid="{00000000-0005-0000-0000-0000102A0000}"/>
    <cellStyle name="Normal 6 8 2 3 2 4 3 3" xfId="25869" xr:uid="{00000000-0005-0000-0000-00000D650000}"/>
    <cellStyle name="Normal 6 8 2 3 2 4 5" xfId="20856" xr:uid="{00000000-0005-0000-0000-000078510000}"/>
    <cellStyle name="Normal 6 8 2 3 2 5" xfId="12446" xr:uid="{00000000-0005-0000-0000-00009E300000}"/>
    <cellStyle name="Normal 6 8 2 3 2 5 3" xfId="27544" xr:uid="{00000000-0005-0000-0000-0000986B0000}"/>
    <cellStyle name="Normal 6 8 2 3 2 6" xfId="7425" xr:uid="{00000000-0005-0000-0000-0000011D0000}"/>
    <cellStyle name="Normal 6 8 2 3 2 6 3" xfId="22527" xr:uid="{00000000-0005-0000-0000-0000FF570000}"/>
    <cellStyle name="Normal 6 8 2 3 2 8" xfId="17514" xr:uid="{00000000-0005-0000-0000-00006A440000}"/>
    <cellStyle name="Normal 6 8 2 3 3" xfId="2772" xr:uid="{00000000-0005-0000-0000-0000D40A0000}"/>
    <cellStyle name="Normal 6 8 2 3 3 2" xfId="4462" xr:uid="{00000000-0005-0000-0000-00006E110000}"/>
    <cellStyle name="Normal 6 8 2 3 3 2 2" xfId="14535" xr:uid="{00000000-0005-0000-0000-0000C7380000}"/>
    <cellStyle name="Normal 6 8 2 3 3 2 2 3" xfId="29633" xr:uid="{00000000-0005-0000-0000-0000C1730000}"/>
    <cellStyle name="Normal 6 8 2 3 3 2 3" xfId="9515" xr:uid="{00000000-0005-0000-0000-00002B250000}"/>
    <cellStyle name="Normal 6 8 2 3 3 2 3 3" xfId="24616" xr:uid="{00000000-0005-0000-0000-000028600000}"/>
    <cellStyle name="Normal 6 8 2 3 3 2 5" xfId="19603" xr:uid="{00000000-0005-0000-0000-0000934C0000}"/>
    <cellStyle name="Normal 6 8 2 3 3 3" xfId="6154" xr:uid="{00000000-0005-0000-0000-00000A180000}"/>
    <cellStyle name="Normal 6 8 2 3 3 3 2" xfId="16206" xr:uid="{00000000-0005-0000-0000-00004E3F0000}"/>
    <cellStyle name="Normal 6 8 2 3 3 3 3" xfId="11186" xr:uid="{00000000-0005-0000-0000-0000B22B0000}"/>
    <cellStyle name="Normal 6 8 2 3 3 3 3 3" xfId="26287" xr:uid="{00000000-0005-0000-0000-0000AF660000}"/>
    <cellStyle name="Normal 6 8 2 3 3 3 5" xfId="21274" xr:uid="{00000000-0005-0000-0000-00001A530000}"/>
    <cellStyle name="Normal 6 8 2 3 3 4" xfId="12864" xr:uid="{00000000-0005-0000-0000-000040320000}"/>
    <cellStyle name="Normal 6 8 2 3 3 4 3" xfId="27962" xr:uid="{00000000-0005-0000-0000-00003A6D0000}"/>
    <cellStyle name="Normal 6 8 2 3 3 5" xfId="7843" xr:uid="{00000000-0005-0000-0000-0000A31E0000}"/>
    <cellStyle name="Normal 6 8 2 3 3 5 3" xfId="22945" xr:uid="{00000000-0005-0000-0000-0000A1590000}"/>
    <cellStyle name="Normal 6 8 2 3 3 7" xfId="17932" xr:uid="{00000000-0005-0000-0000-00000C460000}"/>
    <cellStyle name="Normal 6 8 2 3 4" xfId="3625" xr:uid="{00000000-0005-0000-0000-0000290E0000}"/>
    <cellStyle name="Normal 6 8 2 3 4 2" xfId="13699" xr:uid="{00000000-0005-0000-0000-000083350000}"/>
    <cellStyle name="Normal 6 8 2 3 4 2 3" xfId="28797" xr:uid="{00000000-0005-0000-0000-00007D700000}"/>
    <cellStyle name="Normal 6 8 2 3 4 3" xfId="8679" xr:uid="{00000000-0005-0000-0000-0000E7210000}"/>
    <cellStyle name="Normal 6 8 2 3 4 3 3" xfId="23780" xr:uid="{00000000-0005-0000-0000-0000E45C0000}"/>
    <cellStyle name="Normal 6 8 2 3 4 5" xfId="18767" xr:uid="{00000000-0005-0000-0000-00004F490000}"/>
    <cellStyle name="Normal 6 8 2 3 5" xfId="5318" xr:uid="{00000000-0005-0000-0000-0000C6140000}"/>
    <cellStyle name="Normal 6 8 2 3 5 2" xfId="15370" xr:uid="{00000000-0005-0000-0000-00000A3C0000}"/>
    <cellStyle name="Normal 6 8 2 3 5 2 3" xfId="30468" xr:uid="{00000000-0005-0000-0000-000004770000}"/>
    <cellStyle name="Normal 6 8 2 3 5 3" xfId="10350" xr:uid="{00000000-0005-0000-0000-00006E280000}"/>
    <cellStyle name="Normal 6 8 2 3 5 3 3" xfId="25451" xr:uid="{00000000-0005-0000-0000-00006B630000}"/>
    <cellStyle name="Normal 6 8 2 3 5 5" xfId="20438" xr:uid="{00000000-0005-0000-0000-0000D64F0000}"/>
    <cellStyle name="Normal 6 8 2 3 6" xfId="12028" xr:uid="{00000000-0005-0000-0000-0000FC2E0000}"/>
    <cellStyle name="Normal 6 8 2 3 6 3" xfId="27126" xr:uid="{00000000-0005-0000-0000-0000F6690000}"/>
    <cellStyle name="Normal 6 8 2 3 7" xfId="7007" xr:uid="{00000000-0005-0000-0000-00005F1B0000}"/>
    <cellStyle name="Normal 6 8 2 3 7 3" xfId="22109" xr:uid="{00000000-0005-0000-0000-00005D560000}"/>
    <cellStyle name="Normal 6 8 2 3 9" xfId="17096" xr:uid="{00000000-0005-0000-0000-0000C8420000}"/>
    <cellStyle name="Normal 6 8 2 4" xfId="2143" xr:uid="{00000000-0005-0000-0000-00005F080000}"/>
    <cellStyle name="Normal 6 8 2 4 2" xfId="2982" xr:uid="{00000000-0005-0000-0000-0000A60B0000}"/>
    <cellStyle name="Normal 6 8 2 4 2 2" xfId="4672" xr:uid="{00000000-0005-0000-0000-000040120000}"/>
    <cellStyle name="Normal 6 8 2 4 2 2 2" xfId="14745" xr:uid="{00000000-0005-0000-0000-000099390000}"/>
    <cellStyle name="Normal 6 8 2 4 2 2 2 3" xfId="29843" xr:uid="{00000000-0005-0000-0000-000093740000}"/>
    <cellStyle name="Normal 6 8 2 4 2 2 3" xfId="9725" xr:uid="{00000000-0005-0000-0000-0000FD250000}"/>
    <cellStyle name="Normal 6 8 2 4 2 2 3 3" xfId="24826" xr:uid="{00000000-0005-0000-0000-0000FA600000}"/>
    <cellStyle name="Normal 6 8 2 4 2 2 5" xfId="19813" xr:uid="{00000000-0005-0000-0000-0000654D0000}"/>
    <cellStyle name="Normal 6 8 2 4 2 3" xfId="6364" xr:uid="{00000000-0005-0000-0000-0000DC180000}"/>
    <cellStyle name="Normal 6 8 2 4 2 3 2" xfId="16416" xr:uid="{00000000-0005-0000-0000-000020400000}"/>
    <cellStyle name="Normal 6 8 2 4 2 3 3" xfId="11396" xr:uid="{00000000-0005-0000-0000-0000842C0000}"/>
    <cellStyle name="Normal 6 8 2 4 2 3 3 3" xfId="26497" xr:uid="{00000000-0005-0000-0000-000081670000}"/>
    <cellStyle name="Normal 6 8 2 4 2 3 5" xfId="21484" xr:uid="{00000000-0005-0000-0000-0000EC530000}"/>
    <cellStyle name="Normal 6 8 2 4 2 4" xfId="13074" xr:uid="{00000000-0005-0000-0000-000012330000}"/>
    <cellStyle name="Normal 6 8 2 4 2 4 3" xfId="28172" xr:uid="{00000000-0005-0000-0000-00000C6E0000}"/>
    <cellStyle name="Normal 6 8 2 4 2 5" xfId="8053" xr:uid="{00000000-0005-0000-0000-0000751F0000}"/>
    <cellStyle name="Normal 6 8 2 4 2 5 3" xfId="23155" xr:uid="{00000000-0005-0000-0000-0000735A0000}"/>
    <cellStyle name="Normal 6 8 2 4 2 7" xfId="18142" xr:uid="{00000000-0005-0000-0000-0000DE460000}"/>
    <cellStyle name="Normal 6 8 2 4 3" xfId="3835" xr:uid="{00000000-0005-0000-0000-0000FB0E0000}"/>
    <cellStyle name="Normal 6 8 2 4 3 2" xfId="13909" xr:uid="{00000000-0005-0000-0000-000055360000}"/>
    <cellStyle name="Normal 6 8 2 4 3 2 3" xfId="29007" xr:uid="{00000000-0005-0000-0000-00004F710000}"/>
    <cellStyle name="Normal 6 8 2 4 3 3" xfId="8889" xr:uid="{00000000-0005-0000-0000-0000B9220000}"/>
    <cellStyle name="Normal 6 8 2 4 3 3 3" xfId="23990" xr:uid="{00000000-0005-0000-0000-0000B65D0000}"/>
    <cellStyle name="Normal 6 8 2 4 3 5" xfId="18977" xr:uid="{00000000-0005-0000-0000-0000214A0000}"/>
    <cellStyle name="Normal 6 8 2 4 4" xfId="5528" xr:uid="{00000000-0005-0000-0000-000098150000}"/>
    <cellStyle name="Normal 6 8 2 4 4 2" xfId="15580" xr:uid="{00000000-0005-0000-0000-0000DC3C0000}"/>
    <cellStyle name="Normal 6 8 2 4 4 2 3" xfId="30678" xr:uid="{00000000-0005-0000-0000-0000D6770000}"/>
    <cellStyle name="Normal 6 8 2 4 4 3" xfId="10560" xr:uid="{00000000-0005-0000-0000-000040290000}"/>
    <cellStyle name="Normal 6 8 2 4 4 3 3" xfId="25661" xr:uid="{00000000-0005-0000-0000-00003D640000}"/>
    <cellStyle name="Normal 6 8 2 4 4 5" xfId="20648" xr:uid="{00000000-0005-0000-0000-0000A8500000}"/>
    <cellStyle name="Normal 6 8 2 4 5" xfId="12238" xr:uid="{00000000-0005-0000-0000-0000CE2F0000}"/>
    <cellStyle name="Normal 6 8 2 4 5 3" xfId="27336" xr:uid="{00000000-0005-0000-0000-0000C86A0000}"/>
    <cellStyle name="Normal 6 8 2 4 6" xfId="7217" xr:uid="{00000000-0005-0000-0000-0000311C0000}"/>
    <cellStyle name="Normal 6 8 2 4 6 3" xfId="22319" xr:uid="{00000000-0005-0000-0000-00002F570000}"/>
    <cellStyle name="Normal 6 8 2 4 8" xfId="17306" xr:uid="{00000000-0005-0000-0000-00009A430000}"/>
    <cellStyle name="Normal 6 8 2 5" xfId="2564" xr:uid="{00000000-0005-0000-0000-0000040A0000}"/>
    <cellStyle name="Normal 6 8 2 5 2" xfId="4254" xr:uid="{00000000-0005-0000-0000-00009E100000}"/>
    <cellStyle name="Normal 6 8 2 5 2 2" xfId="14327" xr:uid="{00000000-0005-0000-0000-0000F7370000}"/>
    <cellStyle name="Normal 6 8 2 5 2 2 3" xfId="29425" xr:uid="{00000000-0005-0000-0000-0000F1720000}"/>
    <cellStyle name="Normal 6 8 2 5 2 3" xfId="9307" xr:uid="{00000000-0005-0000-0000-00005B240000}"/>
    <cellStyle name="Normal 6 8 2 5 2 3 3" xfId="24408" xr:uid="{00000000-0005-0000-0000-0000585F0000}"/>
    <cellStyle name="Normal 6 8 2 5 2 5" xfId="19395" xr:uid="{00000000-0005-0000-0000-0000C34B0000}"/>
    <cellStyle name="Normal 6 8 2 5 3" xfId="5946" xr:uid="{00000000-0005-0000-0000-00003A170000}"/>
    <cellStyle name="Normal 6 8 2 5 3 2" xfId="15998" xr:uid="{00000000-0005-0000-0000-00007E3E0000}"/>
    <cellStyle name="Normal 6 8 2 5 3 3" xfId="10978" xr:uid="{00000000-0005-0000-0000-0000E22A0000}"/>
    <cellStyle name="Normal 6 8 2 5 3 3 3" xfId="26079" xr:uid="{00000000-0005-0000-0000-0000DF650000}"/>
    <cellStyle name="Normal 6 8 2 5 3 5" xfId="21066" xr:uid="{00000000-0005-0000-0000-00004A520000}"/>
    <cellStyle name="Normal 6 8 2 5 4" xfId="12656" xr:uid="{00000000-0005-0000-0000-000070310000}"/>
    <cellStyle name="Normal 6 8 2 5 4 3" xfId="27754" xr:uid="{00000000-0005-0000-0000-00006A6C0000}"/>
    <cellStyle name="Normal 6 8 2 5 5" xfId="7635" xr:uid="{00000000-0005-0000-0000-0000D31D0000}"/>
    <cellStyle name="Normal 6 8 2 5 5 3" xfId="22737" xr:uid="{00000000-0005-0000-0000-0000D1580000}"/>
    <cellStyle name="Normal 6 8 2 5 7" xfId="17724" xr:uid="{00000000-0005-0000-0000-00003C450000}"/>
    <cellStyle name="Normal 6 8 2 6" xfId="3417" xr:uid="{00000000-0005-0000-0000-0000590D0000}"/>
    <cellStyle name="Normal 6 8 2 6 2" xfId="13491" xr:uid="{00000000-0005-0000-0000-0000B3340000}"/>
    <cellStyle name="Normal 6 8 2 6 2 3" xfId="28589" xr:uid="{00000000-0005-0000-0000-0000AD6F0000}"/>
    <cellStyle name="Normal 6 8 2 6 3" xfId="8471" xr:uid="{00000000-0005-0000-0000-000017210000}"/>
    <cellStyle name="Normal 6 8 2 6 3 3" xfId="23572" xr:uid="{00000000-0005-0000-0000-0000145C0000}"/>
    <cellStyle name="Normal 6 8 2 6 5" xfId="18559" xr:uid="{00000000-0005-0000-0000-00007F480000}"/>
    <cellStyle name="Normal 6 8 2 7" xfId="5110" xr:uid="{00000000-0005-0000-0000-0000F6130000}"/>
    <cellStyle name="Normal 6 8 2 7 2" xfId="15162" xr:uid="{00000000-0005-0000-0000-00003A3B0000}"/>
    <cellStyle name="Normal 6 8 2 7 2 3" xfId="30260" xr:uid="{00000000-0005-0000-0000-000034760000}"/>
    <cellStyle name="Normal 6 8 2 7 3" xfId="10142" xr:uid="{00000000-0005-0000-0000-00009E270000}"/>
    <cellStyle name="Normal 6 8 2 7 3 3" xfId="25243" xr:uid="{00000000-0005-0000-0000-00009B620000}"/>
    <cellStyle name="Normal 6 8 2 7 5" xfId="20230" xr:uid="{00000000-0005-0000-0000-0000064F0000}"/>
    <cellStyle name="Normal 6 8 2 8" xfId="11820" xr:uid="{00000000-0005-0000-0000-00002C2E0000}"/>
    <cellStyle name="Normal 6 8 2 8 3" xfId="26918" xr:uid="{00000000-0005-0000-0000-000026690000}"/>
    <cellStyle name="Normal 6 8 2 9" xfId="6799" xr:uid="{00000000-0005-0000-0000-00008F1A0000}"/>
    <cellStyle name="Normal 6 8 2 9 3" xfId="21901" xr:uid="{00000000-0005-0000-0000-00008D550000}"/>
    <cellStyle name="Normal 6 8 3" xfId="1763" xr:uid="{00000000-0005-0000-0000-0000E3060000}"/>
    <cellStyle name="Normal 6 8 3 10" xfId="16940" xr:uid="{00000000-0005-0000-0000-00002C420000}"/>
    <cellStyle name="Normal 6 8 3 2" xfId="1982" xr:uid="{00000000-0005-0000-0000-0000BE070000}"/>
    <cellStyle name="Normal 6 8 3 2 2" xfId="2403" xr:uid="{00000000-0005-0000-0000-000063090000}"/>
    <cellStyle name="Normal 6 8 3 2 2 2" xfId="3242" xr:uid="{00000000-0005-0000-0000-0000AA0C0000}"/>
    <cellStyle name="Normal 6 8 3 2 2 2 2" xfId="4932" xr:uid="{00000000-0005-0000-0000-000044130000}"/>
    <cellStyle name="Normal 6 8 3 2 2 2 2 2" xfId="15005" xr:uid="{00000000-0005-0000-0000-00009D3A0000}"/>
    <cellStyle name="Normal 6 8 3 2 2 2 2 2 3" xfId="30103" xr:uid="{00000000-0005-0000-0000-000097750000}"/>
    <cellStyle name="Normal 6 8 3 2 2 2 2 3" xfId="9985" xr:uid="{00000000-0005-0000-0000-000001270000}"/>
    <cellStyle name="Normal 6 8 3 2 2 2 2 3 3" xfId="25086" xr:uid="{00000000-0005-0000-0000-0000FE610000}"/>
    <cellStyle name="Normal 6 8 3 2 2 2 2 5" xfId="20073" xr:uid="{00000000-0005-0000-0000-0000694E0000}"/>
    <cellStyle name="Normal 6 8 3 2 2 2 3" xfId="6624" xr:uid="{00000000-0005-0000-0000-0000E0190000}"/>
    <cellStyle name="Normal 6 8 3 2 2 2 3 2" xfId="16676" xr:uid="{00000000-0005-0000-0000-000024410000}"/>
    <cellStyle name="Normal 6 8 3 2 2 2 3 3" xfId="11656" xr:uid="{00000000-0005-0000-0000-0000882D0000}"/>
    <cellStyle name="Normal 6 8 3 2 2 2 3 3 3" xfId="26757" xr:uid="{00000000-0005-0000-0000-000085680000}"/>
    <cellStyle name="Normal 6 8 3 2 2 2 3 5" xfId="21744" xr:uid="{00000000-0005-0000-0000-0000F0540000}"/>
    <cellStyle name="Normal 6 8 3 2 2 2 4" xfId="13334" xr:uid="{00000000-0005-0000-0000-000016340000}"/>
    <cellStyle name="Normal 6 8 3 2 2 2 4 3" xfId="28432" xr:uid="{00000000-0005-0000-0000-0000106F0000}"/>
    <cellStyle name="Normal 6 8 3 2 2 2 5" xfId="8313" xr:uid="{00000000-0005-0000-0000-000079200000}"/>
    <cellStyle name="Normal 6 8 3 2 2 2 5 3" xfId="23415" xr:uid="{00000000-0005-0000-0000-0000775B0000}"/>
    <cellStyle name="Normal 6 8 3 2 2 2 7" xfId="18402" xr:uid="{00000000-0005-0000-0000-0000E2470000}"/>
    <cellStyle name="Normal 6 8 3 2 2 3" xfId="4095" xr:uid="{00000000-0005-0000-0000-0000FF0F0000}"/>
    <cellStyle name="Normal 6 8 3 2 2 3 2" xfId="14169" xr:uid="{00000000-0005-0000-0000-000059370000}"/>
    <cellStyle name="Normal 6 8 3 2 2 3 2 3" xfId="29267" xr:uid="{00000000-0005-0000-0000-000053720000}"/>
    <cellStyle name="Normal 6 8 3 2 2 3 3" xfId="9149" xr:uid="{00000000-0005-0000-0000-0000BD230000}"/>
    <cellStyle name="Normal 6 8 3 2 2 3 3 3" xfId="24250" xr:uid="{00000000-0005-0000-0000-0000BA5E0000}"/>
    <cellStyle name="Normal 6 8 3 2 2 3 5" xfId="19237" xr:uid="{00000000-0005-0000-0000-0000254B0000}"/>
    <cellStyle name="Normal 6 8 3 2 2 4" xfId="5788" xr:uid="{00000000-0005-0000-0000-00009C160000}"/>
    <cellStyle name="Normal 6 8 3 2 2 4 2" xfId="15840" xr:uid="{00000000-0005-0000-0000-0000E03D0000}"/>
    <cellStyle name="Normal 6 8 3 2 2 4 2 3" xfId="30938" xr:uid="{00000000-0005-0000-0000-0000DA780000}"/>
    <cellStyle name="Normal 6 8 3 2 2 4 3" xfId="10820" xr:uid="{00000000-0005-0000-0000-0000442A0000}"/>
    <cellStyle name="Normal 6 8 3 2 2 4 3 3" xfId="25921" xr:uid="{00000000-0005-0000-0000-000041650000}"/>
    <cellStyle name="Normal 6 8 3 2 2 4 5" xfId="20908" xr:uid="{00000000-0005-0000-0000-0000AC510000}"/>
    <cellStyle name="Normal 6 8 3 2 2 5" xfId="12498" xr:uid="{00000000-0005-0000-0000-0000D2300000}"/>
    <cellStyle name="Normal 6 8 3 2 2 5 3" xfId="27596" xr:uid="{00000000-0005-0000-0000-0000CC6B0000}"/>
    <cellStyle name="Normal 6 8 3 2 2 6" xfId="7477" xr:uid="{00000000-0005-0000-0000-0000351D0000}"/>
    <cellStyle name="Normal 6 8 3 2 2 6 3" xfId="22579" xr:uid="{00000000-0005-0000-0000-000033580000}"/>
    <cellStyle name="Normal 6 8 3 2 2 8" xfId="17566" xr:uid="{00000000-0005-0000-0000-00009E440000}"/>
    <cellStyle name="Normal 6 8 3 2 3" xfId="2824" xr:uid="{00000000-0005-0000-0000-0000080B0000}"/>
    <cellStyle name="Normal 6 8 3 2 3 2" xfId="4514" xr:uid="{00000000-0005-0000-0000-0000A2110000}"/>
    <cellStyle name="Normal 6 8 3 2 3 2 2" xfId="14587" xr:uid="{00000000-0005-0000-0000-0000FB380000}"/>
    <cellStyle name="Normal 6 8 3 2 3 2 2 3" xfId="29685" xr:uid="{00000000-0005-0000-0000-0000F5730000}"/>
    <cellStyle name="Normal 6 8 3 2 3 2 3" xfId="9567" xr:uid="{00000000-0005-0000-0000-00005F250000}"/>
    <cellStyle name="Normal 6 8 3 2 3 2 3 3" xfId="24668" xr:uid="{00000000-0005-0000-0000-00005C600000}"/>
    <cellStyle name="Normal 6 8 3 2 3 2 5" xfId="19655" xr:uid="{00000000-0005-0000-0000-0000C74C0000}"/>
    <cellStyle name="Normal 6 8 3 2 3 3" xfId="6206" xr:uid="{00000000-0005-0000-0000-00003E180000}"/>
    <cellStyle name="Normal 6 8 3 2 3 3 2" xfId="16258" xr:uid="{00000000-0005-0000-0000-0000823F0000}"/>
    <cellStyle name="Normal 6 8 3 2 3 3 3" xfId="11238" xr:uid="{00000000-0005-0000-0000-0000E62B0000}"/>
    <cellStyle name="Normal 6 8 3 2 3 3 3 3" xfId="26339" xr:uid="{00000000-0005-0000-0000-0000E3660000}"/>
    <cellStyle name="Normal 6 8 3 2 3 3 5" xfId="21326" xr:uid="{00000000-0005-0000-0000-00004E530000}"/>
    <cellStyle name="Normal 6 8 3 2 3 4" xfId="12916" xr:uid="{00000000-0005-0000-0000-000074320000}"/>
    <cellStyle name="Normal 6 8 3 2 3 4 3" xfId="28014" xr:uid="{00000000-0005-0000-0000-00006E6D0000}"/>
    <cellStyle name="Normal 6 8 3 2 3 5" xfId="7895" xr:uid="{00000000-0005-0000-0000-0000D71E0000}"/>
    <cellStyle name="Normal 6 8 3 2 3 5 3" xfId="22997" xr:uid="{00000000-0005-0000-0000-0000D5590000}"/>
    <cellStyle name="Normal 6 8 3 2 3 7" xfId="17984" xr:uid="{00000000-0005-0000-0000-000040460000}"/>
    <cellStyle name="Normal 6 8 3 2 4" xfId="3677" xr:uid="{00000000-0005-0000-0000-00005D0E0000}"/>
    <cellStyle name="Normal 6 8 3 2 4 2" xfId="13751" xr:uid="{00000000-0005-0000-0000-0000B7350000}"/>
    <cellStyle name="Normal 6 8 3 2 4 2 3" xfId="28849" xr:uid="{00000000-0005-0000-0000-0000B1700000}"/>
    <cellStyle name="Normal 6 8 3 2 4 3" xfId="8731" xr:uid="{00000000-0005-0000-0000-00001B220000}"/>
    <cellStyle name="Normal 6 8 3 2 4 3 3" xfId="23832" xr:uid="{00000000-0005-0000-0000-0000185D0000}"/>
    <cellStyle name="Normal 6 8 3 2 4 5" xfId="18819" xr:uid="{00000000-0005-0000-0000-000083490000}"/>
    <cellStyle name="Normal 6 8 3 2 5" xfId="5370" xr:uid="{00000000-0005-0000-0000-0000FA140000}"/>
    <cellStyle name="Normal 6 8 3 2 5 2" xfId="15422" xr:uid="{00000000-0005-0000-0000-00003E3C0000}"/>
    <cellStyle name="Normal 6 8 3 2 5 2 3" xfId="30520" xr:uid="{00000000-0005-0000-0000-000038770000}"/>
    <cellStyle name="Normal 6 8 3 2 5 3" xfId="10402" xr:uid="{00000000-0005-0000-0000-0000A2280000}"/>
    <cellStyle name="Normal 6 8 3 2 5 3 3" xfId="25503" xr:uid="{00000000-0005-0000-0000-00009F630000}"/>
    <cellStyle name="Normal 6 8 3 2 5 5" xfId="20490" xr:uid="{00000000-0005-0000-0000-00000A500000}"/>
    <cellStyle name="Normal 6 8 3 2 6" xfId="12080" xr:uid="{00000000-0005-0000-0000-0000302F0000}"/>
    <cellStyle name="Normal 6 8 3 2 6 3" xfId="27178" xr:uid="{00000000-0005-0000-0000-00002A6A0000}"/>
    <cellStyle name="Normal 6 8 3 2 7" xfId="7059" xr:uid="{00000000-0005-0000-0000-0000931B0000}"/>
    <cellStyle name="Normal 6 8 3 2 7 3" xfId="22161" xr:uid="{00000000-0005-0000-0000-000091560000}"/>
    <cellStyle name="Normal 6 8 3 2 9" xfId="17148" xr:uid="{00000000-0005-0000-0000-0000FC420000}"/>
    <cellStyle name="Normal 6 8 3 3" xfId="2195" xr:uid="{00000000-0005-0000-0000-000093080000}"/>
    <cellStyle name="Normal 6 8 3 3 2" xfId="3034" xr:uid="{00000000-0005-0000-0000-0000DA0B0000}"/>
    <cellStyle name="Normal 6 8 3 3 2 2" xfId="4724" xr:uid="{00000000-0005-0000-0000-000074120000}"/>
    <cellStyle name="Normal 6 8 3 3 2 2 2" xfId="14797" xr:uid="{00000000-0005-0000-0000-0000CD390000}"/>
    <cellStyle name="Normal 6 8 3 3 2 2 2 3" xfId="29895" xr:uid="{00000000-0005-0000-0000-0000C7740000}"/>
    <cellStyle name="Normal 6 8 3 3 2 2 3" xfId="9777" xr:uid="{00000000-0005-0000-0000-000031260000}"/>
    <cellStyle name="Normal 6 8 3 3 2 2 3 3" xfId="24878" xr:uid="{00000000-0005-0000-0000-00002E610000}"/>
    <cellStyle name="Normal 6 8 3 3 2 2 5" xfId="19865" xr:uid="{00000000-0005-0000-0000-0000994D0000}"/>
    <cellStyle name="Normal 6 8 3 3 2 3" xfId="6416" xr:uid="{00000000-0005-0000-0000-000010190000}"/>
    <cellStyle name="Normal 6 8 3 3 2 3 2" xfId="16468" xr:uid="{00000000-0005-0000-0000-000054400000}"/>
    <cellStyle name="Normal 6 8 3 3 2 3 3" xfId="11448" xr:uid="{00000000-0005-0000-0000-0000B82C0000}"/>
    <cellStyle name="Normal 6 8 3 3 2 3 3 3" xfId="26549" xr:uid="{00000000-0005-0000-0000-0000B5670000}"/>
    <cellStyle name="Normal 6 8 3 3 2 3 5" xfId="21536" xr:uid="{00000000-0005-0000-0000-000020540000}"/>
    <cellStyle name="Normal 6 8 3 3 2 4" xfId="13126" xr:uid="{00000000-0005-0000-0000-000046330000}"/>
    <cellStyle name="Normal 6 8 3 3 2 4 3" xfId="28224" xr:uid="{00000000-0005-0000-0000-0000406E0000}"/>
    <cellStyle name="Normal 6 8 3 3 2 5" xfId="8105" xr:uid="{00000000-0005-0000-0000-0000A91F0000}"/>
    <cellStyle name="Normal 6 8 3 3 2 5 3" xfId="23207" xr:uid="{00000000-0005-0000-0000-0000A75A0000}"/>
    <cellStyle name="Normal 6 8 3 3 2 7" xfId="18194" xr:uid="{00000000-0005-0000-0000-000012470000}"/>
    <cellStyle name="Normal 6 8 3 3 3" xfId="3887" xr:uid="{00000000-0005-0000-0000-00002F0F0000}"/>
    <cellStyle name="Normal 6 8 3 3 3 2" xfId="13961" xr:uid="{00000000-0005-0000-0000-000089360000}"/>
    <cellStyle name="Normal 6 8 3 3 3 2 3" xfId="29059" xr:uid="{00000000-0005-0000-0000-000083710000}"/>
    <cellStyle name="Normal 6 8 3 3 3 3" xfId="8941" xr:uid="{00000000-0005-0000-0000-0000ED220000}"/>
    <cellStyle name="Normal 6 8 3 3 3 3 3" xfId="24042" xr:uid="{00000000-0005-0000-0000-0000EA5D0000}"/>
    <cellStyle name="Normal 6 8 3 3 3 5" xfId="19029" xr:uid="{00000000-0005-0000-0000-0000554A0000}"/>
    <cellStyle name="Normal 6 8 3 3 4" xfId="5580" xr:uid="{00000000-0005-0000-0000-0000CC150000}"/>
    <cellStyle name="Normal 6 8 3 3 4 2" xfId="15632" xr:uid="{00000000-0005-0000-0000-0000103D0000}"/>
    <cellStyle name="Normal 6 8 3 3 4 2 3" xfId="30730" xr:uid="{00000000-0005-0000-0000-00000A780000}"/>
    <cellStyle name="Normal 6 8 3 3 4 3" xfId="10612" xr:uid="{00000000-0005-0000-0000-000074290000}"/>
    <cellStyle name="Normal 6 8 3 3 4 3 3" xfId="25713" xr:uid="{00000000-0005-0000-0000-000071640000}"/>
    <cellStyle name="Normal 6 8 3 3 4 5" xfId="20700" xr:uid="{00000000-0005-0000-0000-0000DC500000}"/>
    <cellStyle name="Normal 6 8 3 3 5" xfId="12290" xr:uid="{00000000-0005-0000-0000-000002300000}"/>
    <cellStyle name="Normal 6 8 3 3 5 3" xfId="27388" xr:uid="{00000000-0005-0000-0000-0000FC6A0000}"/>
    <cellStyle name="Normal 6 8 3 3 6" xfId="7269" xr:uid="{00000000-0005-0000-0000-0000651C0000}"/>
    <cellStyle name="Normal 6 8 3 3 6 3" xfId="22371" xr:uid="{00000000-0005-0000-0000-000063570000}"/>
    <cellStyle name="Normal 6 8 3 3 8" xfId="17358" xr:uid="{00000000-0005-0000-0000-0000CE430000}"/>
    <cellStyle name="Normal 6 8 3 4" xfId="2616" xr:uid="{00000000-0005-0000-0000-0000380A0000}"/>
    <cellStyle name="Normal 6 8 3 4 2" xfId="4306" xr:uid="{00000000-0005-0000-0000-0000D2100000}"/>
    <cellStyle name="Normal 6 8 3 4 2 2" xfId="14379" xr:uid="{00000000-0005-0000-0000-00002B380000}"/>
    <cellStyle name="Normal 6 8 3 4 2 2 3" xfId="29477" xr:uid="{00000000-0005-0000-0000-000025730000}"/>
    <cellStyle name="Normal 6 8 3 4 2 3" xfId="9359" xr:uid="{00000000-0005-0000-0000-00008F240000}"/>
    <cellStyle name="Normal 6 8 3 4 2 3 3" xfId="24460" xr:uid="{00000000-0005-0000-0000-00008C5F0000}"/>
    <cellStyle name="Normal 6 8 3 4 2 5" xfId="19447" xr:uid="{00000000-0005-0000-0000-0000F74B0000}"/>
    <cellStyle name="Normal 6 8 3 4 3" xfId="5998" xr:uid="{00000000-0005-0000-0000-00006E170000}"/>
    <cellStyle name="Normal 6 8 3 4 3 2" xfId="16050" xr:uid="{00000000-0005-0000-0000-0000B23E0000}"/>
    <cellStyle name="Normal 6 8 3 4 3 3" xfId="11030" xr:uid="{00000000-0005-0000-0000-0000162B0000}"/>
    <cellStyle name="Normal 6 8 3 4 3 3 3" xfId="26131" xr:uid="{00000000-0005-0000-0000-000013660000}"/>
    <cellStyle name="Normal 6 8 3 4 3 5" xfId="21118" xr:uid="{00000000-0005-0000-0000-00007E520000}"/>
    <cellStyle name="Normal 6 8 3 4 4" xfId="12708" xr:uid="{00000000-0005-0000-0000-0000A4310000}"/>
    <cellStyle name="Normal 6 8 3 4 4 3" xfId="27806" xr:uid="{00000000-0005-0000-0000-00009E6C0000}"/>
    <cellStyle name="Normal 6 8 3 4 5" xfId="7687" xr:uid="{00000000-0005-0000-0000-0000071E0000}"/>
    <cellStyle name="Normal 6 8 3 4 5 3" xfId="22789" xr:uid="{00000000-0005-0000-0000-000005590000}"/>
    <cellStyle name="Normal 6 8 3 4 7" xfId="17776" xr:uid="{00000000-0005-0000-0000-000070450000}"/>
    <cellStyle name="Normal 6 8 3 5" xfId="3469" xr:uid="{00000000-0005-0000-0000-00008D0D0000}"/>
    <cellStyle name="Normal 6 8 3 5 2" xfId="13543" xr:uid="{00000000-0005-0000-0000-0000E7340000}"/>
    <cellStyle name="Normal 6 8 3 5 2 3" xfId="28641" xr:uid="{00000000-0005-0000-0000-0000E16F0000}"/>
    <cellStyle name="Normal 6 8 3 5 3" xfId="8523" xr:uid="{00000000-0005-0000-0000-00004B210000}"/>
    <cellStyle name="Normal 6 8 3 5 3 3" xfId="23624" xr:uid="{00000000-0005-0000-0000-0000485C0000}"/>
    <cellStyle name="Normal 6 8 3 5 5" xfId="18611" xr:uid="{00000000-0005-0000-0000-0000B3480000}"/>
    <cellStyle name="Normal 6 8 3 6" xfId="5162" xr:uid="{00000000-0005-0000-0000-00002A140000}"/>
    <cellStyle name="Normal 6 8 3 6 2" xfId="15214" xr:uid="{00000000-0005-0000-0000-00006E3B0000}"/>
    <cellStyle name="Normal 6 8 3 6 2 3" xfId="30312" xr:uid="{00000000-0005-0000-0000-000068760000}"/>
    <cellStyle name="Normal 6 8 3 6 3" xfId="10194" xr:uid="{00000000-0005-0000-0000-0000D2270000}"/>
    <cellStyle name="Normal 6 8 3 6 3 3" xfId="25295" xr:uid="{00000000-0005-0000-0000-0000CF620000}"/>
    <cellStyle name="Normal 6 8 3 6 5" xfId="20282" xr:uid="{00000000-0005-0000-0000-00003A4F0000}"/>
    <cellStyle name="Normal 6 8 3 7" xfId="11872" xr:uid="{00000000-0005-0000-0000-0000602E0000}"/>
    <cellStyle name="Normal 6 8 3 7 3" xfId="26970" xr:uid="{00000000-0005-0000-0000-00005A690000}"/>
    <cellStyle name="Normal 6 8 3 8" xfId="6851" xr:uid="{00000000-0005-0000-0000-0000C31A0000}"/>
    <cellStyle name="Normal 6 8 3 8 3" xfId="21953" xr:uid="{00000000-0005-0000-0000-0000C1550000}"/>
    <cellStyle name="Normal 6 8 4" xfId="1876" xr:uid="{00000000-0005-0000-0000-000054070000}"/>
    <cellStyle name="Normal 6 8 4 2" xfId="2299" xr:uid="{00000000-0005-0000-0000-0000FB080000}"/>
    <cellStyle name="Normal 6 8 4 2 2" xfId="3138" xr:uid="{00000000-0005-0000-0000-0000420C0000}"/>
    <cellStyle name="Normal 6 8 4 2 2 2" xfId="4828" xr:uid="{00000000-0005-0000-0000-0000DC120000}"/>
    <cellStyle name="Normal 6 8 4 2 2 2 2" xfId="14901" xr:uid="{00000000-0005-0000-0000-0000353A0000}"/>
    <cellStyle name="Normal 6 8 4 2 2 2 2 3" xfId="29999" xr:uid="{00000000-0005-0000-0000-00002F750000}"/>
    <cellStyle name="Normal 6 8 4 2 2 2 3" xfId="9881" xr:uid="{00000000-0005-0000-0000-000099260000}"/>
    <cellStyle name="Normal 6 8 4 2 2 2 3 3" xfId="24982" xr:uid="{00000000-0005-0000-0000-000096610000}"/>
    <cellStyle name="Normal 6 8 4 2 2 2 5" xfId="19969" xr:uid="{00000000-0005-0000-0000-0000014E0000}"/>
    <cellStyle name="Normal 6 8 4 2 2 3" xfId="6520" xr:uid="{00000000-0005-0000-0000-000078190000}"/>
    <cellStyle name="Normal 6 8 4 2 2 3 2" xfId="16572" xr:uid="{00000000-0005-0000-0000-0000BC400000}"/>
    <cellStyle name="Normal 6 8 4 2 2 3 3" xfId="11552" xr:uid="{00000000-0005-0000-0000-0000202D0000}"/>
    <cellStyle name="Normal 6 8 4 2 2 3 3 3" xfId="26653" xr:uid="{00000000-0005-0000-0000-00001D680000}"/>
    <cellStyle name="Normal 6 8 4 2 2 3 5" xfId="21640" xr:uid="{00000000-0005-0000-0000-000088540000}"/>
    <cellStyle name="Normal 6 8 4 2 2 4" xfId="13230" xr:uid="{00000000-0005-0000-0000-0000AE330000}"/>
    <cellStyle name="Normal 6 8 4 2 2 4 3" xfId="28328" xr:uid="{00000000-0005-0000-0000-0000A86E0000}"/>
    <cellStyle name="Normal 6 8 4 2 2 5" xfId="8209" xr:uid="{00000000-0005-0000-0000-000011200000}"/>
    <cellStyle name="Normal 6 8 4 2 2 5 3" xfId="23311" xr:uid="{00000000-0005-0000-0000-00000F5B0000}"/>
    <cellStyle name="Normal 6 8 4 2 2 7" xfId="18298" xr:uid="{00000000-0005-0000-0000-00007A470000}"/>
    <cellStyle name="Normal 6 8 4 2 3" xfId="3991" xr:uid="{00000000-0005-0000-0000-0000970F0000}"/>
    <cellStyle name="Normal 6 8 4 2 3 2" xfId="14065" xr:uid="{00000000-0005-0000-0000-0000F1360000}"/>
    <cellStyle name="Normal 6 8 4 2 3 2 3" xfId="29163" xr:uid="{00000000-0005-0000-0000-0000EB710000}"/>
    <cellStyle name="Normal 6 8 4 2 3 3" xfId="9045" xr:uid="{00000000-0005-0000-0000-000055230000}"/>
    <cellStyle name="Normal 6 8 4 2 3 3 3" xfId="24146" xr:uid="{00000000-0005-0000-0000-0000525E0000}"/>
    <cellStyle name="Normal 6 8 4 2 3 5" xfId="19133" xr:uid="{00000000-0005-0000-0000-0000BD4A0000}"/>
    <cellStyle name="Normal 6 8 4 2 4" xfId="5684" xr:uid="{00000000-0005-0000-0000-000034160000}"/>
    <cellStyle name="Normal 6 8 4 2 4 2" xfId="15736" xr:uid="{00000000-0005-0000-0000-0000783D0000}"/>
    <cellStyle name="Normal 6 8 4 2 4 2 3" xfId="30834" xr:uid="{00000000-0005-0000-0000-000072780000}"/>
    <cellStyle name="Normal 6 8 4 2 4 3" xfId="10716" xr:uid="{00000000-0005-0000-0000-0000DC290000}"/>
    <cellStyle name="Normal 6 8 4 2 4 3 3" xfId="25817" xr:uid="{00000000-0005-0000-0000-0000D9640000}"/>
    <cellStyle name="Normal 6 8 4 2 4 5" xfId="20804" xr:uid="{00000000-0005-0000-0000-000044510000}"/>
    <cellStyle name="Normal 6 8 4 2 5" xfId="12394" xr:uid="{00000000-0005-0000-0000-00006A300000}"/>
    <cellStyle name="Normal 6 8 4 2 5 3" xfId="27492" xr:uid="{00000000-0005-0000-0000-0000646B0000}"/>
    <cellStyle name="Normal 6 8 4 2 6" xfId="7373" xr:uid="{00000000-0005-0000-0000-0000CD1C0000}"/>
    <cellStyle name="Normal 6 8 4 2 6 3" xfId="22475" xr:uid="{00000000-0005-0000-0000-0000CB570000}"/>
    <cellStyle name="Normal 6 8 4 2 8" xfId="17462" xr:uid="{00000000-0005-0000-0000-000036440000}"/>
    <cellStyle name="Normal 6 8 4 3" xfId="2720" xr:uid="{00000000-0005-0000-0000-0000A00A0000}"/>
    <cellStyle name="Normal 6 8 4 3 2" xfId="4410" xr:uid="{00000000-0005-0000-0000-00003A110000}"/>
    <cellStyle name="Normal 6 8 4 3 2 2" xfId="14483" xr:uid="{00000000-0005-0000-0000-000093380000}"/>
    <cellStyle name="Normal 6 8 4 3 2 2 3" xfId="29581" xr:uid="{00000000-0005-0000-0000-00008D730000}"/>
    <cellStyle name="Normal 6 8 4 3 2 3" xfId="9463" xr:uid="{00000000-0005-0000-0000-0000F7240000}"/>
    <cellStyle name="Normal 6 8 4 3 2 3 3" xfId="24564" xr:uid="{00000000-0005-0000-0000-0000F45F0000}"/>
    <cellStyle name="Normal 6 8 4 3 2 5" xfId="19551" xr:uid="{00000000-0005-0000-0000-00005F4C0000}"/>
    <cellStyle name="Normal 6 8 4 3 3" xfId="6102" xr:uid="{00000000-0005-0000-0000-0000D6170000}"/>
    <cellStyle name="Normal 6 8 4 3 3 2" xfId="16154" xr:uid="{00000000-0005-0000-0000-00001A3F0000}"/>
    <cellStyle name="Normal 6 8 4 3 3 3" xfId="11134" xr:uid="{00000000-0005-0000-0000-00007E2B0000}"/>
    <cellStyle name="Normal 6 8 4 3 3 3 3" xfId="26235" xr:uid="{00000000-0005-0000-0000-00007B660000}"/>
    <cellStyle name="Normal 6 8 4 3 3 5" xfId="21222" xr:uid="{00000000-0005-0000-0000-0000E6520000}"/>
    <cellStyle name="Normal 6 8 4 3 4" xfId="12812" xr:uid="{00000000-0005-0000-0000-00000C320000}"/>
    <cellStyle name="Normal 6 8 4 3 4 3" xfId="27910" xr:uid="{00000000-0005-0000-0000-0000066D0000}"/>
    <cellStyle name="Normal 6 8 4 3 5" xfId="7791" xr:uid="{00000000-0005-0000-0000-00006F1E0000}"/>
    <cellStyle name="Normal 6 8 4 3 5 3" xfId="22893" xr:uid="{00000000-0005-0000-0000-00006D590000}"/>
    <cellStyle name="Normal 6 8 4 3 7" xfId="17880" xr:uid="{00000000-0005-0000-0000-0000D8450000}"/>
    <cellStyle name="Normal 6 8 4 4" xfId="3573" xr:uid="{00000000-0005-0000-0000-0000F50D0000}"/>
    <cellStyle name="Normal 6 8 4 4 2" xfId="13647" xr:uid="{00000000-0005-0000-0000-00004F350000}"/>
    <cellStyle name="Normal 6 8 4 4 2 3" xfId="28745" xr:uid="{00000000-0005-0000-0000-000049700000}"/>
    <cellStyle name="Normal 6 8 4 4 3" xfId="8627" xr:uid="{00000000-0005-0000-0000-0000B3210000}"/>
    <cellStyle name="Normal 6 8 4 4 3 3" xfId="23728" xr:uid="{00000000-0005-0000-0000-0000B05C0000}"/>
    <cellStyle name="Normal 6 8 4 4 5" xfId="18715" xr:uid="{00000000-0005-0000-0000-00001B490000}"/>
    <cellStyle name="Normal 6 8 4 5" xfId="5266" xr:uid="{00000000-0005-0000-0000-000092140000}"/>
    <cellStyle name="Normal 6 8 4 5 2" xfId="15318" xr:uid="{00000000-0005-0000-0000-0000D63B0000}"/>
    <cellStyle name="Normal 6 8 4 5 2 3" xfId="30416" xr:uid="{00000000-0005-0000-0000-0000D0760000}"/>
    <cellStyle name="Normal 6 8 4 5 3" xfId="10298" xr:uid="{00000000-0005-0000-0000-00003A280000}"/>
    <cellStyle name="Normal 6 8 4 5 3 3" xfId="25399" xr:uid="{00000000-0005-0000-0000-000037630000}"/>
    <cellStyle name="Normal 6 8 4 5 5" xfId="20386" xr:uid="{00000000-0005-0000-0000-0000A24F0000}"/>
    <cellStyle name="Normal 6 8 4 6" xfId="11976" xr:uid="{00000000-0005-0000-0000-0000C82E0000}"/>
    <cellStyle name="Normal 6 8 4 6 3" xfId="27074" xr:uid="{00000000-0005-0000-0000-0000C2690000}"/>
    <cellStyle name="Normal 6 8 4 7" xfId="6955" xr:uid="{00000000-0005-0000-0000-00002B1B0000}"/>
    <cellStyle name="Normal 6 8 4 7 3" xfId="22057" xr:uid="{00000000-0005-0000-0000-000029560000}"/>
    <cellStyle name="Normal 6 8 4 9" xfId="17044" xr:uid="{00000000-0005-0000-0000-000094420000}"/>
    <cellStyle name="Normal 6 8 5" xfId="2089" xr:uid="{00000000-0005-0000-0000-000029080000}"/>
    <cellStyle name="Normal 6 8 5 2" xfId="2930" xr:uid="{00000000-0005-0000-0000-0000720B0000}"/>
    <cellStyle name="Normal 6 8 5 2 2" xfId="4620" xr:uid="{00000000-0005-0000-0000-00000C120000}"/>
    <cellStyle name="Normal 6 8 5 2 2 2" xfId="14693" xr:uid="{00000000-0005-0000-0000-000065390000}"/>
    <cellStyle name="Normal 6 8 5 2 2 2 3" xfId="29791" xr:uid="{00000000-0005-0000-0000-00005F740000}"/>
    <cellStyle name="Normal 6 8 5 2 2 3" xfId="9673" xr:uid="{00000000-0005-0000-0000-0000C9250000}"/>
    <cellStyle name="Normal 6 8 5 2 2 3 3" xfId="24774" xr:uid="{00000000-0005-0000-0000-0000C6600000}"/>
    <cellStyle name="Normal 6 8 5 2 2 5" xfId="19761" xr:uid="{00000000-0005-0000-0000-0000314D0000}"/>
    <cellStyle name="Normal 6 8 5 2 3" xfId="6312" xr:uid="{00000000-0005-0000-0000-0000A8180000}"/>
    <cellStyle name="Normal 6 8 5 2 3 2" xfId="16364" xr:uid="{00000000-0005-0000-0000-0000EC3F0000}"/>
    <cellStyle name="Normal 6 8 5 2 3 3" xfId="11344" xr:uid="{00000000-0005-0000-0000-0000502C0000}"/>
    <cellStyle name="Normal 6 8 5 2 3 3 3" xfId="26445" xr:uid="{00000000-0005-0000-0000-00004D670000}"/>
    <cellStyle name="Normal 6 8 5 2 3 5" xfId="21432" xr:uid="{00000000-0005-0000-0000-0000B8530000}"/>
    <cellStyle name="Normal 6 8 5 2 4" xfId="13022" xr:uid="{00000000-0005-0000-0000-0000DE320000}"/>
    <cellStyle name="Normal 6 8 5 2 4 3" xfId="28120" xr:uid="{00000000-0005-0000-0000-0000D86D0000}"/>
    <cellStyle name="Normal 6 8 5 2 5" xfId="8001" xr:uid="{00000000-0005-0000-0000-0000411F0000}"/>
    <cellStyle name="Normal 6 8 5 2 5 3" xfId="23103" xr:uid="{00000000-0005-0000-0000-00003F5A0000}"/>
    <cellStyle name="Normal 6 8 5 2 7" xfId="18090" xr:uid="{00000000-0005-0000-0000-0000AA460000}"/>
    <cellStyle name="Normal 6 8 5 3" xfId="3783" xr:uid="{00000000-0005-0000-0000-0000C70E0000}"/>
    <cellStyle name="Normal 6 8 5 3 2" xfId="13857" xr:uid="{00000000-0005-0000-0000-000021360000}"/>
    <cellStyle name="Normal 6 8 5 3 2 3" xfId="28955" xr:uid="{00000000-0005-0000-0000-00001B710000}"/>
    <cellStyle name="Normal 6 8 5 3 3" xfId="8837" xr:uid="{00000000-0005-0000-0000-000085220000}"/>
    <cellStyle name="Normal 6 8 5 3 3 3" xfId="23938" xr:uid="{00000000-0005-0000-0000-0000825D0000}"/>
    <cellStyle name="Normal 6 8 5 3 5" xfId="18925" xr:uid="{00000000-0005-0000-0000-0000ED490000}"/>
    <cellStyle name="Normal 6 8 5 4" xfId="5476" xr:uid="{00000000-0005-0000-0000-000064150000}"/>
    <cellStyle name="Normal 6 8 5 4 2" xfId="15528" xr:uid="{00000000-0005-0000-0000-0000A83C0000}"/>
    <cellStyle name="Normal 6 8 5 4 2 3" xfId="30626" xr:uid="{00000000-0005-0000-0000-0000A2770000}"/>
    <cellStyle name="Normal 6 8 5 4 3" xfId="10508" xr:uid="{00000000-0005-0000-0000-00000C290000}"/>
    <cellStyle name="Normal 6 8 5 4 3 3" xfId="25609" xr:uid="{00000000-0005-0000-0000-000009640000}"/>
    <cellStyle name="Normal 6 8 5 4 5" xfId="20596" xr:uid="{00000000-0005-0000-0000-000074500000}"/>
    <cellStyle name="Normal 6 8 5 5" xfId="12186" xr:uid="{00000000-0005-0000-0000-00009A2F0000}"/>
    <cellStyle name="Normal 6 8 5 5 3" xfId="27284" xr:uid="{00000000-0005-0000-0000-0000946A0000}"/>
    <cellStyle name="Normal 6 8 5 6" xfId="7165" xr:uid="{00000000-0005-0000-0000-0000FD1B0000}"/>
    <cellStyle name="Normal 6 8 5 6 3" xfId="22267" xr:uid="{00000000-0005-0000-0000-0000FB560000}"/>
    <cellStyle name="Normal 6 8 5 8" xfId="17254" xr:uid="{00000000-0005-0000-0000-000066430000}"/>
    <cellStyle name="Normal 6 8 6" xfId="2510" xr:uid="{00000000-0005-0000-0000-0000CE090000}"/>
    <cellStyle name="Normal 6 8 6 2" xfId="4202" xr:uid="{00000000-0005-0000-0000-00006A100000}"/>
    <cellStyle name="Normal 6 8 6 2 2" xfId="14275" xr:uid="{00000000-0005-0000-0000-0000C3370000}"/>
    <cellStyle name="Normal 6 8 6 2 2 3" xfId="29373" xr:uid="{00000000-0005-0000-0000-0000BD720000}"/>
    <cellStyle name="Normal 6 8 6 2 3" xfId="9255" xr:uid="{00000000-0005-0000-0000-000027240000}"/>
    <cellStyle name="Normal 6 8 6 2 3 3" xfId="24356" xr:uid="{00000000-0005-0000-0000-0000245F0000}"/>
    <cellStyle name="Normal 6 8 6 2 5" xfId="19343" xr:uid="{00000000-0005-0000-0000-00008F4B0000}"/>
    <cellStyle name="Normal 6 8 6 3" xfId="5894" xr:uid="{00000000-0005-0000-0000-000006170000}"/>
    <cellStyle name="Normal 6 8 6 3 2" xfId="15946" xr:uid="{00000000-0005-0000-0000-00004A3E0000}"/>
    <cellStyle name="Normal 6 8 6 3 3" xfId="10926" xr:uid="{00000000-0005-0000-0000-0000AE2A0000}"/>
    <cellStyle name="Normal 6 8 6 3 3 3" xfId="26027" xr:uid="{00000000-0005-0000-0000-0000AB650000}"/>
    <cellStyle name="Normal 6 8 6 3 5" xfId="21014" xr:uid="{00000000-0005-0000-0000-000016520000}"/>
    <cellStyle name="Normal 6 8 6 4" xfId="12604" xr:uid="{00000000-0005-0000-0000-00003C310000}"/>
    <cellStyle name="Normal 6 8 6 4 3" xfId="27702" xr:uid="{00000000-0005-0000-0000-0000366C0000}"/>
    <cellStyle name="Normal 6 8 6 5" xfId="7583" xr:uid="{00000000-0005-0000-0000-00009F1D0000}"/>
    <cellStyle name="Normal 6 8 6 5 3" xfId="22685" xr:uid="{00000000-0005-0000-0000-00009D580000}"/>
    <cellStyle name="Normal 6 8 6 7" xfId="17672" xr:uid="{00000000-0005-0000-0000-000008450000}"/>
    <cellStyle name="Normal 6 8 7" xfId="3358" xr:uid="{00000000-0005-0000-0000-00001E0D0000}"/>
    <cellStyle name="Normal 6 8 7 2" xfId="13439" xr:uid="{00000000-0005-0000-0000-00007F340000}"/>
    <cellStyle name="Normal 6 8 7 2 3" xfId="28537" xr:uid="{00000000-0005-0000-0000-0000796F0000}"/>
    <cellStyle name="Normal 6 8 7 3" xfId="8418" xr:uid="{00000000-0005-0000-0000-0000E2200000}"/>
    <cellStyle name="Normal 6 8 7 3 3" xfId="23520" xr:uid="{00000000-0005-0000-0000-0000E05B0000}"/>
    <cellStyle name="Normal 6 8 7 5" xfId="18507" xr:uid="{00000000-0005-0000-0000-00004B480000}"/>
    <cellStyle name="Normal 6 8 8" xfId="5054" xr:uid="{00000000-0005-0000-0000-0000BE130000}"/>
    <cellStyle name="Normal 6 8 8 2" xfId="15110" xr:uid="{00000000-0005-0000-0000-0000063B0000}"/>
    <cellStyle name="Normal 6 8 8 2 3" xfId="30208" xr:uid="{00000000-0005-0000-0000-000000760000}"/>
    <cellStyle name="Normal 6 8 8 3" xfId="10090" xr:uid="{00000000-0005-0000-0000-00006A270000}"/>
    <cellStyle name="Normal 6 8 8 3 3" xfId="25191" xr:uid="{00000000-0005-0000-0000-000067620000}"/>
    <cellStyle name="Normal 6 8 8 5" xfId="20178" xr:uid="{00000000-0005-0000-0000-0000D24E0000}"/>
    <cellStyle name="Normal 6 8 9" xfId="11766" xr:uid="{00000000-0005-0000-0000-0000F62D0000}"/>
    <cellStyle name="Normal 6 8 9 3" xfId="26866" xr:uid="{00000000-0005-0000-0000-0000F2680000}"/>
    <cellStyle name="Normal 60" xfId="1470" xr:uid="{00000000-0005-0000-0000-0000BE050000}"/>
    <cellStyle name="Normal 60 10" xfId="6780" xr:uid="{00000000-0005-0000-0000-00007C1A0000}"/>
    <cellStyle name="Normal 60 10 3" xfId="21884" xr:uid="{00000000-0005-0000-0000-00007C550000}"/>
    <cellStyle name="Normal 60 12" xfId="16869" xr:uid="{00000000-0005-0000-0000-0000E5410000}"/>
    <cellStyle name="Normal 60 2" xfId="1744" xr:uid="{00000000-0005-0000-0000-0000D0060000}"/>
    <cellStyle name="Normal 60 2 11" xfId="16923" xr:uid="{00000000-0005-0000-0000-00001B420000}"/>
    <cellStyle name="Normal 60 2 2" xfId="1852" xr:uid="{00000000-0005-0000-0000-00003C070000}"/>
    <cellStyle name="Normal 60 2 2 10" xfId="17027" xr:uid="{00000000-0005-0000-0000-000083420000}"/>
    <cellStyle name="Normal 60 2 2 2" xfId="2069" xr:uid="{00000000-0005-0000-0000-000015080000}"/>
    <cellStyle name="Normal 60 2 2 2 2" xfId="2490" xr:uid="{00000000-0005-0000-0000-0000BA090000}"/>
    <cellStyle name="Normal 60 2 2 2 2 2" xfId="3329" xr:uid="{00000000-0005-0000-0000-0000010D0000}"/>
    <cellStyle name="Normal 60 2 2 2 2 2 2" xfId="5019" xr:uid="{00000000-0005-0000-0000-00009B130000}"/>
    <cellStyle name="Normal 60 2 2 2 2 2 2 2" xfId="15092" xr:uid="{00000000-0005-0000-0000-0000F43A0000}"/>
    <cellStyle name="Normal 60 2 2 2 2 2 2 2 3" xfId="30190" xr:uid="{00000000-0005-0000-0000-0000EE750000}"/>
    <cellStyle name="Normal 60 2 2 2 2 2 2 3" xfId="10072" xr:uid="{00000000-0005-0000-0000-000058270000}"/>
    <cellStyle name="Normal 60 2 2 2 2 2 2 3 3" xfId="25173" xr:uid="{00000000-0005-0000-0000-000055620000}"/>
    <cellStyle name="Normal 60 2 2 2 2 2 2 5" xfId="20160" xr:uid="{00000000-0005-0000-0000-0000C04E0000}"/>
    <cellStyle name="Normal 60 2 2 2 2 2 3" xfId="6711" xr:uid="{00000000-0005-0000-0000-0000371A0000}"/>
    <cellStyle name="Normal 60 2 2 2 2 2 3 2" xfId="16763" xr:uid="{00000000-0005-0000-0000-00007B410000}"/>
    <cellStyle name="Normal 60 2 2 2 2 2 3 3" xfId="11743" xr:uid="{00000000-0005-0000-0000-0000DF2D0000}"/>
    <cellStyle name="Normal 60 2 2 2 2 2 3 3 3" xfId="26844" xr:uid="{00000000-0005-0000-0000-0000DC680000}"/>
    <cellStyle name="Normal 60 2 2 2 2 2 3 5" xfId="21831" xr:uid="{00000000-0005-0000-0000-000047550000}"/>
    <cellStyle name="Normal 60 2 2 2 2 2 4" xfId="13421" xr:uid="{00000000-0005-0000-0000-00006D340000}"/>
    <cellStyle name="Normal 60 2 2 2 2 2 4 3" xfId="28519" xr:uid="{00000000-0005-0000-0000-0000676F0000}"/>
    <cellStyle name="Normal 60 2 2 2 2 2 5" xfId="8400" xr:uid="{00000000-0005-0000-0000-0000D0200000}"/>
    <cellStyle name="Normal 60 2 2 2 2 2 5 3" xfId="23502" xr:uid="{00000000-0005-0000-0000-0000CE5B0000}"/>
    <cellStyle name="Normal 60 2 2 2 2 2 7" xfId="18489" xr:uid="{00000000-0005-0000-0000-000039480000}"/>
    <cellStyle name="Normal 60 2 2 2 2 3" xfId="4182" xr:uid="{00000000-0005-0000-0000-000056100000}"/>
    <cellStyle name="Normal 60 2 2 2 2 3 2" xfId="14256" xr:uid="{00000000-0005-0000-0000-0000B0370000}"/>
    <cellStyle name="Normal 60 2 2 2 2 3 2 3" xfId="29354" xr:uid="{00000000-0005-0000-0000-0000AA720000}"/>
    <cellStyle name="Normal 60 2 2 2 2 3 3" xfId="9236" xr:uid="{00000000-0005-0000-0000-000014240000}"/>
    <cellStyle name="Normal 60 2 2 2 2 3 3 3" xfId="24337" xr:uid="{00000000-0005-0000-0000-0000115F0000}"/>
    <cellStyle name="Normal 60 2 2 2 2 3 5" xfId="19324" xr:uid="{00000000-0005-0000-0000-00007C4B0000}"/>
    <cellStyle name="Normal 60 2 2 2 2 4" xfId="5875" xr:uid="{00000000-0005-0000-0000-0000F3160000}"/>
    <cellStyle name="Normal 60 2 2 2 2 4 2" xfId="15927" xr:uid="{00000000-0005-0000-0000-0000373E0000}"/>
    <cellStyle name="Normal 60 2 2 2 2 4 3" xfId="10907" xr:uid="{00000000-0005-0000-0000-00009B2A0000}"/>
    <cellStyle name="Normal 60 2 2 2 2 4 3 3" xfId="26008" xr:uid="{00000000-0005-0000-0000-000098650000}"/>
    <cellStyle name="Normal 60 2 2 2 2 4 5" xfId="20995" xr:uid="{00000000-0005-0000-0000-000003520000}"/>
    <cellStyle name="Normal 60 2 2 2 2 5" xfId="12585" xr:uid="{00000000-0005-0000-0000-000029310000}"/>
    <cellStyle name="Normal 60 2 2 2 2 5 3" xfId="27683" xr:uid="{00000000-0005-0000-0000-0000236C0000}"/>
    <cellStyle name="Normal 60 2 2 2 2 6" xfId="7564" xr:uid="{00000000-0005-0000-0000-00008C1D0000}"/>
    <cellStyle name="Normal 60 2 2 2 2 6 3" xfId="22666" xr:uid="{00000000-0005-0000-0000-00008A580000}"/>
    <cellStyle name="Normal 60 2 2 2 2 8" xfId="17653" xr:uid="{00000000-0005-0000-0000-0000F5440000}"/>
    <cellStyle name="Normal 60 2 2 2 3" xfId="2911" xr:uid="{00000000-0005-0000-0000-00005F0B0000}"/>
    <cellStyle name="Normal 60 2 2 2 3 2" xfId="4601" xr:uid="{00000000-0005-0000-0000-0000F9110000}"/>
    <cellStyle name="Normal 60 2 2 2 3 2 2" xfId="14674" xr:uid="{00000000-0005-0000-0000-000052390000}"/>
    <cellStyle name="Normal 60 2 2 2 3 2 2 3" xfId="29772" xr:uid="{00000000-0005-0000-0000-00004C740000}"/>
    <cellStyle name="Normal 60 2 2 2 3 2 3" xfId="9654" xr:uid="{00000000-0005-0000-0000-0000B6250000}"/>
    <cellStyle name="Normal 60 2 2 2 3 2 3 3" xfId="24755" xr:uid="{00000000-0005-0000-0000-0000B3600000}"/>
    <cellStyle name="Normal 60 2 2 2 3 2 5" xfId="19742" xr:uid="{00000000-0005-0000-0000-00001E4D0000}"/>
    <cellStyle name="Normal 60 2 2 2 3 3" xfId="6293" xr:uid="{00000000-0005-0000-0000-000095180000}"/>
    <cellStyle name="Normal 60 2 2 2 3 3 2" xfId="16345" xr:uid="{00000000-0005-0000-0000-0000D93F0000}"/>
    <cellStyle name="Normal 60 2 2 2 3 3 3" xfId="11325" xr:uid="{00000000-0005-0000-0000-00003D2C0000}"/>
    <cellStyle name="Normal 60 2 2 2 3 3 3 3" xfId="26426" xr:uid="{00000000-0005-0000-0000-00003A670000}"/>
    <cellStyle name="Normal 60 2 2 2 3 3 5" xfId="21413" xr:uid="{00000000-0005-0000-0000-0000A5530000}"/>
    <cellStyle name="Normal 60 2 2 2 3 4" xfId="13003" xr:uid="{00000000-0005-0000-0000-0000CB320000}"/>
    <cellStyle name="Normal 60 2 2 2 3 4 3" xfId="28101" xr:uid="{00000000-0005-0000-0000-0000C56D0000}"/>
    <cellStyle name="Normal 60 2 2 2 3 5" xfId="7982" xr:uid="{00000000-0005-0000-0000-00002E1F0000}"/>
    <cellStyle name="Normal 60 2 2 2 3 5 3" xfId="23084" xr:uid="{00000000-0005-0000-0000-00002C5A0000}"/>
    <cellStyle name="Normal 60 2 2 2 3 7" xfId="18071" xr:uid="{00000000-0005-0000-0000-000097460000}"/>
    <cellStyle name="Normal 60 2 2 2 4" xfId="3764" xr:uid="{00000000-0005-0000-0000-0000B40E0000}"/>
    <cellStyle name="Normal 60 2 2 2 4 2" xfId="13838" xr:uid="{00000000-0005-0000-0000-00000E360000}"/>
    <cellStyle name="Normal 60 2 2 2 4 2 3" xfId="28936" xr:uid="{00000000-0005-0000-0000-000008710000}"/>
    <cellStyle name="Normal 60 2 2 2 4 3" xfId="8818" xr:uid="{00000000-0005-0000-0000-000072220000}"/>
    <cellStyle name="Normal 60 2 2 2 4 3 3" xfId="23919" xr:uid="{00000000-0005-0000-0000-00006F5D0000}"/>
    <cellStyle name="Normal 60 2 2 2 4 5" xfId="18906" xr:uid="{00000000-0005-0000-0000-0000DA490000}"/>
    <cellStyle name="Normal 60 2 2 2 5" xfId="5457" xr:uid="{00000000-0005-0000-0000-000051150000}"/>
    <cellStyle name="Normal 60 2 2 2 5 2" xfId="15509" xr:uid="{00000000-0005-0000-0000-0000953C0000}"/>
    <cellStyle name="Normal 60 2 2 2 5 2 3" xfId="30607" xr:uid="{00000000-0005-0000-0000-00008F770000}"/>
    <cellStyle name="Normal 60 2 2 2 5 3" xfId="10489" xr:uid="{00000000-0005-0000-0000-0000F9280000}"/>
    <cellStyle name="Normal 60 2 2 2 5 3 3" xfId="25590" xr:uid="{00000000-0005-0000-0000-0000F6630000}"/>
    <cellStyle name="Normal 60 2 2 2 5 5" xfId="20577" xr:uid="{00000000-0005-0000-0000-000061500000}"/>
    <cellStyle name="Normal 60 2 2 2 6" xfId="12167" xr:uid="{00000000-0005-0000-0000-0000872F0000}"/>
    <cellStyle name="Normal 60 2 2 2 6 3" xfId="27265" xr:uid="{00000000-0005-0000-0000-0000816A0000}"/>
    <cellStyle name="Normal 60 2 2 2 7" xfId="7146" xr:uid="{00000000-0005-0000-0000-0000EA1B0000}"/>
    <cellStyle name="Normal 60 2 2 2 7 3" xfId="22248" xr:uid="{00000000-0005-0000-0000-0000E8560000}"/>
    <cellStyle name="Normal 60 2 2 2 9" xfId="17235" xr:uid="{00000000-0005-0000-0000-000053430000}"/>
    <cellStyle name="Normal 60 2 2 3" xfId="2282" xr:uid="{00000000-0005-0000-0000-0000EA080000}"/>
    <cellStyle name="Normal 60 2 2 3 2" xfId="3121" xr:uid="{00000000-0005-0000-0000-0000310C0000}"/>
    <cellStyle name="Normal 60 2 2 3 2 2" xfId="4811" xr:uid="{00000000-0005-0000-0000-0000CB120000}"/>
    <cellStyle name="Normal 60 2 2 3 2 2 2" xfId="14884" xr:uid="{00000000-0005-0000-0000-0000243A0000}"/>
    <cellStyle name="Normal 60 2 2 3 2 2 2 3" xfId="29982" xr:uid="{00000000-0005-0000-0000-00001E750000}"/>
    <cellStyle name="Normal 60 2 2 3 2 2 3" xfId="9864" xr:uid="{00000000-0005-0000-0000-000088260000}"/>
    <cellStyle name="Normal 60 2 2 3 2 2 3 3" xfId="24965" xr:uid="{00000000-0005-0000-0000-000085610000}"/>
    <cellStyle name="Normal 60 2 2 3 2 2 5" xfId="19952" xr:uid="{00000000-0005-0000-0000-0000F04D0000}"/>
    <cellStyle name="Normal 60 2 2 3 2 3" xfId="6503" xr:uid="{00000000-0005-0000-0000-000067190000}"/>
    <cellStyle name="Normal 60 2 2 3 2 3 2" xfId="16555" xr:uid="{00000000-0005-0000-0000-0000AB400000}"/>
    <cellStyle name="Normal 60 2 2 3 2 3 3" xfId="11535" xr:uid="{00000000-0005-0000-0000-00000F2D0000}"/>
    <cellStyle name="Normal 60 2 2 3 2 3 3 3" xfId="26636" xr:uid="{00000000-0005-0000-0000-00000C680000}"/>
    <cellStyle name="Normal 60 2 2 3 2 3 5" xfId="21623" xr:uid="{00000000-0005-0000-0000-000077540000}"/>
    <cellStyle name="Normal 60 2 2 3 2 4" xfId="13213" xr:uid="{00000000-0005-0000-0000-00009D330000}"/>
    <cellStyle name="Normal 60 2 2 3 2 4 3" xfId="28311" xr:uid="{00000000-0005-0000-0000-0000976E0000}"/>
    <cellStyle name="Normal 60 2 2 3 2 5" xfId="8192" xr:uid="{00000000-0005-0000-0000-000000200000}"/>
    <cellStyle name="Normal 60 2 2 3 2 5 3" xfId="23294" xr:uid="{00000000-0005-0000-0000-0000FE5A0000}"/>
    <cellStyle name="Normal 60 2 2 3 2 7" xfId="18281" xr:uid="{00000000-0005-0000-0000-000069470000}"/>
    <cellStyle name="Normal 60 2 2 3 3" xfId="3974" xr:uid="{00000000-0005-0000-0000-0000860F0000}"/>
    <cellStyle name="Normal 60 2 2 3 3 2" xfId="14048" xr:uid="{00000000-0005-0000-0000-0000E0360000}"/>
    <cellStyle name="Normal 60 2 2 3 3 2 3" xfId="29146" xr:uid="{00000000-0005-0000-0000-0000DA710000}"/>
    <cellStyle name="Normal 60 2 2 3 3 3" xfId="9028" xr:uid="{00000000-0005-0000-0000-000044230000}"/>
    <cellStyle name="Normal 60 2 2 3 3 3 3" xfId="24129" xr:uid="{00000000-0005-0000-0000-0000415E0000}"/>
    <cellStyle name="Normal 60 2 2 3 3 5" xfId="19116" xr:uid="{00000000-0005-0000-0000-0000AC4A0000}"/>
    <cellStyle name="Normal 60 2 2 3 4" xfId="5667" xr:uid="{00000000-0005-0000-0000-000023160000}"/>
    <cellStyle name="Normal 60 2 2 3 4 2" xfId="15719" xr:uid="{00000000-0005-0000-0000-0000673D0000}"/>
    <cellStyle name="Normal 60 2 2 3 4 2 3" xfId="30817" xr:uid="{00000000-0005-0000-0000-000061780000}"/>
    <cellStyle name="Normal 60 2 2 3 4 3" xfId="10699" xr:uid="{00000000-0005-0000-0000-0000CB290000}"/>
    <cellStyle name="Normal 60 2 2 3 4 3 3" xfId="25800" xr:uid="{00000000-0005-0000-0000-0000C8640000}"/>
    <cellStyle name="Normal 60 2 2 3 4 5" xfId="20787" xr:uid="{00000000-0005-0000-0000-000033510000}"/>
    <cellStyle name="Normal 60 2 2 3 5" xfId="12377" xr:uid="{00000000-0005-0000-0000-000059300000}"/>
    <cellStyle name="Normal 60 2 2 3 5 3" xfId="27475" xr:uid="{00000000-0005-0000-0000-0000536B0000}"/>
    <cellStyle name="Normal 60 2 2 3 6" xfId="7356" xr:uid="{00000000-0005-0000-0000-0000BC1C0000}"/>
    <cellStyle name="Normal 60 2 2 3 6 3" xfId="22458" xr:uid="{00000000-0005-0000-0000-0000BA570000}"/>
    <cellStyle name="Normal 60 2 2 3 8" xfId="17445" xr:uid="{00000000-0005-0000-0000-000025440000}"/>
    <cellStyle name="Normal 60 2 2 4" xfId="2703" xr:uid="{00000000-0005-0000-0000-00008F0A0000}"/>
    <cellStyle name="Normal 60 2 2 4 2" xfId="4393" xr:uid="{00000000-0005-0000-0000-000029110000}"/>
    <cellStyle name="Normal 60 2 2 4 2 2" xfId="14466" xr:uid="{00000000-0005-0000-0000-000082380000}"/>
    <cellStyle name="Normal 60 2 2 4 2 2 3" xfId="29564" xr:uid="{00000000-0005-0000-0000-00007C730000}"/>
    <cellStyle name="Normal 60 2 2 4 2 3" xfId="9446" xr:uid="{00000000-0005-0000-0000-0000E6240000}"/>
    <cellStyle name="Normal 60 2 2 4 2 3 3" xfId="24547" xr:uid="{00000000-0005-0000-0000-0000E35F0000}"/>
    <cellStyle name="Normal 60 2 2 4 2 5" xfId="19534" xr:uid="{00000000-0005-0000-0000-00004E4C0000}"/>
    <cellStyle name="Normal 60 2 2 4 3" xfId="6085" xr:uid="{00000000-0005-0000-0000-0000C5170000}"/>
    <cellStyle name="Normal 60 2 2 4 3 2" xfId="16137" xr:uid="{00000000-0005-0000-0000-0000093F0000}"/>
    <cellStyle name="Normal 60 2 2 4 3 3" xfId="11117" xr:uid="{00000000-0005-0000-0000-00006D2B0000}"/>
    <cellStyle name="Normal 60 2 2 4 3 3 3" xfId="26218" xr:uid="{00000000-0005-0000-0000-00006A660000}"/>
    <cellStyle name="Normal 60 2 2 4 3 5" xfId="21205" xr:uid="{00000000-0005-0000-0000-0000D5520000}"/>
    <cellStyle name="Normal 60 2 2 4 4" xfId="12795" xr:uid="{00000000-0005-0000-0000-0000FB310000}"/>
    <cellStyle name="Normal 60 2 2 4 4 3" xfId="27893" xr:uid="{00000000-0005-0000-0000-0000F56C0000}"/>
    <cellStyle name="Normal 60 2 2 4 5" xfId="7774" xr:uid="{00000000-0005-0000-0000-00005E1E0000}"/>
    <cellStyle name="Normal 60 2 2 4 5 3" xfId="22876" xr:uid="{00000000-0005-0000-0000-00005C590000}"/>
    <cellStyle name="Normal 60 2 2 4 7" xfId="17863" xr:uid="{00000000-0005-0000-0000-0000C7450000}"/>
    <cellStyle name="Normal 60 2 2 5" xfId="3556" xr:uid="{00000000-0005-0000-0000-0000E40D0000}"/>
    <cellStyle name="Normal 60 2 2 5 2" xfId="13630" xr:uid="{00000000-0005-0000-0000-00003E350000}"/>
    <cellStyle name="Normal 60 2 2 5 2 3" xfId="28728" xr:uid="{00000000-0005-0000-0000-000038700000}"/>
    <cellStyle name="Normal 60 2 2 5 3" xfId="8610" xr:uid="{00000000-0005-0000-0000-0000A2210000}"/>
    <cellStyle name="Normal 60 2 2 5 3 3" xfId="23711" xr:uid="{00000000-0005-0000-0000-00009F5C0000}"/>
    <cellStyle name="Normal 60 2 2 5 5" xfId="18698" xr:uid="{00000000-0005-0000-0000-00000A490000}"/>
    <cellStyle name="Normal 60 2 2 6" xfId="5249" xr:uid="{00000000-0005-0000-0000-000081140000}"/>
    <cellStyle name="Normal 60 2 2 6 2" xfId="15301" xr:uid="{00000000-0005-0000-0000-0000C53B0000}"/>
    <cellStyle name="Normal 60 2 2 6 2 3" xfId="30399" xr:uid="{00000000-0005-0000-0000-0000BF760000}"/>
    <cellStyle name="Normal 60 2 2 6 3" xfId="10281" xr:uid="{00000000-0005-0000-0000-000029280000}"/>
    <cellStyle name="Normal 60 2 2 6 3 3" xfId="25382" xr:uid="{00000000-0005-0000-0000-000026630000}"/>
    <cellStyle name="Normal 60 2 2 6 5" xfId="20369" xr:uid="{00000000-0005-0000-0000-0000914F0000}"/>
    <cellStyle name="Normal 60 2 2 7" xfId="11959" xr:uid="{00000000-0005-0000-0000-0000B72E0000}"/>
    <cellStyle name="Normal 60 2 2 7 3" xfId="27057" xr:uid="{00000000-0005-0000-0000-0000B1690000}"/>
    <cellStyle name="Normal 60 2 2 8" xfId="6938" xr:uid="{00000000-0005-0000-0000-00001A1B0000}"/>
    <cellStyle name="Normal 60 2 2 8 3" xfId="22040" xr:uid="{00000000-0005-0000-0000-000018560000}"/>
    <cellStyle name="Normal 60 2 3" xfId="1965" xr:uid="{00000000-0005-0000-0000-0000AD070000}"/>
    <cellStyle name="Normal 60 2 3 2" xfId="2386" xr:uid="{00000000-0005-0000-0000-000052090000}"/>
    <cellStyle name="Normal 60 2 3 2 2" xfId="3225" xr:uid="{00000000-0005-0000-0000-0000990C0000}"/>
    <cellStyle name="Normal 60 2 3 2 2 2" xfId="4915" xr:uid="{00000000-0005-0000-0000-000033130000}"/>
    <cellStyle name="Normal 60 2 3 2 2 2 2" xfId="14988" xr:uid="{00000000-0005-0000-0000-00008C3A0000}"/>
    <cellStyle name="Normal 60 2 3 2 2 2 2 3" xfId="30086" xr:uid="{00000000-0005-0000-0000-000086750000}"/>
    <cellStyle name="Normal 60 2 3 2 2 2 3" xfId="9968" xr:uid="{00000000-0005-0000-0000-0000F0260000}"/>
    <cellStyle name="Normal 60 2 3 2 2 2 3 3" xfId="25069" xr:uid="{00000000-0005-0000-0000-0000ED610000}"/>
    <cellStyle name="Normal 60 2 3 2 2 2 5" xfId="20056" xr:uid="{00000000-0005-0000-0000-0000584E0000}"/>
    <cellStyle name="Normal 60 2 3 2 2 3" xfId="6607" xr:uid="{00000000-0005-0000-0000-0000CF190000}"/>
    <cellStyle name="Normal 60 2 3 2 2 3 2" xfId="16659" xr:uid="{00000000-0005-0000-0000-000013410000}"/>
    <cellStyle name="Normal 60 2 3 2 2 3 3" xfId="11639" xr:uid="{00000000-0005-0000-0000-0000772D0000}"/>
    <cellStyle name="Normal 60 2 3 2 2 3 3 3" xfId="26740" xr:uid="{00000000-0005-0000-0000-000074680000}"/>
    <cellStyle name="Normal 60 2 3 2 2 3 5" xfId="21727" xr:uid="{00000000-0005-0000-0000-0000DF540000}"/>
    <cellStyle name="Normal 60 2 3 2 2 4" xfId="13317" xr:uid="{00000000-0005-0000-0000-000005340000}"/>
    <cellStyle name="Normal 60 2 3 2 2 4 3" xfId="28415" xr:uid="{00000000-0005-0000-0000-0000FF6E0000}"/>
    <cellStyle name="Normal 60 2 3 2 2 5" xfId="8296" xr:uid="{00000000-0005-0000-0000-000068200000}"/>
    <cellStyle name="Normal 60 2 3 2 2 5 3" xfId="23398" xr:uid="{00000000-0005-0000-0000-0000665B0000}"/>
    <cellStyle name="Normal 60 2 3 2 2 7" xfId="18385" xr:uid="{00000000-0005-0000-0000-0000D1470000}"/>
    <cellStyle name="Normal 60 2 3 2 3" xfId="4078" xr:uid="{00000000-0005-0000-0000-0000EE0F0000}"/>
    <cellStyle name="Normal 60 2 3 2 3 2" xfId="14152" xr:uid="{00000000-0005-0000-0000-000048370000}"/>
    <cellStyle name="Normal 60 2 3 2 3 2 3" xfId="29250" xr:uid="{00000000-0005-0000-0000-000042720000}"/>
    <cellStyle name="Normal 60 2 3 2 3 3" xfId="9132" xr:uid="{00000000-0005-0000-0000-0000AC230000}"/>
    <cellStyle name="Normal 60 2 3 2 3 3 3" xfId="24233" xr:uid="{00000000-0005-0000-0000-0000A95E0000}"/>
    <cellStyle name="Normal 60 2 3 2 3 5" xfId="19220" xr:uid="{00000000-0005-0000-0000-0000144B0000}"/>
    <cellStyle name="Normal 60 2 3 2 4" xfId="5771" xr:uid="{00000000-0005-0000-0000-00008B160000}"/>
    <cellStyle name="Normal 60 2 3 2 4 2" xfId="15823" xr:uid="{00000000-0005-0000-0000-0000CF3D0000}"/>
    <cellStyle name="Normal 60 2 3 2 4 2 3" xfId="30921" xr:uid="{00000000-0005-0000-0000-0000C9780000}"/>
    <cellStyle name="Normal 60 2 3 2 4 3" xfId="10803" xr:uid="{00000000-0005-0000-0000-0000332A0000}"/>
    <cellStyle name="Normal 60 2 3 2 4 3 3" xfId="25904" xr:uid="{00000000-0005-0000-0000-000030650000}"/>
    <cellStyle name="Normal 60 2 3 2 4 5" xfId="20891" xr:uid="{00000000-0005-0000-0000-00009B510000}"/>
    <cellStyle name="Normal 60 2 3 2 5" xfId="12481" xr:uid="{00000000-0005-0000-0000-0000C1300000}"/>
    <cellStyle name="Normal 60 2 3 2 5 3" xfId="27579" xr:uid="{00000000-0005-0000-0000-0000BB6B0000}"/>
    <cellStyle name="Normal 60 2 3 2 6" xfId="7460" xr:uid="{00000000-0005-0000-0000-0000241D0000}"/>
    <cellStyle name="Normal 60 2 3 2 6 3" xfId="22562" xr:uid="{00000000-0005-0000-0000-000022580000}"/>
    <cellStyle name="Normal 60 2 3 2 8" xfId="17549" xr:uid="{00000000-0005-0000-0000-00008D440000}"/>
    <cellStyle name="Normal 60 2 3 3" xfId="2807" xr:uid="{00000000-0005-0000-0000-0000F70A0000}"/>
    <cellStyle name="Normal 60 2 3 3 2" xfId="4497" xr:uid="{00000000-0005-0000-0000-000091110000}"/>
    <cellStyle name="Normal 60 2 3 3 2 2" xfId="14570" xr:uid="{00000000-0005-0000-0000-0000EA380000}"/>
    <cellStyle name="Normal 60 2 3 3 2 2 3" xfId="29668" xr:uid="{00000000-0005-0000-0000-0000E4730000}"/>
    <cellStyle name="Normal 60 2 3 3 2 3" xfId="9550" xr:uid="{00000000-0005-0000-0000-00004E250000}"/>
    <cellStyle name="Normal 60 2 3 3 2 3 3" xfId="24651" xr:uid="{00000000-0005-0000-0000-00004B600000}"/>
    <cellStyle name="Normal 60 2 3 3 2 5" xfId="19638" xr:uid="{00000000-0005-0000-0000-0000B64C0000}"/>
    <cellStyle name="Normal 60 2 3 3 3" xfId="6189" xr:uid="{00000000-0005-0000-0000-00002D180000}"/>
    <cellStyle name="Normal 60 2 3 3 3 2" xfId="16241" xr:uid="{00000000-0005-0000-0000-0000713F0000}"/>
    <cellStyle name="Normal 60 2 3 3 3 3" xfId="11221" xr:uid="{00000000-0005-0000-0000-0000D52B0000}"/>
    <cellStyle name="Normal 60 2 3 3 3 3 3" xfId="26322" xr:uid="{00000000-0005-0000-0000-0000D2660000}"/>
    <cellStyle name="Normal 60 2 3 3 3 5" xfId="21309" xr:uid="{00000000-0005-0000-0000-00003D530000}"/>
    <cellStyle name="Normal 60 2 3 3 4" xfId="12899" xr:uid="{00000000-0005-0000-0000-000063320000}"/>
    <cellStyle name="Normal 60 2 3 3 4 3" xfId="27997" xr:uid="{00000000-0005-0000-0000-00005D6D0000}"/>
    <cellStyle name="Normal 60 2 3 3 5" xfId="7878" xr:uid="{00000000-0005-0000-0000-0000C61E0000}"/>
    <cellStyle name="Normal 60 2 3 3 5 3" xfId="22980" xr:uid="{00000000-0005-0000-0000-0000C4590000}"/>
    <cellStyle name="Normal 60 2 3 3 7" xfId="17967" xr:uid="{00000000-0005-0000-0000-00002F460000}"/>
    <cellStyle name="Normal 60 2 3 4" xfId="3660" xr:uid="{00000000-0005-0000-0000-00004C0E0000}"/>
    <cellStyle name="Normal 60 2 3 4 2" xfId="13734" xr:uid="{00000000-0005-0000-0000-0000A6350000}"/>
    <cellStyle name="Normal 60 2 3 4 2 3" xfId="28832" xr:uid="{00000000-0005-0000-0000-0000A0700000}"/>
    <cellStyle name="Normal 60 2 3 4 3" xfId="8714" xr:uid="{00000000-0005-0000-0000-00000A220000}"/>
    <cellStyle name="Normal 60 2 3 4 3 3" xfId="23815" xr:uid="{00000000-0005-0000-0000-0000075D0000}"/>
    <cellStyle name="Normal 60 2 3 4 5" xfId="18802" xr:uid="{00000000-0005-0000-0000-000072490000}"/>
    <cellStyle name="Normal 60 2 3 5" xfId="5353" xr:uid="{00000000-0005-0000-0000-0000E9140000}"/>
    <cellStyle name="Normal 60 2 3 5 2" xfId="15405" xr:uid="{00000000-0005-0000-0000-00002D3C0000}"/>
    <cellStyle name="Normal 60 2 3 5 2 3" xfId="30503" xr:uid="{00000000-0005-0000-0000-000027770000}"/>
    <cellStyle name="Normal 60 2 3 5 3" xfId="10385" xr:uid="{00000000-0005-0000-0000-000091280000}"/>
    <cellStyle name="Normal 60 2 3 5 3 3" xfId="25486" xr:uid="{00000000-0005-0000-0000-00008E630000}"/>
    <cellStyle name="Normal 60 2 3 5 5" xfId="20473" xr:uid="{00000000-0005-0000-0000-0000F94F0000}"/>
    <cellStyle name="Normal 60 2 3 6" xfId="12063" xr:uid="{00000000-0005-0000-0000-00001F2F0000}"/>
    <cellStyle name="Normal 60 2 3 6 3" xfId="27161" xr:uid="{00000000-0005-0000-0000-0000196A0000}"/>
    <cellStyle name="Normal 60 2 3 7" xfId="7042" xr:uid="{00000000-0005-0000-0000-0000821B0000}"/>
    <cellStyle name="Normal 60 2 3 7 3" xfId="22144" xr:uid="{00000000-0005-0000-0000-000080560000}"/>
    <cellStyle name="Normal 60 2 3 9" xfId="17131" xr:uid="{00000000-0005-0000-0000-0000EB420000}"/>
    <cellStyle name="Normal 60 2 4" xfId="2178" xr:uid="{00000000-0005-0000-0000-000082080000}"/>
    <cellStyle name="Normal 60 2 4 2" xfId="3017" xr:uid="{00000000-0005-0000-0000-0000C90B0000}"/>
    <cellStyle name="Normal 60 2 4 2 2" xfId="4707" xr:uid="{00000000-0005-0000-0000-000063120000}"/>
    <cellStyle name="Normal 60 2 4 2 2 2" xfId="14780" xr:uid="{00000000-0005-0000-0000-0000BC390000}"/>
    <cellStyle name="Normal 60 2 4 2 2 2 3" xfId="29878" xr:uid="{00000000-0005-0000-0000-0000B6740000}"/>
    <cellStyle name="Normal 60 2 4 2 2 3" xfId="9760" xr:uid="{00000000-0005-0000-0000-000020260000}"/>
    <cellStyle name="Normal 60 2 4 2 2 3 3" xfId="24861" xr:uid="{00000000-0005-0000-0000-00001D610000}"/>
    <cellStyle name="Normal 60 2 4 2 2 5" xfId="19848" xr:uid="{00000000-0005-0000-0000-0000884D0000}"/>
    <cellStyle name="Normal 60 2 4 2 3" xfId="6399" xr:uid="{00000000-0005-0000-0000-0000FF180000}"/>
    <cellStyle name="Normal 60 2 4 2 3 2" xfId="16451" xr:uid="{00000000-0005-0000-0000-000043400000}"/>
    <cellStyle name="Normal 60 2 4 2 3 3" xfId="11431" xr:uid="{00000000-0005-0000-0000-0000A72C0000}"/>
    <cellStyle name="Normal 60 2 4 2 3 3 3" xfId="26532" xr:uid="{00000000-0005-0000-0000-0000A4670000}"/>
    <cellStyle name="Normal 60 2 4 2 3 5" xfId="21519" xr:uid="{00000000-0005-0000-0000-00000F540000}"/>
    <cellStyle name="Normal 60 2 4 2 4" xfId="13109" xr:uid="{00000000-0005-0000-0000-000035330000}"/>
    <cellStyle name="Normal 60 2 4 2 4 3" xfId="28207" xr:uid="{00000000-0005-0000-0000-00002F6E0000}"/>
    <cellStyle name="Normal 60 2 4 2 5" xfId="8088" xr:uid="{00000000-0005-0000-0000-0000981F0000}"/>
    <cellStyle name="Normal 60 2 4 2 5 3" xfId="23190" xr:uid="{00000000-0005-0000-0000-0000965A0000}"/>
    <cellStyle name="Normal 60 2 4 2 7" xfId="18177" xr:uid="{00000000-0005-0000-0000-000001470000}"/>
    <cellStyle name="Normal 60 2 4 3" xfId="3870" xr:uid="{00000000-0005-0000-0000-00001E0F0000}"/>
    <cellStyle name="Normal 60 2 4 3 2" xfId="13944" xr:uid="{00000000-0005-0000-0000-000078360000}"/>
    <cellStyle name="Normal 60 2 4 3 2 3" xfId="29042" xr:uid="{00000000-0005-0000-0000-000072710000}"/>
    <cellStyle name="Normal 60 2 4 3 3" xfId="8924" xr:uid="{00000000-0005-0000-0000-0000DC220000}"/>
    <cellStyle name="Normal 60 2 4 3 3 3" xfId="24025" xr:uid="{00000000-0005-0000-0000-0000D95D0000}"/>
    <cellStyle name="Normal 60 2 4 3 5" xfId="19012" xr:uid="{00000000-0005-0000-0000-0000444A0000}"/>
    <cellStyle name="Normal 60 2 4 4" xfId="5563" xr:uid="{00000000-0005-0000-0000-0000BB150000}"/>
    <cellStyle name="Normal 60 2 4 4 2" xfId="15615" xr:uid="{00000000-0005-0000-0000-0000FF3C0000}"/>
    <cellStyle name="Normal 60 2 4 4 2 3" xfId="30713" xr:uid="{00000000-0005-0000-0000-0000F9770000}"/>
    <cellStyle name="Normal 60 2 4 4 3" xfId="10595" xr:uid="{00000000-0005-0000-0000-000063290000}"/>
    <cellStyle name="Normal 60 2 4 4 3 3" xfId="25696" xr:uid="{00000000-0005-0000-0000-000060640000}"/>
    <cellStyle name="Normal 60 2 4 4 5" xfId="20683" xr:uid="{00000000-0005-0000-0000-0000CB500000}"/>
    <cellStyle name="Normal 60 2 4 5" xfId="12273" xr:uid="{00000000-0005-0000-0000-0000F12F0000}"/>
    <cellStyle name="Normal 60 2 4 5 3" xfId="27371" xr:uid="{00000000-0005-0000-0000-0000EB6A0000}"/>
    <cellStyle name="Normal 60 2 4 6" xfId="7252" xr:uid="{00000000-0005-0000-0000-0000541C0000}"/>
    <cellStyle name="Normal 60 2 4 6 3" xfId="22354" xr:uid="{00000000-0005-0000-0000-000052570000}"/>
    <cellStyle name="Normal 60 2 4 8" xfId="17341" xr:uid="{00000000-0005-0000-0000-0000BD430000}"/>
    <cellStyle name="Normal 60 2 5" xfId="2599" xr:uid="{00000000-0005-0000-0000-0000270A0000}"/>
    <cellStyle name="Normal 60 2 5 2" xfId="4289" xr:uid="{00000000-0005-0000-0000-0000C1100000}"/>
    <cellStyle name="Normal 60 2 5 2 2" xfId="14362" xr:uid="{00000000-0005-0000-0000-00001A380000}"/>
    <cellStyle name="Normal 60 2 5 2 2 3" xfId="29460" xr:uid="{00000000-0005-0000-0000-000014730000}"/>
    <cellStyle name="Normal 60 2 5 2 3" xfId="9342" xr:uid="{00000000-0005-0000-0000-00007E240000}"/>
    <cellStyle name="Normal 60 2 5 2 3 3" xfId="24443" xr:uid="{00000000-0005-0000-0000-00007B5F0000}"/>
    <cellStyle name="Normal 60 2 5 2 5" xfId="19430" xr:uid="{00000000-0005-0000-0000-0000E64B0000}"/>
    <cellStyle name="Normal 60 2 5 3" xfId="5981" xr:uid="{00000000-0005-0000-0000-00005D170000}"/>
    <cellStyle name="Normal 60 2 5 3 2" xfId="16033" xr:uid="{00000000-0005-0000-0000-0000A13E0000}"/>
    <cellStyle name="Normal 60 2 5 3 3" xfId="11013" xr:uid="{00000000-0005-0000-0000-0000052B0000}"/>
    <cellStyle name="Normal 60 2 5 3 3 3" xfId="26114" xr:uid="{00000000-0005-0000-0000-000002660000}"/>
    <cellStyle name="Normal 60 2 5 3 5" xfId="21101" xr:uid="{00000000-0005-0000-0000-00006D520000}"/>
    <cellStyle name="Normal 60 2 5 4" xfId="12691" xr:uid="{00000000-0005-0000-0000-000093310000}"/>
    <cellStyle name="Normal 60 2 5 4 3" xfId="27789" xr:uid="{00000000-0005-0000-0000-00008D6C0000}"/>
    <cellStyle name="Normal 60 2 5 5" xfId="7670" xr:uid="{00000000-0005-0000-0000-0000F61D0000}"/>
    <cellStyle name="Normal 60 2 5 5 3" xfId="22772" xr:uid="{00000000-0005-0000-0000-0000F4580000}"/>
    <cellStyle name="Normal 60 2 5 7" xfId="17759" xr:uid="{00000000-0005-0000-0000-00005F450000}"/>
    <cellStyle name="Normal 60 2 6" xfId="3452" xr:uid="{00000000-0005-0000-0000-00007C0D0000}"/>
    <cellStyle name="Normal 60 2 6 2" xfId="13526" xr:uid="{00000000-0005-0000-0000-0000D6340000}"/>
    <cellStyle name="Normal 60 2 6 2 3" xfId="28624" xr:uid="{00000000-0005-0000-0000-0000D06F0000}"/>
    <cellStyle name="Normal 60 2 6 3" xfId="8506" xr:uid="{00000000-0005-0000-0000-00003A210000}"/>
    <cellStyle name="Normal 60 2 6 3 3" xfId="23607" xr:uid="{00000000-0005-0000-0000-0000375C0000}"/>
    <cellStyle name="Normal 60 2 6 5" xfId="18594" xr:uid="{00000000-0005-0000-0000-0000A2480000}"/>
    <cellStyle name="Normal 60 2 7" xfId="5145" xr:uid="{00000000-0005-0000-0000-000019140000}"/>
    <cellStyle name="Normal 60 2 7 2" xfId="15197" xr:uid="{00000000-0005-0000-0000-00005D3B0000}"/>
    <cellStyle name="Normal 60 2 7 2 3" xfId="30295" xr:uid="{00000000-0005-0000-0000-000057760000}"/>
    <cellStyle name="Normal 60 2 7 3" xfId="10177" xr:uid="{00000000-0005-0000-0000-0000C1270000}"/>
    <cellStyle name="Normal 60 2 7 3 3" xfId="25278" xr:uid="{00000000-0005-0000-0000-0000BE620000}"/>
    <cellStyle name="Normal 60 2 7 5" xfId="20265" xr:uid="{00000000-0005-0000-0000-0000294F0000}"/>
    <cellStyle name="Normal 60 2 8" xfId="11855" xr:uid="{00000000-0005-0000-0000-00004F2E0000}"/>
    <cellStyle name="Normal 60 2 8 3" xfId="26953" xr:uid="{00000000-0005-0000-0000-000049690000}"/>
    <cellStyle name="Normal 60 2 9" xfId="6834" xr:uid="{00000000-0005-0000-0000-0000B21A0000}"/>
    <cellStyle name="Normal 60 2 9 3" xfId="21936" xr:uid="{00000000-0005-0000-0000-0000B0550000}"/>
    <cellStyle name="Normal 60 3" xfId="1798" xr:uid="{00000000-0005-0000-0000-000006070000}"/>
    <cellStyle name="Normal 60 3 10" xfId="16975" xr:uid="{00000000-0005-0000-0000-00004F420000}"/>
    <cellStyle name="Normal 60 3 2" xfId="2017" xr:uid="{00000000-0005-0000-0000-0000E1070000}"/>
    <cellStyle name="Normal 60 3 2 2" xfId="2438" xr:uid="{00000000-0005-0000-0000-000086090000}"/>
    <cellStyle name="Normal 60 3 2 2 2" xfId="3277" xr:uid="{00000000-0005-0000-0000-0000CD0C0000}"/>
    <cellStyle name="Normal 60 3 2 2 2 2" xfId="4967" xr:uid="{00000000-0005-0000-0000-000067130000}"/>
    <cellStyle name="Normal 60 3 2 2 2 2 2" xfId="15040" xr:uid="{00000000-0005-0000-0000-0000C03A0000}"/>
    <cellStyle name="Normal 60 3 2 2 2 2 2 3" xfId="30138" xr:uid="{00000000-0005-0000-0000-0000BA750000}"/>
    <cellStyle name="Normal 60 3 2 2 2 2 3" xfId="10020" xr:uid="{00000000-0005-0000-0000-000024270000}"/>
    <cellStyle name="Normal 60 3 2 2 2 2 3 3" xfId="25121" xr:uid="{00000000-0005-0000-0000-000021620000}"/>
    <cellStyle name="Normal 60 3 2 2 2 2 5" xfId="20108" xr:uid="{00000000-0005-0000-0000-00008C4E0000}"/>
    <cellStyle name="Normal 60 3 2 2 2 3" xfId="6659" xr:uid="{00000000-0005-0000-0000-0000031A0000}"/>
    <cellStyle name="Normal 60 3 2 2 2 3 2" xfId="16711" xr:uid="{00000000-0005-0000-0000-000047410000}"/>
    <cellStyle name="Normal 60 3 2 2 2 3 3" xfId="11691" xr:uid="{00000000-0005-0000-0000-0000AB2D0000}"/>
    <cellStyle name="Normal 60 3 2 2 2 3 3 3" xfId="26792" xr:uid="{00000000-0005-0000-0000-0000A8680000}"/>
    <cellStyle name="Normal 60 3 2 2 2 3 5" xfId="21779" xr:uid="{00000000-0005-0000-0000-000013550000}"/>
    <cellStyle name="Normal 60 3 2 2 2 4" xfId="13369" xr:uid="{00000000-0005-0000-0000-000039340000}"/>
    <cellStyle name="Normal 60 3 2 2 2 4 3" xfId="28467" xr:uid="{00000000-0005-0000-0000-0000336F0000}"/>
    <cellStyle name="Normal 60 3 2 2 2 5" xfId="8348" xr:uid="{00000000-0005-0000-0000-00009C200000}"/>
    <cellStyle name="Normal 60 3 2 2 2 5 3" xfId="23450" xr:uid="{00000000-0005-0000-0000-00009A5B0000}"/>
    <cellStyle name="Normal 60 3 2 2 2 7" xfId="18437" xr:uid="{00000000-0005-0000-0000-000005480000}"/>
    <cellStyle name="Normal 60 3 2 2 3" xfId="4130" xr:uid="{00000000-0005-0000-0000-000022100000}"/>
    <cellStyle name="Normal 60 3 2 2 3 2" xfId="14204" xr:uid="{00000000-0005-0000-0000-00007C370000}"/>
    <cellStyle name="Normal 60 3 2 2 3 2 3" xfId="29302" xr:uid="{00000000-0005-0000-0000-000076720000}"/>
    <cellStyle name="Normal 60 3 2 2 3 3" xfId="9184" xr:uid="{00000000-0005-0000-0000-0000E0230000}"/>
    <cellStyle name="Normal 60 3 2 2 3 3 3" xfId="24285" xr:uid="{00000000-0005-0000-0000-0000DD5E0000}"/>
    <cellStyle name="Normal 60 3 2 2 3 5" xfId="19272" xr:uid="{00000000-0005-0000-0000-0000484B0000}"/>
    <cellStyle name="Normal 60 3 2 2 4" xfId="5823" xr:uid="{00000000-0005-0000-0000-0000BF160000}"/>
    <cellStyle name="Normal 60 3 2 2 4 2" xfId="15875" xr:uid="{00000000-0005-0000-0000-0000033E0000}"/>
    <cellStyle name="Normal 60 3 2 2 4 3" xfId="10855" xr:uid="{00000000-0005-0000-0000-0000672A0000}"/>
    <cellStyle name="Normal 60 3 2 2 4 3 3" xfId="25956" xr:uid="{00000000-0005-0000-0000-000064650000}"/>
    <cellStyle name="Normal 60 3 2 2 4 5" xfId="20943" xr:uid="{00000000-0005-0000-0000-0000CF510000}"/>
    <cellStyle name="Normal 60 3 2 2 5" xfId="12533" xr:uid="{00000000-0005-0000-0000-0000F5300000}"/>
    <cellStyle name="Normal 60 3 2 2 5 3" xfId="27631" xr:uid="{00000000-0005-0000-0000-0000EF6B0000}"/>
    <cellStyle name="Normal 60 3 2 2 6" xfId="7512" xr:uid="{00000000-0005-0000-0000-0000581D0000}"/>
    <cellStyle name="Normal 60 3 2 2 6 3" xfId="22614" xr:uid="{00000000-0005-0000-0000-000056580000}"/>
    <cellStyle name="Normal 60 3 2 2 8" xfId="17601" xr:uid="{00000000-0005-0000-0000-0000C1440000}"/>
    <cellStyle name="Normal 60 3 2 3" xfId="2859" xr:uid="{00000000-0005-0000-0000-00002B0B0000}"/>
    <cellStyle name="Normal 60 3 2 3 2" xfId="4549" xr:uid="{00000000-0005-0000-0000-0000C5110000}"/>
    <cellStyle name="Normal 60 3 2 3 2 2" xfId="14622" xr:uid="{00000000-0005-0000-0000-00001E390000}"/>
    <cellStyle name="Normal 60 3 2 3 2 2 3" xfId="29720" xr:uid="{00000000-0005-0000-0000-000018740000}"/>
    <cellStyle name="Normal 60 3 2 3 2 3" xfId="9602" xr:uid="{00000000-0005-0000-0000-000082250000}"/>
    <cellStyle name="Normal 60 3 2 3 2 3 3" xfId="24703" xr:uid="{00000000-0005-0000-0000-00007F600000}"/>
    <cellStyle name="Normal 60 3 2 3 2 5" xfId="19690" xr:uid="{00000000-0005-0000-0000-0000EA4C0000}"/>
    <cellStyle name="Normal 60 3 2 3 3" xfId="6241" xr:uid="{00000000-0005-0000-0000-000061180000}"/>
    <cellStyle name="Normal 60 3 2 3 3 2" xfId="16293" xr:uid="{00000000-0005-0000-0000-0000A53F0000}"/>
    <cellStyle name="Normal 60 3 2 3 3 3" xfId="11273" xr:uid="{00000000-0005-0000-0000-0000092C0000}"/>
    <cellStyle name="Normal 60 3 2 3 3 3 3" xfId="26374" xr:uid="{00000000-0005-0000-0000-000006670000}"/>
    <cellStyle name="Normal 60 3 2 3 3 5" xfId="21361" xr:uid="{00000000-0005-0000-0000-000071530000}"/>
    <cellStyle name="Normal 60 3 2 3 4" xfId="12951" xr:uid="{00000000-0005-0000-0000-000097320000}"/>
    <cellStyle name="Normal 60 3 2 3 4 3" xfId="28049" xr:uid="{00000000-0005-0000-0000-0000916D0000}"/>
    <cellStyle name="Normal 60 3 2 3 5" xfId="7930" xr:uid="{00000000-0005-0000-0000-0000FA1E0000}"/>
    <cellStyle name="Normal 60 3 2 3 5 3" xfId="23032" xr:uid="{00000000-0005-0000-0000-0000F8590000}"/>
    <cellStyle name="Normal 60 3 2 3 7" xfId="18019" xr:uid="{00000000-0005-0000-0000-000063460000}"/>
    <cellStyle name="Normal 60 3 2 4" xfId="3712" xr:uid="{00000000-0005-0000-0000-0000800E0000}"/>
    <cellStyle name="Normal 60 3 2 4 2" xfId="13786" xr:uid="{00000000-0005-0000-0000-0000DA350000}"/>
    <cellStyle name="Normal 60 3 2 4 2 3" xfId="28884" xr:uid="{00000000-0005-0000-0000-0000D4700000}"/>
    <cellStyle name="Normal 60 3 2 4 3" xfId="8766" xr:uid="{00000000-0005-0000-0000-00003E220000}"/>
    <cellStyle name="Normal 60 3 2 4 3 3" xfId="23867" xr:uid="{00000000-0005-0000-0000-00003B5D0000}"/>
    <cellStyle name="Normal 60 3 2 4 5" xfId="18854" xr:uid="{00000000-0005-0000-0000-0000A6490000}"/>
    <cellStyle name="Normal 60 3 2 5" xfId="5405" xr:uid="{00000000-0005-0000-0000-00001D150000}"/>
    <cellStyle name="Normal 60 3 2 5 2" xfId="15457" xr:uid="{00000000-0005-0000-0000-0000613C0000}"/>
    <cellStyle name="Normal 60 3 2 5 2 3" xfId="30555" xr:uid="{00000000-0005-0000-0000-00005B770000}"/>
    <cellStyle name="Normal 60 3 2 5 3" xfId="10437" xr:uid="{00000000-0005-0000-0000-0000C5280000}"/>
    <cellStyle name="Normal 60 3 2 5 3 3" xfId="25538" xr:uid="{00000000-0005-0000-0000-0000C2630000}"/>
    <cellStyle name="Normal 60 3 2 5 5" xfId="20525" xr:uid="{00000000-0005-0000-0000-00002D500000}"/>
    <cellStyle name="Normal 60 3 2 6" xfId="12115" xr:uid="{00000000-0005-0000-0000-0000532F0000}"/>
    <cellStyle name="Normal 60 3 2 6 3" xfId="27213" xr:uid="{00000000-0005-0000-0000-00004D6A0000}"/>
    <cellStyle name="Normal 60 3 2 7" xfId="7094" xr:uid="{00000000-0005-0000-0000-0000B61B0000}"/>
    <cellStyle name="Normal 60 3 2 7 3" xfId="22196" xr:uid="{00000000-0005-0000-0000-0000B4560000}"/>
    <cellStyle name="Normal 60 3 2 9" xfId="17183" xr:uid="{00000000-0005-0000-0000-00001F430000}"/>
    <cellStyle name="Normal 60 3 3" xfId="2230" xr:uid="{00000000-0005-0000-0000-0000B6080000}"/>
    <cellStyle name="Normal 60 3 3 2" xfId="3069" xr:uid="{00000000-0005-0000-0000-0000FD0B0000}"/>
    <cellStyle name="Normal 60 3 3 2 2" xfId="4759" xr:uid="{00000000-0005-0000-0000-000097120000}"/>
    <cellStyle name="Normal 60 3 3 2 2 2" xfId="14832" xr:uid="{00000000-0005-0000-0000-0000F0390000}"/>
    <cellStyle name="Normal 60 3 3 2 2 2 3" xfId="29930" xr:uid="{00000000-0005-0000-0000-0000EA740000}"/>
    <cellStyle name="Normal 60 3 3 2 2 3" xfId="9812" xr:uid="{00000000-0005-0000-0000-000054260000}"/>
    <cellStyle name="Normal 60 3 3 2 2 3 3" xfId="24913" xr:uid="{00000000-0005-0000-0000-000051610000}"/>
    <cellStyle name="Normal 60 3 3 2 2 5" xfId="19900" xr:uid="{00000000-0005-0000-0000-0000BC4D0000}"/>
    <cellStyle name="Normal 60 3 3 2 3" xfId="6451" xr:uid="{00000000-0005-0000-0000-000033190000}"/>
    <cellStyle name="Normal 60 3 3 2 3 2" xfId="16503" xr:uid="{00000000-0005-0000-0000-000077400000}"/>
    <cellStyle name="Normal 60 3 3 2 3 3" xfId="11483" xr:uid="{00000000-0005-0000-0000-0000DB2C0000}"/>
    <cellStyle name="Normal 60 3 3 2 3 3 3" xfId="26584" xr:uid="{00000000-0005-0000-0000-0000D8670000}"/>
    <cellStyle name="Normal 60 3 3 2 3 5" xfId="21571" xr:uid="{00000000-0005-0000-0000-000043540000}"/>
    <cellStyle name="Normal 60 3 3 2 4" xfId="13161" xr:uid="{00000000-0005-0000-0000-000069330000}"/>
    <cellStyle name="Normal 60 3 3 2 4 3" xfId="28259" xr:uid="{00000000-0005-0000-0000-0000636E0000}"/>
    <cellStyle name="Normal 60 3 3 2 5" xfId="8140" xr:uid="{00000000-0005-0000-0000-0000CC1F0000}"/>
    <cellStyle name="Normal 60 3 3 2 5 3" xfId="23242" xr:uid="{00000000-0005-0000-0000-0000CA5A0000}"/>
    <cellStyle name="Normal 60 3 3 2 7" xfId="18229" xr:uid="{00000000-0005-0000-0000-000035470000}"/>
    <cellStyle name="Normal 60 3 3 3" xfId="3922" xr:uid="{00000000-0005-0000-0000-0000520F0000}"/>
    <cellStyle name="Normal 60 3 3 3 2" xfId="13996" xr:uid="{00000000-0005-0000-0000-0000AC360000}"/>
    <cellStyle name="Normal 60 3 3 3 2 3" xfId="29094" xr:uid="{00000000-0005-0000-0000-0000A6710000}"/>
    <cellStyle name="Normal 60 3 3 3 3" xfId="8976" xr:uid="{00000000-0005-0000-0000-000010230000}"/>
    <cellStyle name="Normal 60 3 3 3 3 3" xfId="24077" xr:uid="{00000000-0005-0000-0000-00000D5E0000}"/>
    <cellStyle name="Normal 60 3 3 3 5" xfId="19064" xr:uid="{00000000-0005-0000-0000-0000784A0000}"/>
    <cellStyle name="Normal 60 3 3 4" xfId="5615" xr:uid="{00000000-0005-0000-0000-0000EF150000}"/>
    <cellStyle name="Normal 60 3 3 4 2" xfId="15667" xr:uid="{00000000-0005-0000-0000-0000333D0000}"/>
    <cellStyle name="Normal 60 3 3 4 2 3" xfId="30765" xr:uid="{00000000-0005-0000-0000-00002D780000}"/>
    <cellStyle name="Normal 60 3 3 4 3" xfId="10647" xr:uid="{00000000-0005-0000-0000-000097290000}"/>
    <cellStyle name="Normal 60 3 3 4 3 3" xfId="25748" xr:uid="{00000000-0005-0000-0000-000094640000}"/>
    <cellStyle name="Normal 60 3 3 4 5" xfId="20735" xr:uid="{00000000-0005-0000-0000-0000FF500000}"/>
    <cellStyle name="Normal 60 3 3 5" xfId="12325" xr:uid="{00000000-0005-0000-0000-000025300000}"/>
    <cellStyle name="Normal 60 3 3 5 3" xfId="27423" xr:uid="{00000000-0005-0000-0000-00001F6B0000}"/>
    <cellStyle name="Normal 60 3 3 6" xfId="7304" xr:uid="{00000000-0005-0000-0000-0000881C0000}"/>
    <cellStyle name="Normal 60 3 3 6 3" xfId="22406" xr:uid="{00000000-0005-0000-0000-000086570000}"/>
    <cellStyle name="Normal 60 3 3 8" xfId="17393" xr:uid="{00000000-0005-0000-0000-0000F1430000}"/>
    <cellStyle name="Normal 60 3 4" xfId="2651" xr:uid="{00000000-0005-0000-0000-00005B0A0000}"/>
    <cellStyle name="Normal 60 3 4 2" xfId="4341" xr:uid="{00000000-0005-0000-0000-0000F5100000}"/>
    <cellStyle name="Normal 60 3 4 2 2" xfId="14414" xr:uid="{00000000-0005-0000-0000-00004E380000}"/>
    <cellStyle name="Normal 60 3 4 2 2 3" xfId="29512" xr:uid="{00000000-0005-0000-0000-000048730000}"/>
    <cellStyle name="Normal 60 3 4 2 3" xfId="9394" xr:uid="{00000000-0005-0000-0000-0000B2240000}"/>
    <cellStyle name="Normal 60 3 4 2 3 3" xfId="24495" xr:uid="{00000000-0005-0000-0000-0000AF5F0000}"/>
    <cellStyle name="Normal 60 3 4 2 5" xfId="19482" xr:uid="{00000000-0005-0000-0000-00001A4C0000}"/>
    <cellStyle name="Normal 60 3 4 3" xfId="6033" xr:uid="{00000000-0005-0000-0000-000091170000}"/>
    <cellStyle name="Normal 60 3 4 3 2" xfId="16085" xr:uid="{00000000-0005-0000-0000-0000D53E0000}"/>
    <cellStyle name="Normal 60 3 4 3 3" xfId="11065" xr:uid="{00000000-0005-0000-0000-0000392B0000}"/>
    <cellStyle name="Normal 60 3 4 3 3 3" xfId="26166" xr:uid="{00000000-0005-0000-0000-000036660000}"/>
    <cellStyle name="Normal 60 3 4 3 5" xfId="21153" xr:uid="{00000000-0005-0000-0000-0000A1520000}"/>
    <cellStyle name="Normal 60 3 4 4" xfId="12743" xr:uid="{00000000-0005-0000-0000-0000C7310000}"/>
    <cellStyle name="Normal 60 3 4 4 3" xfId="27841" xr:uid="{00000000-0005-0000-0000-0000C16C0000}"/>
    <cellStyle name="Normal 60 3 4 5" xfId="7722" xr:uid="{00000000-0005-0000-0000-00002A1E0000}"/>
    <cellStyle name="Normal 60 3 4 5 3" xfId="22824" xr:uid="{00000000-0005-0000-0000-000028590000}"/>
    <cellStyle name="Normal 60 3 4 7" xfId="17811" xr:uid="{00000000-0005-0000-0000-000093450000}"/>
    <cellStyle name="Normal 60 3 5" xfId="3504" xr:uid="{00000000-0005-0000-0000-0000B00D0000}"/>
    <cellStyle name="Normal 60 3 5 2" xfId="13578" xr:uid="{00000000-0005-0000-0000-00000A350000}"/>
    <cellStyle name="Normal 60 3 5 2 3" xfId="28676" xr:uid="{00000000-0005-0000-0000-000004700000}"/>
    <cellStyle name="Normal 60 3 5 3" xfId="8558" xr:uid="{00000000-0005-0000-0000-00006E210000}"/>
    <cellStyle name="Normal 60 3 5 3 3" xfId="23659" xr:uid="{00000000-0005-0000-0000-00006B5C0000}"/>
    <cellStyle name="Normal 60 3 5 5" xfId="18646" xr:uid="{00000000-0005-0000-0000-0000D6480000}"/>
    <cellStyle name="Normal 60 3 6" xfId="5197" xr:uid="{00000000-0005-0000-0000-00004D140000}"/>
    <cellStyle name="Normal 60 3 6 2" xfId="15249" xr:uid="{00000000-0005-0000-0000-0000913B0000}"/>
    <cellStyle name="Normal 60 3 6 2 3" xfId="30347" xr:uid="{00000000-0005-0000-0000-00008B760000}"/>
    <cellStyle name="Normal 60 3 6 3" xfId="10229" xr:uid="{00000000-0005-0000-0000-0000F5270000}"/>
    <cellStyle name="Normal 60 3 6 3 3" xfId="25330" xr:uid="{00000000-0005-0000-0000-0000F2620000}"/>
    <cellStyle name="Normal 60 3 6 5" xfId="20317" xr:uid="{00000000-0005-0000-0000-00005D4F0000}"/>
    <cellStyle name="Normal 60 3 7" xfId="11907" xr:uid="{00000000-0005-0000-0000-0000832E0000}"/>
    <cellStyle name="Normal 60 3 7 3" xfId="27005" xr:uid="{00000000-0005-0000-0000-00007D690000}"/>
    <cellStyle name="Normal 60 3 8" xfId="6886" xr:uid="{00000000-0005-0000-0000-0000E61A0000}"/>
    <cellStyle name="Normal 60 3 8 3" xfId="21988" xr:uid="{00000000-0005-0000-0000-0000E4550000}"/>
    <cellStyle name="Normal 60 4" xfId="1911" xr:uid="{00000000-0005-0000-0000-000077070000}"/>
    <cellStyle name="Normal 60 4 2" xfId="2334" xr:uid="{00000000-0005-0000-0000-00001E090000}"/>
    <cellStyle name="Normal 60 4 2 2" xfId="3173" xr:uid="{00000000-0005-0000-0000-0000650C0000}"/>
    <cellStyle name="Normal 60 4 2 2 2" xfId="4863" xr:uid="{00000000-0005-0000-0000-0000FF120000}"/>
    <cellStyle name="Normal 60 4 2 2 2 2" xfId="14936" xr:uid="{00000000-0005-0000-0000-0000583A0000}"/>
    <cellStyle name="Normal 60 4 2 2 2 2 3" xfId="30034" xr:uid="{00000000-0005-0000-0000-000052750000}"/>
    <cellStyle name="Normal 60 4 2 2 2 3" xfId="9916" xr:uid="{00000000-0005-0000-0000-0000BC260000}"/>
    <cellStyle name="Normal 60 4 2 2 2 3 3" xfId="25017" xr:uid="{00000000-0005-0000-0000-0000B9610000}"/>
    <cellStyle name="Normal 60 4 2 2 2 5" xfId="20004" xr:uid="{00000000-0005-0000-0000-0000244E0000}"/>
    <cellStyle name="Normal 60 4 2 2 3" xfId="6555" xr:uid="{00000000-0005-0000-0000-00009B190000}"/>
    <cellStyle name="Normal 60 4 2 2 3 2" xfId="16607" xr:uid="{00000000-0005-0000-0000-0000DF400000}"/>
    <cellStyle name="Normal 60 4 2 2 3 3" xfId="11587" xr:uid="{00000000-0005-0000-0000-0000432D0000}"/>
    <cellStyle name="Normal 60 4 2 2 3 3 3" xfId="26688" xr:uid="{00000000-0005-0000-0000-000040680000}"/>
    <cellStyle name="Normal 60 4 2 2 3 5" xfId="21675" xr:uid="{00000000-0005-0000-0000-0000AB540000}"/>
    <cellStyle name="Normal 60 4 2 2 4" xfId="13265" xr:uid="{00000000-0005-0000-0000-0000D1330000}"/>
    <cellStyle name="Normal 60 4 2 2 4 3" xfId="28363" xr:uid="{00000000-0005-0000-0000-0000CB6E0000}"/>
    <cellStyle name="Normal 60 4 2 2 5" xfId="8244" xr:uid="{00000000-0005-0000-0000-000034200000}"/>
    <cellStyle name="Normal 60 4 2 2 5 3" xfId="23346" xr:uid="{00000000-0005-0000-0000-0000325B0000}"/>
    <cellStyle name="Normal 60 4 2 2 7" xfId="18333" xr:uid="{00000000-0005-0000-0000-00009D470000}"/>
    <cellStyle name="Normal 60 4 2 3" xfId="4026" xr:uid="{00000000-0005-0000-0000-0000BA0F0000}"/>
    <cellStyle name="Normal 60 4 2 3 2" xfId="14100" xr:uid="{00000000-0005-0000-0000-000014370000}"/>
    <cellStyle name="Normal 60 4 2 3 2 3" xfId="29198" xr:uid="{00000000-0005-0000-0000-00000E720000}"/>
    <cellStyle name="Normal 60 4 2 3 3" xfId="9080" xr:uid="{00000000-0005-0000-0000-000078230000}"/>
    <cellStyle name="Normal 60 4 2 3 3 3" xfId="24181" xr:uid="{00000000-0005-0000-0000-0000755E0000}"/>
    <cellStyle name="Normal 60 4 2 3 5" xfId="19168" xr:uid="{00000000-0005-0000-0000-0000E04A0000}"/>
    <cellStyle name="Normal 60 4 2 4" xfId="5719" xr:uid="{00000000-0005-0000-0000-000057160000}"/>
    <cellStyle name="Normal 60 4 2 4 2" xfId="15771" xr:uid="{00000000-0005-0000-0000-00009B3D0000}"/>
    <cellStyle name="Normal 60 4 2 4 2 3" xfId="30869" xr:uid="{00000000-0005-0000-0000-000095780000}"/>
    <cellStyle name="Normal 60 4 2 4 3" xfId="10751" xr:uid="{00000000-0005-0000-0000-0000FF290000}"/>
    <cellStyle name="Normal 60 4 2 4 3 3" xfId="25852" xr:uid="{00000000-0005-0000-0000-0000FC640000}"/>
    <cellStyle name="Normal 60 4 2 4 5" xfId="20839" xr:uid="{00000000-0005-0000-0000-000067510000}"/>
    <cellStyle name="Normal 60 4 2 5" xfId="12429" xr:uid="{00000000-0005-0000-0000-00008D300000}"/>
    <cellStyle name="Normal 60 4 2 5 3" xfId="27527" xr:uid="{00000000-0005-0000-0000-0000876B0000}"/>
    <cellStyle name="Normal 60 4 2 6" xfId="7408" xr:uid="{00000000-0005-0000-0000-0000F01C0000}"/>
    <cellStyle name="Normal 60 4 2 6 3" xfId="22510" xr:uid="{00000000-0005-0000-0000-0000EE570000}"/>
    <cellStyle name="Normal 60 4 2 8" xfId="17497" xr:uid="{00000000-0005-0000-0000-000059440000}"/>
    <cellStyle name="Normal 60 4 3" xfId="2755" xr:uid="{00000000-0005-0000-0000-0000C30A0000}"/>
    <cellStyle name="Normal 60 4 3 2" xfId="4445" xr:uid="{00000000-0005-0000-0000-00005D110000}"/>
    <cellStyle name="Normal 60 4 3 2 2" xfId="14518" xr:uid="{00000000-0005-0000-0000-0000B6380000}"/>
    <cellStyle name="Normal 60 4 3 2 2 3" xfId="29616" xr:uid="{00000000-0005-0000-0000-0000B0730000}"/>
    <cellStyle name="Normal 60 4 3 2 3" xfId="9498" xr:uid="{00000000-0005-0000-0000-00001A250000}"/>
    <cellStyle name="Normal 60 4 3 2 3 3" xfId="24599" xr:uid="{00000000-0005-0000-0000-000017600000}"/>
    <cellStyle name="Normal 60 4 3 2 5" xfId="19586" xr:uid="{00000000-0005-0000-0000-0000824C0000}"/>
    <cellStyle name="Normal 60 4 3 3" xfId="6137" xr:uid="{00000000-0005-0000-0000-0000F9170000}"/>
    <cellStyle name="Normal 60 4 3 3 2" xfId="16189" xr:uid="{00000000-0005-0000-0000-00003D3F0000}"/>
    <cellStyle name="Normal 60 4 3 3 3" xfId="11169" xr:uid="{00000000-0005-0000-0000-0000A12B0000}"/>
    <cellStyle name="Normal 60 4 3 3 3 3" xfId="26270" xr:uid="{00000000-0005-0000-0000-00009E660000}"/>
    <cellStyle name="Normal 60 4 3 3 5" xfId="21257" xr:uid="{00000000-0005-0000-0000-000009530000}"/>
    <cellStyle name="Normal 60 4 3 4" xfId="12847" xr:uid="{00000000-0005-0000-0000-00002F320000}"/>
    <cellStyle name="Normal 60 4 3 4 3" xfId="27945" xr:uid="{00000000-0005-0000-0000-0000296D0000}"/>
    <cellStyle name="Normal 60 4 3 5" xfId="7826" xr:uid="{00000000-0005-0000-0000-0000921E0000}"/>
    <cellStyle name="Normal 60 4 3 5 3" xfId="22928" xr:uid="{00000000-0005-0000-0000-000090590000}"/>
    <cellStyle name="Normal 60 4 3 7" xfId="17915" xr:uid="{00000000-0005-0000-0000-0000FB450000}"/>
    <cellStyle name="Normal 60 4 4" xfId="3608" xr:uid="{00000000-0005-0000-0000-0000180E0000}"/>
    <cellStyle name="Normal 60 4 4 2" xfId="13682" xr:uid="{00000000-0005-0000-0000-000072350000}"/>
    <cellStyle name="Normal 60 4 4 2 3" xfId="28780" xr:uid="{00000000-0005-0000-0000-00006C700000}"/>
    <cellStyle name="Normal 60 4 4 3" xfId="8662" xr:uid="{00000000-0005-0000-0000-0000D6210000}"/>
    <cellStyle name="Normal 60 4 4 3 3" xfId="23763" xr:uid="{00000000-0005-0000-0000-0000D35C0000}"/>
    <cellStyle name="Normal 60 4 4 5" xfId="18750" xr:uid="{00000000-0005-0000-0000-00003E490000}"/>
    <cellStyle name="Normal 60 4 5" xfId="5301" xr:uid="{00000000-0005-0000-0000-0000B5140000}"/>
    <cellStyle name="Normal 60 4 5 2" xfId="15353" xr:uid="{00000000-0005-0000-0000-0000F93B0000}"/>
    <cellStyle name="Normal 60 4 5 2 3" xfId="30451" xr:uid="{00000000-0005-0000-0000-0000F3760000}"/>
    <cellStyle name="Normal 60 4 5 3" xfId="10333" xr:uid="{00000000-0005-0000-0000-00005D280000}"/>
    <cellStyle name="Normal 60 4 5 3 3" xfId="25434" xr:uid="{00000000-0005-0000-0000-00005A630000}"/>
    <cellStyle name="Normal 60 4 5 5" xfId="20421" xr:uid="{00000000-0005-0000-0000-0000C54F0000}"/>
    <cellStyle name="Normal 60 4 6" xfId="12011" xr:uid="{00000000-0005-0000-0000-0000EB2E0000}"/>
    <cellStyle name="Normal 60 4 6 3" xfId="27109" xr:uid="{00000000-0005-0000-0000-0000E5690000}"/>
    <cellStyle name="Normal 60 4 7" xfId="6990" xr:uid="{00000000-0005-0000-0000-00004E1B0000}"/>
    <cellStyle name="Normal 60 4 7 3" xfId="22092" xr:uid="{00000000-0005-0000-0000-00004C560000}"/>
    <cellStyle name="Normal 60 4 9" xfId="17079" xr:uid="{00000000-0005-0000-0000-0000B7420000}"/>
    <cellStyle name="Normal 60 5" xfId="2124" xr:uid="{00000000-0005-0000-0000-00004C080000}"/>
    <cellStyle name="Normal 60 5 2" xfId="2965" xr:uid="{00000000-0005-0000-0000-0000950B0000}"/>
    <cellStyle name="Normal 60 5 2 2" xfId="4655" xr:uid="{00000000-0005-0000-0000-00002F120000}"/>
    <cellStyle name="Normal 60 5 2 2 2" xfId="14728" xr:uid="{00000000-0005-0000-0000-000088390000}"/>
    <cellStyle name="Normal 60 5 2 2 2 3" xfId="29826" xr:uid="{00000000-0005-0000-0000-000082740000}"/>
    <cellStyle name="Normal 60 5 2 2 3" xfId="9708" xr:uid="{00000000-0005-0000-0000-0000EC250000}"/>
    <cellStyle name="Normal 60 5 2 2 3 3" xfId="24809" xr:uid="{00000000-0005-0000-0000-0000E9600000}"/>
    <cellStyle name="Normal 60 5 2 2 5" xfId="19796" xr:uid="{00000000-0005-0000-0000-0000544D0000}"/>
    <cellStyle name="Normal 60 5 2 3" xfId="6347" xr:uid="{00000000-0005-0000-0000-0000CB180000}"/>
    <cellStyle name="Normal 60 5 2 3 2" xfId="16399" xr:uid="{00000000-0005-0000-0000-00000F400000}"/>
    <cellStyle name="Normal 60 5 2 3 3" xfId="11379" xr:uid="{00000000-0005-0000-0000-0000732C0000}"/>
    <cellStyle name="Normal 60 5 2 3 3 3" xfId="26480" xr:uid="{00000000-0005-0000-0000-000070670000}"/>
    <cellStyle name="Normal 60 5 2 3 5" xfId="21467" xr:uid="{00000000-0005-0000-0000-0000DB530000}"/>
    <cellStyle name="Normal 60 5 2 4" xfId="13057" xr:uid="{00000000-0005-0000-0000-000001330000}"/>
    <cellStyle name="Normal 60 5 2 4 3" xfId="28155" xr:uid="{00000000-0005-0000-0000-0000FB6D0000}"/>
    <cellStyle name="Normal 60 5 2 5" xfId="8036" xr:uid="{00000000-0005-0000-0000-0000641F0000}"/>
    <cellStyle name="Normal 60 5 2 5 3" xfId="23138" xr:uid="{00000000-0005-0000-0000-0000625A0000}"/>
    <cellStyle name="Normal 60 5 2 7" xfId="18125" xr:uid="{00000000-0005-0000-0000-0000CD460000}"/>
    <cellStyle name="Normal 60 5 3" xfId="3818" xr:uid="{00000000-0005-0000-0000-0000EA0E0000}"/>
    <cellStyle name="Normal 60 5 3 2" xfId="13892" xr:uid="{00000000-0005-0000-0000-000044360000}"/>
    <cellStyle name="Normal 60 5 3 2 3" xfId="28990" xr:uid="{00000000-0005-0000-0000-00003E710000}"/>
    <cellStyle name="Normal 60 5 3 3" xfId="8872" xr:uid="{00000000-0005-0000-0000-0000A8220000}"/>
    <cellStyle name="Normal 60 5 3 3 3" xfId="23973" xr:uid="{00000000-0005-0000-0000-0000A55D0000}"/>
    <cellStyle name="Normal 60 5 3 5" xfId="18960" xr:uid="{00000000-0005-0000-0000-0000104A0000}"/>
    <cellStyle name="Normal 60 5 4" xfId="5511" xr:uid="{00000000-0005-0000-0000-000087150000}"/>
    <cellStyle name="Normal 60 5 4 2" xfId="15563" xr:uid="{00000000-0005-0000-0000-0000CB3C0000}"/>
    <cellStyle name="Normal 60 5 4 2 3" xfId="30661" xr:uid="{00000000-0005-0000-0000-0000C5770000}"/>
    <cellStyle name="Normal 60 5 4 3" xfId="10543" xr:uid="{00000000-0005-0000-0000-00002F290000}"/>
    <cellStyle name="Normal 60 5 4 3 3" xfId="25644" xr:uid="{00000000-0005-0000-0000-00002C640000}"/>
    <cellStyle name="Normal 60 5 4 5" xfId="20631" xr:uid="{00000000-0005-0000-0000-000097500000}"/>
    <cellStyle name="Normal 60 5 5" xfId="12221" xr:uid="{00000000-0005-0000-0000-0000BD2F0000}"/>
    <cellStyle name="Normal 60 5 5 3" xfId="27319" xr:uid="{00000000-0005-0000-0000-0000B76A0000}"/>
    <cellStyle name="Normal 60 5 6" xfId="7200" xr:uid="{00000000-0005-0000-0000-0000201C0000}"/>
    <cellStyle name="Normal 60 5 6 3" xfId="22302" xr:uid="{00000000-0005-0000-0000-00001E570000}"/>
    <cellStyle name="Normal 60 5 8" xfId="17289" xr:uid="{00000000-0005-0000-0000-000089430000}"/>
    <cellStyle name="Normal 60 6" xfId="2545" xr:uid="{00000000-0005-0000-0000-0000F1090000}"/>
    <cellStyle name="Normal 60 6 2" xfId="4237" xr:uid="{00000000-0005-0000-0000-00008D100000}"/>
    <cellStyle name="Normal 60 6 2 2" xfId="14310" xr:uid="{00000000-0005-0000-0000-0000E6370000}"/>
    <cellStyle name="Normal 60 6 2 2 3" xfId="29408" xr:uid="{00000000-0005-0000-0000-0000E0720000}"/>
    <cellStyle name="Normal 60 6 2 3" xfId="9290" xr:uid="{00000000-0005-0000-0000-00004A240000}"/>
    <cellStyle name="Normal 60 6 2 3 3" xfId="24391" xr:uid="{00000000-0005-0000-0000-0000475F0000}"/>
    <cellStyle name="Normal 60 6 2 5" xfId="19378" xr:uid="{00000000-0005-0000-0000-0000B24B0000}"/>
    <cellStyle name="Normal 60 6 3" xfId="5929" xr:uid="{00000000-0005-0000-0000-000029170000}"/>
    <cellStyle name="Normal 60 6 3 2" xfId="15981" xr:uid="{00000000-0005-0000-0000-00006D3E0000}"/>
    <cellStyle name="Normal 60 6 3 3" xfId="10961" xr:uid="{00000000-0005-0000-0000-0000D12A0000}"/>
    <cellStyle name="Normal 60 6 3 3 3" xfId="26062" xr:uid="{00000000-0005-0000-0000-0000CE650000}"/>
    <cellStyle name="Normal 60 6 3 5" xfId="21049" xr:uid="{00000000-0005-0000-0000-000039520000}"/>
    <cellStyle name="Normal 60 6 4" xfId="12639" xr:uid="{00000000-0005-0000-0000-00005F310000}"/>
    <cellStyle name="Normal 60 6 4 3" xfId="27737" xr:uid="{00000000-0005-0000-0000-0000596C0000}"/>
    <cellStyle name="Normal 60 6 5" xfId="7618" xr:uid="{00000000-0005-0000-0000-0000C21D0000}"/>
    <cellStyle name="Normal 60 6 5 3" xfId="22720" xr:uid="{00000000-0005-0000-0000-0000C0580000}"/>
    <cellStyle name="Normal 60 6 7" xfId="17707" xr:uid="{00000000-0005-0000-0000-00002B450000}"/>
    <cellStyle name="Normal 60 7" xfId="3396" xr:uid="{00000000-0005-0000-0000-0000440D0000}"/>
    <cellStyle name="Normal 60 7 2" xfId="13474" xr:uid="{00000000-0005-0000-0000-0000A2340000}"/>
    <cellStyle name="Normal 60 7 2 3" xfId="28572" xr:uid="{00000000-0005-0000-0000-00009C6F0000}"/>
    <cellStyle name="Normal 60 7 3" xfId="8454" xr:uid="{00000000-0005-0000-0000-000006210000}"/>
    <cellStyle name="Normal 60 7 3 3" xfId="23555" xr:uid="{00000000-0005-0000-0000-0000035C0000}"/>
    <cellStyle name="Normal 60 7 5" xfId="18542" xr:uid="{00000000-0005-0000-0000-00006E480000}"/>
    <cellStyle name="Normal 60 8" xfId="5090" xr:uid="{00000000-0005-0000-0000-0000E2130000}"/>
    <cellStyle name="Normal 60 8 2" xfId="15145" xr:uid="{00000000-0005-0000-0000-0000293B0000}"/>
    <cellStyle name="Normal 60 8 2 3" xfId="30243" xr:uid="{00000000-0005-0000-0000-000023760000}"/>
    <cellStyle name="Normal 60 8 3" xfId="10125" xr:uid="{00000000-0005-0000-0000-00008D270000}"/>
    <cellStyle name="Normal 60 8 3 3" xfId="25226" xr:uid="{00000000-0005-0000-0000-00008A620000}"/>
    <cellStyle name="Normal 60 8 5" xfId="20213" xr:uid="{00000000-0005-0000-0000-0000F54E0000}"/>
    <cellStyle name="Normal 60 9" xfId="11801" xr:uid="{00000000-0005-0000-0000-0000192E0000}"/>
    <cellStyle name="Normal 60 9 3" xfId="26901" xr:uid="{00000000-0005-0000-0000-000015690000}"/>
    <cellStyle name="Normal 61" xfId="1471" xr:uid="{00000000-0005-0000-0000-0000BF050000}"/>
    <cellStyle name="Normal 61 2" xfId="1472" xr:uid="{00000000-0005-0000-0000-0000C0050000}"/>
    <cellStyle name="Normal 62" xfId="1473" xr:uid="{00000000-0005-0000-0000-0000C1050000}"/>
    <cellStyle name="Normal 62 2" xfId="1474" xr:uid="{00000000-0005-0000-0000-0000C2050000}"/>
    <cellStyle name="Normal 63" xfId="1475" xr:uid="{00000000-0005-0000-0000-0000C3050000}"/>
    <cellStyle name="Normal 64" xfId="1476" xr:uid="{00000000-0005-0000-0000-0000C4050000}"/>
    <cellStyle name="Normal 64 10" xfId="6781" xr:uid="{00000000-0005-0000-0000-00007D1A0000}"/>
    <cellStyle name="Normal 64 10 3" xfId="21885" xr:uid="{00000000-0005-0000-0000-00007D550000}"/>
    <cellStyle name="Normal 64 12" xfId="16870" xr:uid="{00000000-0005-0000-0000-0000E6410000}"/>
    <cellStyle name="Normal 64 2" xfId="1745" xr:uid="{00000000-0005-0000-0000-0000D1060000}"/>
    <cellStyle name="Normal 64 2 11" xfId="16924" xr:uid="{00000000-0005-0000-0000-00001C420000}"/>
    <cellStyle name="Normal 64 2 2" xfId="1853" xr:uid="{00000000-0005-0000-0000-00003D070000}"/>
    <cellStyle name="Normal 64 2 2 10" xfId="17028" xr:uid="{00000000-0005-0000-0000-000084420000}"/>
    <cellStyle name="Normal 64 2 2 2" xfId="2070" xr:uid="{00000000-0005-0000-0000-000016080000}"/>
    <cellStyle name="Normal 64 2 2 2 2" xfId="2491" xr:uid="{00000000-0005-0000-0000-0000BB090000}"/>
    <cellStyle name="Normal 64 2 2 2 2 2" xfId="3330" xr:uid="{00000000-0005-0000-0000-0000020D0000}"/>
    <cellStyle name="Normal 64 2 2 2 2 2 2" xfId="5020" xr:uid="{00000000-0005-0000-0000-00009C130000}"/>
    <cellStyle name="Normal 64 2 2 2 2 2 2 2" xfId="15093" xr:uid="{00000000-0005-0000-0000-0000F53A0000}"/>
    <cellStyle name="Normal 64 2 2 2 2 2 2 2 3" xfId="30191" xr:uid="{00000000-0005-0000-0000-0000EF750000}"/>
    <cellStyle name="Normal 64 2 2 2 2 2 2 3" xfId="10073" xr:uid="{00000000-0005-0000-0000-000059270000}"/>
    <cellStyle name="Normal 64 2 2 2 2 2 2 3 3" xfId="25174" xr:uid="{00000000-0005-0000-0000-000056620000}"/>
    <cellStyle name="Normal 64 2 2 2 2 2 2 5" xfId="20161" xr:uid="{00000000-0005-0000-0000-0000C14E0000}"/>
    <cellStyle name="Normal 64 2 2 2 2 2 3" xfId="6712" xr:uid="{00000000-0005-0000-0000-0000381A0000}"/>
    <cellStyle name="Normal 64 2 2 2 2 2 3 2" xfId="16764" xr:uid="{00000000-0005-0000-0000-00007C410000}"/>
    <cellStyle name="Normal 64 2 2 2 2 2 3 3" xfId="11744" xr:uid="{00000000-0005-0000-0000-0000E02D0000}"/>
    <cellStyle name="Normal 64 2 2 2 2 2 3 3 3" xfId="26845" xr:uid="{00000000-0005-0000-0000-0000DD680000}"/>
    <cellStyle name="Normal 64 2 2 2 2 2 3 5" xfId="21832" xr:uid="{00000000-0005-0000-0000-000048550000}"/>
    <cellStyle name="Normal 64 2 2 2 2 2 4" xfId="13422" xr:uid="{00000000-0005-0000-0000-00006E340000}"/>
    <cellStyle name="Normal 64 2 2 2 2 2 4 3" xfId="28520" xr:uid="{00000000-0005-0000-0000-0000686F0000}"/>
    <cellStyle name="Normal 64 2 2 2 2 2 5" xfId="8401" xr:uid="{00000000-0005-0000-0000-0000D1200000}"/>
    <cellStyle name="Normal 64 2 2 2 2 2 5 3" xfId="23503" xr:uid="{00000000-0005-0000-0000-0000CF5B0000}"/>
    <cellStyle name="Normal 64 2 2 2 2 2 7" xfId="18490" xr:uid="{00000000-0005-0000-0000-00003A480000}"/>
    <cellStyle name="Normal 64 2 2 2 2 3" xfId="4183" xr:uid="{00000000-0005-0000-0000-000057100000}"/>
    <cellStyle name="Normal 64 2 2 2 2 3 2" xfId="14257" xr:uid="{00000000-0005-0000-0000-0000B1370000}"/>
    <cellStyle name="Normal 64 2 2 2 2 3 2 3" xfId="29355" xr:uid="{00000000-0005-0000-0000-0000AB720000}"/>
    <cellStyle name="Normal 64 2 2 2 2 3 3" xfId="9237" xr:uid="{00000000-0005-0000-0000-000015240000}"/>
    <cellStyle name="Normal 64 2 2 2 2 3 3 3" xfId="24338" xr:uid="{00000000-0005-0000-0000-0000125F0000}"/>
    <cellStyle name="Normal 64 2 2 2 2 3 5" xfId="19325" xr:uid="{00000000-0005-0000-0000-00007D4B0000}"/>
    <cellStyle name="Normal 64 2 2 2 2 4" xfId="5876" xr:uid="{00000000-0005-0000-0000-0000F4160000}"/>
    <cellStyle name="Normal 64 2 2 2 2 4 2" xfId="15928" xr:uid="{00000000-0005-0000-0000-0000383E0000}"/>
    <cellStyle name="Normal 64 2 2 2 2 4 3" xfId="10908" xr:uid="{00000000-0005-0000-0000-00009C2A0000}"/>
    <cellStyle name="Normal 64 2 2 2 2 4 3 3" xfId="26009" xr:uid="{00000000-0005-0000-0000-000099650000}"/>
    <cellStyle name="Normal 64 2 2 2 2 4 5" xfId="20996" xr:uid="{00000000-0005-0000-0000-000004520000}"/>
    <cellStyle name="Normal 64 2 2 2 2 5" xfId="12586" xr:uid="{00000000-0005-0000-0000-00002A310000}"/>
    <cellStyle name="Normal 64 2 2 2 2 5 3" xfId="27684" xr:uid="{00000000-0005-0000-0000-0000246C0000}"/>
    <cellStyle name="Normal 64 2 2 2 2 6" xfId="7565" xr:uid="{00000000-0005-0000-0000-00008D1D0000}"/>
    <cellStyle name="Normal 64 2 2 2 2 6 3" xfId="22667" xr:uid="{00000000-0005-0000-0000-00008B580000}"/>
    <cellStyle name="Normal 64 2 2 2 2 8" xfId="17654" xr:uid="{00000000-0005-0000-0000-0000F6440000}"/>
    <cellStyle name="Normal 64 2 2 2 3" xfId="2912" xr:uid="{00000000-0005-0000-0000-0000600B0000}"/>
    <cellStyle name="Normal 64 2 2 2 3 2" xfId="4602" xr:uid="{00000000-0005-0000-0000-0000FA110000}"/>
    <cellStyle name="Normal 64 2 2 2 3 2 2" xfId="14675" xr:uid="{00000000-0005-0000-0000-000053390000}"/>
    <cellStyle name="Normal 64 2 2 2 3 2 2 3" xfId="29773" xr:uid="{00000000-0005-0000-0000-00004D740000}"/>
    <cellStyle name="Normal 64 2 2 2 3 2 3" xfId="9655" xr:uid="{00000000-0005-0000-0000-0000B7250000}"/>
    <cellStyle name="Normal 64 2 2 2 3 2 3 3" xfId="24756" xr:uid="{00000000-0005-0000-0000-0000B4600000}"/>
    <cellStyle name="Normal 64 2 2 2 3 2 5" xfId="19743" xr:uid="{00000000-0005-0000-0000-00001F4D0000}"/>
    <cellStyle name="Normal 64 2 2 2 3 3" xfId="6294" xr:uid="{00000000-0005-0000-0000-000096180000}"/>
    <cellStyle name="Normal 64 2 2 2 3 3 2" xfId="16346" xr:uid="{00000000-0005-0000-0000-0000DA3F0000}"/>
    <cellStyle name="Normal 64 2 2 2 3 3 3" xfId="11326" xr:uid="{00000000-0005-0000-0000-00003E2C0000}"/>
    <cellStyle name="Normal 64 2 2 2 3 3 3 3" xfId="26427" xr:uid="{00000000-0005-0000-0000-00003B670000}"/>
    <cellStyle name="Normal 64 2 2 2 3 3 5" xfId="21414" xr:uid="{00000000-0005-0000-0000-0000A6530000}"/>
    <cellStyle name="Normal 64 2 2 2 3 4" xfId="13004" xr:uid="{00000000-0005-0000-0000-0000CC320000}"/>
    <cellStyle name="Normal 64 2 2 2 3 4 3" xfId="28102" xr:uid="{00000000-0005-0000-0000-0000C66D0000}"/>
    <cellStyle name="Normal 64 2 2 2 3 5" xfId="7983" xr:uid="{00000000-0005-0000-0000-00002F1F0000}"/>
    <cellStyle name="Normal 64 2 2 2 3 5 3" xfId="23085" xr:uid="{00000000-0005-0000-0000-00002D5A0000}"/>
    <cellStyle name="Normal 64 2 2 2 3 7" xfId="18072" xr:uid="{00000000-0005-0000-0000-000098460000}"/>
    <cellStyle name="Normal 64 2 2 2 4" xfId="3765" xr:uid="{00000000-0005-0000-0000-0000B50E0000}"/>
    <cellStyle name="Normal 64 2 2 2 4 2" xfId="13839" xr:uid="{00000000-0005-0000-0000-00000F360000}"/>
    <cellStyle name="Normal 64 2 2 2 4 2 3" xfId="28937" xr:uid="{00000000-0005-0000-0000-000009710000}"/>
    <cellStyle name="Normal 64 2 2 2 4 3" xfId="8819" xr:uid="{00000000-0005-0000-0000-000073220000}"/>
    <cellStyle name="Normal 64 2 2 2 4 3 3" xfId="23920" xr:uid="{00000000-0005-0000-0000-0000705D0000}"/>
    <cellStyle name="Normal 64 2 2 2 4 5" xfId="18907" xr:uid="{00000000-0005-0000-0000-0000DB490000}"/>
    <cellStyle name="Normal 64 2 2 2 5" xfId="5458" xr:uid="{00000000-0005-0000-0000-000052150000}"/>
    <cellStyle name="Normal 64 2 2 2 5 2" xfId="15510" xr:uid="{00000000-0005-0000-0000-0000963C0000}"/>
    <cellStyle name="Normal 64 2 2 2 5 2 3" xfId="30608" xr:uid="{00000000-0005-0000-0000-000090770000}"/>
    <cellStyle name="Normal 64 2 2 2 5 3" xfId="10490" xr:uid="{00000000-0005-0000-0000-0000FA280000}"/>
    <cellStyle name="Normal 64 2 2 2 5 3 3" xfId="25591" xr:uid="{00000000-0005-0000-0000-0000F7630000}"/>
    <cellStyle name="Normal 64 2 2 2 5 5" xfId="20578" xr:uid="{00000000-0005-0000-0000-000062500000}"/>
    <cellStyle name="Normal 64 2 2 2 6" xfId="12168" xr:uid="{00000000-0005-0000-0000-0000882F0000}"/>
    <cellStyle name="Normal 64 2 2 2 6 3" xfId="27266" xr:uid="{00000000-0005-0000-0000-0000826A0000}"/>
    <cellStyle name="Normal 64 2 2 2 7" xfId="7147" xr:uid="{00000000-0005-0000-0000-0000EB1B0000}"/>
    <cellStyle name="Normal 64 2 2 2 7 3" xfId="22249" xr:uid="{00000000-0005-0000-0000-0000E9560000}"/>
    <cellStyle name="Normal 64 2 2 2 9" xfId="17236" xr:uid="{00000000-0005-0000-0000-000054430000}"/>
    <cellStyle name="Normal 64 2 2 3" xfId="2283" xr:uid="{00000000-0005-0000-0000-0000EB080000}"/>
    <cellStyle name="Normal 64 2 2 3 2" xfId="3122" xr:uid="{00000000-0005-0000-0000-0000320C0000}"/>
    <cellStyle name="Normal 64 2 2 3 2 2" xfId="4812" xr:uid="{00000000-0005-0000-0000-0000CC120000}"/>
    <cellStyle name="Normal 64 2 2 3 2 2 2" xfId="14885" xr:uid="{00000000-0005-0000-0000-0000253A0000}"/>
    <cellStyle name="Normal 64 2 2 3 2 2 2 3" xfId="29983" xr:uid="{00000000-0005-0000-0000-00001F750000}"/>
    <cellStyle name="Normal 64 2 2 3 2 2 3" xfId="9865" xr:uid="{00000000-0005-0000-0000-000089260000}"/>
    <cellStyle name="Normal 64 2 2 3 2 2 3 3" xfId="24966" xr:uid="{00000000-0005-0000-0000-000086610000}"/>
    <cellStyle name="Normal 64 2 2 3 2 2 5" xfId="19953" xr:uid="{00000000-0005-0000-0000-0000F14D0000}"/>
    <cellStyle name="Normal 64 2 2 3 2 3" xfId="6504" xr:uid="{00000000-0005-0000-0000-000068190000}"/>
    <cellStyle name="Normal 64 2 2 3 2 3 2" xfId="16556" xr:uid="{00000000-0005-0000-0000-0000AC400000}"/>
    <cellStyle name="Normal 64 2 2 3 2 3 3" xfId="11536" xr:uid="{00000000-0005-0000-0000-0000102D0000}"/>
    <cellStyle name="Normal 64 2 2 3 2 3 3 3" xfId="26637" xr:uid="{00000000-0005-0000-0000-00000D680000}"/>
    <cellStyle name="Normal 64 2 2 3 2 3 5" xfId="21624" xr:uid="{00000000-0005-0000-0000-000078540000}"/>
    <cellStyle name="Normal 64 2 2 3 2 4" xfId="13214" xr:uid="{00000000-0005-0000-0000-00009E330000}"/>
    <cellStyle name="Normal 64 2 2 3 2 4 3" xfId="28312" xr:uid="{00000000-0005-0000-0000-0000986E0000}"/>
    <cellStyle name="Normal 64 2 2 3 2 5" xfId="8193" xr:uid="{00000000-0005-0000-0000-000001200000}"/>
    <cellStyle name="Normal 64 2 2 3 2 5 3" xfId="23295" xr:uid="{00000000-0005-0000-0000-0000FF5A0000}"/>
    <cellStyle name="Normal 64 2 2 3 2 7" xfId="18282" xr:uid="{00000000-0005-0000-0000-00006A470000}"/>
    <cellStyle name="Normal 64 2 2 3 3" xfId="3975" xr:uid="{00000000-0005-0000-0000-0000870F0000}"/>
    <cellStyle name="Normal 64 2 2 3 3 2" xfId="14049" xr:uid="{00000000-0005-0000-0000-0000E1360000}"/>
    <cellStyle name="Normal 64 2 2 3 3 2 3" xfId="29147" xr:uid="{00000000-0005-0000-0000-0000DB710000}"/>
    <cellStyle name="Normal 64 2 2 3 3 3" xfId="9029" xr:uid="{00000000-0005-0000-0000-000045230000}"/>
    <cellStyle name="Normal 64 2 2 3 3 3 3" xfId="24130" xr:uid="{00000000-0005-0000-0000-0000425E0000}"/>
    <cellStyle name="Normal 64 2 2 3 3 5" xfId="19117" xr:uid="{00000000-0005-0000-0000-0000AD4A0000}"/>
    <cellStyle name="Normal 64 2 2 3 4" xfId="5668" xr:uid="{00000000-0005-0000-0000-000024160000}"/>
    <cellStyle name="Normal 64 2 2 3 4 2" xfId="15720" xr:uid="{00000000-0005-0000-0000-0000683D0000}"/>
    <cellStyle name="Normal 64 2 2 3 4 2 3" xfId="30818" xr:uid="{00000000-0005-0000-0000-000062780000}"/>
    <cellStyle name="Normal 64 2 2 3 4 3" xfId="10700" xr:uid="{00000000-0005-0000-0000-0000CC290000}"/>
    <cellStyle name="Normal 64 2 2 3 4 3 3" xfId="25801" xr:uid="{00000000-0005-0000-0000-0000C9640000}"/>
    <cellStyle name="Normal 64 2 2 3 4 5" xfId="20788" xr:uid="{00000000-0005-0000-0000-000034510000}"/>
    <cellStyle name="Normal 64 2 2 3 5" xfId="12378" xr:uid="{00000000-0005-0000-0000-00005A300000}"/>
    <cellStyle name="Normal 64 2 2 3 5 3" xfId="27476" xr:uid="{00000000-0005-0000-0000-0000546B0000}"/>
    <cellStyle name="Normal 64 2 2 3 6" xfId="7357" xr:uid="{00000000-0005-0000-0000-0000BD1C0000}"/>
    <cellStyle name="Normal 64 2 2 3 6 3" xfId="22459" xr:uid="{00000000-0005-0000-0000-0000BB570000}"/>
    <cellStyle name="Normal 64 2 2 3 8" xfId="17446" xr:uid="{00000000-0005-0000-0000-000026440000}"/>
    <cellStyle name="Normal 64 2 2 4" xfId="2704" xr:uid="{00000000-0005-0000-0000-0000900A0000}"/>
    <cellStyle name="Normal 64 2 2 4 2" xfId="4394" xr:uid="{00000000-0005-0000-0000-00002A110000}"/>
    <cellStyle name="Normal 64 2 2 4 2 2" xfId="14467" xr:uid="{00000000-0005-0000-0000-000083380000}"/>
    <cellStyle name="Normal 64 2 2 4 2 2 3" xfId="29565" xr:uid="{00000000-0005-0000-0000-00007D730000}"/>
    <cellStyle name="Normal 64 2 2 4 2 3" xfId="9447" xr:uid="{00000000-0005-0000-0000-0000E7240000}"/>
    <cellStyle name="Normal 64 2 2 4 2 3 3" xfId="24548" xr:uid="{00000000-0005-0000-0000-0000E45F0000}"/>
    <cellStyle name="Normal 64 2 2 4 2 5" xfId="19535" xr:uid="{00000000-0005-0000-0000-00004F4C0000}"/>
    <cellStyle name="Normal 64 2 2 4 3" xfId="6086" xr:uid="{00000000-0005-0000-0000-0000C6170000}"/>
    <cellStyle name="Normal 64 2 2 4 3 2" xfId="16138" xr:uid="{00000000-0005-0000-0000-00000A3F0000}"/>
    <cellStyle name="Normal 64 2 2 4 3 3" xfId="11118" xr:uid="{00000000-0005-0000-0000-00006E2B0000}"/>
    <cellStyle name="Normal 64 2 2 4 3 3 3" xfId="26219" xr:uid="{00000000-0005-0000-0000-00006B660000}"/>
    <cellStyle name="Normal 64 2 2 4 3 5" xfId="21206" xr:uid="{00000000-0005-0000-0000-0000D6520000}"/>
    <cellStyle name="Normal 64 2 2 4 4" xfId="12796" xr:uid="{00000000-0005-0000-0000-0000FC310000}"/>
    <cellStyle name="Normal 64 2 2 4 4 3" xfId="27894" xr:uid="{00000000-0005-0000-0000-0000F66C0000}"/>
    <cellStyle name="Normal 64 2 2 4 5" xfId="7775" xr:uid="{00000000-0005-0000-0000-00005F1E0000}"/>
    <cellStyle name="Normal 64 2 2 4 5 3" xfId="22877" xr:uid="{00000000-0005-0000-0000-00005D590000}"/>
    <cellStyle name="Normal 64 2 2 4 7" xfId="17864" xr:uid="{00000000-0005-0000-0000-0000C8450000}"/>
    <cellStyle name="Normal 64 2 2 5" xfId="3557" xr:uid="{00000000-0005-0000-0000-0000E50D0000}"/>
    <cellStyle name="Normal 64 2 2 5 2" xfId="13631" xr:uid="{00000000-0005-0000-0000-00003F350000}"/>
    <cellStyle name="Normal 64 2 2 5 2 3" xfId="28729" xr:uid="{00000000-0005-0000-0000-000039700000}"/>
    <cellStyle name="Normal 64 2 2 5 3" xfId="8611" xr:uid="{00000000-0005-0000-0000-0000A3210000}"/>
    <cellStyle name="Normal 64 2 2 5 3 3" xfId="23712" xr:uid="{00000000-0005-0000-0000-0000A05C0000}"/>
    <cellStyle name="Normal 64 2 2 5 5" xfId="18699" xr:uid="{00000000-0005-0000-0000-00000B490000}"/>
    <cellStyle name="Normal 64 2 2 6" xfId="5250" xr:uid="{00000000-0005-0000-0000-000082140000}"/>
    <cellStyle name="Normal 64 2 2 6 2" xfId="15302" xr:uid="{00000000-0005-0000-0000-0000C63B0000}"/>
    <cellStyle name="Normal 64 2 2 6 2 3" xfId="30400" xr:uid="{00000000-0005-0000-0000-0000C0760000}"/>
    <cellStyle name="Normal 64 2 2 6 3" xfId="10282" xr:uid="{00000000-0005-0000-0000-00002A280000}"/>
    <cellStyle name="Normal 64 2 2 6 3 3" xfId="25383" xr:uid="{00000000-0005-0000-0000-000027630000}"/>
    <cellStyle name="Normal 64 2 2 6 5" xfId="20370" xr:uid="{00000000-0005-0000-0000-0000924F0000}"/>
    <cellStyle name="Normal 64 2 2 7" xfId="11960" xr:uid="{00000000-0005-0000-0000-0000B82E0000}"/>
    <cellStyle name="Normal 64 2 2 7 3" xfId="27058" xr:uid="{00000000-0005-0000-0000-0000B2690000}"/>
    <cellStyle name="Normal 64 2 2 8" xfId="6939" xr:uid="{00000000-0005-0000-0000-00001B1B0000}"/>
    <cellStyle name="Normal 64 2 2 8 3" xfId="22041" xr:uid="{00000000-0005-0000-0000-000019560000}"/>
    <cellStyle name="Normal 64 2 3" xfId="1966" xr:uid="{00000000-0005-0000-0000-0000AE070000}"/>
    <cellStyle name="Normal 64 2 3 2" xfId="2387" xr:uid="{00000000-0005-0000-0000-000053090000}"/>
    <cellStyle name="Normal 64 2 3 2 2" xfId="3226" xr:uid="{00000000-0005-0000-0000-00009A0C0000}"/>
    <cellStyle name="Normal 64 2 3 2 2 2" xfId="4916" xr:uid="{00000000-0005-0000-0000-000034130000}"/>
    <cellStyle name="Normal 64 2 3 2 2 2 2" xfId="14989" xr:uid="{00000000-0005-0000-0000-00008D3A0000}"/>
    <cellStyle name="Normal 64 2 3 2 2 2 2 3" xfId="30087" xr:uid="{00000000-0005-0000-0000-000087750000}"/>
    <cellStyle name="Normal 64 2 3 2 2 2 3" xfId="9969" xr:uid="{00000000-0005-0000-0000-0000F1260000}"/>
    <cellStyle name="Normal 64 2 3 2 2 2 3 3" xfId="25070" xr:uid="{00000000-0005-0000-0000-0000EE610000}"/>
    <cellStyle name="Normal 64 2 3 2 2 2 5" xfId="20057" xr:uid="{00000000-0005-0000-0000-0000594E0000}"/>
    <cellStyle name="Normal 64 2 3 2 2 3" xfId="6608" xr:uid="{00000000-0005-0000-0000-0000D0190000}"/>
    <cellStyle name="Normal 64 2 3 2 2 3 2" xfId="16660" xr:uid="{00000000-0005-0000-0000-000014410000}"/>
    <cellStyle name="Normal 64 2 3 2 2 3 3" xfId="11640" xr:uid="{00000000-0005-0000-0000-0000782D0000}"/>
    <cellStyle name="Normal 64 2 3 2 2 3 3 3" xfId="26741" xr:uid="{00000000-0005-0000-0000-000075680000}"/>
    <cellStyle name="Normal 64 2 3 2 2 3 5" xfId="21728" xr:uid="{00000000-0005-0000-0000-0000E0540000}"/>
    <cellStyle name="Normal 64 2 3 2 2 4" xfId="13318" xr:uid="{00000000-0005-0000-0000-000006340000}"/>
    <cellStyle name="Normal 64 2 3 2 2 4 3" xfId="28416" xr:uid="{00000000-0005-0000-0000-0000006F0000}"/>
    <cellStyle name="Normal 64 2 3 2 2 5" xfId="8297" xr:uid="{00000000-0005-0000-0000-000069200000}"/>
    <cellStyle name="Normal 64 2 3 2 2 5 3" xfId="23399" xr:uid="{00000000-0005-0000-0000-0000675B0000}"/>
    <cellStyle name="Normal 64 2 3 2 2 7" xfId="18386" xr:uid="{00000000-0005-0000-0000-0000D2470000}"/>
    <cellStyle name="Normal 64 2 3 2 3" xfId="4079" xr:uid="{00000000-0005-0000-0000-0000EF0F0000}"/>
    <cellStyle name="Normal 64 2 3 2 3 2" xfId="14153" xr:uid="{00000000-0005-0000-0000-000049370000}"/>
    <cellStyle name="Normal 64 2 3 2 3 2 3" xfId="29251" xr:uid="{00000000-0005-0000-0000-000043720000}"/>
    <cellStyle name="Normal 64 2 3 2 3 3" xfId="9133" xr:uid="{00000000-0005-0000-0000-0000AD230000}"/>
    <cellStyle name="Normal 64 2 3 2 3 3 3" xfId="24234" xr:uid="{00000000-0005-0000-0000-0000AA5E0000}"/>
    <cellStyle name="Normal 64 2 3 2 3 5" xfId="19221" xr:uid="{00000000-0005-0000-0000-0000154B0000}"/>
    <cellStyle name="Normal 64 2 3 2 4" xfId="5772" xr:uid="{00000000-0005-0000-0000-00008C160000}"/>
    <cellStyle name="Normal 64 2 3 2 4 2" xfId="15824" xr:uid="{00000000-0005-0000-0000-0000D03D0000}"/>
    <cellStyle name="Normal 64 2 3 2 4 2 3" xfId="30922" xr:uid="{00000000-0005-0000-0000-0000CA780000}"/>
    <cellStyle name="Normal 64 2 3 2 4 3" xfId="10804" xr:uid="{00000000-0005-0000-0000-0000342A0000}"/>
    <cellStyle name="Normal 64 2 3 2 4 3 3" xfId="25905" xr:uid="{00000000-0005-0000-0000-000031650000}"/>
    <cellStyle name="Normal 64 2 3 2 4 5" xfId="20892" xr:uid="{00000000-0005-0000-0000-00009C510000}"/>
    <cellStyle name="Normal 64 2 3 2 5" xfId="12482" xr:uid="{00000000-0005-0000-0000-0000C2300000}"/>
    <cellStyle name="Normal 64 2 3 2 5 3" xfId="27580" xr:uid="{00000000-0005-0000-0000-0000BC6B0000}"/>
    <cellStyle name="Normal 64 2 3 2 6" xfId="7461" xr:uid="{00000000-0005-0000-0000-0000251D0000}"/>
    <cellStyle name="Normal 64 2 3 2 6 3" xfId="22563" xr:uid="{00000000-0005-0000-0000-000023580000}"/>
    <cellStyle name="Normal 64 2 3 2 8" xfId="17550" xr:uid="{00000000-0005-0000-0000-00008E440000}"/>
    <cellStyle name="Normal 64 2 3 3" xfId="2808" xr:uid="{00000000-0005-0000-0000-0000F80A0000}"/>
    <cellStyle name="Normal 64 2 3 3 2" xfId="4498" xr:uid="{00000000-0005-0000-0000-000092110000}"/>
    <cellStyle name="Normal 64 2 3 3 2 2" xfId="14571" xr:uid="{00000000-0005-0000-0000-0000EB380000}"/>
    <cellStyle name="Normal 64 2 3 3 2 2 3" xfId="29669" xr:uid="{00000000-0005-0000-0000-0000E5730000}"/>
    <cellStyle name="Normal 64 2 3 3 2 3" xfId="9551" xr:uid="{00000000-0005-0000-0000-00004F250000}"/>
    <cellStyle name="Normal 64 2 3 3 2 3 3" xfId="24652" xr:uid="{00000000-0005-0000-0000-00004C600000}"/>
    <cellStyle name="Normal 64 2 3 3 2 5" xfId="19639" xr:uid="{00000000-0005-0000-0000-0000B74C0000}"/>
    <cellStyle name="Normal 64 2 3 3 3" xfId="6190" xr:uid="{00000000-0005-0000-0000-00002E180000}"/>
    <cellStyle name="Normal 64 2 3 3 3 2" xfId="16242" xr:uid="{00000000-0005-0000-0000-0000723F0000}"/>
    <cellStyle name="Normal 64 2 3 3 3 3" xfId="11222" xr:uid="{00000000-0005-0000-0000-0000D62B0000}"/>
    <cellStyle name="Normal 64 2 3 3 3 3 3" xfId="26323" xr:uid="{00000000-0005-0000-0000-0000D3660000}"/>
    <cellStyle name="Normal 64 2 3 3 3 5" xfId="21310" xr:uid="{00000000-0005-0000-0000-00003E530000}"/>
    <cellStyle name="Normal 64 2 3 3 4" xfId="12900" xr:uid="{00000000-0005-0000-0000-000064320000}"/>
    <cellStyle name="Normal 64 2 3 3 4 3" xfId="27998" xr:uid="{00000000-0005-0000-0000-00005E6D0000}"/>
    <cellStyle name="Normal 64 2 3 3 5" xfId="7879" xr:uid="{00000000-0005-0000-0000-0000C71E0000}"/>
    <cellStyle name="Normal 64 2 3 3 5 3" xfId="22981" xr:uid="{00000000-0005-0000-0000-0000C5590000}"/>
    <cellStyle name="Normal 64 2 3 3 7" xfId="17968" xr:uid="{00000000-0005-0000-0000-000030460000}"/>
    <cellStyle name="Normal 64 2 3 4" xfId="3661" xr:uid="{00000000-0005-0000-0000-00004D0E0000}"/>
    <cellStyle name="Normal 64 2 3 4 2" xfId="13735" xr:uid="{00000000-0005-0000-0000-0000A7350000}"/>
    <cellStyle name="Normal 64 2 3 4 2 3" xfId="28833" xr:uid="{00000000-0005-0000-0000-0000A1700000}"/>
    <cellStyle name="Normal 64 2 3 4 3" xfId="8715" xr:uid="{00000000-0005-0000-0000-00000B220000}"/>
    <cellStyle name="Normal 64 2 3 4 3 3" xfId="23816" xr:uid="{00000000-0005-0000-0000-0000085D0000}"/>
    <cellStyle name="Normal 64 2 3 4 5" xfId="18803" xr:uid="{00000000-0005-0000-0000-000073490000}"/>
    <cellStyle name="Normal 64 2 3 5" xfId="5354" xr:uid="{00000000-0005-0000-0000-0000EA140000}"/>
    <cellStyle name="Normal 64 2 3 5 2" xfId="15406" xr:uid="{00000000-0005-0000-0000-00002E3C0000}"/>
    <cellStyle name="Normal 64 2 3 5 2 3" xfId="30504" xr:uid="{00000000-0005-0000-0000-000028770000}"/>
    <cellStyle name="Normal 64 2 3 5 3" xfId="10386" xr:uid="{00000000-0005-0000-0000-000092280000}"/>
    <cellStyle name="Normal 64 2 3 5 3 3" xfId="25487" xr:uid="{00000000-0005-0000-0000-00008F630000}"/>
    <cellStyle name="Normal 64 2 3 5 5" xfId="20474" xr:uid="{00000000-0005-0000-0000-0000FA4F0000}"/>
    <cellStyle name="Normal 64 2 3 6" xfId="12064" xr:uid="{00000000-0005-0000-0000-0000202F0000}"/>
    <cellStyle name="Normal 64 2 3 6 3" xfId="27162" xr:uid="{00000000-0005-0000-0000-00001A6A0000}"/>
    <cellStyle name="Normal 64 2 3 7" xfId="7043" xr:uid="{00000000-0005-0000-0000-0000831B0000}"/>
    <cellStyle name="Normal 64 2 3 7 3" xfId="22145" xr:uid="{00000000-0005-0000-0000-000081560000}"/>
    <cellStyle name="Normal 64 2 3 9" xfId="17132" xr:uid="{00000000-0005-0000-0000-0000EC420000}"/>
    <cellStyle name="Normal 64 2 4" xfId="2179" xr:uid="{00000000-0005-0000-0000-000083080000}"/>
    <cellStyle name="Normal 64 2 4 2" xfId="3018" xr:uid="{00000000-0005-0000-0000-0000CA0B0000}"/>
    <cellStyle name="Normal 64 2 4 2 2" xfId="4708" xr:uid="{00000000-0005-0000-0000-000064120000}"/>
    <cellStyle name="Normal 64 2 4 2 2 2" xfId="14781" xr:uid="{00000000-0005-0000-0000-0000BD390000}"/>
    <cellStyle name="Normal 64 2 4 2 2 2 3" xfId="29879" xr:uid="{00000000-0005-0000-0000-0000B7740000}"/>
    <cellStyle name="Normal 64 2 4 2 2 3" xfId="9761" xr:uid="{00000000-0005-0000-0000-000021260000}"/>
    <cellStyle name="Normal 64 2 4 2 2 3 3" xfId="24862" xr:uid="{00000000-0005-0000-0000-00001E610000}"/>
    <cellStyle name="Normal 64 2 4 2 2 5" xfId="19849" xr:uid="{00000000-0005-0000-0000-0000894D0000}"/>
    <cellStyle name="Normal 64 2 4 2 3" xfId="6400" xr:uid="{00000000-0005-0000-0000-000000190000}"/>
    <cellStyle name="Normal 64 2 4 2 3 2" xfId="16452" xr:uid="{00000000-0005-0000-0000-000044400000}"/>
    <cellStyle name="Normal 64 2 4 2 3 3" xfId="11432" xr:uid="{00000000-0005-0000-0000-0000A82C0000}"/>
    <cellStyle name="Normal 64 2 4 2 3 3 3" xfId="26533" xr:uid="{00000000-0005-0000-0000-0000A5670000}"/>
    <cellStyle name="Normal 64 2 4 2 3 5" xfId="21520" xr:uid="{00000000-0005-0000-0000-000010540000}"/>
    <cellStyle name="Normal 64 2 4 2 4" xfId="13110" xr:uid="{00000000-0005-0000-0000-000036330000}"/>
    <cellStyle name="Normal 64 2 4 2 4 3" xfId="28208" xr:uid="{00000000-0005-0000-0000-0000306E0000}"/>
    <cellStyle name="Normal 64 2 4 2 5" xfId="8089" xr:uid="{00000000-0005-0000-0000-0000991F0000}"/>
    <cellStyle name="Normal 64 2 4 2 5 3" xfId="23191" xr:uid="{00000000-0005-0000-0000-0000975A0000}"/>
    <cellStyle name="Normal 64 2 4 2 7" xfId="18178" xr:uid="{00000000-0005-0000-0000-000002470000}"/>
    <cellStyle name="Normal 64 2 4 3" xfId="3871" xr:uid="{00000000-0005-0000-0000-00001F0F0000}"/>
    <cellStyle name="Normal 64 2 4 3 2" xfId="13945" xr:uid="{00000000-0005-0000-0000-000079360000}"/>
    <cellStyle name="Normal 64 2 4 3 2 3" xfId="29043" xr:uid="{00000000-0005-0000-0000-000073710000}"/>
    <cellStyle name="Normal 64 2 4 3 3" xfId="8925" xr:uid="{00000000-0005-0000-0000-0000DD220000}"/>
    <cellStyle name="Normal 64 2 4 3 3 3" xfId="24026" xr:uid="{00000000-0005-0000-0000-0000DA5D0000}"/>
    <cellStyle name="Normal 64 2 4 3 5" xfId="19013" xr:uid="{00000000-0005-0000-0000-0000454A0000}"/>
    <cellStyle name="Normal 64 2 4 4" xfId="5564" xr:uid="{00000000-0005-0000-0000-0000BC150000}"/>
    <cellStyle name="Normal 64 2 4 4 2" xfId="15616" xr:uid="{00000000-0005-0000-0000-0000003D0000}"/>
    <cellStyle name="Normal 64 2 4 4 2 3" xfId="30714" xr:uid="{00000000-0005-0000-0000-0000FA770000}"/>
    <cellStyle name="Normal 64 2 4 4 3" xfId="10596" xr:uid="{00000000-0005-0000-0000-000064290000}"/>
    <cellStyle name="Normal 64 2 4 4 3 3" xfId="25697" xr:uid="{00000000-0005-0000-0000-000061640000}"/>
    <cellStyle name="Normal 64 2 4 4 5" xfId="20684" xr:uid="{00000000-0005-0000-0000-0000CC500000}"/>
    <cellStyle name="Normal 64 2 4 5" xfId="12274" xr:uid="{00000000-0005-0000-0000-0000F22F0000}"/>
    <cellStyle name="Normal 64 2 4 5 3" xfId="27372" xr:uid="{00000000-0005-0000-0000-0000EC6A0000}"/>
    <cellStyle name="Normal 64 2 4 6" xfId="7253" xr:uid="{00000000-0005-0000-0000-0000551C0000}"/>
    <cellStyle name="Normal 64 2 4 6 3" xfId="22355" xr:uid="{00000000-0005-0000-0000-000053570000}"/>
    <cellStyle name="Normal 64 2 4 8" xfId="17342" xr:uid="{00000000-0005-0000-0000-0000BE430000}"/>
    <cellStyle name="Normal 64 2 5" xfId="2600" xr:uid="{00000000-0005-0000-0000-0000280A0000}"/>
    <cellStyle name="Normal 64 2 5 2" xfId="4290" xr:uid="{00000000-0005-0000-0000-0000C2100000}"/>
    <cellStyle name="Normal 64 2 5 2 2" xfId="14363" xr:uid="{00000000-0005-0000-0000-00001B380000}"/>
    <cellStyle name="Normal 64 2 5 2 2 3" xfId="29461" xr:uid="{00000000-0005-0000-0000-000015730000}"/>
    <cellStyle name="Normal 64 2 5 2 3" xfId="9343" xr:uid="{00000000-0005-0000-0000-00007F240000}"/>
    <cellStyle name="Normal 64 2 5 2 3 3" xfId="24444" xr:uid="{00000000-0005-0000-0000-00007C5F0000}"/>
    <cellStyle name="Normal 64 2 5 2 5" xfId="19431" xr:uid="{00000000-0005-0000-0000-0000E74B0000}"/>
    <cellStyle name="Normal 64 2 5 3" xfId="5982" xr:uid="{00000000-0005-0000-0000-00005E170000}"/>
    <cellStyle name="Normal 64 2 5 3 2" xfId="16034" xr:uid="{00000000-0005-0000-0000-0000A23E0000}"/>
    <cellStyle name="Normal 64 2 5 3 3" xfId="11014" xr:uid="{00000000-0005-0000-0000-0000062B0000}"/>
    <cellStyle name="Normal 64 2 5 3 3 3" xfId="26115" xr:uid="{00000000-0005-0000-0000-000003660000}"/>
    <cellStyle name="Normal 64 2 5 3 5" xfId="21102" xr:uid="{00000000-0005-0000-0000-00006E520000}"/>
    <cellStyle name="Normal 64 2 5 4" xfId="12692" xr:uid="{00000000-0005-0000-0000-000094310000}"/>
    <cellStyle name="Normal 64 2 5 4 3" xfId="27790" xr:uid="{00000000-0005-0000-0000-00008E6C0000}"/>
    <cellStyle name="Normal 64 2 5 5" xfId="7671" xr:uid="{00000000-0005-0000-0000-0000F71D0000}"/>
    <cellStyle name="Normal 64 2 5 5 3" xfId="22773" xr:uid="{00000000-0005-0000-0000-0000F5580000}"/>
    <cellStyle name="Normal 64 2 5 7" xfId="17760" xr:uid="{00000000-0005-0000-0000-000060450000}"/>
    <cellStyle name="Normal 64 2 6" xfId="3453" xr:uid="{00000000-0005-0000-0000-00007D0D0000}"/>
    <cellStyle name="Normal 64 2 6 2" xfId="13527" xr:uid="{00000000-0005-0000-0000-0000D7340000}"/>
    <cellStyle name="Normal 64 2 6 2 3" xfId="28625" xr:uid="{00000000-0005-0000-0000-0000D16F0000}"/>
    <cellStyle name="Normal 64 2 6 3" xfId="8507" xr:uid="{00000000-0005-0000-0000-00003B210000}"/>
    <cellStyle name="Normal 64 2 6 3 3" xfId="23608" xr:uid="{00000000-0005-0000-0000-0000385C0000}"/>
    <cellStyle name="Normal 64 2 6 5" xfId="18595" xr:uid="{00000000-0005-0000-0000-0000A3480000}"/>
    <cellStyle name="Normal 64 2 7" xfId="5146" xr:uid="{00000000-0005-0000-0000-00001A140000}"/>
    <cellStyle name="Normal 64 2 7 2" xfId="15198" xr:uid="{00000000-0005-0000-0000-00005E3B0000}"/>
    <cellStyle name="Normal 64 2 7 2 3" xfId="30296" xr:uid="{00000000-0005-0000-0000-000058760000}"/>
    <cellStyle name="Normal 64 2 7 3" xfId="10178" xr:uid="{00000000-0005-0000-0000-0000C2270000}"/>
    <cellStyle name="Normal 64 2 7 3 3" xfId="25279" xr:uid="{00000000-0005-0000-0000-0000BF620000}"/>
    <cellStyle name="Normal 64 2 7 5" xfId="20266" xr:uid="{00000000-0005-0000-0000-00002A4F0000}"/>
    <cellStyle name="Normal 64 2 8" xfId="11856" xr:uid="{00000000-0005-0000-0000-0000502E0000}"/>
    <cellStyle name="Normal 64 2 8 3" xfId="26954" xr:uid="{00000000-0005-0000-0000-00004A690000}"/>
    <cellStyle name="Normal 64 2 9" xfId="6835" xr:uid="{00000000-0005-0000-0000-0000B31A0000}"/>
    <cellStyle name="Normal 64 2 9 3" xfId="21937" xr:uid="{00000000-0005-0000-0000-0000B1550000}"/>
    <cellStyle name="Normal 64 3" xfId="1799" xr:uid="{00000000-0005-0000-0000-000007070000}"/>
    <cellStyle name="Normal 64 3 10" xfId="16976" xr:uid="{00000000-0005-0000-0000-000050420000}"/>
    <cellStyle name="Normal 64 3 2" xfId="2018" xr:uid="{00000000-0005-0000-0000-0000E2070000}"/>
    <cellStyle name="Normal 64 3 2 2" xfId="2439" xr:uid="{00000000-0005-0000-0000-000087090000}"/>
    <cellStyle name="Normal 64 3 2 2 2" xfId="3278" xr:uid="{00000000-0005-0000-0000-0000CE0C0000}"/>
    <cellStyle name="Normal 64 3 2 2 2 2" xfId="4968" xr:uid="{00000000-0005-0000-0000-000068130000}"/>
    <cellStyle name="Normal 64 3 2 2 2 2 2" xfId="15041" xr:uid="{00000000-0005-0000-0000-0000C13A0000}"/>
    <cellStyle name="Normal 64 3 2 2 2 2 2 3" xfId="30139" xr:uid="{00000000-0005-0000-0000-0000BB750000}"/>
    <cellStyle name="Normal 64 3 2 2 2 2 3" xfId="10021" xr:uid="{00000000-0005-0000-0000-000025270000}"/>
    <cellStyle name="Normal 64 3 2 2 2 2 3 3" xfId="25122" xr:uid="{00000000-0005-0000-0000-000022620000}"/>
    <cellStyle name="Normal 64 3 2 2 2 2 5" xfId="20109" xr:uid="{00000000-0005-0000-0000-00008D4E0000}"/>
    <cellStyle name="Normal 64 3 2 2 2 3" xfId="6660" xr:uid="{00000000-0005-0000-0000-0000041A0000}"/>
    <cellStyle name="Normal 64 3 2 2 2 3 2" xfId="16712" xr:uid="{00000000-0005-0000-0000-000048410000}"/>
    <cellStyle name="Normal 64 3 2 2 2 3 3" xfId="11692" xr:uid="{00000000-0005-0000-0000-0000AC2D0000}"/>
    <cellStyle name="Normal 64 3 2 2 2 3 3 3" xfId="26793" xr:uid="{00000000-0005-0000-0000-0000A9680000}"/>
    <cellStyle name="Normal 64 3 2 2 2 3 5" xfId="21780" xr:uid="{00000000-0005-0000-0000-000014550000}"/>
    <cellStyle name="Normal 64 3 2 2 2 4" xfId="13370" xr:uid="{00000000-0005-0000-0000-00003A340000}"/>
    <cellStyle name="Normal 64 3 2 2 2 4 3" xfId="28468" xr:uid="{00000000-0005-0000-0000-0000346F0000}"/>
    <cellStyle name="Normal 64 3 2 2 2 5" xfId="8349" xr:uid="{00000000-0005-0000-0000-00009D200000}"/>
    <cellStyle name="Normal 64 3 2 2 2 5 3" xfId="23451" xr:uid="{00000000-0005-0000-0000-00009B5B0000}"/>
    <cellStyle name="Normal 64 3 2 2 2 7" xfId="18438" xr:uid="{00000000-0005-0000-0000-000006480000}"/>
    <cellStyle name="Normal 64 3 2 2 3" xfId="4131" xr:uid="{00000000-0005-0000-0000-000023100000}"/>
    <cellStyle name="Normal 64 3 2 2 3 2" xfId="14205" xr:uid="{00000000-0005-0000-0000-00007D370000}"/>
    <cellStyle name="Normal 64 3 2 2 3 2 3" xfId="29303" xr:uid="{00000000-0005-0000-0000-000077720000}"/>
    <cellStyle name="Normal 64 3 2 2 3 3" xfId="9185" xr:uid="{00000000-0005-0000-0000-0000E1230000}"/>
    <cellStyle name="Normal 64 3 2 2 3 3 3" xfId="24286" xr:uid="{00000000-0005-0000-0000-0000DE5E0000}"/>
    <cellStyle name="Normal 64 3 2 2 3 5" xfId="19273" xr:uid="{00000000-0005-0000-0000-0000494B0000}"/>
    <cellStyle name="Normal 64 3 2 2 4" xfId="5824" xr:uid="{00000000-0005-0000-0000-0000C0160000}"/>
    <cellStyle name="Normal 64 3 2 2 4 2" xfId="15876" xr:uid="{00000000-0005-0000-0000-0000043E0000}"/>
    <cellStyle name="Normal 64 3 2 2 4 3" xfId="10856" xr:uid="{00000000-0005-0000-0000-0000682A0000}"/>
    <cellStyle name="Normal 64 3 2 2 4 3 3" xfId="25957" xr:uid="{00000000-0005-0000-0000-000065650000}"/>
    <cellStyle name="Normal 64 3 2 2 4 5" xfId="20944" xr:uid="{00000000-0005-0000-0000-0000D0510000}"/>
    <cellStyle name="Normal 64 3 2 2 5" xfId="12534" xr:uid="{00000000-0005-0000-0000-0000F6300000}"/>
    <cellStyle name="Normal 64 3 2 2 5 3" xfId="27632" xr:uid="{00000000-0005-0000-0000-0000F06B0000}"/>
    <cellStyle name="Normal 64 3 2 2 6" xfId="7513" xr:uid="{00000000-0005-0000-0000-0000591D0000}"/>
    <cellStyle name="Normal 64 3 2 2 6 3" xfId="22615" xr:uid="{00000000-0005-0000-0000-000057580000}"/>
    <cellStyle name="Normal 64 3 2 2 8" xfId="17602" xr:uid="{00000000-0005-0000-0000-0000C2440000}"/>
    <cellStyle name="Normal 64 3 2 3" xfId="2860" xr:uid="{00000000-0005-0000-0000-00002C0B0000}"/>
    <cellStyle name="Normal 64 3 2 3 2" xfId="4550" xr:uid="{00000000-0005-0000-0000-0000C6110000}"/>
    <cellStyle name="Normal 64 3 2 3 2 2" xfId="14623" xr:uid="{00000000-0005-0000-0000-00001F390000}"/>
    <cellStyle name="Normal 64 3 2 3 2 2 3" xfId="29721" xr:uid="{00000000-0005-0000-0000-000019740000}"/>
    <cellStyle name="Normal 64 3 2 3 2 3" xfId="9603" xr:uid="{00000000-0005-0000-0000-000083250000}"/>
    <cellStyle name="Normal 64 3 2 3 2 3 3" xfId="24704" xr:uid="{00000000-0005-0000-0000-000080600000}"/>
    <cellStyle name="Normal 64 3 2 3 2 5" xfId="19691" xr:uid="{00000000-0005-0000-0000-0000EB4C0000}"/>
    <cellStyle name="Normal 64 3 2 3 3" xfId="6242" xr:uid="{00000000-0005-0000-0000-000062180000}"/>
    <cellStyle name="Normal 64 3 2 3 3 2" xfId="16294" xr:uid="{00000000-0005-0000-0000-0000A63F0000}"/>
    <cellStyle name="Normal 64 3 2 3 3 3" xfId="11274" xr:uid="{00000000-0005-0000-0000-00000A2C0000}"/>
    <cellStyle name="Normal 64 3 2 3 3 3 3" xfId="26375" xr:uid="{00000000-0005-0000-0000-000007670000}"/>
    <cellStyle name="Normal 64 3 2 3 3 5" xfId="21362" xr:uid="{00000000-0005-0000-0000-000072530000}"/>
    <cellStyle name="Normal 64 3 2 3 4" xfId="12952" xr:uid="{00000000-0005-0000-0000-000098320000}"/>
    <cellStyle name="Normal 64 3 2 3 4 3" xfId="28050" xr:uid="{00000000-0005-0000-0000-0000926D0000}"/>
    <cellStyle name="Normal 64 3 2 3 5" xfId="7931" xr:uid="{00000000-0005-0000-0000-0000FB1E0000}"/>
    <cellStyle name="Normal 64 3 2 3 5 3" xfId="23033" xr:uid="{00000000-0005-0000-0000-0000F9590000}"/>
    <cellStyle name="Normal 64 3 2 3 7" xfId="18020" xr:uid="{00000000-0005-0000-0000-000064460000}"/>
    <cellStyle name="Normal 64 3 2 4" xfId="3713" xr:uid="{00000000-0005-0000-0000-0000810E0000}"/>
    <cellStyle name="Normal 64 3 2 4 2" xfId="13787" xr:uid="{00000000-0005-0000-0000-0000DB350000}"/>
    <cellStyle name="Normal 64 3 2 4 2 3" xfId="28885" xr:uid="{00000000-0005-0000-0000-0000D5700000}"/>
    <cellStyle name="Normal 64 3 2 4 3" xfId="8767" xr:uid="{00000000-0005-0000-0000-00003F220000}"/>
    <cellStyle name="Normal 64 3 2 4 3 3" xfId="23868" xr:uid="{00000000-0005-0000-0000-00003C5D0000}"/>
    <cellStyle name="Normal 64 3 2 4 5" xfId="18855" xr:uid="{00000000-0005-0000-0000-0000A7490000}"/>
    <cellStyle name="Normal 64 3 2 5" xfId="5406" xr:uid="{00000000-0005-0000-0000-00001E150000}"/>
    <cellStyle name="Normal 64 3 2 5 2" xfId="15458" xr:uid="{00000000-0005-0000-0000-0000623C0000}"/>
    <cellStyle name="Normal 64 3 2 5 2 3" xfId="30556" xr:uid="{00000000-0005-0000-0000-00005C770000}"/>
    <cellStyle name="Normal 64 3 2 5 3" xfId="10438" xr:uid="{00000000-0005-0000-0000-0000C6280000}"/>
    <cellStyle name="Normal 64 3 2 5 3 3" xfId="25539" xr:uid="{00000000-0005-0000-0000-0000C3630000}"/>
    <cellStyle name="Normal 64 3 2 5 5" xfId="20526" xr:uid="{00000000-0005-0000-0000-00002E500000}"/>
    <cellStyle name="Normal 64 3 2 6" xfId="12116" xr:uid="{00000000-0005-0000-0000-0000542F0000}"/>
    <cellStyle name="Normal 64 3 2 6 3" xfId="27214" xr:uid="{00000000-0005-0000-0000-00004E6A0000}"/>
    <cellStyle name="Normal 64 3 2 7" xfId="7095" xr:uid="{00000000-0005-0000-0000-0000B71B0000}"/>
    <cellStyle name="Normal 64 3 2 7 3" xfId="22197" xr:uid="{00000000-0005-0000-0000-0000B5560000}"/>
    <cellStyle name="Normal 64 3 2 9" xfId="17184" xr:uid="{00000000-0005-0000-0000-000020430000}"/>
    <cellStyle name="Normal 64 3 3" xfId="2231" xr:uid="{00000000-0005-0000-0000-0000B7080000}"/>
    <cellStyle name="Normal 64 3 3 2" xfId="3070" xr:uid="{00000000-0005-0000-0000-0000FE0B0000}"/>
    <cellStyle name="Normal 64 3 3 2 2" xfId="4760" xr:uid="{00000000-0005-0000-0000-000098120000}"/>
    <cellStyle name="Normal 64 3 3 2 2 2" xfId="14833" xr:uid="{00000000-0005-0000-0000-0000F1390000}"/>
    <cellStyle name="Normal 64 3 3 2 2 2 3" xfId="29931" xr:uid="{00000000-0005-0000-0000-0000EB740000}"/>
    <cellStyle name="Normal 64 3 3 2 2 3" xfId="9813" xr:uid="{00000000-0005-0000-0000-000055260000}"/>
    <cellStyle name="Normal 64 3 3 2 2 3 3" xfId="24914" xr:uid="{00000000-0005-0000-0000-000052610000}"/>
    <cellStyle name="Normal 64 3 3 2 2 5" xfId="19901" xr:uid="{00000000-0005-0000-0000-0000BD4D0000}"/>
    <cellStyle name="Normal 64 3 3 2 3" xfId="6452" xr:uid="{00000000-0005-0000-0000-000034190000}"/>
    <cellStyle name="Normal 64 3 3 2 3 2" xfId="16504" xr:uid="{00000000-0005-0000-0000-000078400000}"/>
    <cellStyle name="Normal 64 3 3 2 3 3" xfId="11484" xr:uid="{00000000-0005-0000-0000-0000DC2C0000}"/>
    <cellStyle name="Normal 64 3 3 2 3 3 3" xfId="26585" xr:uid="{00000000-0005-0000-0000-0000D9670000}"/>
    <cellStyle name="Normal 64 3 3 2 3 5" xfId="21572" xr:uid="{00000000-0005-0000-0000-000044540000}"/>
    <cellStyle name="Normal 64 3 3 2 4" xfId="13162" xr:uid="{00000000-0005-0000-0000-00006A330000}"/>
    <cellStyle name="Normal 64 3 3 2 4 3" xfId="28260" xr:uid="{00000000-0005-0000-0000-0000646E0000}"/>
    <cellStyle name="Normal 64 3 3 2 5" xfId="8141" xr:uid="{00000000-0005-0000-0000-0000CD1F0000}"/>
    <cellStyle name="Normal 64 3 3 2 5 3" xfId="23243" xr:uid="{00000000-0005-0000-0000-0000CB5A0000}"/>
    <cellStyle name="Normal 64 3 3 2 7" xfId="18230" xr:uid="{00000000-0005-0000-0000-000036470000}"/>
    <cellStyle name="Normal 64 3 3 3" xfId="3923" xr:uid="{00000000-0005-0000-0000-0000530F0000}"/>
    <cellStyle name="Normal 64 3 3 3 2" xfId="13997" xr:uid="{00000000-0005-0000-0000-0000AD360000}"/>
    <cellStyle name="Normal 64 3 3 3 2 3" xfId="29095" xr:uid="{00000000-0005-0000-0000-0000A7710000}"/>
    <cellStyle name="Normal 64 3 3 3 3" xfId="8977" xr:uid="{00000000-0005-0000-0000-000011230000}"/>
    <cellStyle name="Normal 64 3 3 3 3 3" xfId="24078" xr:uid="{00000000-0005-0000-0000-00000E5E0000}"/>
    <cellStyle name="Normal 64 3 3 3 5" xfId="19065" xr:uid="{00000000-0005-0000-0000-0000794A0000}"/>
    <cellStyle name="Normal 64 3 3 4" xfId="5616" xr:uid="{00000000-0005-0000-0000-0000F0150000}"/>
    <cellStyle name="Normal 64 3 3 4 2" xfId="15668" xr:uid="{00000000-0005-0000-0000-0000343D0000}"/>
    <cellStyle name="Normal 64 3 3 4 2 3" xfId="30766" xr:uid="{00000000-0005-0000-0000-00002E780000}"/>
    <cellStyle name="Normal 64 3 3 4 3" xfId="10648" xr:uid="{00000000-0005-0000-0000-000098290000}"/>
    <cellStyle name="Normal 64 3 3 4 3 3" xfId="25749" xr:uid="{00000000-0005-0000-0000-000095640000}"/>
    <cellStyle name="Normal 64 3 3 4 5" xfId="20736" xr:uid="{00000000-0005-0000-0000-000000510000}"/>
    <cellStyle name="Normal 64 3 3 5" xfId="12326" xr:uid="{00000000-0005-0000-0000-000026300000}"/>
    <cellStyle name="Normal 64 3 3 5 3" xfId="27424" xr:uid="{00000000-0005-0000-0000-0000206B0000}"/>
    <cellStyle name="Normal 64 3 3 6" xfId="7305" xr:uid="{00000000-0005-0000-0000-0000891C0000}"/>
    <cellStyle name="Normal 64 3 3 6 3" xfId="22407" xr:uid="{00000000-0005-0000-0000-000087570000}"/>
    <cellStyle name="Normal 64 3 3 8" xfId="17394" xr:uid="{00000000-0005-0000-0000-0000F2430000}"/>
    <cellStyle name="Normal 64 3 4" xfId="2652" xr:uid="{00000000-0005-0000-0000-00005C0A0000}"/>
    <cellStyle name="Normal 64 3 4 2" xfId="4342" xr:uid="{00000000-0005-0000-0000-0000F6100000}"/>
    <cellStyle name="Normal 64 3 4 2 2" xfId="14415" xr:uid="{00000000-0005-0000-0000-00004F380000}"/>
    <cellStyle name="Normal 64 3 4 2 2 3" xfId="29513" xr:uid="{00000000-0005-0000-0000-000049730000}"/>
    <cellStyle name="Normal 64 3 4 2 3" xfId="9395" xr:uid="{00000000-0005-0000-0000-0000B3240000}"/>
    <cellStyle name="Normal 64 3 4 2 3 3" xfId="24496" xr:uid="{00000000-0005-0000-0000-0000B05F0000}"/>
    <cellStyle name="Normal 64 3 4 2 5" xfId="19483" xr:uid="{00000000-0005-0000-0000-00001B4C0000}"/>
    <cellStyle name="Normal 64 3 4 3" xfId="6034" xr:uid="{00000000-0005-0000-0000-000092170000}"/>
    <cellStyle name="Normal 64 3 4 3 2" xfId="16086" xr:uid="{00000000-0005-0000-0000-0000D63E0000}"/>
    <cellStyle name="Normal 64 3 4 3 3" xfId="11066" xr:uid="{00000000-0005-0000-0000-00003A2B0000}"/>
    <cellStyle name="Normal 64 3 4 3 3 3" xfId="26167" xr:uid="{00000000-0005-0000-0000-000037660000}"/>
    <cellStyle name="Normal 64 3 4 3 5" xfId="21154" xr:uid="{00000000-0005-0000-0000-0000A2520000}"/>
    <cellStyle name="Normal 64 3 4 4" xfId="12744" xr:uid="{00000000-0005-0000-0000-0000C8310000}"/>
    <cellStyle name="Normal 64 3 4 4 3" xfId="27842" xr:uid="{00000000-0005-0000-0000-0000C26C0000}"/>
    <cellStyle name="Normal 64 3 4 5" xfId="7723" xr:uid="{00000000-0005-0000-0000-00002B1E0000}"/>
    <cellStyle name="Normal 64 3 4 5 3" xfId="22825" xr:uid="{00000000-0005-0000-0000-000029590000}"/>
    <cellStyle name="Normal 64 3 4 7" xfId="17812" xr:uid="{00000000-0005-0000-0000-000094450000}"/>
    <cellStyle name="Normal 64 3 5" xfId="3505" xr:uid="{00000000-0005-0000-0000-0000B10D0000}"/>
    <cellStyle name="Normal 64 3 5 2" xfId="13579" xr:uid="{00000000-0005-0000-0000-00000B350000}"/>
    <cellStyle name="Normal 64 3 5 2 3" xfId="28677" xr:uid="{00000000-0005-0000-0000-000005700000}"/>
    <cellStyle name="Normal 64 3 5 3" xfId="8559" xr:uid="{00000000-0005-0000-0000-00006F210000}"/>
    <cellStyle name="Normal 64 3 5 3 3" xfId="23660" xr:uid="{00000000-0005-0000-0000-00006C5C0000}"/>
    <cellStyle name="Normal 64 3 5 5" xfId="18647" xr:uid="{00000000-0005-0000-0000-0000D7480000}"/>
    <cellStyle name="Normal 64 3 6" xfId="5198" xr:uid="{00000000-0005-0000-0000-00004E140000}"/>
    <cellStyle name="Normal 64 3 6 2" xfId="15250" xr:uid="{00000000-0005-0000-0000-0000923B0000}"/>
    <cellStyle name="Normal 64 3 6 2 3" xfId="30348" xr:uid="{00000000-0005-0000-0000-00008C760000}"/>
    <cellStyle name="Normal 64 3 6 3" xfId="10230" xr:uid="{00000000-0005-0000-0000-0000F6270000}"/>
    <cellStyle name="Normal 64 3 6 3 3" xfId="25331" xr:uid="{00000000-0005-0000-0000-0000F3620000}"/>
    <cellStyle name="Normal 64 3 6 5" xfId="20318" xr:uid="{00000000-0005-0000-0000-00005E4F0000}"/>
    <cellStyle name="Normal 64 3 7" xfId="11908" xr:uid="{00000000-0005-0000-0000-0000842E0000}"/>
    <cellStyle name="Normal 64 3 7 3" xfId="27006" xr:uid="{00000000-0005-0000-0000-00007E690000}"/>
    <cellStyle name="Normal 64 3 8" xfId="6887" xr:uid="{00000000-0005-0000-0000-0000E71A0000}"/>
    <cellStyle name="Normal 64 3 8 3" xfId="21989" xr:uid="{00000000-0005-0000-0000-0000E5550000}"/>
    <cellStyle name="Normal 64 4" xfId="1912" xr:uid="{00000000-0005-0000-0000-000078070000}"/>
    <cellStyle name="Normal 64 4 2" xfId="2335" xr:uid="{00000000-0005-0000-0000-00001F090000}"/>
    <cellStyle name="Normal 64 4 2 2" xfId="3174" xr:uid="{00000000-0005-0000-0000-0000660C0000}"/>
    <cellStyle name="Normal 64 4 2 2 2" xfId="4864" xr:uid="{00000000-0005-0000-0000-000000130000}"/>
    <cellStyle name="Normal 64 4 2 2 2 2" xfId="14937" xr:uid="{00000000-0005-0000-0000-0000593A0000}"/>
    <cellStyle name="Normal 64 4 2 2 2 2 3" xfId="30035" xr:uid="{00000000-0005-0000-0000-000053750000}"/>
    <cellStyle name="Normal 64 4 2 2 2 3" xfId="9917" xr:uid="{00000000-0005-0000-0000-0000BD260000}"/>
    <cellStyle name="Normal 64 4 2 2 2 3 3" xfId="25018" xr:uid="{00000000-0005-0000-0000-0000BA610000}"/>
    <cellStyle name="Normal 64 4 2 2 2 5" xfId="20005" xr:uid="{00000000-0005-0000-0000-0000254E0000}"/>
    <cellStyle name="Normal 64 4 2 2 3" xfId="6556" xr:uid="{00000000-0005-0000-0000-00009C190000}"/>
    <cellStyle name="Normal 64 4 2 2 3 2" xfId="16608" xr:uid="{00000000-0005-0000-0000-0000E0400000}"/>
    <cellStyle name="Normal 64 4 2 2 3 3" xfId="11588" xr:uid="{00000000-0005-0000-0000-0000442D0000}"/>
    <cellStyle name="Normal 64 4 2 2 3 3 3" xfId="26689" xr:uid="{00000000-0005-0000-0000-000041680000}"/>
    <cellStyle name="Normal 64 4 2 2 3 5" xfId="21676" xr:uid="{00000000-0005-0000-0000-0000AC540000}"/>
    <cellStyle name="Normal 64 4 2 2 4" xfId="13266" xr:uid="{00000000-0005-0000-0000-0000D2330000}"/>
    <cellStyle name="Normal 64 4 2 2 4 3" xfId="28364" xr:uid="{00000000-0005-0000-0000-0000CC6E0000}"/>
    <cellStyle name="Normal 64 4 2 2 5" xfId="8245" xr:uid="{00000000-0005-0000-0000-000035200000}"/>
    <cellStyle name="Normal 64 4 2 2 5 3" xfId="23347" xr:uid="{00000000-0005-0000-0000-0000335B0000}"/>
    <cellStyle name="Normal 64 4 2 2 7" xfId="18334" xr:uid="{00000000-0005-0000-0000-00009E470000}"/>
    <cellStyle name="Normal 64 4 2 3" xfId="4027" xr:uid="{00000000-0005-0000-0000-0000BB0F0000}"/>
    <cellStyle name="Normal 64 4 2 3 2" xfId="14101" xr:uid="{00000000-0005-0000-0000-000015370000}"/>
    <cellStyle name="Normal 64 4 2 3 2 3" xfId="29199" xr:uid="{00000000-0005-0000-0000-00000F720000}"/>
    <cellStyle name="Normal 64 4 2 3 3" xfId="9081" xr:uid="{00000000-0005-0000-0000-000079230000}"/>
    <cellStyle name="Normal 64 4 2 3 3 3" xfId="24182" xr:uid="{00000000-0005-0000-0000-0000765E0000}"/>
    <cellStyle name="Normal 64 4 2 3 5" xfId="19169" xr:uid="{00000000-0005-0000-0000-0000E14A0000}"/>
    <cellStyle name="Normal 64 4 2 4" xfId="5720" xr:uid="{00000000-0005-0000-0000-000058160000}"/>
    <cellStyle name="Normal 64 4 2 4 2" xfId="15772" xr:uid="{00000000-0005-0000-0000-00009C3D0000}"/>
    <cellStyle name="Normal 64 4 2 4 2 3" xfId="30870" xr:uid="{00000000-0005-0000-0000-000096780000}"/>
    <cellStyle name="Normal 64 4 2 4 3" xfId="10752" xr:uid="{00000000-0005-0000-0000-0000002A0000}"/>
    <cellStyle name="Normal 64 4 2 4 3 3" xfId="25853" xr:uid="{00000000-0005-0000-0000-0000FD640000}"/>
    <cellStyle name="Normal 64 4 2 4 5" xfId="20840" xr:uid="{00000000-0005-0000-0000-000068510000}"/>
    <cellStyle name="Normal 64 4 2 5" xfId="12430" xr:uid="{00000000-0005-0000-0000-00008E300000}"/>
    <cellStyle name="Normal 64 4 2 5 3" xfId="27528" xr:uid="{00000000-0005-0000-0000-0000886B0000}"/>
    <cellStyle name="Normal 64 4 2 6" xfId="7409" xr:uid="{00000000-0005-0000-0000-0000F11C0000}"/>
    <cellStyle name="Normal 64 4 2 6 3" xfId="22511" xr:uid="{00000000-0005-0000-0000-0000EF570000}"/>
    <cellStyle name="Normal 64 4 2 8" xfId="17498" xr:uid="{00000000-0005-0000-0000-00005A440000}"/>
    <cellStyle name="Normal 64 4 3" xfId="2756" xr:uid="{00000000-0005-0000-0000-0000C40A0000}"/>
    <cellStyle name="Normal 64 4 3 2" xfId="4446" xr:uid="{00000000-0005-0000-0000-00005E110000}"/>
    <cellStyle name="Normal 64 4 3 2 2" xfId="14519" xr:uid="{00000000-0005-0000-0000-0000B7380000}"/>
    <cellStyle name="Normal 64 4 3 2 2 3" xfId="29617" xr:uid="{00000000-0005-0000-0000-0000B1730000}"/>
    <cellStyle name="Normal 64 4 3 2 3" xfId="9499" xr:uid="{00000000-0005-0000-0000-00001B250000}"/>
    <cellStyle name="Normal 64 4 3 2 3 3" xfId="24600" xr:uid="{00000000-0005-0000-0000-000018600000}"/>
    <cellStyle name="Normal 64 4 3 2 5" xfId="19587" xr:uid="{00000000-0005-0000-0000-0000834C0000}"/>
    <cellStyle name="Normal 64 4 3 3" xfId="6138" xr:uid="{00000000-0005-0000-0000-0000FA170000}"/>
    <cellStyle name="Normal 64 4 3 3 2" xfId="16190" xr:uid="{00000000-0005-0000-0000-00003E3F0000}"/>
    <cellStyle name="Normal 64 4 3 3 3" xfId="11170" xr:uid="{00000000-0005-0000-0000-0000A22B0000}"/>
    <cellStyle name="Normal 64 4 3 3 3 3" xfId="26271" xr:uid="{00000000-0005-0000-0000-00009F660000}"/>
    <cellStyle name="Normal 64 4 3 3 5" xfId="21258" xr:uid="{00000000-0005-0000-0000-00000A530000}"/>
    <cellStyle name="Normal 64 4 3 4" xfId="12848" xr:uid="{00000000-0005-0000-0000-000030320000}"/>
    <cellStyle name="Normal 64 4 3 4 3" xfId="27946" xr:uid="{00000000-0005-0000-0000-00002A6D0000}"/>
    <cellStyle name="Normal 64 4 3 5" xfId="7827" xr:uid="{00000000-0005-0000-0000-0000931E0000}"/>
    <cellStyle name="Normal 64 4 3 5 3" xfId="22929" xr:uid="{00000000-0005-0000-0000-000091590000}"/>
    <cellStyle name="Normal 64 4 3 7" xfId="17916" xr:uid="{00000000-0005-0000-0000-0000FC450000}"/>
    <cellStyle name="Normal 64 4 4" xfId="3609" xr:uid="{00000000-0005-0000-0000-0000190E0000}"/>
    <cellStyle name="Normal 64 4 4 2" xfId="13683" xr:uid="{00000000-0005-0000-0000-000073350000}"/>
    <cellStyle name="Normal 64 4 4 2 3" xfId="28781" xr:uid="{00000000-0005-0000-0000-00006D700000}"/>
    <cellStyle name="Normal 64 4 4 3" xfId="8663" xr:uid="{00000000-0005-0000-0000-0000D7210000}"/>
    <cellStyle name="Normal 64 4 4 3 3" xfId="23764" xr:uid="{00000000-0005-0000-0000-0000D45C0000}"/>
    <cellStyle name="Normal 64 4 4 5" xfId="18751" xr:uid="{00000000-0005-0000-0000-00003F490000}"/>
    <cellStyle name="Normal 64 4 5" xfId="5302" xr:uid="{00000000-0005-0000-0000-0000B6140000}"/>
    <cellStyle name="Normal 64 4 5 2" xfId="15354" xr:uid="{00000000-0005-0000-0000-0000FA3B0000}"/>
    <cellStyle name="Normal 64 4 5 2 3" xfId="30452" xr:uid="{00000000-0005-0000-0000-0000F4760000}"/>
    <cellStyle name="Normal 64 4 5 3" xfId="10334" xr:uid="{00000000-0005-0000-0000-00005E280000}"/>
    <cellStyle name="Normal 64 4 5 3 3" xfId="25435" xr:uid="{00000000-0005-0000-0000-00005B630000}"/>
    <cellStyle name="Normal 64 4 5 5" xfId="20422" xr:uid="{00000000-0005-0000-0000-0000C64F0000}"/>
    <cellStyle name="Normal 64 4 6" xfId="12012" xr:uid="{00000000-0005-0000-0000-0000EC2E0000}"/>
    <cellStyle name="Normal 64 4 6 3" xfId="27110" xr:uid="{00000000-0005-0000-0000-0000E6690000}"/>
    <cellStyle name="Normal 64 4 7" xfId="6991" xr:uid="{00000000-0005-0000-0000-00004F1B0000}"/>
    <cellStyle name="Normal 64 4 7 3" xfId="22093" xr:uid="{00000000-0005-0000-0000-00004D560000}"/>
    <cellStyle name="Normal 64 4 9" xfId="17080" xr:uid="{00000000-0005-0000-0000-0000B8420000}"/>
    <cellStyle name="Normal 64 5" xfId="2125" xr:uid="{00000000-0005-0000-0000-00004D080000}"/>
    <cellStyle name="Normal 64 5 2" xfId="2966" xr:uid="{00000000-0005-0000-0000-0000960B0000}"/>
    <cellStyle name="Normal 64 5 2 2" xfId="4656" xr:uid="{00000000-0005-0000-0000-000030120000}"/>
    <cellStyle name="Normal 64 5 2 2 2" xfId="14729" xr:uid="{00000000-0005-0000-0000-000089390000}"/>
    <cellStyle name="Normal 64 5 2 2 2 3" xfId="29827" xr:uid="{00000000-0005-0000-0000-000083740000}"/>
    <cellStyle name="Normal 64 5 2 2 3" xfId="9709" xr:uid="{00000000-0005-0000-0000-0000ED250000}"/>
    <cellStyle name="Normal 64 5 2 2 3 3" xfId="24810" xr:uid="{00000000-0005-0000-0000-0000EA600000}"/>
    <cellStyle name="Normal 64 5 2 2 5" xfId="19797" xr:uid="{00000000-0005-0000-0000-0000554D0000}"/>
    <cellStyle name="Normal 64 5 2 3" xfId="6348" xr:uid="{00000000-0005-0000-0000-0000CC180000}"/>
    <cellStyle name="Normal 64 5 2 3 2" xfId="16400" xr:uid="{00000000-0005-0000-0000-000010400000}"/>
    <cellStyle name="Normal 64 5 2 3 3" xfId="11380" xr:uid="{00000000-0005-0000-0000-0000742C0000}"/>
    <cellStyle name="Normal 64 5 2 3 3 3" xfId="26481" xr:uid="{00000000-0005-0000-0000-000071670000}"/>
    <cellStyle name="Normal 64 5 2 3 5" xfId="21468" xr:uid="{00000000-0005-0000-0000-0000DC530000}"/>
    <cellStyle name="Normal 64 5 2 4" xfId="13058" xr:uid="{00000000-0005-0000-0000-000002330000}"/>
    <cellStyle name="Normal 64 5 2 4 3" xfId="28156" xr:uid="{00000000-0005-0000-0000-0000FC6D0000}"/>
    <cellStyle name="Normal 64 5 2 5" xfId="8037" xr:uid="{00000000-0005-0000-0000-0000651F0000}"/>
    <cellStyle name="Normal 64 5 2 5 3" xfId="23139" xr:uid="{00000000-0005-0000-0000-0000635A0000}"/>
    <cellStyle name="Normal 64 5 2 7" xfId="18126" xr:uid="{00000000-0005-0000-0000-0000CE460000}"/>
    <cellStyle name="Normal 64 5 3" xfId="3819" xr:uid="{00000000-0005-0000-0000-0000EB0E0000}"/>
    <cellStyle name="Normal 64 5 3 2" xfId="13893" xr:uid="{00000000-0005-0000-0000-000045360000}"/>
    <cellStyle name="Normal 64 5 3 2 3" xfId="28991" xr:uid="{00000000-0005-0000-0000-00003F710000}"/>
    <cellStyle name="Normal 64 5 3 3" xfId="8873" xr:uid="{00000000-0005-0000-0000-0000A9220000}"/>
    <cellStyle name="Normal 64 5 3 3 3" xfId="23974" xr:uid="{00000000-0005-0000-0000-0000A65D0000}"/>
    <cellStyle name="Normal 64 5 3 5" xfId="18961" xr:uid="{00000000-0005-0000-0000-0000114A0000}"/>
    <cellStyle name="Normal 64 5 4" xfId="5512" xr:uid="{00000000-0005-0000-0000-000088150000}"/>
    <cellStyle name="Normal 64 5 4 2" xfId="15564" xr:uid="{00000000-0005-0000-0000-0000CC3C0000}"/>
    <cellStyle name="Normal 64 5 4 2 3" xfId="30662" xr:uid="{00000000-0005-0000-0000-0000C6770000}"/>
    <cellStyle name="Normal 64 5 4 3" xfId="10544" xr:uid="{00000000-0005-0000-0000-000030290000}"/>
    <cellStyle name="Normal 64 5 4 3 3" xfId="25645" xr:uid="{00000000-0005-0000-0000-00002D640000}"/>
    <cellStyle name="Normal 64 5 4 5" xfId="20632" xr:uid="{00000000-0005-0000-0000-000098500000}"/>
    <cellStyle name="Normal 64 5 5" xfId="12222" xr:uid="{00000000-0005-0000-0000-0000BE2F0000}"/>
    <cellStyle name="Normal 64 5 5 3" xfId="27320" xr:uid="{00000000-0005-0000-0000-0000B86A0000}"/>
    <cellStyle name="Normal 64 5 6" xfId="7201" xr:uid="{00000000-0005-0000-0000-0000211C0000}"/>
    <cellStyle name="Normal 64 5 6 3" xfId="22303" xr:uid="{00000000-0005-0000-0000-00001F570000}"/>
    <cellStyle name="Normal 64 5 8" xfId="17290" xr:uid="{00000000-0005-0000-0000-00008A430000}"/>
    <cellStyle name="Normal 64 6" xfId="2546" xr:uid="{00000000-0005-0000-0000-0000F2090000}"/>
    <cellStyle name="Normal 64 6 2" xfId="4238" xr:uid="{00000000-0005-0000-0000-00008E100000}"/>
    <cellStyle name="Normal 64 6 2 2" xfId="14311" xr:uid="{00000000-0005-0000-0000-0000E7370000}"/>
    <cellStyle name="Normal 64 6 2 2 3" xfId="29409" xr:uid="{00000000-0005-0000-0000-0000E1720000}"/>
    <cellStyle name="Normal 64 6 2 3" xfId="9291" xr:uid="{00000000-0005-0000-0000-00004B240000}"/>
    <cellStyle name="Normal 64 6 2 3 3" xfId="24392" xr:uid="{00000000-0005-0000-0000-0000485F0000}"/>
    <cellStyle name="Normal 64 6 2 5" xfId="19379" xr:uid="{00000000-0005-0000-0000-0000B34B0000}"/>
    <cellStyle name="Normal 64 6 3" xfId="5930" xr:uid="{00000000-0005-0000-0000-00002A170000}"/>
    <cellStyle name="Normal 64 6 3 2" xfId="15982" xr:uid="{00000000-0005-0000-0000-00006E3E0000}"/>
    <cellStyle name="Normal 64 6 3 3" xfId="10962" xr:uid="{00000000-0005-0000-0000-0000D22A0000}"/>
    <cellStyle name="Normal 64 6 3 3 3" xfId="26063" xr:uid="{00000000-0005-0000-0000-0000CF650000}"/>
    <cellStyle name="Normal 64 6 3 5" xfId="21050" xr:uid="{00000000-0005-0000-0000-00003A520000}"/>
    <cellStyle name="Normal 64 6 4" xfId="12640" xr:uid="{00000000-0005-0000-0000-000060310000}"/>
    <cellStyle name="Normal 64 6 4 3" xfId="27738" xr:uid="{00000000-0005-0000-0000-00005A6C0000}"/>
    <cellStyle name="Normal 64 6 5" xfId="7619" xr:uid="{00000000-0005-0000-0000-0000C31D0000}"/>
    <cellStyle name="Normal 64 6 5 3" xfId="22721" xr:uid="{00000000-0005-0000-0000-0000C1580000}"/>
    <cellStyle name="Normal 64 6 7" xfId="17708" xr:uid="{00000000-0005-0000-0000-00002C450000}"/>
    <cellStyle name="Normal 64 7" xfId="3398" xr:uid="{00000000-0005-0000-0000-0000460D0000}"/>
    <cellStyle name="Normal 64 7 2" xfId="13475" xr:uid="{00000000-0005-0000-0000-0000A3340000}"/>
    <cellStyle name="Normal 64 7 2 3" xfId="28573" xr:uid="{00000000-0005-0000-0000-00009D6F0000}"/>
    <cellStyle name="Normal 64 7 3" xfId="8455" xr:uid="{00000000-0005-0000-0000-000007210000}"/>
    <cellStyle name="Normal 64 7 3 3" xfId="23556" xr:uid="{00000000-0005-0000-0000-0000045C0000}"/>
    <cellStyle name="Normal 64 7 5" xfId="18543" xr:uid="{00000000-0005-0000-0000-00006F480000}"/>
    <cellStyle name="Normal 64 8" xfId="5092" xr:uid="{00000000-0005-0000-0000-0000E4130000}"/>
    <cellStyle name="Normal 64 8 2" xfId="15146" xr:uid="{00000000-0005-0000-0000-00002A3B0000}"/>
    <cellStyle name="Normal 64 8 2 3" xfId="30244" xr:uid="{00000000-0005-0000-0000-000024760000}"/>
    <cellStyle name="Normal 64 8 3" xfId="10126" xr:uid="{00000000-0005-0000-0000-00008E270000}"/>
    <cellStyle name="Normal 64 8 3 3" xfId="25227" xr:uid="{00000000-0005-0000-0000-00008B620000}"/>
    <cellStyle name="Normal 64 8 5" xfId="20214" xr:uid="{00000000-0005-0000-0000-0000F64E0000}"/>
    <cellStyle name="Normal 64 9" xfId="11802" xr:uid="{00000000-0005-0000-0000-00001A2E0000}"/>
    <cellStyle name="Normal 64 9 3" xfId="26902" xr:uid="{00000000-0005-0000-0000-000016690000}"/>
    <cellStyle name="Normal 65" xfId="1477" xr:uid="{00000000-0005-0000-0000-0000C5050000}"/>
    <cellStyle name="Normal 65 10" xfId="6782" xr:uid="{00000000-0005-0000-0000-00007E1A0000}"/>
    <cellStyle name="Normal 65 10 3" xfId="21886" xr:uid="{00000000-0005-0000-0000-00007E550000}"/>
    <cellStyle name="Normal 65 12" xfId="16871" xr:uid="{00000000-0005-0000-0000-0000E7410000}"/>
    <cellStyle name="Normal 65 2" xfId="1746" xr:uid="{00000000-0005-0000-0000-0000D2060000}"/>
    <cellStyle name="Normal 65 2 11" xfId="16925" xr:uid="{00000000-0005-0000-0000-00001D420000}"/>
    <cellStyle name="Normal 65 2 2" xfId="1854" xr:uid="{00000000-0005-0000-0000-00003E070000}"/>
    <cellStyle name="Normal 65 2 2 10" xfId="17029" xr:uid="{00000000-0005-0000-0000-000085420000}"/>
    <cellStyle name="Normal 65 2 2 2" xfId="2071" xr:uid="{00000000-0005-0000-0000-000017080000}"/>
    <cellStyle name="Normal 65 2 2 2 2" xfId="2492" xr:uid="{00000000-0005-0000-0000-0000BC090000}"/>
    <cellStyle name="Normal 65 2 2 2 2 2" xfId="3331" xr:uid="{00000000-0005-0000-0000-0000030D0000}"/>
    <cellStyle name="Normal 65 2 2 2 2 2 2" xfId="5021" xr:uid="{00000000-0005-0000-0000-00009D130000}"/>
    <cellStyle name="Normal 65 2 2 2 2 2 2 2" xfId="15094" xr:uid="{00000000-0005-0000-0000-0000F63A0000}"/>
    <cellStyle name="Normal 65 2 2 2 2 2 2 2 3" xfId="30192" xr:uid="{00000000-0005-0000-0000-0000F0750000}"/>
    <cellStyle name="Normal 65 2 2 2 2 2 2 3" xfId="10074" xr:uid="{00000000-0005-0000-0000-00005A270000}"/>
    <cellStyle name="Normal 65 2 2 2 2 2 2 3 3" xfId="25175" xr:uid="{00000000-0005-0000-0000-000057620000}"/>
    <cellStyle name="Normal 65 2 2 2 2 2 2 5" xfId="20162" xr:uid="{00000000-0005-0000-0000-0000C24E0000}"/>
    <cellStyle name="Normal 65 2 2 2 2 2 3" xfId="6713" xr:uid="{00000000-0005-0000-0000-0000391A0000}"/>
    <cellStyle name="Normal 65 2 2 2 2 2 3 2" xfId="16765" xr:uid="{00000000-0005-0000-0000-00007D410000}"/>
    <cellStyle name="Normal 65 2 2 2 2 2 3 3" xfId="11745" xr:uid="{00000000-0005-0000-0000-0000E12D0000}"/>
    <cellStyle name="Normal 65 2 2 2 2 2 3 3 3" xfId="26846" xr:uid="{00000000-0005-0000-0000-0000DE680000}"/>
    <cellStyle name="Normal 65 2 2 2 2 2 3 5" xfId="21833" xr:uid="{00000000-0005-0000-0000-000049550000}"/>
    <cellStyle name="Normal 65 2 2 2 2 2 4" xfId="13423" xr:uid="{00000000-0005-0000-0000-00006F340000}"/>
    <cellStyle name="Normal 65 2 2 2 2 2 4 3" xfId="28521" xr:uid="{00000000-0005-0000-0000-0000696F0000}"/>
    <cellStyle name="Normal 65 2 2 2 2 2 5" xfId="8402" xr:uid="{00000000-0005-0000-0000-0000D2200000}"/>
    <cellStyle name="Normal 65 2 2 2 2 2 5 3" xfId="23504" xr:uid="{00000000-0005-0000-0000-0000D05B0000}"/>
    <cellStyle name="Normal 65 2 2 2 2 2 7" xfId="18491" xr:uid="{00000000-0005-0000-0000-00003B480000}"/>
    <cellStyle name="Normal 65 2 2 2 2 3" xfId="4184" xr:uid="{00000000-0005-0000-0000-000058100000}"/>
    <cellStyle name="Normal 65 2 2 2 2 3 2" xfId="14258" xr:uid="{00000000-0005-0000-0000-0000B2370000}"/>
    <cellStyle name="Normal 65 2 2 2 2 3 2 3" xfId="29356" xr:uid="{00000000-0005-0000-0000-0000AC720000}"/>
    <cellStyle name="Normal 65 2 2 2 2 3 3" xfId="9238" xr:uid="{00000000-0005-0000-0000-000016240000}"/>
    <cellStyle name="Normal 65 2 2 2 2 3 3 3" xfId="24339" xr:uid="{00000000-0005-0000-0000-0000135F0000}"/>
    <cellStyle name="Normal 65 2 2 2 2 3 5" xfId="19326" xr:uid="{00000000-0005-0000-0000-00007E4B0000}"/>
    <cellStyle name="Normal 65 2 2 2 2 4" xfId="5877" xr:uid="{00000000-0005-0000-0000-0000F5160000}"/>
    <cellStyle name="Normal 65 2 2 2 2 4 2" xfId="15929" xr:uid="{00000000-0005-0000-0000-0000393E0000}"/>
    <cellStyle name="Normal 65 2 2 2 2 4 3" xfId="10909" xr:uid="{00000000-0005-0000-0000-00009D2A0000}"/>
    <cellStyle name="Normal 65 2 2 2 2 4 3 3" xfId="26010" xr:uid="{00000000-0005-0000-0000-00009A650000}"/>
    <cellStyle name="Normal 65 2 2 2 2 4 5" xfId="20997" xr:uid="{00000000-0005-0000-0000-000005520000}"/>
    <cellStyle name="Normal 65 2 2 2 2 5" xfId="12587" xr:uid="{00000000-0005-0000-0000-00002B310000}"/>
    <cellStyle name="Normal 65 2 2 2 2 5 3" xfId="27685" xr:uid="{00000000-0005-0000-0000-0000256C0000}"/>
    <cellStyle name="Normal 65 2 2 2 2 6" xfId="7566" xr:uid="{00000000-0005-0000-0000-00008E1D0000}"/>
    <cellStyle name="Normal 65 2 2 2 2 6 3" xfId="22668" xr:uid="{00000000-0005-0000-0000-00008C580000}"/>
    <cellStyle name="Normal 65 2 2 2 2 8" xfId="17655" xr:uid="{00000000-0005-0000-0000-0000F7440000}"/>
    <cellStyle name="Normal 65 2 2 2 3" xfId="2913" xr:uid="{00000000-0005-0000-0000-0000610B0000}"/>
    <cellStyle name="Normal 65 2 2 2 3 2" xfId="4603" xr:uid="{00000000-0005-0000-0000-0000FB110000}"/>
    <cellStyle name="Normal 65 2 2 2 3 2 2" xfId="14676" xr:uid="{00000000-0005-0000-0000-000054390000}"/>
    <cellStyle name="Normal 65 2 2 2 3 2 2 3" xfId="29774" xr:uid="{00000000-0005-0000-0000-00004E740000}"/>
    <cellStyle name="Normal 65 2 2 2 3 2 3" xfId="9656" xr:uid="{00000000-0005-0000-0000-0000B8250000}"/>
    <cellStyle name="Normal 65 2 2 2 3 2 3 3" xfId="24757" xr:uid="{00000000-0005-0000-0000-0000B5600000}"/>
    <cellStyle name="Normal 65 2 2 2 3 2 5" xfId="19744" xr:uid="{00000000-0005-0000-0000-0000204D0000}"/>
    <cellStyle name="Normal 65 2 2 2 3 3" xfId="6295" xr:uid="{00000000-0005-0000-0000-000097180000}"/>
    <cellStyle name="Normal 65 2 2 2 3 3 2" xfId="16347" xr:uid="{00000000-0005-0000-0000-0000DB3F0000}"/>
    <cellStyle name="Normal 65 2 2 2 3 3 3" xfId="11327" xr:uid="{00000000-0005-0000-0000-00003F2C0000}"/>
    <cellStyle name="Normal 65 2 2 2 3 3 3 3" xfId="26428" xr:uid="{00000000-0005-0000-0000-00003C670000}"/>
    <cellStyle name="Normal 65 2 2 2 3 3 5" xfId="21415" xr:uid="{00000000-0005-0000-0000-0000A7530000}"/>
    <cellStyle name="Normal 65 2 2 2 3 4" xfId="13005" xr:uid="{00000000-0005-0000-0000-0000CD320000}"/>
    <cellStyle name="Normal 65 2 2 2 3 4 3" xfId="28103" xr:uid="{00000000-0005-0000-0000-0000C76D0000}"/>
    <cellStyle name="Normal 65 2 2 2 3 5" xfId="7984" xr:uid="{00000000-0005-0000-0000-0000301F0000}"/>
    <cellStyle name="Normal 65 2 2 2 3 5 3" xfId="23086" xr:uid="{00000000-0005-0000-0000-00002E5A0000}"/>
    <cellStyle name="Normal 65 2 2 2 3 7" xfId="18073" xr:uid="{00000000-0005-0000-0000-000099460000}"/>
    <cellStyle name="Normal 65 2 2 2 4" xfId="3766" xr:uid="{00000000-0005-0000-0000-0000B60E0000}"/>
    <cellStyle name="Normal 65 2 2 2 4 2" xfId="13840" xr:uid="{00000000-0005-0000-0000-000010360000}"/>
    <cellStyle name="Normal 65 2 2 2 4 2 3" xfId="28938" xr:uid="{00000000-0005-0000-0000-00000A710000}"/>
    <cellStyle name="Normal 65 2 2 2 4 3" xfId="8820" xr:uid="{00000000-0005-0000-0000-000074220000}"/>
    <cellStyle name="Normal 65 2 2 2 4 3 3" xfId="23921" xr:uid="{00000000-0005-0000-0000-0000715D0000}"/>
    <cellStyle name="Normal 65 2 2 2 4 5" xfId="18908" xr:uid="{00000000-0005-0000-0000-0000DC490000}"/>
    <cellStyle name="Normal 65 2 2 2 5" xfId="5459" xr:uid="{00000000-0005-0000-0000-000053150000}"/>
    <cellStyle name="Normal 65 2 2 2 5 2" xfId="15511" xr:uid="{00000000-0005-0000-0000-0000973C0000}"/>
    <cellStyle name="Normal 65 2 2 2 5 2 3" xfId="30609" xr:uid="{00000000-0005-0000-0000-000091770000}"/>
    <cellStyle name="Normal 65 2 2 2 5 3" xfId="10491" xr:uid="{00000000-0005-0000-0000-0000FB280000}"/>
    <cellStyle name="Normal 65 2 2 2 5 3 3" xfId="25592" xr:uid="{00000000-0005-0000-0000-0000F8630000}"/>
    <cellStyle name="Normal 65 2 2 2 5 5" xfId="20579" xr:uid="{00000000-0005-0000-0000-000063500000}"/>
    <cellStyle name="Normal 65 2 2 2 6" xfId="12169" xr:uid="{00000000-0005-0000-0000-0000892F0000}"/>
    <cellStyle name="Normal 65 2 2 2 6 3" xfId="27267" xr:uid="{00000000-0005-0000-0000-0000836A0000}"/>
    <cellStyle name="Normal 65 2 2 2 7" xfId="7148" xr:uid="{00000000-0005-0000-0000-0000EC1B0000}"/>
    <cellStyle name="Normal 65 2 2 2 7 3" xfId="22250" xr:uid="{00000000-0005-0000-0000-0000EA560000}"/>
    <cellStyle name="Normal 65 2 2 2 9" xfId="17237" xr:uid="{00000000-0005-0000-0000-000055430000}"/>
    <cellStyle name="Normal 65 2 2 3" xfId="2284" xr:uid="{00000000-0005-0000-0000-0000EC080000}"/>
    <cellStyle name="Normal 65 2 2 3 2" xfId="3123" xr:uid="{00000000-0005-0000-0000-0000330C0000}"/>
    <cellStyle name="Normal 65 2 2 3 2 2" xfId="4813" xr:uid="{00000000-0005-0000-0000-0000CD120000}"/>
    <cellStyle name="Normal 65 2 2 3 2 2 2" xfId="14886" xr:uid="{00000000-0005-0000-0000-0000263A0000}"/>
    <cellStyle name="Normal 65 2 2 3 2 2 2 3" xfId="29984" xr:uid="{00000000-0005-0000-0000-000020750000}"/>
    <cellStyle name="Normal 65 2 2 3 2 2 3" xfId="9866" xr:uid="{00000000-0005-0000-0000-00008A260000}"/>
    <cellStyle name="Normal 65 2 2 3 2 2 3 3" xfId="24967" xr:uid="{00000000-0005-0000-0000-000087610000}"/>
    <cellStyle name="Normal 65 2 2 3 2 2 5" xfId="19954" xr:uid="{00000000-0005-0000-0000-0000F24D0000}"/>
    <cellStyle name="Normal 65 2 2 3 2 3" xfId="6505" xr:uid="{00000000-0005-0000-0000-000069190000}"/>
    <cellStyle name="Normal 65 2 2 3 2 3 2" xfId="16557" xr:uid="{00000000-0005-0000-0000-0000AD400000}"/>
    <cellStyle name="Normal 65 2 2 3 2 3 3" xfId="11537" xr:uid="{00000000-0005-0000-0000-0000112D0000}"/>
    <cellStyle name="Normal 65 2 2 3 2 3 3 3" xfId="26638" xr:uid="{00000000-0005-0000-0000-00000E680000}"/>
    <cellStyle name="Normal 65 2 2 3 2 3 5" xfId="21625" xr:uid="{00000000-0005-0000-0000-000079540000}"/>
    <cellStyle name="Normal 65 2 2 3 2 4" xfId="13215" xr:uid="{00000000-0005-0000-0000-00009F330000}"/>
    <cellStyle name="Normal 65 2 2 3 2 4 3" xfId="28313" xr:uid="{00000000-0005-0000-0000-0000996E0000}"/>
    <cellStyle name="Normal 65 2 2 3 2 5" xfId="8194" xr:uid="{00000000-0005-0000-0000-000002200000}"/>
    <cellStyle name="Normal 65 2 2 3 2 5 3" xfId="23296" xr:uid="{00000000-0005-0000-0000-0000005B0000}"/>
    <cellStyle name="Normal 65 2 2 3 2 7" xfId="18283" xr:uid="{00000000-0005-0000-0000-00006B470000}"/>
    <cellStyle name="Normal 65 2 2 3 3" xfId="3976" xr:uid="{00000000-0005-0000-0000-0000880F0000}"/>
    <cellStyle name="Normal 65 2 2 3 3 2" xfId="14050" xr:uid="{00000000-0005-0000-0000-0000E2360000}"/>
    <cellStyle name="Normal 65 2 2 3 3 2 3" xfId="29148" xr:uid="{00000000-0005-0000-0000-0000DC710000}"/>
    <cellStyle name="Normal 65 2 2 3 3 3" xfId="9030" xr:uid="{00000000-0005-0000-0000-000046230000}"/>
    <cellStyle name="Normal 65 2 2 3 3 3 3" xfId="24131" xr:uid="{00000000-0005-0000-0000-0000435E0000}"/>
    <cellStyle name="Normal 65 2 2 3 3 5" xfId="19118" xr:uid="{00000000-0005-0000-0000-0000AE4A0000}"/>
    <cellStyle name="Normal 65 2 2 3 4" xfId="5669" xr:uid="{00000000-0005-0000-0000-000025160000}"/>
    <cellStyle name="Normal 65 2 2 3 4 2" xfId="15721" xr:uid="{00000000-0005-0000-0000-0000693D0000}"/>
    <cellStyle name="Normal 65 2 2 3 4 2 3" xfId="30819" xr:uid="{00000000-0005-0000-0000-000063780000}"/>
    <cellStyle name="Normal 65 2 2 3 4 3" xfId="10701" xr:uid="{00000000-0005-0000-0000-0000CD290000}"/>
    <cellStyle name="Normal 65 2 2 3 4 3 3" xfId="25802" xr:uid="{00000000-0005-0000-0000-0000CA640000}"/>
    <cellStyle name="Normal 65 2 2 3 4 5" xfId="20789" xr:uid="{00000000-0005-0000-0000-000035510000}"/>
    <cellStyle name="Normal 65 2 2 3 5" xfId="12379" xr:uid="{00000000-0005-0000-0000-00005B300000}"/>
    <cellStyle name="Normal 65 2 2 3 5 3" xfId="27477" xr:uid="{00000000-0005-0000-0000-0000556B0000}"/>
    <cellStyle name="Normal 65 2 2 3 6" xfId="7358" xr:uid="{00000000-0005-0000-0000-0000BE1C0000}"/>
    <cellStyle name="Normal 65 2 2 3 6 3" xfId="22460" xr:uid="{00000000-0005-0000-0000-0000BC570000}"/>
    <cellStyle name="Normal 65 2 2 3 8" xfId="17447" xr:uid="{00000000-0005-0000-0000-000027440000}"/>
    <cellStyle name="Normal 65 2 2 4" xfId="2705" xr:uid="{00000000-0005-0000-0000-0000910A0000}"/>
    <cellStyle name="Normal 65 2 2 4 2" xfId="4395" xr:uid="{00000000-0005-0000-0000-00002B110000}"/>
    <cellStyle name="Normal 65 2 2 4 2 2" xfId="14468" xr:uid="{00000000-0005-0000-0000-000084380000}"/>
    <cellStyle name="Normal 65 2 2 4 2 2 3" xfId="29566" xr:uid="{00000000-0005-0000-0000-00007E730000}"/>
    <cellStyle name="Normal 65 2 2 4 2 3" xfId="9448" xr:uid="{00000000-0005-0000-0000-0000E8240000}"/>
    <cellStyle name="Normal 65 2 2 4 2 3 3" xfId="24549" xr:uid="{00000000-0005-0000-0000-0000E55F0000}"/>
    <cellStyle name="Normal 65 2 2 4 2 5" xfId="19536" xr:uid="{00000000-0005-0000-0000-0000504C0000}"/>
    <cellStyle name="Normal 65 2 2 4 3" xfId="6087" xr:uid="{00000000-0005-0000-0000-0000C7170000}"/>
    <cellStyle name="Normal 65 2 2 4 3 2" xfId="16139" xr:uid="{00000000-0005-0000-0000-00000B3F0000}"/>
    <cellStyle name="Normal 65 2 2 4 3 3" xfId="11119" xr:uid="{00000000-0005-0000-0000-00006F2B0000}"/>
    <cellStyle name="Normal 65 2 2 4 3 3 3" xfId="26220" xr:uid="{00000000-0005-0000-0000-00006C660000}"/>
    <cellStyle name="Normal 65 2 2 4 3 5" xfId="21207" xr:uid="{00000000-0005-0000-0000-0000D7520000}"/>
    <cellStyle name="Normal 65 2 2 4 4" xfId="12797" xr:uid="{00000000-0005-0000-0000-0000FD310000}"/>
    <cellStyle name="Normal 65 2 2 4 4 3" xfId="27895" xr:uid="{00000000-0005-0000-0000-0000F76C0000}"/>
    <cellStyle name="Normal 65 2 2 4 5" xfId="7776" xr:uid="{00000000-0005-0000-0000-0000601E0000}"/>
    <cellStyle name="Normal 65 2 2 4 5 3" xfId="22878" xr:uid="{00000000-0005-0000-0000-00005E590000}"/>
    <cellStyle name="Normal 65 2 2 4 7" xfId="17865" xr:uid="{00000000-0005-0000-0000-0000C9450000}"/>
    <cellStyle name="Normal 65 2 2 5" xfId="3558" xr:uid="{00000000-0005-0000-0000-0000E60D0000}"/>
    <cellStyle name="Normal 65 2 2 5 2" xfId="13632" xr:uid="{00000000-0005-0000-0000-000040350000}"/>
    <cellStyle name="Normal 65 2 2 5 2 3" xfId="28730" xr:uid="{00000000-0005-0000-0000-00003A700000}"/>
    <cellStyle name="Normal 65 2 2 5 3" xfId="8612" xr:uid="{00000000-0005-0000-0000-0000A4210000}"/>
    <cellStyle name="Normal 65 2 2 5 3 3" xfId="23713" xr:uid="{00000000-0005-0000-0000-0000A15C0000}"/>
    <cellStyle name="Normal 65 2 2 5 5" xfId="18700" xr:uid="{00000000-0005-0000-0000-00000C490000}"/>
    <cellStyle name="Normal 65 2 2 6" xfId="5251" xr:uid="{00000000-0005-0000-0000-000083140000}"/>
    <cellStyle name="Normal 65 2 2 6 2" xfId="15303" xr:uid="{00000000-0005-0000-0000-0000C73B0000}"/>
    <cellStyle name="Normal 65 2 2 6 2 3" xfId="30401" xr:uid="{00000000-0005-0000-0000-0000C1760000}"/>
    <cellStyle name="Normal 65 2 2 6 3" xfId="10283" xr:uid="{00000000-0005-0000-0000-00002B280000}"/>
    <cellStyle name="Normal 65 2 2 6 3 3" xfId="25384" xr:uid="{00000000-0005-0000-0000-000028630000}"/>
    <cellStyle name="Normal 65 2 2 6 5" xfId="20371" xr:uid="{00000000-0005-0000-0000-0000934F0000}"/>
    <cellStyle name="Normal 65 2 2 7" xfId="11961" xr:uid="{00000000-0005-0000-0000-0000B92E0000}"/>
    <cellStyle name="Normal 65 2 2 7 3" xfId="27059" xr:uid="{00000000-0005-0000-0000-0000B3690000}"/>
    <cellStyle name="Normal 65 2 2 8" xfId="6940" xr:uid="{00000000-0005-0000-0000-00001C1B0000}"/>
    <cellStyle name="Normal 65 2 2 8 3" xfId="22042" xr:uid="{00000000-0005-0000-0000-00001A560000}"/>
    <cellStyle name="Normal 65 2 3" xfId="1967" xr:uid="{00000000-0005-0000-0000-0000AF070000}"/>
    <cellStyle name="Normal 65 2 3 2" xfId="2388" xr:uid="{00000000-0005-0000-0000-000054090000}"/>
    <cellStyle name="Normal 65 2 3 2 2" xfId="3227" xr:uid="{00000000-0005-0000-0000-00009B0C0000}"/>
    <cellStyle name="Normal 65 2 3 2 2 2" xfId="4917" xr:uid="{00000000-0005-0000-0000-000035130000}"/>
    <cellStyle name="Normal 65 2 3 2 2 2 2" xfId="14990" xr:uid="{00000000-0005-0000-0000-00008E3A0000}"/>
    <cellStyle name="Normal 65 2 3 2 2 2 2 3" xfId="30088" xr:uid="{00000000-0005-0000-0000-000088750000}"/>
    <cellStyle name="Normal 65 2 3 2 2 2 3" xfId="9970" xr:uid="{00000000-0005-0000-0000-0000F2260000}"/>
    <cellStyle name="Normal 65 2 3 2 2 2 3 3" xfId="25071" xr:uid="{00000000-0005-0000-0000-0000EF610000}"/>
    <cellStyle name="Normal 65 2 3 2 2 2 5" xfId="20058" xr:uid="{00000000-0005-0000-0000-00005A4E0000}"/>
    <cellStyle name="Normal 65 2 3 2 2 3" xfId="6609" xr:uid="{00000000-0005-0000-0000-0000D1190000}"/>
    <cellStyle name="Normal 65 2 3 2 2 3 2" xfId="16661" xr:uid="{00000000-0005-0000-0000-000015410000}"/>
    <cellStyle name="Normal 65 2 3 2 2 3 3" xfId="11641" xr:uid="{00000000-0005-0000-0000-0000792D0000}"/>
    <cellStyle name="Normal 65 2 3 2 2 3 3 3" xfId="26742" xr:uid="{00000000-0005-0000-0000-000076680000}"/>
    <cellStyle name="Normal 65 2 3 2 2 3 5" xfId="21729" xr:uid="{00000000-0005-0000-0000-0000E1540000}"/>
    <cellStyle name="Normal 65 2 3 2 2 4" xfId="13319" xr:uid="{00000000-0005-0000-0000-000007340000}"/>
    <cellStyle name="Normal 65 2 3 2 2 4 3" xfId="28417" xr:uid="{00000000-0005-0000-0000-0000016F0000}"/>
    <cellStyle name="Normal 65 2 3 2 2 5" xfId="8298" xr:uid="{00000000-0005-0000-0000-00006A200000}"/>
    <cellStyle name="Normal 65 2 3 2 2 5 3" xfId="23400" xr:uid="{00000000-0005-0000-0000-0000685B0000}"/>
    <cellStyle name="Normal 65 2 3 2 2 7" xfId="18387" xr:uid="{00000000-0005-0000-0000-0000D3470000}"/>
    <cellStyle name="Normal 65 2 3 2 3" xfId="4080" xr:uid="{00000000-0005-0000-0000-0000F00F0000}"/>
    <cellStyle name="Normal 65 2 3 2 3 2" xfId="14154" xr:uid="{00000000-0005-0000-0000-00004A370000}"/>
    <cellStyle name="Normal 65 2 3 2 3 2 3" xfId="29252" xr:uid="{00000000-0005-0000-0000-000044720000}"/>
    <cellStyle name="Normal 65 2 3 2 3 3" xfId="9134" xr:uid="{00000000-0005-0000-0000-0000AE230000}"/>
    <cellStyle name="Normal 65 2 3 2 3 3 3" xfId="24235" xr:uid="{00000000-0005-0000-0000-0000AB5E0000}"/>
    <cellStyle name="Normal 65 2 3 2 3 5" xfId="19222" xr:uid="{00000000-0005-0000-0000-0000164B0000}"/>
    <cellStyle name="Normal 65 2 3 2 4" xfId="5773" xr:uid="{00000000-0005-0000-0000-00008D160000}"/>
    <cellStyle name="Normal 65 2 3 2 4 2" xfId="15825" xr:uid="{00000000-0005-0000-0000-0000D13D0000}"/>
    <cellStyle name="Normal 65 2 3 2 4 2 3" xfId="30923" xr:uid="{00000000-0005-0000-0000-0000CB780000}"/>
    <cellStyle name="Normal 65 2 3 2 4 3" xfId="10805" xr:uid="{00000000-0005-0000-0000-0000352A0000}"/>
    <cellStyle name="Normal 65 2 3 2 4 3 3" xfId="25906" xr:uid="{00000000-0005-0000-0000-000032650000}"/>
    <cellStyle name="Normal 65 2 3 2 4 5" xfId="20893" xr:uid="{00000000-0005-0000-0000-00009D510000}"/>
    <cellStyle name="Normal 65 2 3 2 5" xfId="12483" xr:uid="{00000000-0005-0000-0000-0000C3300000}"/>
    <cellStyle name="Normal 65 2 3 2 5 3" xfId="27581" xr:uid="{00000000-0005-0000-0000-0000BD6B0000}"/>
    <cellStyle name="Normal 65 2 3 2 6" xfId="7462" xr:uid="{00000000-0005-0000-0000-0000261D0000}"/>
    <cellStyle name="Normal 65 2 3 2 6 3" xfId="22564" xr:uid="{00000000-0005-0000-0000-000024580000}"/>
    <cellStyle name="Normal 65 2 3 2 8" xfId="17551" xr:uid="{00000000-0005-0000-0000-00008F440000}"/>
    <cellStyle name="Normal 65 2 3 3" xfId="2809" xr:uid="{00000000-0005-0000-0000-0000F90A0000}"/>
    <cellStyle name="Normal 65 2 3 3 2" xfId="4499" xr:uid="{00000000-0005-0000-0000-000093110000}"/>
    <cellStyle name="Normal 65 2 3 3 2 2" xfId="14572" xr:uid="{00000000-0005-0000-0000-0000EC380000}"/>
    <cellStyle name="Normal 65 2 3 3 2 2 3" xfId="29670" xr:uid="{00000000-0005-0000-0000-0000E6730000}"/>
    <cellStyle name="Normal 65 2 3 3 2 3" xfId="9552" xr:uid="{00000000-0005-0000-0000-000050250000}"/>
    <cellStyle name="Normal 65 2 3 3 2 3 3" xfId="24653" xr:uid="{00000000-0005-0000-0000-00004D600000}"/>
    <cellStyle name="Normal 65 2 3 3 2 5" xfId="19640" xr:uid="{00000000-0005-0000-0000-0000B84C0000}"/>
    <cellStyle name="Normal 65 2 3 3 3" xfId="6191" xr:uid="{00000000-0005-0000-0000-00002F180000}"/>
    <cellStyle name="Normal 65 2 3 3 3 2" xfId="16243" xr:uid="{00000000-0005-0000-0000-0000733F0000}"/>
    <cellStyle name="Normal 65 2 3 3 3 3" xfId="11223" xr:uid="{00000000-0005-0000-0000-0000D72B0000}"/>
    <cellStyle name="Normal 65 2 3 3 3 3 3" xfId="26324" xr:uid="{00000000-0005-0000-0000-0000D4660000}"/>
    <cellStyle name="Normal 65 2 3 3 3 5" xfId="21311" xr:uid="{00000000-0005-0000-0000-00003F530000}"/>
    <cellStyle name="Normal 65 2 3 3 4" xfId="12901" xr:uid="{00000000-0005-0000-0000-000065320000}"/>
    <cellStyle name="Normal 65 2 3 3 4 3" xfId="27999" xr:uid="{00000000-0005-0000-0000-00005F6D0000}"/>
    <cellStyle name="Normal 65 2 3 3 5" xfId="7880" xr:uid="{00000000-0005-0000-0000-0000C81E0000}"/>
    <cellStyle name="Normal 65 2 3 3 5 3" xfId="22982" xr:uid="{00000000-0005-0000-0000-0000C6590000}"/>
    <cellStyle name="Normal 65 2 3 3 7" xfId="17969" xr:uid="{00000000-0005-0000-0000-000031460000}"/>
    <cellStyle name="Normal 65 2 3 4" xfId="3662" xr:uid="{00000000-0005-0000-0000-00004E0E0000}"/>
    <cellStyle name="Normal 65 2 3 4 2" xfId="13736" xr:uid="{00000000-0005-0000-0000-0000A8350000}"/>
    <cellStyle name="Normal 65 2 3 4 2 3" xfId="28834" xr:uid="{00000000-0005-0000-0000-0000A2700000}"/>
    <cellStyle name="Normal 65 2 3 4 3" xfId="8716" xr:uid="{00000000-0005-0000-0000-00000C220000}"/>
    <cellStyle name="Normal 65 2 3 4 3 3" xfId="23817" xr:uid="{00000000-0005-0000-0000-0000095D0000}"/>
    <cellStyle name="Normal 65 2 3 4 5" xfId="18804" xr:uid="{00000000-0005-0000-0000-000074490000}"/>
    <cellStyle name="Normal 65 2 3 5" xfId="5355" xr:uid="{00000000-0005-0000-0000-0000EB140000}"/>
    <cellStyle name="Normal 65 2 3 5 2" xfId="15407" xr:uid="{00000000-0005-0000-0000-00002F3C0000}"/>
    <cellStyle name="Normal 65 2 3 5 2 3" xfId="30505" xr:uid="{00000000-0005-0000-0000-000029770000}"/>
    <cellStyle name="Normal 65 2 3 5 3" xfId="10387" xr:uid="{00000000-0005-0000-0000-000093280000}"/>
    <cellStyle name="Normal 65 2 3 5 3 3" xfId="25488" xr:uid="{00000000-0005-0000-0000-000090630000}"/>
    <cellStyle name="Normal 65 2 3 5 5" xfId="20475" xr:uid="{00000000-0005-0000-0000-0000FB4F0000}"/>
    <cellStyle name="Normal 65 2 3 6" xfId="12065" xr:uid="{00000000-0005-0000-0000-0000212F0000}"/>
    <cellStyle name="Normal 65 2 3 6 3" xfId="27163" xr:uid="{00000000-0005-0000-0000-00001B6A0000}"/>
    <cellStyle name="Normal 65 2 3 7" xfId="7044" xr:uid="{00000000-0005-0000-0000-0000841B0000}"/>
    <cellStyle name="Normal 65 2 3 7 3" xfId="22146" xr:uid="{00000000-0005-0000-0000-000082560000}"/>
    <cellStyle name="Normal 65 2 3 9" xfId="17133" xr:uid="{00000000-0005-0000-0000-0000ED420000}"/>
    <cellStyle name="Normal 65 2 4" xfId="2180" xr:uid="{00000000-0005-0000-0000-000084080000}"/>
    <cellStyle name="Normal 65 2 4 2" xfId="3019" xr:uid="{00000000-0005-0000-0000-0000CB0B0000}"/>
    <cellStyle name="Normal 65 2 4 2 2" xfId="4709" xr:uid="{00000000-0005-0000-0000-000065120000}"/>
    <cellStyle name="Normal 65 2 4 2 2 2" xfId="14782" xr:uid="{00000000-0005-0000-0000-0000BE390000}"/>
    <cellStyle name="Normal 65 2 4 2 2 2 3" xfId="29880" xr:uid="{00000000-0005-0000-0000-0000B8740000}"/>
    <cellStyle name="Normal 65 2 4 2 2 3" xfId="9762" xr:uid="{00000000-0005-0000-0000-000022260000}"/>
    <cellStyle name="Normal 65 2 4 2 2 3 3" xfId="24863" xr:uid="{00000000-0005-0000-0000-00001F610000}"/>
    <cellStyle name="Normal 65 2 4 2 2 5" xfId="19850" xr:uid="{00000000-0005-0000-0000-00008A4D0000}"/>
    <cellStyle name="Normal 65 2 4 2 3" xfId="6401" xr:uid="{00000000-0005-0000-0000-000001190000}"/>
    <cellStyle name="Normal 65 2 4 2 3 2" xfId="16453" xr:uid="{00000000-0005-0000-0000-000045400000}"/>
    <cellStyle name="Normal 65 2 4 2 3 3" xfId="11433" xr:uid="{00000000-0005-0000-0000-0000A92C0000}"/>
    <cellStyle name="Normal 65 2 4 2 3 3 3" xfId="26534" xr:uid="{00000000-0005-0000-0000-0000A6670000}"/>
    <cellStyle name="Normal 65 2 4 2 3 5" xfId="21521" xr:uid="{00000000-0005-0000-0000-000011540000}"/>
    <cellStyle name="Normal 65 2 4 2 4" xfId="13111" xr:uid="{00000000-0005-0000-0000-000037330000}"/>
    <cellStyle name="Normal 65 2 4 2 4 3" xfId="28209" xr:uid="{00000000-0005-0000-0000-0000316E0000}"/>
    <cellStyle name="Normal 65 2 4 2 5" xfId="8090" xr:uid="{00000000-0005-0000-0000-00009A1F0000}"/>
    <cellStyle name="Normal 65 2 4 2 5 3" xfId="23192" xr:uid="{00000000-0005-0000-0000-0000985A0000}"/>
    <cellStyle name="Normal 65 2 4 2 7" xfId="18179" xr:uid="{00000000-0005-0000-0000-000003470000}"/>
    <cellStyle name="Normal 65 2 4 3" xfId="3872" xr:uid="{00000000-0005-0000-0000-0000200F0000}"/>
    <cellStyle name="Normal 65 2 4 3 2" xfId="13946" xr:uid="{00000000-0005-0000-0000-00007A360000}"/>
    <cellStyle name="Normal 65 2 4 3 2 3" xfId="29044" xr:uid="{00000000-0005-0000-0000-000074710000}"/>
    <cellStyle name="Normal 65 2 4 3 3" xfId="8926" xr:uid="{00000000-0005-0000-0000-0000DE220000}"/>
    <cellStyle name="Normal 65 2 4 3 3 3" xfId="24027" xr:uid="{00000000-0005-0000-0000-0000DB5D0000}"/>
    <cellStyle name="Normal 65 2 4 3 5" xfId="19014" xr:uid="{00000000-0005-0000-0000-0000464A0000}"/>
    <cellStyle name="Normal 65 2 4 4" xfId="5565" xr:uid="{00000000-0005-0000-0000-0000BD150000}"/>
    <cellStyle name="Normal 65 2 4 4 2" xfId="15617" xr:uid="{00000000-0005-0000-0000-0000013D0000}"/>
    <cellStyle name="Normal 65 2 4 4 2 3" xfId="30715" xr:uid="{00000000-0005-0000-0000-0000FB770000}"/>
    <cellStyle name="Normal 65 2 4 4 3" xfId="10597" xr:uid="{00000000-0005-0000-0000-000065290000}"/>
    <cellStyle name="Normal 65 2 4 4 3 3" xfId="25698" xr:uid="{00000000-0005-0000-0000-000062640000}"/>
    <cellStyle name="Normal 65 2 4 4 5" xfId="20685" xr:uid="{00000000-0005-0000-0000-0000CD500000}"/>
    <cellStyle name="Normal 65 2 4 5" xfId="12275" xr:uid="{00000000-0005-0000-0000-0000F32F0000}"/>
    <cellStyle name="Normal 65 2 4 5 3" xfId="27373" xr:uid="{00000000-0005-0000-0000-0000ED6A0000}"/>
    <cellStyle name="Normal 65 2 4 6" xfId="7254" xr:uid="{00000000-0005-0000-0000-0000561C0000}"/>
    <cellStyle name="Normal 65 2 4 6 3" xfId="22356" xr:uid="{00000000-0005-0000-0000-000054570000}"/>
    <cellStyle name="Normal 65 2 4 8" xfId="17343" xr:uid="{00000000-0005-0000-0000-0000BF430000}"/>
    <cellStyle name="Normal 65 2 5" xfId="2601" xr:uid="{00000000-0005-0000-0000-0000290A0000}"/>
    <cellStyle name="Normal 65 2 5 2" xfId="4291" xr:uid="{00000000-0005-0000-0000-0000C3100000}"/>
    <cellStyle name="Normal 65 2 5 2 2" xfId="14364" xr:uid="{00000000-0005-0000-0000-00001C380000}"/>
    <cellStyle name="Normal 65 2 5 2 2 3" xfId="29462" xr:uid="{00000000-0005-0000-0000-000016730000}"/>
    <cellStyle name="Normal 65 2 5 2 3" xfId="9344" xr:uid="{00000000-0005-0000-0000-000080240000}"/>
    <cellStyle name="Normal 65 2 5 2 3 3" xfId="24445" xr:uid="{00000000-0005-0000-0000-00007D5F0000}"/>
    <cellStyle name="Normal 65 2 5 2 5" xfId="19432" xr:uid="{00000000-0005-0000-0000-0000E84B0000}"/>
    <cellStyle name="Normal 65 2 5 3" xfId="5983" xr:uid="{00000000-0005-0000-0000-00005F170000}"/>
    <cellStyle name="Normal 65 2 5 3 2" xfId="16035" xr:uid="{00000000-0005-0000-0000-0000A33E0000}"/>
    <cellStyle name="Normal 65 2 5 3 3" xfId="11015" xr:uid="{00000000-0005-0000-0000-0000072B0000}"/>
    <cellStyle name="Normal 65 2 5 3 3 3" xfId="26116" xr:uid="{00000000-0005-0000-0000-000004660000}"/>
    <cellStyle name="Normal 65 2 5 3 5" xfId="21103" xr:uid="{00000000-0005-0000-0000-00006F520000}"/>
    <cellStyle name="Normal 65 2 5 4" xfId="12693" xr:uid="{00000000-0005-0000-0000-000095310000}"/>
    <cellStyle name="Normal 65 2 5 4 3" xfId="27791" xr:uid="{00000000-0005-0000-0000-00008F6C0000}"/>
    <cellStyle name="Normal 65 2 5 5" xfId="7672" xr:uid="{00000000-0005-0000-0000-0000F81D0000}"/>
    <cellStyle name="Normal 65 2 5 5 3" xfId="22774" xr:uid="{00000000-0005-0000-0000-0000F6580000}"/>
    <cellStyle name="Normal 65 2 5 7" xfId="17761" xr:uid="{00000000-0005-0000-0000-000061450000}"/>
    <cellStyle name="Normal 65 2 6" xfId="3454" xr:uid="{00000000-0005-0000-0000-00007E0D0000}"/>
    <cellStyle name="Normal 65 2 6 2" xfId="13528" xr:uid="{00000000-0005-0000-0000-0000D8340000}"/>
    <cellStyle name="Normal 65 2 6 2 3" xfId="28626" xr:uid="{00000000-0005-0000-0000-0000D26F0000}"/>
    <cellStyle name="Normal 65 2 6 3" xfId="8508" xr:uid="{00000000-0005-0000-0000-00003C210000}"/>
    <cellStyle name="Normal 65 2 6 3 3" xfId="23609" xr:uid="{00000000-0005-0000-0000-0000395C0000}"/>
    <cellStyle name="Normal 65 2 6 5" xfId="18596" xr:uid="{00000000-0005-0000-0000-0000A4480000}"/>
    <cellStyle name="Normal 65 2 7" xfId="5147" xr:uid="{00000000-0005-0000-0000-00001B140000}"/>
    <cellStyle name="Normal 65 2 7 2" xfId="15199" xr:uid="{00000000-0005-0000-0000-00005F3B0000}"/>
    <cellStyle name="Normal 65 2 7 2 3" xfId="30297" xr:uid="{00000000-0005-0000-0000-000059760000}"/>
    <cellStyle name="Normal 65 2 7 3" xfId="10179" xr:uid="{00000000-0005-0000-0000-0000C3270000}"/>
    <cellStyle name="Normal 65 2 7 3 3" xfId="25280" xr:uid="{00000000-0005-0000-0000-0000C0620000}"/>
    <cellStyle name="Normal 65 2 7 5" xfId="20267" xr:uid="{00000000-0005-0000-0000-00002B4F0000}"/>
    <cellStyle name="Normal 65 2 8" xfId="11857" xr:uid="{00000000-0005-0000-0000-0000512E0000}"/>
    <cellStyle name="Normal 65 2 8 3" xfId="26955" xr:uid="{00000000-0005-0000-0000-00004B690000}"/>
    <cellStyle name="Normal 65 2 9" xfId="6836" xr:uid="{00000000-0005-0000-0000-0000B41A0000}"/>
    <cellStyle name="Normal 65 2 9 3" xfId="21938" xr:uid="{00000000-0005-0000-0000-0000B2550000}"/>
    <cellStyle name="Normal 65 3" xfId="1800" xr:uid="{00000000-0005-0000-0000-000008070000}"/>
    <cellStyle name="Normal 65 3 10" xfId="16977" xr:uid="{00000000-0005-0000-0000-000051420000}"/>
    <cellStyle name="Normal 65 3 2" xfId="2019" xr:uid="{00000000-0005-0000-0000-0000E3070000}"/>
    <cellStyle name="Normal 65 3 2 2" xfId="2440" xr:uid="{00000000-0005-0000-0000-000088090000}"/>
    <cellStyle name="Normal 65 3 2 2 2" xfId="3279" xr:uid="{00000000-0005-0000-0000-0000CF0C0000}"/>
    <cellStyle name="Normal 65 3 2 2 2 2" xfId="4969" xr:uid="{00000000-0005-0000-0000-000069130000}"/>
    <cellStyle name="Normal 65 3 2 2 2 2 2" xfId="15042" xr:uid="{00000000-0005-0000-0000-0000C23A0000}"/>
    <cellStyle name="Normal 65 3 2 2 2 2 2 3" xfId="30140" xr:uid="{00000000-0005-0000-0000-0000BC750000}"/>
    <cellStyle name="Normal 65 3 2 2 2 2 3" xfId="10022" xr:uid="{00000000-0005-0000-0000-000026270000}"/>
    <cellStyle name="Normal 65 3 2 2 2 2 3 3" xfId="25123" xr:uid="{00000000-0005-0000-0000-000023620000}"/>
    <cellStyle name="Normal 65 3 2 2 2 2 5" xfId="20110" xr:uid="{00000000-0005-0000-0000-00008E4E0000}"/>
    <cellStyle name="Normal 65 3 2 2 2 3" xfId="6661" xr:uid="{00000000-0005-0000-0000-0000051A0000}"/>
    <cellStyle name="Normal 65 3 2 2 2 3 2" xfId="16713" xr:uid="{00000000-0005-0000-0000-000049410000}"/>
    <cellStyle name="Normal 65 3 2 2 2 3 3" xfId="11693" xr:uid="{00000000-0005-0000-0000-0000AD2D0000}"/>
    <cellStyle name="Normal 65 3 2 2 2 3 3 3" xfId="26794" xr:uid="{00000000-0005-0000-0000-0000AA680000}"/>
    <cellStyle name="Normal 65 3 2 2 2 3 5" xfId="21781" xr:uid="{00000000-0005-0000-0000-000015550000}"/>
    <cellStyle name="Normal 65 3 2 2 2 4" xfId="13371" xr:uid="{00000000-0005-0000-0000-00003B340000}"/>
    <cellStyle name="Normal 65 3 2 2 2 4 3" xfId="28469" xr:uid="{00000000-0005-0000-0000-0000356F0000}"/>
    <cellStyle name="Normal 65 3 2 2 2 5" xfId="8350" xr:uid="{00000000-0005-0000-0000-00009E200000}"/>
    <cellStyle name="Normal 65 3 2 2 2 5 3" xfId="23452" xr:uid="{00000000-0005-0000-0000-00009C5B0000}"/>
    <cellStyle name="Normal 65 3 2 2 2 7" xfId="18439" xr:uid="{00000000-0005-0000-0000-000007480000}"/>
    <cellStyle name="Normal 65 3 2 2 3" xfId="4132" xr:uid="{00000000-0005-0000-0000-000024100000}"/>
    <cellStyle name="Normal 65 3 2 2 3 2" xfId="14206" xr:uid="{00000000-0005-0000-0000-00007E370000}"/>
    <cellStyle name="Normal 65 3 2 2 3 2 3" xfId="29304" xr:uid="{00000000-0005-0000-0000-000078720000}"/>
    <cellStyle name="Normal 65 3 2 2 3 3" xfId="9186" xr:uid="{00000000-0005-0000-0000-0000E2230000}"/>
    <cellStyle name="Normal 65 3 2 2 3 3 3" xfId="24287" xr:uid="{00000000-0005-0000-0000-0000DF5E0000}"/>
    <cellStyle name="Normal 65 3 2 2 3 5" xfId="19274" xr:uid="{00000000-0005-0000-0000-00004A4B0000}"/>
    <cellStyle name="Normal 65 3 2 2 4" xfId="5825" xr:uid="{00000000-0005-0000-0000-0000C1160000}"/>
    <cellStyle name="Normal 65 3 2 2 4 2" xfId="15877" xr:uid="{00000000-0005-0000-0000-0000053E0000}"/>
    <cellStyle name="Normal 65 3 2 2 4 3" xfId="10857" xr:uid="{00000000-0005-0000-0000-0000692A0000}"/>
    <cellStyle name="Normal 65 3 2 2 4 3 3" xfId="25958" xr:uid="{00000000-0005-0000-0000-000066650000}"/>
    <cellStyle name="Normal 65 3 2 2 4 5" xfId="20945" xr:uid="{00000000-0005-0000-0000-0000D1510000}"/>
    <cellStyle name="Normal 65 3 2 2 5" xfId="12535" xr:uid="{00000000-0005-0000-0000-0000F7300000}"/>
    <cellStyle name="Normal 65 3 2 2 5 3" xfId="27633" xr:uid="{00000000-0005-0000-0000-0000F16B0000}"/>
    <cellStyle name="Normal 65 3 2 2 6" xfId="7514" xr:uid="{00000000-0005-0000-0000-00005A1D0000}"/>
    <cellStyle name="Normal 65 3 2 2 6 3" xfId="22616" xr:uid="{00000000-0005-0000-0000-000058580000}"/>
    <cellStyle name="Normal 65 3 2 2 8" xfId="17603" xr:uid="{00000000-0005-0000-0000-0000C3440000}"/>
    <cellStyle name="Normal 65 3 2 3" xfId="2861" xr:uid="{00000000-0005-0000-0000-00002D0B0000}"/>
    <cellStyle name="Normal 65 3 2 3 2" xfId="4551" xr:uid="{00000000-0005-0000-0000-0000C7110000}"/>
    <cellStyle name="Normal 65 3 2 3 2 2" xfId="14624" xr:uid="{00000000-0005-0000-0000-000020390000}"/>
    <cellStyle name="Normal 65 3 2 3 2 2 3" xfId="29722" xr:uid="{00000000-0005-0000-0000-00001A740000}"/>
    <cellStyle name="Normal 65 3 2 3 2 3" xfId="9604" xr:uid="{00000000-0005-0000-0000-000084250000}"/>
    <cellStyle name="Normal 65 3 2 3 2 3 3" xfId="24705" xr:uid="{00000000-0005-0000-0000-000081600000}"/>
    <cellStyle name="Normal 65 3 2 3 2 5" xfId="19692" xr:uid="{00000000-0005-0000-0000-0000EC4C0000}"/>
    <cellStyle name="Normal 65 3 2 3 3" xfId="6243" xr:uid="{00000000-0005-0000-0000-000063180000}"/>
    <cellStyle name="Normal 65 3 2 3 3 2" xfId="16295" xr:uid="{00000000-0005-0000-0000-0000A73F0000}"/>
    <cellStyle name="Normal 65 3 2 3 3 3" xfId="11275" xr:uid="{00000000-0005-0000-0000-00000B2C0000}"/>
    <cellStyle name="Normal 65 3 2 3 3 3 3" xfId="26376" xr:uid="{00000000-0005-0000-0000-000008670000}"/>
    <cellStyle name="Normal 65 3 2 3 3 5" xfId="21363" xr:uid="{00000000-0005-0000-0000-000073530000}"/>
    <cellStyle name="Normal 65 3 2 3 4" xfId="12953" xr:uid="{00000000-0005-0000-0000-000099320000}"/>
    <cellStyle name="Normal 65 3 2 3 4 3" xfId="28051" xr:uid="{00000000-0005-0000-0000-0000936D0000}"/>
    <cellStyle name="Normal 65 3 2 3 5" xfId="7932" xr:uid="{00000000-0005-0000-0000-0000FC1E0000}"/>
    <cellStyle name="Normal 65 3 2 3 5 3" xfId="23034" xr:uid="{00000000-0005-0000-0000-0000FA590000}"/>
    <cellStyle name="Normal 65 3 2 3 7" xfId="18021" xr:uid="{00000000-0005-0000-0000-000065460000}"/>
    <cellStyle name="Normal 65 3 2 4" xfId="3714" xr:uid="{00000000-0005-0000-0000-0000820E0000}"/>
    <cellStyle name="Normal 65 3 2 4 2" xfId="13788" xr:uid="{00000000-0005-0000-0000-0000DC350000}"/>
    <cellStyle name="Normal 65 3 2 4 2 3" xfId="28886" xr:uid="{00000000-0005-0000-0000-0000D6700000}"/>
    <cellStyle name="Normal 65 3 2 4 3" xfId="8768" xr:uid="{00000000-0005-0000-0000-000040220000}"/>
    <cellStyle name="Normal 65 3 2 4 3 3" xfId="23869" xr:uid="{00000000-0005-0000-0000-00003D5D0000}"/>
    <cellStyle name="Normal 65 3 2 4 5" xfId="18856" xr:uid="{00000000-0005-0000-0000-0000A8490000}"/>
    <cellStyle name="Normal 65 3 2 5" xfId="5407" xr:uid="{00000000-0005-0000-0000-00001F150000}"/>
    <cellStyle name="Normal 65 3 2 5 2" xfId="15459" xr:uid="{00000000-0005-0000-0000-0000633C0000}"/>
    <cellStyle name="Normal 65 3 2 5 2 3" xfId="30557" xr:uid="{00000000-0005-0000-0000-00005D770000}"/>
    <cellStyle name="Normal 65 3 2 5 3" xfId="10439" xr:uid="{00000000-0005-0000-0000-0000C7280000}"/>
    <cellStyle name="Normal 65 3 2 5 3 3" xfId="25540" xr:uid="{00000000-0005-0000-0000-0000C4630000}"/>
    <cellStyle name="Normal 65 3 2 5 5" xfId="20527" xr:uid="{00000000-0005-0000-0000-00002F500000}"/>
    <cellStyle name="Normal 65 3 2 6" xfId="12117" xr:uid="{00000000-0005-0000-0000-0000552F0000}"/>
    <cellStyle name="Normal 65 3 2 6 3" xfId="27215" xr:uid="{00000000-0005-0000-0000-00004F6A0000}"/>
    <cellStyle name="Normal 65 3 2 7" xfId="7096" xr:uid="{00000000-0005-0000-0000-0000B81B0000}"/>
    <cellStyle name="Normal 65 3 2 7 3" xfId="22198" xr:uid="{00000000-0005-0000-0000-0000B6560000}"/>
    <cellStyle name="Normal 65 3 2 9" xfId="17185" xr:uid="{00000000-0005-0000-0000-000021430000}"/>
    <cellStyle name="Normal 65 3 3" xfId="2232" xr:uid="{00000000-0005-0000-0000-0000B8080000}"/>
    <cellStyle name="Normal 65 3 3 2" xfId="3071" xr:uid="{00000000-0005-0000-0000-0000FF0B0000}"/>
    <cellStyle name="Normal 65 3 3 2 2" xfId="4761" xr:uid="{00000000-0005-0000-0000-000099120000}"/>
    <cellStyle name="Normal 65 3 3 2 2 2" xfId="14834" xr:uid="{00000000-0005-0000-0000-0000F2390000}"/>
    <cellStyle name="Normal 65 3 3 2 2 2 3" xfId="29932" xr:uid="{00000000-0005-0000-0000-0000EC740000}"/>
    <cellStyle name="Normal 65 3 3 2 2 3" xfId="9814" xr:uid="{00000000-0005-0000-0000-000056260000}"/>
    <cellStyle name="Normal 65 3 3 2 2 3 3" xfId="24915" xr:uid="{00000000-0005-0000-0000-000053610000}"/>
    <cellStyle name="Normal 65 3 3 2 2 5" xfId="19902" xr:uid="{00000000-0005-0000-0000-0000BE4D0000}"/>
    <cellStyle name="Normal 65 3 3 2 3" xfId="6453" xr:uid="{00000000-0005-0000-0000-000035190000}"/>
    <cellStyle name="Normal 65 3 3 2 3 2" xfId="16505" xr:uid="{00000000-0005-0000-0000-000079400000}"/>
    <cellStyle name="Normal 65 3 3 2 3 3" xfId="11485" xr:uid="{00000000-0005-0000-0000-0000DD2C0000}"/>
    <cellStyle name="Normal 65 3 3 2 3 3 3" xfId="26586" xr:uid="{00000000-0005-0000-0000-0000DA670000}"/>
    <cellStyle name="Normal 65 3 3 2 3 5" xfId="21573" xr:uid="{00000000-0005-0000-0000-000045540000}"/>
    <cellStyle name="Normal 65 3 3 2 4" xfId="13163" xr:uid="{00000000-0005-0000-0000-00006B330000}"/>
    <cellStyle name="Normal 65 3 3 2 4 3" xfId="28261" xr:uid="{00000000-0005-0000-0000-0000656E0000}"/>
    <cellStyle name="Normal 65 3 3 2 5" xfId="8142" xr:uid="{00000000-0005-0000-0000-0000CE1F0000}"/>
    <cellStyle name="Normal 65 3 3 2 5 3" xfId="23244" xr:uid="{00000000-0005-0000-0000-0000CC5A0000}"/>
    <cellStyle name="Normal 65 3 3 2 7" xfId="18231" xr:uid="{00000000-0005-0000-0000-000037470000}"/>
    <cellStyle name="Normal 65 3 3 3" xfId="3924" xr:uid="{00000000-0005-0000-0000-0000540F0000}"/>
    <cellStyle name="Normal 65 3 3 3 2" xfId="13998" xr:uid="{00000000-0005-0000-0000-0000AE360000}"/>
    <cellStyle name="Normal 65 3 3 3 2 3" xfId="29096" xr:uid="{00000000-0005-0000-0000-0000A8710000}"/>
    <cellStyle name="Normal 65 3 3 3 3" xfId="8978" xr:uid="{00000000-0005-0000-0000-000012230000}"/>
    <cellStyle name="Normal 65 3 3 3 3 3" xfId="24079" xr:uid="{00000000-0005-0000-0000-00000F5E0000}"/>
    <cellStyle name="Normal 65 3 3 3 5" xfId="19066" xr:uid="{00000000-0005-0000-0000-00007A4A0000}"/>
    <cellStyle name="Normal 65 3 3 4" xfId="5617" xr:uid="{00000000-0005-0000-0000-0000F1150000}"/>
    <cellStyle name="Normal 65 3 3 4 2" xfId="15669" xr:uid="{00000000-0005-0000-0000-0000353D0000}"/>
    <cellStyle name="Normal 65 3 3 4 2 3" xfId="30767" xr:uid="{00000000-0005-0000-0000-00002F780000}"/>
    <cellStyle name="Normal 65 3 3 4 3" xfId="10649" xr:uid="{00000000-0005-0000-0000-000099290000}"/>
    <cellStyle name="Normal 65 3 3 4 3 3" xfId="25750" xr:uid="{00000000-0005-0000-0000-000096640000}"/>
    <cellStyle name="Normal 65 3 3 4 5" xfId="20737" xr:uid="{00000000-0005-0000-0000-000001510000}"/>
    <cellStyle name="Normal 65 3 3 5" xfId="12327" xr:uid="{00000000-0005-0000-0000-000027300000}"/>
    <cellStyle name="Normal 65 3 3 5 3" xfId="27425" xr:uid="{00000000-0005-0000-0000-0000216B0000}"/>
    <cellStyle name="Normal 65 3 3 6" xfId="7306" xr:uid="{00000000-0005-0000-0000-00008A1C0000}"/>
    <cellStyle name="Normal 65 3 3 6 3" xfId="22408" xr:uid="{00000000-0005-0000-0000-000088570000}"/>
    <cellStyle name="Normal 65 3 3 8" xfId="17395" xr:uid="{00000000-0005-0000-0000-0000F3430000}"/>
    <cellStyle name="Normal 65 3 4" xfId="2653" xr:uid="{00000000-0005-0000-0000-00005D0A0000}"/>
    <cellStyle name="Normal 65 3 4 2" xfId="4343" xr:uid="{00000000-0005-0000-0000-0000F7100000}"/>
    <cellStyle name="Normal 65 3 4 2 2" xfId="14416" xr:uid="{00000000-0005-0000-0000-000050380000}"/>
    <cellStyle name="Normal 65 3 4 2 2 3" xfId="29514" xr:uid="{00000000-0005-0000-0000-00004A730000}"/>
    <cellStyle name="Normal 65 3 4 2 3" xfId="9396" xr:uid="{00000000-0005-0000-0000-0000B4240000}"/>
    <cellStyle name="Normal 65 3 4 2 3 3" xfId="24497" xr:uid="{00000000-0005-0000-0000-0000B15F0000}"/>
    <cellStyle name="Normal 65 3 4 2 5" xfId="19484" xr:uid="{00000000-0005-0000-0000-00001C4C0000}"/>
    <cellStyle name="Normal 65 3 4 3" xfId="6035" xr:uid="{00000000-0005-0000-0000-000093170000}"/>
    <cellStyle name="Normal 65 3 4 3 2" xfId="16087" xr:uid="{00000000-0005-0000-0000-0000D73E0000}"/>
    <cellStyle name="Normal 65 3 4 3 3" xfId="11067" xr:uid="{00000000-0005-0000-0000-00003B2B0000}"/>
    <cellStyle name="Normal 65 3 4 3 3 3" xfId="26168" xr:uid="{00000000-0005-0000-0000-000038660000}"/>
    <cellStyle name="Normal 65 3 4 3 5" xfId="21155" xr:uid="{00000000-0005-0000-0000-0000A3520000}"/>
    <cellStyle name="Normal 65 3 4 4" xfId="12745" xr:uid="{00000000-0005-0000-0000-0000C9310000}"/>
    <cellStyle name="Normal 65 3 4 4 3" xfId="27843" xr:uid="{00000000-0005-0000-0000-0000C36C0000}"/>
    <cellStyle name="Normal 65 3 4 5" xfId="7724" xr:uid="{00000000-0005-0000-0000-00002C1E0000}"/>
    <cellStyle name="Normal 65 3 4 5 3" xfId="22826" xr:uid="{00000000-0005-0000-0000-00002A590000}"/>
    <cellStyle name="Normal 65 3 4 7" xfId="17813" xr:uid="{00000000-0005-0000-0000-000095450000}"/>
    <cellStyle name="Normal 65 3 5" xfId="3506" xr:uid="{00000000-0005-0000-0000-0000B20D0000}"/>
    <cellStyle name="Normal 65 3 5 2" xfId="13580" xr:uid="{00000000-0005-0000-0000-00000C350000}"/>
    <cellStyle name="Normal 65 3 5 2 3" xfId="28678" xr:uid="{00000000-0005-0000-0000-000006700000}"/>
    <cellStyle name="Normal 65 3 5 3" xfId="8560" xr:uid="{00000000-0005-0000-0000-000070210000}"/>
    <cellStyle name="Normal 65 3 5 3 3" xfId="23661" xr:uid="{00000000-0005-0000-0000-00006D5C0000}"/>
    <cellStyle name="Normal 65 3 5 5" xfId="18648" xr:uid="{00000000-0005-0000-0000-0000D8480000}"/>
    <cellStyle name="Normal 65 3 6" xfId="5199" xr:uid="{00000000-0005-0000-0000-00004F140000}"/>
    <cellStyle name="Normal 65 3 6 2" xfId="15251" xr:uid="{00000000-0005-0000-0000-0000933B0000}"/>
    <cellStyle name="Normal 65 3 6 2 3" xfId="30349" xr:uid="{00000000-0005-0000-0000-00008D760000}"/>
    <cellStyle name="Normal 65 3 6 3" xfId="10231" xr:uid="{00000000-0005-0000-0000-0000F7270000}"/>
    <cellStyle name="Normal 65 3 6 3 3" xfId="25332" xr:uid="{00000000-0005-0000-0000-0000F4620000}"/>
    <cellStyle name="Normal 65 3 6 5" xfId="20319" xr:uid="{00000000-0005-0000-0000-00005F4F0000}"/>
    <cellStyle name="Normal 65 3 7" xfId="11909" xr:uid="{00000000-0005-0000-0000-0000852E0000}"/>
    <cellStyle name="Normal 65 3 7 3" xfId="27007" xr:uid="{00000000-0005-0000-0000-00007F690000}"/>
    <cellStyle name="Normal 65 3 8" xfId="6888" xr:uid="{00000000-0005-0000-0000-0000E81A0000}"/>
    <cellStyle name="Normal 65 3 8 3" xfId="21990" xr:uid="{00000000-0005-0000-0000-0000E6550000}"/>
    <cellStyle name="Normal 65 4" xfId="1913" xr:uid="{00000000-0005-0000-0000-000079070000}"/>
    <cellStyle name="Normal 65 4 2" xfId="2336" xr:uid="{00000000-0005-0000-0000-000020090000}"/>
    <cellStyle name="Normal 65 4 2 2" xfId="3175" xr:uid="{00000000-0005-0000-0000-0000670C0000}"/>
    <cellStyle name="Normal 65 4 2 2 2" xfId="4865" xr:uid="{00000000-0005-0000-0000-000001130000}"/>
    <cellStyle name="Normal 65 4 2 2 2 2" xfId="14938" xr:uid="{00000000-0005-0000-0000-00005A3A0000}"/>
    <cellStyle name="Normal 65 4 2 2 2 2 3" xfId="30036" xr:uid="{00000000-0005-0000-0000-000054750000}"/>
    <cellStyle name="Normal 65 4 2 2 2 3" xfId="9918" xr:uid="{00000000-0005-0000-0000-0000BE260000}"/>
    <cellStyle name="Normal 65 4 2 2 2 3 3" xfId="25019" xr:uid="{00000000-0005-0000-0000-0000BB610000}"/>
    <cellStyle name="Normal 65 4 2 2 2 5" xfId="20006" xr:uid="{00000000-0005-0000-0000-0000264E0000}"/>
    <cellStyle name="Normal 65 4 2 2 3" xfId="6557" xr:uid="{00000000-0005-0000-0000-00009D190000}"/>
    <cellStyle name="Normal 65 4 2 2 3 2" xfId="16609" xr:uid="{00000000-0005-0000-0000-0000E1400000}"/>
    <cellStyle name="Normal 65 4 2 2 3 3" xfId="11589" xr:uid="{00000000-0005-0000-0000-0000452D0000}"/>
    <cellStyle name="Normal 65 4 2 2 3 3 3" xfId="26690" xr:uid="{00000000-0005-0000-0000-000042680000}"/>
    <cellStyle name="Normal 65 4 2 2 3 5" xfId="21677" xr:uid="{00000000-0005-0000-0000-0000AD540000}"/>
    <cellStyle name="Normal 65 4 2 2 4" xfId="13267" xr:uid="{00000000-0005-0000-0000-0000D3330000}"/>
    <cellStyle name="Normal 65 4 2 2 4 3" xfId="28365" xr:uid="{00000000-0005-0000-0000-0000CD6E0000}"/>
    <cellStyle name="Normal 65 4 2 2 5" xfId="8246" xr:uid="{00000000-0005-0000-0000-000036200000}"/>
    <cellStyle name="Normal 65 4 2 2 5 3" xfId="23348" xr:uid="{00000000-0005-0000-0000-0000345B0000}"/>
    <cellStyle name="Normal 65 4 2 2 7" xfId="18335" xr:uid="{00000000-0005-0000-0000-00009F470000}"/>
    <cellStyle name="Normal 65 4 2 3" xfId="4028" xr:uid="{00000000-0005-0000-0000-0000BC0F0000}"/>
    <cellStyle name="Normal 65 4 2 3 2" xfId="14102" xr:uid="{00000000-0005-0000-0000-000016370000}"/>
    <cellStyle name="Normal 65 4 2 3 2 3" xfId="29200" xr:uid="{00000000-0005-0000-0000-000010720000}"/>
    <cellStyle name="Normal 65 4 2 3 3" xfId="9082" xr:uid="{00000000-0005-0000-0000-00007A230000}"/>
    <cellStyle name="Normal 65 4 2 3 3 3" xfId="24183" xr:uid="{00000000-0005-0000-0000-0000775E0000}"/>
    <cellStyle name="Normal 65 4 2 3 5" xfId="19170" xr:uid="{00000000-0005-0000-0000-0000E24A0000}"/>
    <cellStyle name="Normal 65 4 2 4" xfId="5721" xr:uid="{00000000-0005-0000-0000-000059160000}"/>
    <cellStyle name="Normal 65 4 2 4 2" xfId="15773" xr:uid="{00000000-0005-0000-0000-00009D3D0000}"/>
    <cellStyle name="Normal 65 4 2 4 2 3" xfId="30871" xr:uid="{00000000-0005-0000-0000-000097780000}"/>
    <cellStyle name="Normal 65 4 2 4 3" xfId="10753" xr:uid="{00000000-0005-0000-0000-0000012A0000}"/>
    <cellStyle name="Normal 65 4 2 4 3 3" xfId="25854" xr:uid="{00000000-0005-0000-0000-0000FE640000}"/>
    <cellStyle name="Normal 65 4 2 4 5" xfId="20841" xr:uid="{00000000-0005-0000-0000-000069510000}"/>
    <cellStyle name="Normal 65 4 2 5" xfId="12431" xr:uid="{00000000-0005-0000-0000-00008F300000}"/>
    <cellStyle name="Normal 65 4 2 5 3" xfId="27529" xr:uid="{00000000-0005-0000-0000-0000896B0000}"/>
    <cellStyle name="Normal 65 4 2 6" xfId="7410" xr:uid="{00000000-0005-0000-0000-0000F21C0000}"/>
    <cellStyle name="Normal 65 4 2 6 3" xfId="22512" xr:uid="{00000000-0005-0000-0000-0000F0570000}"/>
    <cellStyle name="Normal 65 4 2 8" xfId="17499" xr:uid="{00000000-0005-0000-0000-00005B440000}"/>
    <cellStyle name="Normal 65 4 3" xfId="2757" xr:uid="{00000000-0005-0000-0000-0000C50A0000}"/>
    <cellStyle name="Normal 65 4 3 2" xfId="4447" xr:uid="{00000000-0005-0000-0000-00005F110000}"/>
    <cellStyle name="Normal 65 4 3 2 2" xfId="14520" xr:uid="{00000000-0005-0000-0000-0000B8380000}"/>
    <cellStyle name="Normal 65 4 3 2 2 3" xfId="29618" xr:uid="{00000000-0005-0000-0000-0000B2730000}"/>
    <cellStyle name="Normal 65 4 3 2 3" xfId="9500" xr:uid="{00000000-0005-0000-0000-00001C250000}"/>
    <cellStyle name="Normal 65 4 3 2 3 3" xfId="24601" xr:uid="{00000000-0005-0000-0000-000019600000}"/>
    <cellStyle name="Normal 65 4 3 2 5" xfId="19588" xr:uid="{00000000-0005-0000-0000-0000844C0000}"/>
    <cellStyle name="Normal 65 4 3 3" xfId="6139" xr:uid="{00000000-0005-0000-0000-0000FB170000}"/>
    <cellStyle name="Normal 65 4 3 3 2" xfId="16191" xr:uid="{00000000-0005-0000-0000-00003F3F0000}"/>
    <cellStyle name="Normal 65 4 3 3 3" xfId="11171" xr:uid="{00000000-0005-0000-0000-0000A32B0000}"/>
    <cellStyle name="Normal 65 4 3 3 3 3" xfId="26272" xr:uid="{00000000-0005-0000-0000-0000A0660000}"/>
    <cellStyle name="Normal 65 4 3 3 5" xfId="21259" xr:uid="{00000000-0005-0000-0000-00000B530000}"/>
    <cellStyle name="Normal 65 4 3 4" xfId="12849" xr:uid="{00000000-0005-0000-0000-000031320000}"/>
    <cellStyle name="Normal 65 4 3 4 3" xfId="27947" xr:uid="{00000000-0005-0000-0000-00002B6D0000}"/>
    <cellStyle name="Normal 65 4 3 5" xfId="7828" xr:uid="{00000000-0005-0000-0000-0000941E0000}"/>
    <cellStyle name="Normal 65 4 3 5 3" xfId="22930" xr:uid="{00000000-0005-0000-0000-000092590000}"/>
    <cellStyle name="Normal 65 4 3 7" xfId="17917" xr:uid="{00000000-0005-0000-0000-0000FD450000}"/>
    <cellStyle name="Normal 65 4 4" xfId="3610" xr:uid="{00000000-0005-0000-0000-00001A0E0000}"/>
    <cellStyle name="Normal 65 4 4 2" xfId="13684" xr:uid="{00000000-0005-0000-0000-000074350000}"/>
    <cellStyle name="Normal 65 4 4 2 3" xfId="28782" xr:uid="{00000000-0005-0000-0000-00006E700000}"/>
    <cellStyle name="Normal 65 4 4 3" xfId="8664" xr:uid="{00000000-0005-0000-0000-0000D8210000}"/>
    <cellStyle name="Normal 65 4 4 3 3" xfId="23765" xr:uid="{00000000-0005-0000-0000-0000D55C0000}"/>
    <cellStyle name="Normal 65 4 4 5" xfId="18752" xr:uid="{00000000-0005-0000-0000-000040490000}"/>
    <cellStyle name="Normal 65 4 5" xfId="5303" xr:uid="{00000000-0005-0000-0000-0000B7140000}"/>
    <cellStyle name="Normal 65 4 5 2" xfId="15355" xr:uid="{00000000-0005-0000-0000-0000FB3B0000}"/>
    <cellStyle name="Normal 65 4 5 2 3" xfId="30453" xr:uid="{00000000-0005-0000-0000-0000F5760000}"/>
    <cellStyle name="Normal 65 4 5 3" xfId="10335" xr:uid="{00000000-0005-0000-0000-00005F280000}"/>
    <cellStyle name="Normal 65 4 5 3 3" xfId="25436" xr:uid="{00000000-0005-0000-0000-00005C630000}"/>
    <cellStyle name="Normal 65 4 5 5" xfId="20423" xr:uid="{00000000-0005-0000-0000-0000C74F0000}"/>
    <cellStyle name="Normal 65 4 6" xfId="12013" xr:uid="{00000000-0005-0000-0000-0000ED2E0000}"/>
    <cellStyle name="Normal 65 4 6 3" xfId="27111" xr:uid="{00000000-0005-0000-0000-0000E7690000}"/>
    <cellStyle name="Normal 65 4 7" xfId="6992" xr:uid="{00000000-0005-0000-0000-0000501B0000}"/>
    <cellStyle name="Normal 65 4 7 3" xfId="22094" xr:uid="{00000000-0005-0000-0000-00004E560000}"/>
    <cellStyle name="Normal 65 4 9" xfId="17081" xr:uid="{00000000-0005-0000-0000-0000B9420000}"/>
    <cellStyle name="Normal 65 5" xfId="2126" xr:uid="{00000000-0005-0000-0000-00004E080000}"/>
    <cellStyle name="Normal 65 5 2" xfId="2967" xr:uid="{00000000-0005-0000-0000-0000970B0000}"/>
    <cellStyle name="Normal 65 5 2 2" xfId="4657" xr:uid="{00000000-0005-0000-0000-000031120000}"/>
    <cellStyle name="Normal 65 5 2 2 2" xfId="14730" xr:uid="{00000000-0005-0000-0000-00008A390000}"/>
    <cellStyle name="Normal 65 5 2 2 2 3" xfId="29828" xr:uid="{00000000-0005-0000-0000-000084740000}"/>
    <cellStyle name="Normal 65 5 2 2 3" xfId="9710" xr:uid="{00000000-0005-0000-0000-0000EE250000}"/>
    <cellStyle name="Normal 65 5 2 2 3 3" xfId="24811" xr:uid="{00000000-0005-0000-0000-0000EB600000}"/>
    <cellStyle name="Normal 65 5 2 2 5" xfId="19798" xr:uid="{00000000-0005-0000-0000-0000564D0000}"/>
    <cellStyle name="Normal 65 5 2 3" xfId="6349" xr:uid="{00000000-0005-0000-0000-0000CD180000}"/>
    <cellStyle name="Normal 65 5 2 3 2" xfId="16401" xr:uid="{00000000-0005-0000-0000-000011400000}"/>
    <cellStyle name="Normal 65 5 2 3 3" xfId="11381" xr:uid="{00000000-0005-0000-0000-0000752C0000}"/>
    <cellStyle name="Normal 65 5 2 3 3 3" xfId="26482" xr:uid="{00000000-0005-0000-0000-000072670000}"/>
    <cellStyle name="Normal 65 5 2 3 5" xfId="21469" xr:uid="{00000000-0005-0000-0000-0000DD530000}"/>
    <cellStyle name="Normal 65 5 2 4" xfId="13059" xr:uid="{00000000-0005-0000-0000-000003330000}"/>
    <cellStyle name="Normal 65 5 2 4 3" xfId="28157" xr:uid="{00000000-0005-0000-0000-0000FD6D0000}"/>
    <cellStyle name="Normal 65 5 2 5" xfId="8038" xr:uid="{00000000-0005-0000-0000-0000661F0000}"/>
    <cellStyle name="Normal 65 5 2 5 3" xfId="23140" xr:uid="{00000000-0005-0000-0000-0000645A0000}"/>
    <cellStyle name="Normal 65 5 2 7" xfId="18127" xr:uid="{00000000-0005-0000-0000-0000CF460000}"/>
    <cellStyle name="Normal 65 5 3" xfId="3820" xr:uid="{00000000-0005-0000-0000-0000EC0E0000}"/>
    <cellStyle name="Normal 65 5 3 2" xfId="13894" xr:uid="{00000000-0005-0000-0000-000046360000}"/>
    <cellStyle name="Normal 65 5 3 2 3" xfId="28992" xr:uid="{00000000-0005-0000-0000-000040710000}"/>
    <cellStyle name="Normal 65 5 3 3" xfId="8874" xr:uid="{00000000-0005-0000-0000-0000AA220000}"/>
    <cellStyle name="Normal 65 5 3 3 3" xfId="23975" xr:uid="{00000000-0005-0000-0000-0000A75D0000}"/>
    <cellStyle name="Normal 65 5 3 5" xfId="18962" xr:uid="{00000000-0005-0000-0000-0000124A0000}"/>
    <cellStyle name="Normal 65 5 4" xfId="5513" xr:uid="{00000000-0005-0000-0000-000089150000}"/>
    <cellStyle name="Normal 65 5 4 2" xfId="15565" xr:uid="{00000000-0005-0000-0000-0000CD3C0000}"/>
    <cellStyle name="Normal 65 5 4 2 3" xfId="30663" xr:uid="{00000000-0005-0000-0000-0000C7770000}"/>
    <cellStyle name="Normal 65 5 4 3" xfId="10545" xr:uid="{00000000-0005-0000-0000-000031290000}"/>
    <cellStyle name="Normal 65 5 4 3 3" xfId="25646" xr:uid="{00000000-0005-0000-0000-00002E640000}"/>
    <cellStyle name="Normal 65 5 4 5" xfId="20633" xr:uid="{00000000-0005-0000-0000-000099500000}"/>
    <cellStyle name="Normal 65 5 5" xfId="12223" xr:uid="{00000000-0005-0000-0000-0000BF2F0000}"/>
    <cellStyle name="Normal 65 5 5 3" xfId="27321" xr:uid="{00000000-0005-0000-0000-0000B96A0000}"/>
    <cellStyle name="Normal 65 5 6" xfId="7202" xr:uid="{00000000-0005-0000-0000-0000221C0000}"/>
    <cellStyle name="Normal 65 5 6 3" xfId="22304" xr:uid="{00000000-0005-0000-0000-000020570000}"/>
    <cellStyle name="Normal 65 5 8" xfId="17291" xr:uid="{00000000-0005-0000-0000-00008B430000}"/>
    <cellStyle name="Normal 65 6" xfId="2547" xr:uid="{00000000-0005-0000-0000-0000F3090000}"/>
    <cellStyle name="Normal 65 6 2" xfId="4239" xr:uid="{00000000-0005-0000-0000-00008F100000}"/>
    <cellStyle name="Normal 65 6 2 2" xfId="14312" xr:uid="{00000000-0005-0000-0000-0000E8370000}"/>
    <cellStyle name="Normal 65 6 2 2 3" xfId="29410" xr:uid="{00000000-0005-0000-0000-0000E2720000}"/>
    <cellStyle name="Normal 65 6 2 3" xfId="9292" xr:uid="{00000000-0005-0000-0000-00004C240000}"/>
    <cellStyle name="Normal 65 6 2 3 3" xfId="24393" xr:uid="{00000000-0005-0000-0000-0000495F0000}"/>
    <cellStyle name="Normal 65 6 2 5" xfId="19380" xr:uid="{00000000-0005-0000-0000-0000B44B0000}"/>
    <cellStyle name="Normal 65 6 3" xfId="5931" xr:uid="{00000000-0005-0000-0000-00002B170000}"/>
    <cellStyle name="Normal 65 6 3 2" xfId="15983" xr:uid="{00000000-0005-0000-0000-00006F3E0000}"/>
    <cellStyle name="Normal 65 6 3 3" xfId="10963" xr:uid="{00000000-0005-0000-0000-0000D32A0000}"/>
    <cellStyle name="Normal 65 6 3 3 3" xfId="26064" xr:uid="{00000000-0005-0000-0000-0000D0650000}"/>
    <cellStyle name="Normal 65 6 3 5" xfId="21051" xr:uid="{00000000-0005-0000-0000-00003B520000}"/>
    <cellStyle name="Normal 65 6 4" xfId="12641" xr:uid="{00000000-0005-0000-0000-000061310000}"/>
    <cellStyle name="Normal 65 6 4 3" xfId="27739" xr:uid="{00000000-0005-0000-0000-00005B6C0000}"/>
    <cellStyle name="Normal 65 6 5" xfId="7620" xr:uid="{00000000-0005-0000-0000-0000C41D0000}"/>
    <cellStyle name="Normal 65 6 5 3" xfId="22722" xr:uid="{00000000-0005-0000-0000-0000C2580000}"/>
    <cellStyle name="Normal 65 6 7" xfId="17709" xr:uid="{00000000-0005-0000-0000-00002D450000}"/>
    <cellStyle name="Normal 65 7" xfId="3399" xr:uid="{00000000-0005-0000-0000-0000470D0000}"/>
    <cellStyle name="Normal 65 7 2" xfId="13476" xr:uid="{00000000-0005-0000-0000-0000A4340000}"/>
    <cellStyle name="Normal 65 7 2 3" xfId="28574" xr:uid="{00000000-0005-0000-0000-00009E6F0000}"/>
    <cellStyle name="Normal 65 7 3" xfId="8456" xr:uid="{00000000-0005-0000-0000-000008210000}"/>
    <cellStyle name="Normal 65 7 3 3" xfId="23557" xr:uid="{00000000-0005-0000-0000-0000055C0000}"/>
    <cellStyle name="Normal 65 7 5" xfId="18544" xr:uid="{00000000-0005-0000-0000-000070480000}"/>
    <cellStyle name="Normal 65 8" xfId="5093" xr:uid="{00000000-0005-0000-0000-0000E5130000}"/>
    <cellStyle name="Normal 65 8 2" xfId="15147" xr:uid="{00000000-0005-0000-0000-00002B3B0000}"/>
    <cellStyle name="Normal 65 8 2 3" xfId="30245" xr:uid="{00000000-0005-0000-0000-000025760000}"/>
    <cellStyle name="Normal 65 8 3" xfId="10127" xr:uid="{00000000-0005-0000-0000-00008F270000}"/>
    <cellStyle name="Normal 65 8 3 3" xfId="25228" xr:uid="{00000000-0005-0000-0000-00008C620000}"/>
    <cellStyle name="Normal 65 8 5" xfId="20215" xr:uid="{00000000-0005-0000-0000-0000F74E0000}"/>
    <cellStyle name="Normal 65 9" xfId="11803" xr:uid="{00000000-0005-0000-0000-00001B2E0000}"/>
    <cellStyle name="Normal 65 9 3" xfId="26903" xr:uid="{00000000-0005-0000-0000-000017690000}"/>
    <cellStyle name="Normal 66" xfId="1478" xr:uid="{00000000-0005-0000-0000-0000C6050000}"/>
    <cellStyle name="Normal 66 10" xfId="6783" xr:uid="{00000000-0005-0000-0000-00007F1A0000}"/>
    <cellStyle name="Normal 66 10 3" xfId="21887" xr:uid="{00000000-0005-0000-0000-00007F550000}"/>
    <cellStyle name="Normal 66 12" xfId="16872" xr:uid="{00000000-0005-0000-0000-0000E8410000}"/>
    <cellStyle name="Normal 66 2" xfId="1747" xr:uid="{00000000-0005-0000-0000-0000D3060000}"/>
    <cellStyle name="Normal 66 2 11" xfId="16926" xr:uid="{00000000-0005-0000-0000-00001E420000}"/>
    <cellStyle name="Normal 66 2 2" xfId="1855" xr:uid="{00000000-0005-0000-0000-00003F070000}"/>
    <cellStyle name="Normal 66 2 2 10" xfId="17030" xr:uid="{00000000-0005-0000-0000-000086420000}"/>
    <cellStyle name="Normal 66 2 2 2" xfId="2072" xr:uid="{00000000-0005-0000-0000-000018080000}"/>
    <cellStyle name="Normal 66 2 2 2 2" xfId="2493" xr:uid="{00000000-0005-0000-0000-0000BD090000}"/>
    <cellStyle name="Normal 66 2 2 2 2 2" xfId="3332" xr:uid="{00000000-0005-0000-0000-0000040D0000}"/>
    <cellStyle name="Normal 66 2 2 2 2 2 2" xfId="5022" xr:uid="{00000000-0005-0000-0000-00009E130000}"/>
    <cellStyle name="Normal 66 2 2 2 2 2 2 2" xfId="15095" xr:uid="{00000000-0005-0000-0000-0000F73A0000}"/>
    <cellStyle name="Normal 66 2 2 2 2 2 2 2 3" xfId="30193" xr:uid="{00000000-0005-0000-0000-0000F1750000}"/>
    <cellStyle name="Normal 66 2 2 2 2 2 2 3" xfId="10075" xr:uid="{00000000-0005-0000-0000-00005B270000}"/>
    <cellStyle name="Normal 66 2 2 2 2 2 2 3 3" xfId="25176" xr:uid="{00000000-0005-0000-0000-000058620000}"/>
    <cellStyle name="Normal 66 2 2 2 2 2 2 5" xfId="20163" xr:uid="{00000000-0005-0000-0000-0000C34E0000}"/>
    <cellStyle name="Normal 66 2 2 2 2 2 3" xfId="6714" xr:uid="{00000000-0005-0000-0000-00003A1A0000}"/>
    <cellStyle name="Normal 66 2 2 2 2 2 3 2" xfId="16766" xr:uid="{00000000-0005-0000-0000-00007E410000}"/>
    <cellStyle name="Normal 66 2 2 2 2 2 3 3" xfId="11746" xr:uid="{00000000-0005-0000-0000-0000E22D0000}"/>
    <cellStyle name="Normal 66 2 2 2 2 2 3 3 3" xfId="26847" xr:uid="{00000000-0005-0000-0000-0000DF680000}"/>
    <cellStyle name="Normal 66 2 2 2 2 2 3 5" xfId="21834" xr:uid="{00000000-0005-0000-0000-00004A550000}"/>
    <cellStyle name="Normal 66 2 2 2 2 2 4" xfId="13424" xr:uid="{00000000-0005-0000-0000-000070340000}"/>
    <cellStyle name="Normal 66 2 2 2 2 2 4 3" xfId="28522" xr:uid="{00000000-0005-0000-0000-00006A6F0000}"/>
    <cellStyle name="Normal 66 2 2 2 2 2 5" xfId="8403" xr:uid="{00000000-0005-0000-0000-0000D3200000}"/>
    <cellStyle name="Normal 66 2 2 2 2 2 5 3" xfId="23505" xr:uid="{00000000-0005-0000-0000-0000D15B0000}"/>
    <cellStyle name="Normal 66 2 2 2 2 2 7" xfId="18492" xr:uid="{00000000-0005-0000-0000-00003C480000}"/>
    <cellStyle name="Normal 66 2 2 2 2 3" xfId="4185" xr:uid="{00000000-0005-0000-0000-000059100000}"/>
    <cellStyle name="Normal 66 2 2 2 2 3 2" xfId="14259" xr:uid="{00000000-0005-0000-0000-0000B3370000}"/>
    <cellStyle name="Normal 66 2 2 2 2 3 2 3" xfId="29357" xr:uid="{00000000-0005-0000-0000-0000AD720000}"/>
    <cellStyle name="Normal 66 2 2 2 2 3 3" xfId="9239" xr:uid="{00000000-0005-0000-0000-000017240000}"/>
    <cellStyle name="Normal 66 2 2 2 2 3 3 3" xfId="24340" xr:uid="{00000000-0005-0000-0000-0000145F0000}"/>
    <cellStyle name="Normal 66 2 2 2 2 3 5" xfId="19327" xr:uid="{00000000-0005-0000-0000-00007F4B0000}"/>
    <cellStyle name="Normal 66 2 2 2 2 4" xfId="5878" xr:uid="{00000000-0005-0000-0000-0000F6160000}"/>
    <cellStyle name="Normal 66 2 2 2 2 4 2" xfId="15930" xr:uid="{00000000-0005-0000-0000-00003A3E0000}"/>
    <cellStyle name="Normal 66 2 2 2 2 4 3" xfId="10910" xr:uid="{00000000-0005-0000-0000-00009E2A0000}"/>
    <cellStyle name="Normal 66 2 2 2 2 4 3 3" xfId="26011" xr:uid="{00000000-0005-0000-0000-00009B650000}"/>
    <cellStyle name="Normal 66 2 2 2 2 4 5" xfId="20998" xr:uid="{00000000-0005-0000-0000-000006520000}"/>
    <cellStyle name="Normal 66 2 2 2 2 5" xfId="12588" xr:uid="{00000000-0005-0000-0000-00002C310000}"/>
    <cellStyle name="Normal 66 2 2 2 2 5 3" xfId="27686" xr:uid="{00000000-0005-0000-0000-0000266C0000}"/>
    <cellStyle name="Normal 66 2 2 2 2 6" xfId="7567" xr:uid="{00000000-0005-0000-0000-00008F1D0000}"/>
    <cellStyle name="Normal 66 2 2 2 2 6 3" xfId="22669" xr:uid="{00000000-0005-0000-0000-00008D580000}"/>
    <cellStyle name="Normal 66 2 2 2 2 8" xfId="17656" xr:uid="{00000000-0005-0000-0000-0000F8440000}"/>
    <cellStyle name="Normal 66 2 2 2 3" xfId="2914" xr:uid="{00000000-0005-0000-0000-0000620B0000}"/>
    <cellStyle name="Normal 66 2 2 2 3 2" xfId="4604" xr:uid="{00000000-0005-0000-0000-0000FC110000}"/>
    <cellStyle name="Normal 66 2 2 2 3 2 2" xfId="14677" xr:uid="{00000000-0005-0000-0000-000055390000}"/>
    <cellStyle name="Normal 66 2 2 2 3 2 2 3" xfId="29775" xr:uid="{00000000-0005-0000-0000-00004F740000}"/>
    <cellStyle name="Normal 66 2 2 2 3 2 3" xfId="9657" xr:uid="{00000000-0005-0000-0000-0000B9250000}"/>
    <cellStyle name="Normal 66 2 2 2 3 2 3 3" xfId="24758" xr:uid="{00000000-0005-0000-0000-0000B6600000}"/>
    <cellStyle name="Normal 66 2 2 2 3 2 5" xfId="19745" xr:uid="{00000000-0005-0000-0000-0000214D0000}"/>
    <cellStyle name="Normal 66 2 2 2 3 3" xfId="6296" xr:uid="{00000000-0005-0000-0000-000098180000}"/>
    <cellStyle name="Normal 66 2 2 2 3 3 2" xfId="16348" xr:uid="{00000000-0005-0000-0000-0000DC3F0000}"/>
    <cellStyle name="Normal 66 2 2 2 3 3 3" xfId="11328" xr:uid="{00000000-0005-0000-0000-0000402C0000}"/>
    <cellStyle name="Normal 66 2 2 2 3 3 3 3" xfId="26429" xr:uid="{00000000-0005-0000-0000-00003D670000}"/>
    <cellStyle name="Normal 66 2 2 2 3 3 5" xfId="21416" xr:uid="{00000000-0005-0000-0000-0000A8530000}"/>
    <cellStyle name="Normal 66 2 2 2 3 4" xfId="13006" xr:uid="{00000000-0005-0000-0000-0000CE320000}"/>
    <cellStyle name="Normal 66 2 2 2 3 4 3" xfId="28104" xr:uid="{00000000-0005-0000-0000-0000C86D0000}"/>
    <cellStyle name="Normal 66 2 2 2 3 5" xfId="7985" xr:uid="{00000000-0005-0000-0000-0000311F0000}"/>
    <cellStyle name="Normal 66 2 2 2 3 5 3" xfId="23087" xr:uid="{00000000-0005-0000-0000-00002F5A0000}"/>
    <cellStyle name="Normal 66 2 2 2 3 7" xfId="18074" xr:uid="{00000000-0005-0000-0000-00009A460000}"/>
    <cellStyle name="Normal 66 2 2 2 4" xfId="3767" xr:uid="{00000000-0005-0000-0000-0000B70E0000}"/>
    <cellStyle name="Normal 66 2 2 2 4 2" xfId="13841" xr:uid="{00000000-0005-0000-0000-000011360000}"/>
    <cellStyle name="Normal 66 2 2 2 4 2 3" xfId="28939" xr:uid="{00000000-0005-0000-0000-00000B710000}"/>
    <cellStyle name="Normal 66 2 2 2 4 3" xfId="8821" xr:uid="{00000000-0005-0000-0000-000075220000}"/>
    <cellStyle name="Normal 66 2 2 2 4 3 3" xfId="23922" xr:uid="{00000000-0005-0000-0000-0000725D0000}"/>
    <cellStyle name="Normal 66 2 2 2 4 5" xfId="18909" xr:uid="{00000000-0005-0000-0000-0000DD490000}"/>
    <cellStyle name="Normal 66 2 2 2 5" xfId="5460" xr:uid="{00000000-0005-0000-0000-000054150000}"/>
    <cellStyle name="Normal 66 2 2 2 5 2" xfId="15512" xr:uid="{00000000-0005-0000-0000-0000983C0000}"/>
    <cellStyle name="Normal 66 2 2 2 5 2 3" xfId="30610" xr:uid="{00000000-0005-0000-0000-000092770000}"/>
    <cellStyle name="Normal 66 2 2 2 5 3" xfId="10492" xr:uid="{00000000-0005-0000-0000-0000FC280000}"/>
    <cellStyle name="Normal 66 2 2 2 5 3 3" xfId="25593" xr:uid="{00000000-0005-0000-0000-0000F9630000}"/>
    <cellStyle name="Normal 66 2 2 2 5 5" xfId="20580" xr:uid="{00000000-0005-0000-0000-000064500000}"/>
    <cellStyle name="Normal 66 2 2 2 6" xfId="12170" xr:uid="{00000000-0005-0000-0000-00008A2F0000}"/>
    <cellStyle name="Normal 66 2 2 2 6 3" xfId="27268" xr:uid="{00000000-0005-0000-0000-0000846A0000}"/>
    <cellStyle name="Normal 66 2 2 2 7" xfId="7149" xr:uid="{00000000-0005-0000-0000-0000ED1B0000}"/>
    <cellStyle name="Normal 66 2 2 2 7 3" xfId="22251" xr:uid="{00000000-0005-0000-0000-0000EB560000}"/>
    <cellStyle name="Normal 66 2 2 2 9" xfId="17238" xr:uid="{00000000-0005-0000-0000-000056430000}"/>
    <cellStyle name="Normal 66 2 2 3" xfId="2285" xr:uid="{00000000-0005-0000-0000-0000ED080000}"/>
    <cellStyle name="Normal 66 2 2 3 2" xfId="3124" xr:uid="{00000000-0005-0000-0000-0000340C0000}"/>
    <cellStyle name="Normal 66 2 2 3 2 2" xfId="4814" xr:uid="{00000000-0005-0000-0000-0000CE120000}"/>
    <cellStyle name="Normal 66 2 2 3 2 2 2" xfId="14887" xr:uid="{00000000-0005-0000-0000-0000273A0000}"/>
    <cellStyle name="Normal 66 2 2 3 2 2 2 3" xfId="29985" xr:uid="{00000000-0005-0000-0000-000021750000}"/>
    <cellStyle name="Normal 66 2 2 3 2 2 3" xfId="9867" xr:uid="{00000000-0005-0000-0000-00008B260000}"/>
    <cellStyle name="Normal 66 2 2 3 2 2 3 3" xfId="24968" xr:uid="{00000000-0005-0000-0000-000088610000}"/>
    <cellStyle name="Normal 66 2 2 3 2 2 5" xfId="19955" xr:uid="{00000000-0005-0000-0000-0000F34D0000}"/>
    <cellStyle name="Normal 66 2 2 3 2 3" xfId="6506" xr:uid="{00000000-0005-0000-0000-00006A190000}"/>
    <cellStyle name="Normal 66 2 2 3 2 3 2" xfId="16558" xr:uid="{00000000-0005-0000-0000-0000AE400000}"/>
    <cellStyle name="Normal 66 2 2 3 2 3 3" xfId="11538" xr:uid="{00000000-0005-0000-0000-0000122D0000}"/>
    <cellStyle name="Normal 66 2 2 3 2 3 3 3" xfId="26639" xr:uid="{00000000-0005-0000-0000-00000F680000}"/>
    <cellStyle name="Normal 66 2 2 3 2 3 5" xfId="21626" xr:uid="{00000000-0005-0000-0000-00007A540000}"/>
    <cellStyle name="Normal 66 2 2 3 2 4" xfId="13216" xr:uid="{00000000-0005-0000-0000-0000A0330000}"/>
    <cellStyle name="Normal 66 2 2 3 2 4 3" xfId="28314" xr:uid="{00000000-0005-0000-0000-00009A6E0000}"/>
    <cellStyle name="Normal 66 2 2 3 2 5" xfId="8195" xr:uid="{00000000-0005-0000-0000-000003200000}"/>
    <cellStyle name="Normal 66 2 2 3 2 5 3" xfId="23297" xr:uid="{00000000-0005-0000-0000-0000015B0000}"/>
    <cellStyle name="Normal 66 2 2 3 2 7" xfId="18284" xr:uid="{00000000-0005-0000-0000-00006C470000}"/>
    <cellStyle name="Normal 66 2 2 3 3" xfId="3977" xr:uid="{00000000-0005-0000-0000-0000890F0000}"/>
    <cellStyle name="Normal 66 2 2 3 3 2" xfId="14051" xr:uid="{00000000-0005-0000-0000-0000E3360000}"/>
    <cellStyle name="Normal 66 2 2 3 3 2 3" xfId="29149" xr:uid="{00000000-0005-0000-0000-0000DD710000}"/>
    <cellStyle name="Normal 66 2 2 3 3 3" xfId="9031" xr:uid="{00000000-0005-0000-0000-000047230000}"/>
    <cellStyle name="Normal 66 2 2 3 3 3 3" xfId="24132" xr:uid="{00000000-0005-0000-0000-0000445E0000}"/>
    <cellStyle name="Normal 66 2 2 3 3 5" xfId="19119" xr:uid="{00000000-0005-0000-0000-0000AF4A0000}"/>
    <cellStyle name="Normal 66 2 2 3 4" xfId="5670" xr:uid="{00000000-0005-0000-0000-000026160000}"/>
    <cellStyle name="Normal 66 2 2 3 4 2" xfId="15722" xr:uid="{00000000-0005-0000-0000-00006A3D0000}"/>
    <cellStyle name="Normal 66 2 2 3 4 2 3" xfId="30820" xr:uid="{00000000-0005-0000-0000-000064780000}"/>
    <cellStyle name="Normal 66 2 2 3 4 3" xfId="10702" xr:uid="{00000000-0005-0000-0000-0000CE290000}"/>
    <cellStyle name="Normal 66 2 2 3 4 3 3" xfId="25803" xr:uid="{00000000-0005-0000-0000-0000CB640000}"/>
    <cellStyle name="Normal 66 2 2 3 4 5" xfId="20790" xr:uid="{00000000-0005-0000-0000-000036510000}"/>
    <cellStyle name="Normal 66 2 2 3 5" xfId="12380" xr:uid="{00000000-0005-0000-0000-00005C300000}"/>
    <cellStyle name="Normal 66 2 2 3 5 3" xfId="27478" xr:uid="{00000000-0005-0000-0000-0000566B0000}"/>
    <cellStyle name="Normal 66 2 2 3 6" xfId="7359" xr:uid="{00000000-0005-0000-0000-0000BF1C0000}"/>
    <cellStyle name="Normal 66 2 2 3 6 3" xfId="22461" xr:uid="{00000000-0005-0000-0000-0000BD570000}"/>
    <cellStyle name="Normal 66 2 2 3 8" xfId="17448" xr:uid="{00000000-0005-0000-0000-000028440000}"/>
    <cellStyle name="Normal 66 2 2 4" xfId="2706" xr:uid="{00000000-0005-0000-0000-0000920A0000}"/>
    <cellStyle name="Normal 66 2 2 4 2" xfId="4396" xr:uid="{00000000-0005-0000-0000-00002C110000}"/>
    <cellStyle name="Normal 66 2 2 4 2 2" xfId="14469" xr:uid="{00000000-0005-0000-0000-000085380000}"/>
    <cellStyle name="Normal 66 2 2 4 2 2 3" xfId="29567" xr:uid="{00000000-0005-0000-0000-00007F730000}"/>
    <cellStyle name="Normal 66 2 2 4 2 3" xfId="9449" xr:uid="{00000000-0005-0000-0000-0000E9240000}"/>
    <cellStyle name="Normal 66 2 2 4 2 3 3" xfId="24550" xr:uid="{00000000-0005-0000-0000-0000E65F0000}"/>
    <cellStyle name="Normal 66 2 2 4 2 5" xfId="19537" xr:uid="{00000000-0005-0000-0000-0000514C0000}"/>
    <cellStyle name="Normal 66 2 2 4 3" xfId="6088" xr:uid="{00000000-0005-0000-0000-0000C8170000}"/>
    <cellStyle name="Normal 66 2 2 4 3 2" xfId="16140" xr:uid="{00000000-0005-0000-0000-00000C3F0000}"/>
    <cellStyle name="Normal 66 2 2 4 3 3" xfId="11120" xr:uid="{00000000-0005-0000-0000-0000702B0000}"/>
    <cellStyle name="Normal 66 2 2 4 3 3 3" xfId="26221" xr:uid="{00000000-0005-0000-0000-00006D660000}"/>
    <cellStyle name="Normal 66 2 2 4 3 5" xfId="21208" xr:uid="{00000000-0005-0000-0000-0000D8520000}"/>
    <cellStyle name="Normal 66 2 2 4 4" xfId="12798" xr:uid="{00000000-0005-0000-0000-0000FE310000}"/>
    <cellStyle name="Normal 66 2 2 4 4 3" xfId="27896" xr:uid="{00000000-0005-0000-0000-0000F86C0000}"/>
    <cellStyle name="Normal 66 2 2 4 5" xfId="7777" xr:uid="{00000000-0005-0000-0000-0000611E0000}"/>
    <cellStyle name="Normal 66 2 2 4 5 3" xfId="22879" xr:uid="{00000000-0005-0000-0000-00005F590000}"/>
    <cellStyle name="Normal 66 2 2 4 7" xfId="17866" xr:uid="{00000000-0005-0000-0000-0000CA450000}"/>
    <cellStyle name="Normal 66 2 2 5" xfId="3559" xr:uid="{00000000-0005-0000-0000-0000E70D0000}"/>
    <cellStyle name="Normal 66 2 2 5 2" xfId="13633" xr:uid="{00000000-0005-0000-0000-000041350000}"/>
    <cellStyle name="Normal 66 2 2 5 2 3" xfId="28731" xr:uid="{00000000-0005-0000-0000-00003B700000}"/>
    <cellStyle name="Normal 66 2 2 5 3" xfId="8613" xr:uid="{00000000-0005-0000-0000-0000A5210000}"/>
    <cellStyle name="Normal 66 2 2 5 3 3" xfId="23714" xr:uid="{00000000-0005-0000-0000-0000A25C0000}"/>
    <cellStyle name="Normal 66 2 2 5 5" xfId="18701" xr:uid="{00000000-0005-0000-0000-00000D490000}"/>
    <cellStyle name="Normal 66 2 2 6" xfId="5252" xr:uid="{00000000-0005-0000-0000-000084140000}"/>
    <cellStyle name="Normal 66 2 2 6 2" xfId="15304" xr:uid="{00000000-0005-0000-0000-0000C83B0000}"/>
    <cellStyle name="Normal 66 2 2 6 2 3" xfId="30402" xr:uid="{00000000-0005-0000-0000-0000C2760000}"/>
    <cellStyle name="Normal 66 2 2 6 3" xfId="10284" xr:uid="{00000000-0005-0000-0000-00002C280000}"/>
    <cellStyle name="Normal 66 2 2 6 3 3" xfId="25385" xr:uid="{00000000-0005-0000-0000-000029630000}"/>
    <cellStyle name="Normal 66 2 2 6 5" xfId="20372" xr:uid="{00000000-0005-0000-0000-0000944F0000}"/>
    <cellStyle name="Normal 66 2 2 7" xfId="11962" xr:uid="{00000000-0005-0000-0000-0000BA2E0000}"/>
    <cellStyle name="Normal 66 2 2 7 3" xfId="27060" xr:uid="{00000000-0005-0000-0000-0000B4690000}"/>
    <cellStyle name="Normal 66 2 2 8" xfId="6941" xr:uid="{00000000-0005-0000-0000-00001D1B0000}"/>
    <cellStyle name="Normal 66 2 2 8 3" xfId="22043" xr:uid="{00000000-0005-0000-0000-00001B560000}"/>
    <cellStyle name="Normal 66 2 3" xfId="1968" xr:uid="{00000000-0005-0000-0000-0000B0070000}"/>
    <cellStyle name="Normal 66 2 3 2" xfId="2389" xr:uid="{00000000-0005-0000-0000-000055090000}"/>
    <cellStyle name="Normal 66 2 3 2 2" xfId="3228" xr:uid="{00000000-0005-0000-0000-00009C0C0000}"/>
    <cellStyle name="Normal 66 2 3 2 2 2" xfId="4918" xr:uid="{00000000-0005-0000-0000-000036130000}"/>
    <cellStyle name="Normal 66 2 3 2 2 2 2" xfId="14991" xr:uid="{00000000-0005-0000-0000-00008F3A0000}"/>
    <cellStyle name="Normal 66 2 3 2 2 2 2 3" xfId="30089" xr:uid="{00000000-0005-0000-0000-000089750000}"/>
    <cellStyle name="Normal 66 2 3 2 2 2 3" xfId="9971" xr:uid="{00000000-0005-0000-0000-0000F3260000}"/>
    <cellStyle name="Normal 66 2 3 2 2 2 3 3" xfId="25072" xr:uid="{00000000-0005-0000-0000-0000F0610000}"/>
    <cellStyle name="Normal 66 2 3 2 2 2 5" xfId="20059" xr:uid="{00000000-0005-0000-0000-00005B4E0000}"/>
    <cellStyle name="Normal 66 2 3 2 2 3" xfId="6610" xr:uid="{00000000-0005-0000-0000-0000D2190000}"/>
    <cellStyle name="Normal 66 2 3 2 2 3 2" xfId="16662" xr:uid="{00000000-0005-0000-0000-000016410000}"/>
    <cellStyle name="Normal 66 2 3 2 2 3 3" xfId="11642" xr:uid="{00000000-0005-0000-0000-00007A2D0000}"/>
    <cellStyle name="Normal 66 2 3 2 2 3 3 3" xfId="26743" xr:uid="{00000000-0005-0000-0000-000077680000}"/>
    <cellStyle name="Normal 66 2 3 2 2 3 5" xfId="21730" xr:uid="{00000000-0005-0000-0000-0000E2540000}"/>
    <cellStyle name="Normal 66 2 3 2 2 4" xfId="13320" xr:uid="{00000000-0005-0000-0000-000008340000}"/>
    <cellStyle name="Normal 66 2 3 2 2 4 3" xfId="28418" xr:uid="{00000000-0005-0000-0000-0000026F0000}"/>
    <cellStyle name="Normal 66 2 3 2 2 5" xfId="8299" xr:uid="{00000000-0005-0000-0000-00006B200000}"/>
    <cellStyle name="Normal 66 2 3 2 2 5 3" xfId="23401" xr:uid="{00000000-0005-0000-0000-0000695B0000}"/>
    <cellStyle name="Normal 66 2 3 2 2 7" xfId="18388" xr:uid="{00000000-0005-0000-0000-0000D4470000}"/>
    <cellStyle name="Normal 66 2 3 2 3" xfId="4081" xr:uid="{00000000-0005-0000-0000-0000F10F0000}"/>
    <cellStyle name="Normal 66 2 3 2 3 2" xfId="14155" xr:uid="{00000000-0005-0000-0000-00004B370000}"/>
    <cellStyle name="Normal 66 2 3 2 3 2 3" xfId="29253" xr:uid="{00000000-0005-0000-0000-000045720000}"/>
    <cellStyle name="Normal 66 2 3 2 3 3" xfId="9135" xr:uid="{00000000-0005-0000-0000-0000AF230000}"/>
    <cellStyle name="Normal 66 2 3 2 3 3 3" xfId="24236" xr:uid="{00000000-0005-0000-0000-0000AC5E0000}"/>
    <cellStyle name="Normal 66 2 3 2 3 5" xfId="19223" xr:uid="{00000000-0005-0000-0000-0000174B0000}"/>
    <cellStyle name="Normal 66 2 3 2 4" xfId="5774" xr:uid="{00000000-0005-0000-0000-00008E160000}"/>
    <cellStyle name="Normal 66 2 3 2 4 2" xfId="15826" xr:uid="{00000000-0005-0000-0000-0000D23D0000}"/>
    <cellStyle name="Normal 66 2 3 2 4 2 3" xfId="30924" xr:uid="{00000000-0005-0000-0000-0000CC780000}"/>
    <cellStyle name="Normal 66 2 3 2 4 3" xfId="10806" xr:uid="{00000000-0005-0000-0000-0000362A0000}"/>
    <cellStyle name="Normal 66 2 3 2 4 3 3" xfId="25907" xr:uid="{00000000-0005-0000-0000-000033650000}"/>
    <cellStyle name="Normal 66 2 3 2 4 5" xfId="20894" xr:uid="{00000000-0005-0000-0000-00009E510000}"/>
    <cellStyle name="Normal 66 2 3 2 5" xfId="12484" xr:uid="{00000000-0005-0000-0000-0000C4300000}"/>
    <cellStyle name="Normal 66 2 3 2 5 3" xfId="27582" xr:uid="{00000000-0005-0000-0000-0000BE6B0000}"/>
    <cellStyle name="Normal 66 2 3 2 6" xfId="7463" xr:uid="{00000000-0005-0000-0000-0000271D0000}"/>
    <cellStyle name="Normal 66 2 3 2 6 3" xfId="22565" xr:uid="{00000000-0005-0000-0000-000025580000}"/>
    <cellStyle name="Normal 66 2 3 2 8" xfId="17552" xr:uid="{00000000-0005-0000-0000-000090440000}"/>
    <cellStyle name="Normal 66 2 3 3" xfId="2810" xr:uid="{00000000-0005-0000-0000-0000FA0A0000}"/>
    <cellStyle name="Normal 66 2 3 3 2" xfId="4500" xr:uid="{00000000-0005-0000-0000-000094110000}"/>
    <cellStyle name="Normal 66 2 3 3 2 2" xfId="14573" xr:uid="{00000000-0005-0000-0000-0000ED380000}"/>
    <cellStyle name="Normal 66 2 3 3 2 2 3" xfId="29671" xr:uid="{00000000-0005-0000-0000-0000E7730000}"/>
    <cellStyle name="Normal 66 2 3 3 2 3" xfId="9553" xr:uid="{00000000-0005-0000-0000-000051250000}"/>
    <cellStyle name="Normal 66 2 3 3 2 3 3" xfId="24654" xr:uid="{00000000-0005-0000-0000-00004E600000}"/>
    <cellStyle name="Normal 66 2 3 3 2 5" xfId="19641" xr:uid="{00000000-0005-0000-0000-0000B94C0000}"/>
    <cellStyle name="Normal 66 2 3 3 3" xfId="6192" xr:uid="{00000000-0005-0000-0000-000030180000}"/>
    <cellStyle name="Normal 66 2 3 3 3 2" xfId="16244" xr:uid="{00000000-0005-0000-0000-0000743F0000}"/>
    <cellStyle name="Normal 66 2 3 3 3 3" xfId="11224" xr:uid="{00000000-0005-0000-0000-0000D82B0000}"/>
    <cellStyle name="Normal 66 2 3 3 3 3 3" xfId="26325" xr:uid="{00000000-0005-0000-0000-0000D5660000}"/>
    <cellStyle name="Normal 66 2 3 3 3 5" xfId="21312" xr:uid="{00000000-0005-0000-0000-000040530000}"/>
    <cellStyle name="Normal 66 2 3 3 4" xfId="12902" xr:uid="{00000000-0005-0000-0000-000066320000}"/>
    <cellStyle name="Normal 66 2 3 3 4 3" xfId="28000" xr:uid="{00000000-0005-0000-0000-0000606D0000}"/>
    <cellStyle name="Normal 66 2 3 3 5" xfId="7881" xr:uid="{00000000-0005-0000-0000-0000C91E0000}"/>
    <cellStyle name="Normal 66 2 3 3 5 3" xfId="22983" xr:uid="{00000000-0005-0000-0000-0000C7590000}"/>
    <cellStyle name="Normal 66 2 3 3 7" xfId="17970" xr:uid="{00000000-0005-0000-0000-000032460000}"/>
    <cellStyle name="Normal 66 2 3 4" xfId="3663" xr:uid="{00000000-0005-0000-0000-00004F0E0000}"/>
    <cellStyle name="Normal 66 2 3 4 2" xfId="13737" xr:uid="{00000000-0005-0000-0000-0000A9350000}"/>
    <cellStyle name="Normal 66 2 3 4 2 3" xfId="28835" xr:uid="{00000000-0005-0000-0000-0000A3700000}"/>
    <cellStyle name="Normal 66 2 3 4 3" xfId="8717" xr:uid="{00000000-0005-0000-0000-00000D220000}"/>
    <cellStyle name="Normal 66 2 3 4 3 3" xfId="23818" xr:uid="{00000000-0005-0000-0000-00000A5D0000}"/>
    <cellStyle name="Normal 66 2 3 4 5" xfId="18805" xr:uid="{00000000-0005-0000-0000-000075490000}"/>
    <cellStyle name="Normal 66 2 3 5" xfId="5356" xr:uid="{00000000-0005-0000-0000-0000EC140000}"/>
    <cellStyle name="Normal 66 2 3 5 2" xfId="15408" xr:uid="{00000000-0005-0000-0000-0000303C0000}"/>
    <cellStyle name="Normal 66 2 3 5 2 3" xfId="30506" xr:uid="{00000000-0005-0000-0000-00002A770000}"/>
    <cellStyle name="Normal 66 2 3 5 3" xfId="10388" xr:uid="{00000000-0005-0000-0000-000094280000}"/>
    <cellStyle name="Normal 66 2 3 5 3 3" xfId="25489" xr:uid="{00000000-0005-0000-0000-000091630000}"/>
    <cellStyle name="Normal 66 2 3 5 5" xfId="20476" xr:uid="{00000000-0005-0000-0000-0000FC4F0000}"/>
    <cellStyle name="Normal 66 2 3 6" xfId="12066" xr:uid="{00000000-0005-0000-0000-0000222F0000}"/>
    <cellStyle name="Normal 66 2 3 6 3" xfId="27164" xr:uid="{00000000-0005-0000-0000-00001C6A0000}"/>
    <cellStyle name="Normal 66 2 3 7" xfId="7045" xr:uid="{00000000-0005-0000-0000-0000851B0000}"/>
    <cellStyle name="Normal 66 2 3 7 3" xfId="22147" xr:uid="{00000000-0005-0000-0000-000083560000}"/>
    <cellStyle name="Normal 66 2 3 9" xfId="17134" xr:uid="{00000000-0005-0000-0000-0000EE420000}"/>
    <cellStyle name="Normal 66 2 4" xfId="2181" xr:uid="{00000000-0005-0000-0000-000085080000}"/>
    <cellStyle name="Normal 66 2 4 2" xfId="3020" xr:uid="{00000000-0005-0000-0000-0000CC0B0000}"/>
    <cellStyle name="Normal 66 2 4 2 2" xfId="4710" xr:uid="{00000000-0005-0000-0000-000066120000}"/>
    <cellStyle name="Normal 66 2 4 2 2 2" xfId="14783" xr:uid="{00000000-0005-0000-0000-0000BF390000}"/>
    <cellStyle name="Normal 66 2 4 2 2 2 3" xfId="29881" xr:uid="{00000000-0005-0000-0000-0000B9740000}"/>
    <cellStyle name="Normal 66 2 4 2 2 3" xfId="9763" xr:uid="{00000000-0005-0000-0000-000023260000}"/>
    <cellStyle name="Normal 66 2 4 2 2 3 3" xfId="24864" xr:uid="{00000000-0005-0000-0000-000020610000}"/>
    <cellStyle name="Normal 66 2 4 2 2 5" xfId="19851" xr:uid="{00000000-0005-0000-0000-00008B4D0000}"/>
    <cellStyle name="Normal 66 2 4 2 3" xfId="6402" xr:uid="{00000000-0005-0000-0000-000002190000}"/>
    <cellStyle name="Normal 66 2 4 2 3 2" xfId="16454" xr:uid="{00000000-0005-0000-0000-000046400000}"/>
    <cellStyle name="Normal 66 2 4 2 3 3" xfId="11434" xr:uid="{00000000-0005-0000-0000-0000AA2C0000}"/>
    <cellStyle name="Normal 66 2 4 2 3 3 3" xfId="26535" xr:uid="{00000000-0005-0000-0000-0000A7670000}"/>
    <cellStyle name="Normal 66 2 4 2 3 5" xfId="21522" xr:uid="{00000000-0005-0000-0000-000012540000}"/>
    <cellStyle name="Normal 66 2 4 2 4" xfId="13112" xr:uid="{00000000-0005-0000-0000-000038330000}"/>
    <cellStyle name="Normal 66 2 4 2 4 3" xfId="28210" xr:uid="{00000000-0005-0000-0000-0000326E0000}"/>
    <cellStyle name="Normal 66 2 4 2 5" xfId="8091" xr:uid="{00000000-0005-0000-0000-00009B1F0000}"/>
    <cellStyle name="Normal 66 2 4 2 5 3" xfId="23193" xr:uid="{00000000-0005-0000-0000-0000995A0000}"/>
    <cellStyle name="Normal 66 2 4 2 7" xfId="18180" xr:uid="{00000000-0005-0000-0000-000004470000}"/>
    <cellStyle name="Normal 66 2 4 3" xfId="3873" xr:uid="{00000000-0005-0000-0000-0000210F0000}"/>
    <cellStyle name="Normal 66 2 4 3 2" xfId="13947" xr:uid="{00000000-0005-0000-0000-00007B360000}"/>
    <cellStyle name="Normal 66 2 4 3 2 3" xfId="29045" xr:uid="{00000000-0005-0000-0000-000075710000}"/>
    <cellStyle name="Normal 66 2 4 3 3" xfId="8927" xr:uid="{00000000-0005-0000-0000-0000DF220000}"/>
    <cellStyle name="Normal 66 2 4 3 3 3" xfId="24028" xr:uid="{00000000-0005-0000-0000-0000DC5D0000}"/>
    <cellStyle name="Normal 66 2 4 3 5" xfId="19015" xr:uid="{00000000-0005-0000-0000-0000474A0000}"/>
    <cellStyle name="Normal 66 2 4 4" xfId="5566" xr:uid="{00000000-0005-0000-0000-0000BE150000}"/>
    <cellStyle name="Normal 66 2 4 4 2" xfId="15618" xr:uid="{00000000-0005-0000-0000-0000023D0000}"/>
    <cellStyle name="Normal 66 2 4 4 2 3" xfId="30716" xr:uid="{00000000-0005-0000-0000-0000FC770000}"/>
    <cellStyle name="Normal 66 2 4 4 3" xfId="10598" xr:uid="{00000000-0005-0000-0000-000066290000}"/>
    <cellStyle name="Normal 66 2 4 4 3 3" xfId="25699" xr:uid="{00000000-0005-0000-0000-000063640000}"/>
    <cellStyle name="Normal 66 2 4 4 5" xfId="20686" xr:uid="{00000000-0005-0000-0000-0000CE500000}"/>
    <cellStyle name="Normal 66 2 4 5" xfId="12276" xr:uid="{00000000-0005-0000-0000-0000F42F0000}"/>
    <cellStyle name="Normal 66 2 4 5 3" xfId="27374" xr:uid="{00000000-0005-0000-0000-0000EE6A0000}"/>
    <cellStyle name="Normal 66 2 4 6" xfId="7255" xr:uid="{00000000-0005-0000-0000-0000571C0000}"/>
    <cellStyle name="Normal 66 2 4 6 3" xfId="22357" xr:uid="{00000000-0005-0000-0000-000055570000}"/>
    <cellStyle name="Normal 66 2 4 8" xfId="17344" xr:uid="{00000000-0005-0000-0000-0000C0430000}"/>
    <cellStyle name="Normal 66 2 5" xfId="2602" xr:uid="{00000000-0005-0000-0000-00002A0A0000}"/>
    <cellStyle name="Normal 66 2 5 2" xfId="4292" xr:uid="{00000000-0005-0000-0000-0000C4100000}"/>
    <cellStyle name="Normal 66 2 5 2 2" xfId="14365" xr:uid="{00000000-0005-0000-0000-00001D380000}"/>
    <cellStyle name="Normal 66 2 5 2 2 3" xfId="29463" xr:uid="{00000000-0005-0000-0000-000017730000}"/>
    <cellStyle name="Normal 66 2 5 2 3" xfId="9345" xr:uid="{00000000-0005-0000-0000-000081240000}"/>
    <cellStyle name="Normal 66 2 5 2 3 3" xfId="24446" xr:uid="{00000000-0005-0000-0000-00007E5F0000}"/>
    <cellStyle name="Normal 66 2 5 2 5" xfId="19433" xr:uid="{00000000-0005-0000-0000-0000E94B0000}"/>
    <cellStyle name="Normal 66 2 5 3" xfId="5984" xr:uid="{00000000-0005-0000-0000-000060170000}"/>
    <cellStyle name="Normal 66 2 5 3 2" xfId="16036" xr:uid="{00000000-0005-0000-0000-0000A43E0000}"/>
    <cellStyle name="Normal 66 2 5 3 3" xfId="11016" xr:uid="{00000000-0005-0000-0000-0000082B0000}"/>
    <cellStyle name="Normal 66 2 5 3 3 3" xfId="26117" xr:uid="{00000000-0005-0000-0000-000005660000}"/>
    <cellStyle name="Normal 66 2 5 3 5" xfId="21104" xr:uid="{00000000-0005-0000-0000-000070520000}"/>
    <cellStyle name="Normal 66 2 5 4" xfId="12694" xr:uid="{00000000-0005-0000-0000-000096310000}"/>
    <cellStyle name="Normal 66 2 5 4 3" xfId="27792" xr:uid="{00000000-0005-0000-0000-0000906C0000}"/>
    <cellStyle name="Normal 66 2 5 5" xfId="7673" xr:uid="{00000000-0005-0000-0000-0000F91D0000}"/>
    <cellStyle name="Normal 66 2 5 5 3" xfId="22775" xr:uid="{00000000-0005-0000-0000-0000F7580000}"/>
    <cellStyle name="Normal 66 2 5 7" xfId="17762" xr:uid="{00000000-0005-0000-0000-000062450000}"/>
    <cellStyle name="Normal 66 2 6" xfId="3455" xr:uid="{00000000-0005-0000-0000-00007F0D0000}"/>
    <cellStyle name="Normal 66 2 6 2" xfId="13529" xr:uid="{00000000-0005-0000-0000-0000D9340000}"/>
    <cellStyle name="Normal 66 2 6 2 3" xfId="28627" xr:uid="{00000000-0005-0000-0000-0000D36F0000}"/>
    <cellStyle name="Normal 66 2 6 3" xfId="8509" xr:uid="{00000000-0005-0000-0000-00003D210000}"/>
    <cellStyle name="Normal 66 2 6 3 3" xfId="23610" xr:uid="{00000000-0005-0000-0000-00003A5C0000}"/>
    <cellStyle name="Normal 66 2 6 5" xfId="18597" xr:uid="{00000000-0005-0000-0000-0000A5480000}"/>
    <cellStyle name="Normal 66 2 7" xfId="5148" xr:uid="{00000000-0005-0000-0000-00001C140000}"/>
    <cellStyle name="Normal 66 2 7 2" xfId="15200" xr:uid="{00000000-0005-0000-0000-0000603B0000}"/>
    <cellStyle name="Normal 66 2 7 2 3" xfId="30298" xr:uid="{00000000-0005-0000-0000-00005A760000}"/>
    <cellStyle name="Normal 66 2 7 3" xfId="10180" xr:uid="{00000000-0005-0000-0000-0000C4270000}"/>
    <cellStyle name="Normal 66 2 7 3 3" xfId="25281" xr:uid="{00000000-0005-0000-0000-0000C1620000}"/>
    <cellStyle name="Normal 66 2 7 5" xfId="20268" xr:uid="{00000000-0005-0000-0000-00002C4F0000}"/>
    <cellStyle name="Normal 66 2 8" xfId="11858" xr:uid="{00000000-0005-0000-0000-0000522E0000}"/>
    <cellStyle name="Normal 66 2 8 3" xfId="26956" xr:uid="{00000000-0005-0000-0000-00004C690000}"/>
    <cellStyle name="Normal 66 2 9" xfId="6837" xr:uid="{00000000-0005-0000-0000-0000B51A0000}"/>
    <cellStyle name="Normal 66 2 9 3" xfId="21939" xr:uid="{00000000-0005-0000-0000-0000B3550000}"/>
    <cellStyle name="Normal 66 3" xfId="1801" xr:uid="{00000000-0005-0000-0000-000009070000}"/>
    <cellStyle name="Normal 66 3 10" xfId="16978" xr:uid="{00000000-0005-0000-0000-000052420000}"/>
    <cellStyle name="Normal 66 3 2" xfId="2020" xr:uid="{00000000-0005-0000-0000-0000E4070000}"/>
    <cellStyle name="Normal 66 3 2 2" xfId="2441" xr:uid="{00000000-0005-0000-0000-000089090000}"/>
    <cellStyle name="Normal 66 3 2 2 2" xfId="3280" xr:uid="{00000000-0005-0000-0000-0000D00C0000}"/>
    <cellStyle name="Normal 66 3 2 2 2 2" xfId="4970" xr:uid="{00000000-0005-0000-0000-00006A130000}"/>
    <cellStyle name="Normal 66 3 2 2 2 2 2" xfId="15043" xr:uid="{00000000-0005-0000-0000-0000C33A0000}"/>
    <cellStyle name="Normal 66 3 2 2 2 2 2 3" xfId="30141" xr:uid="{00000000-0005-0000-0000-0000BD750000}"/>
    <cellStyle name="Normal 66 3 2 2 2 2 3" xfId="10023" xr:uid="{00000000-0005-0000-0000-000027270000}"/>
    <cellStyle name="Normal 66 3 2 2 2 2 3 3" xfId="25124" xr:uid="{00000000-0005-0000-0000-000024620000}"/>
    <cellStyle name="Normal 66 3 2 2 2 2 5" xfId="20111" xr:uid="{00000000-0005-0000-0000-00008F4E0000}"/>
    <cellStyle name="Normal 66 3 2 2 2 3" xfId="6662" xr:uid="{00000000-0005-0000-0000-0000061A0000}"/>
    <cellStyle name="Normal 66 3 2 2 2 3 2" xfId="16714" xr:uid="{00000000-0005-0000-0000-00004A410000}"/>
    <cellStyle name="Normal 66 3 2 2 2 3 3" xfId="11694" xr:uid="{00000000-0005-0000-0000-0000AE2D0000}"/>
    <cellStyle name="Normal 66 3 2 2 2 3 3 3" xfId="26795" xr:uid="{00000000-0005-0000-0000-0000AB680000}"/>
    <cellStyle name="Normal 66 3 2 2 2 3 5" xfId="21782" xr:uid="{00000000-0005-0000-0000-000016550000}"/>
    <cellStyle name="Normal 66 3 2 2 2 4" xfId="13372" xr:uid="{00000000-0005-0000-0000-00003C340000}"/>
    <cellStyle name="Normal 66 3 2 2 2 4 3" xfId="28470" xr:uid="{00000000-0005-0000-0000-0000366F0000}"/>
    <cellStyle name="Normal 66 3 2 2 2 5" xfId="8351" xr:uid="{00000000-0005-0000-0000-00009F200000}"/>
    <cellStyle name="Normal 66 3 2 2 2 5 3" xfId="23453" xr:uid="{00000000-0005-0000-0000-00009D5B0000}"/>
    <cellStyle name="Normal 66 3 2 2 2 7" xfId="18440" xr:uid="{00000000-0005-0000-0000-000008480000}"/>
    <cellStyle name="Normal 66 3 2 2 3" xfId="4133" xr:uid="{00000000-0005-0000-0000-000025100000}"/>
    <cellStyle name="Normal 66 3 2 2 3 2" xfId="14207" xr:uid="{00000000-0005-0000-0000-00007F370000}"/>
    <cellStyle name="Normal 66 3 2 2 3 2 3" xfId="29305" xr:uid="{00000000-0005-0000-0000-000079720000}"/>
    <cellStyle name="Normal 66 3 2 2 3 3" xfId="9187" xr:uid="{00000000-0005-0000-0000-0000E3230000}"/>
    <cellStyle name="Normal 66 3 2 2 3 3 3" xfId="24288" xr:uid="{00000000-0005-0000-0000-0000E05E0000}"/>
    <cellStyle name="Normal 66 3 2 2 3 5" xfId="19275" xr:uid="{00000000-0005-0000-0000-00004B4B0000}"/>
    <cellStyle name="Normal 66 3 2 2 4" xfId="5826" xr:uid="{00000000-0005-0000-0000-0000C2160000}"/>
    <cellStyle name="Normal 66 3 2 2 4 2" xfId="15878" xr:uid="{00000000-0005-0000-0000-0000063E0000}"/>
    <cellStyle name="Normal 66 3 2 2 4 3" xfId="10858" xr:uid="{00000000-0005-0000-0000-00006A2A0000}"/>
    <cellStyle name="Normal 66 3 2 2 4 3 3" xfId="25959" xr:uid="{00000000-0005-0000-0000-000067650000}"/>
    <cellStyle name="Normal 66 3 2 2 4 5" xfId="20946" xr:uid="{00000000-0005-0000-0000-0000D2510000}"/>
    <cellStyle name="Normal 66 3 2 2 5" xfId="12536" xr:uid="{00000000-0005-0000-0000-0000F8300000}"/>
    <cellStyle name="Normal 66 3 2 2 5 3" xfId="27634" xr:uid="{00000000-0005-0000-0000-0000F26B0000}"/>
    <cellStyle name="Normal 66 3 2 2 6" xfId="7515" xr:uid="{00000000-0005-0000-0000-00005B1D0000}"/>
    <cellStyle name="Normal 66 3 2 2 6 3" xfId="22617" xr:uid="{00000000-0005-0000-0000-000059580000}"/>
    <cellStyle name="Normal 66 3 2 2 8" xfId="17604" xr:uid="{00000000-0005-0000-0000-0000C4440000}"/>
    <cellStyle name="Normal 66 3 2 3" xfId="2862" xr:uid="{00000000-0005-0000-0000-00002E0B0000}"/>
    <cellStyle name="Normal 66 3 2 3 2" xfId="4552" xr:uid="{00000000-0005-0000-0000-0000C8110000}"/>
    <cellStyle name="Normal 66 3 2 3 2 2" xfId="14625" xr:uid="{00000000-0005-0000-0000-000021390000}"/>
    <cellStyle name="Normal 66 3 2 3 2 2 3" xfId="29723" xr:uid="{00000000-0005-0000-0000-00001B740000}"/>
    <cellStyle name="Normal 66 3 2 3 2 3" xfId="9605" xr:uid="{00000000-0005-0000-0000-000085250000}"/>
    <cellStyle name="Normal 66 3 2 3 2 3 3" xfId="24706" xr:uid="{00000000-0005-0000-0000-000082600000}"/>
    <cellStyle name="Normal 66 3 2 3 2 5" xfId="19693" xr:uid="{00000000-0005-0000-0000-0000ED4C0000}"/>
    <cellStyle name="Normal 66 3 2 3 3" xfId="6244" xr:uid="{00000000-0005-0000-0000-000064180000}"/>
    <cellStyle name="Normal 66 3 2 3 3 2" xfId="16296" xr:uid="{00000000-0005-0000-0000-0000A83F0000}"/>
    <cellStyle name="Normal 66 3 2 3 3 3" xfId="11276" xr:uid="{00000000-0005-0000-0000-00000C2C0000}"/>
    <cellStyle name="Normal 66 3 2 3 3 3 3" xfId="26377" xr:uid="{00000000-0005-0000-0000-000009670000}"/>
    <cellStyle name="Normal 66 3 2 3 3 5" xfId="21364" xr:uid="{00000000-0005-0000-0000-000074530000}"/>
    <cellStyle name="Normal 66 3 2 3 4" xfId="12954" xr:uid="{00000000-0005-0000-0000-00009A320000}"/>
    <cellStyle name="Normal 66 3 2 3 4 3" xfId="28052" xr:uid="{00000000-0005-0000-0000-0000946D0000}"/>
    <cellStyle name="Normal 66 3 2 3 5" xfId="7933" xr:uid="{00000000-0005-0000-0000-0000FD1E0000}"/>
    <cellStyle name="Normal 66 3 2 3 5 3" xfId="23035" xr:uid="{00000000-0005-0000-0000-0000FB590000}"/>
    <cellStyle name="Normal 66 3 2 3 7" xfId="18022" xr:uid="{00000000-0005-0000-0000-000066460000}"/>
    <cellStyle name="Normal 66 3 2 4" xfId="3715" xr:uid="{00000000-0005-0000-0000-0000830E0000}"/>
    <cellStyle name="Normal 66 3 2 4 2" xfId="13789" xr:uid="{00000000-0005-0000-0000-0000DD350000}"/>
    <cellStyle name="Normal 66 3 2 4 2 3" xfId="28887" xr:uid="{00000000-0005-0000-0000-0000D7700000}"/>
    <cellStyle name="Normal 66 3 2 4 3" xfId="8769" xr:uid="{00000000-0005-0000-0000-000041220000}"/>
    <cellStyle name="Normal 66 3 2 4 3 3" xfId="23870" xr:uid="{00000000-0005-0000-0000-00003E5D0000}"/>
    <cellStyle name="Normal 66 3 2 4 5" xfId="18857" xr:uid="{00000000-0005-0000-0000-0000A9490000}"/>
    <cellStyle name="Normal 66 3 2 5" xfId="5408" xr:uid="{00000000-0005-0000-0000-000020150000}"/>
    <cellStyle name="Normal 66 3 2 5 2" xfId="15460" xr:uid="{00000000-0005-0000-0000-0000643C0000}"/>
    <cellStyle name="Normal 66 3 2 5 2 3" xfId="30558" xr:uid="{00000000-0005-0000-0000-00005E770000}"/>
    <cellStyle name="Normal 66 3 2 5 3" xfId="10440" xr:uid="{00000000-0005-0000-0000-0000C8280000}"/>
    <cellStyle name="Normal 66 3 2 5 3 3" xfId="25541" xr:uid="{00000000-0005-0000-0000-0000C5630000}"/>
    <cellStyle name="Normal 66 3 2 5 5" xfId="20528" xr:uid="{00000000-0005-0000-0000-000030500000}"/>
    <cellStyle name="Normal 66 3 2 6" xfId="12118" xr:uid="{00000000-0005-0000-0000-0000562F0000}"/>
    <cellStyle name="Normal 66 3 2 6 3" xfId="27216" xr:uid="{00000000-0005-0000-0000-0000506A0000}"/>
    <cellStyle name="Normal 66 3 2 7" xfId="7097" xr:uid="{00000000-0005-0000-0000-0000B91B0000}"/>
    <cellStyle name="Normal 66 3 2 7 3" xfId="22199" xr:uid="{00000000-0005-0000-0000-0000B7560000}"/>
    <cellStyle name="Normal 66 3 2 9" xfId="17186" xr:uid="{00000000-0005-0000-0000-000022430000}"/>
    <cellStyle name="Normal 66 3 3" xfId="2233" xr:uid="{00000000-0005-0000-0000-0000B9080000}"/>
    <cellStyle name="Normal 66 3 3 2" xfId="3072" xr:uid="{00000000-0005-0000-0000-0000000C0000}"/>
    <cellStyle name="Normal 66 3 3 2 2" xfId="4762" xr:uid="{00000000-0005-0000-0000-00009A120000}"/>
    <cellStyle name="Normal 66 3 3 2 2 2" xfId="14835" xr:uid="{00000000-0005-0000-0000-0000F3390000}"/>
    <cellStyle name="Normal 66 3 3 2 2 2 3" xfId="29933" xr:uid="{00000000-0005-0000-0000-0000ED740000}"/>
    <cellStyle name="Normal 66 3 3 2 2 3" xfId="9815" xr:uid="{00000000-0005-0000-0000-000057260000}"/>
    <cellStyle name="Normal 66 3 3 2 2 3 3" xfId="24916" xr:uid="{00000000-0005-0000-0000-000054610000}"/>
    <cellStyle name="Normal 66 3 3 2 2 5" xfId="19903" xr:uid="{00000000-0005-0000-0000-0000BF4D0000}"/>
    <cellStyle name="Normal 66 3 3 2 3" xfId="6454" xr:uid="{00000000-0005-0000-0000-000036190000}"/>
    <cellStyle name="Normal 66 3 3 2 3 2" xfId="16506" xr:uid="{00000000-0005-0000-0000-00007A400000}"/>
    <cellStyle name="Normal 66 3 3 2 3 3" xfId="11486" xr:uid="{00000000-0005-0000-0000-0000DE2C0000}"/>
    <cellStyle name="Normal 66 3 3 2 3 3 3" xfId="26587" xr:uid="{00000000-0005-0000-0000-0000DB670000}"/>
    <cellStyle name="Normal 66 3 3 2 3 5" xfId="21574" xr:uid="{00000000-0005-0000-0000-000046540000}"/>
    <cellStyle name="Normal 66 3 3 2 4" xfId="13164" xr:uid="{00000000-0005-0000-0000-00006C330000}"/>
    <cellStyle name="Normal 66 3 3 2 4 3" xfId="28262" xr:uid="{00000000-0005-0000-0000-0000666E0000}"/>
    <cellStyle name="Normal 66 3 3 2 5" xfId="8143" xr:uid="{00000000-0005-0000-0000-0000CF1F0000}"/>
    <cellStyle name="Normal 66 3 3 2 5 3" xfId="23245" xr:uid="{00000000-0005-0000-0000-0000CD5A0000}"/>
    <cellStyle name="Normal 66 3 3 2 7" xfId="18232" xr:uid="{00000000-0005-0000-0000-000038470000}"/>
    <cellStyle name="Normal 66 3 3 3" xfId="3925" xr:uid="{00000000-0005-0000-0000-0000550F0000}"/>
    <cellStyle name="Normal 66 3 3 3 2" xfId="13999" xr:uid="{00000000-0005-0000-0000-0000AF360000}"/>
    <cellStyle name="Normal 66 3 3 3 2 3" xfId="29097" xr:uid="{00000000-0005-0000-0000-0000A9710000}"/>
    <cellStyle name="Normal 66 3 3 3 3" xfId="8979" xr:uid="{00000000-0005-0000-0000-000013230000}"/>
    <cellStyle name="Normal 66 3 3 3 3 3" xfId="24080" xr:uid="{00000000-0005-0000-0000-0000105E0000}"/>
    <cellStyle name="Normal 66 3 3 3 5" xfId="19067" xr:uid="{00000000-0005-0000-0000-00007B4A0000}"/>
    <cellStyle name="Normal 66 3 3 4" xfId="5618" xr:uid="{00000000-0005-0000-0000-0000F2150000}"/>
    <cellStyle name="Normal 66 3 3 4 2" xfId="15670" xr:uid="{00000000-0005-0000-0000-0000363D0000}"/>
    <cellStyle name="Normal 66 3 3 4 2 3" xfId="30768" xr:uid="{00000000-0005-0000-0000-000030780000}"/>
    <cellStyle name="Normal 66 3 3 4 3" xfId="10650" xr:uid="{00000000-0005-0000-0000-00009A290000}"/>
    <cellStyle name="Normal 66 3 3 4 3 3" xfId="25751" xr:uid="{00000000-0005-0000-0000-000097640000}"/>
    <cellStyle name="Normal 66 3 3 4 5" xfId="20738" xr:uid="{00000000-0005-0000-0000-000002510000}"/>
    <cellStyle name="Normal 66 3 3 5" xfId="12328" xr:uid="{00000000-0005-0000-0000-000028300000}"/>
    <cellStyle name="Normal 66 3 3 5 3" xfId="27426" xr:uid="{00000000-0005-0000-0000-0000226B0000}"/>
    <cellStyle name="Normal 66 3 3 6" xfId="7307" xr:uid="{00000000-0005-0000-0000-00008B1C0000}"/>
    <cellStyle name="Normal 66 3 3 6 3" xfId="22409" xr:uid="{00000000-0005-0000-0000-000089570000}"/>
    <cellStyle name="Normal 66 3 3 8" xfId="17396" xr:uid="{00000000-0005-0000-0000-0000F4430000}"/>
    <cellStyle name="Normal 66 3 4" xfId="2654" xr:uid="{00000000-0005-0000-0000-00005E0A0000}"/>
    <cellStyle name="Normal 66 3 4 2" xfId="4344" xr:uid="{00000000-0005-0000-0000-0000F8100000}"/>
    <cellStyle name="Normal 66 3 4 2 2" xfId="14417" xr:uid="{00000000-0005-0000-0000-000051380000}"/>
    <cellStyle name="Normal 66 3 4 2 2 3" xfId="29515" xr:uid="{00000000-0005-0000-0000-00004B730000}"/>
    <cellStyle name="Normal 66 3 4 2 3" xfId="9397" xr:uid="{00000000-0005-0000-0000-0000B5240000}"/>
    <cellStyle name="Normal 66 3 4 2 3 3" xfId="24498" xr:uid="{00000000-0005-0000-0000-0000B25F0000}"/>
    <cellStyle name="Normal 66 3 4 2 5" xfId="19485" xr:uid="{00000000-0005-0000-0000-00001D4C0000}"/>
    <cellStyle name="Normal 66 3 4 3" xfId="6036" xr:uid="{00000000-0005-0000-0000-000094170000}"/>
    <cellStyle name="Normal 66 3 4 3 2" xfId="16088" xr:uid="{00000000-0005-0000-0000-0000D83E0000}"/>
    <cellStyle name="Normal 66 3 4 3 3" xfId="11068" xr:uid="{00000000-0005-0000-0000-00003C2B0000}"/>
    <cellStyle name="Normal 66 3 4 3 3 3" xfId="26169" xr:uid="{00000000-0005-0000-0000-000039660000}"/>
    <cellStyle name="Normal 66 3 4 3 5" xfId="21156" xr:uid="{00000000-0005-0000-0000-0000A4520000}"/>
    <cellStyle name="Normal 66 3 4 4" xfId="12746" xr:uid="{00000000-0005-0000-0000-0000CA310000}"/>
    <cellStyle name="Normal 66 3 4 4 3" xfId="27844" xr:uid="{00000000-0005-0000-0000-0000C46C0000}"/>
    <cellStyle name="Normal 66 3 4 5" xfId="7725" xr:uid="{00000000-0005-0000-0000-00002D1E0000}"/>
    <cellStyle name="Normal 66 3 4 5 3" xfId="22827" xr:uid="{00000000-0005-0000-0000-00002B590000}"/>
    <cellStyle name="Normal 66 3 4 7" xfId="17814" xr:uid="{00000000-0005-0000-0000-000096450000}"/>
    <cellStyle name="Normal 66 3 5" xfId="3507" xr:uid="{00000000-0005-0000-0000-0000B30D0000}"/>
    <cellStyle name="Normal 66 3 5 2" xfId="13581" xr:uid="{00000000-0005-0000-0000-00000D350000}"/>
    <cellStyle name="Normal 66 3 5 2 3" xfId="28679" xr:uid="{00000000-0005-0000-0000-000007700000}"/>
    <cellStyle name="Normal 66 3 5 3" xfId="8561" xr:uid="{00000000-0005-0000-0000-000071210000}"/>
    <cellStyle name="Normal 66 3 5 3 3" xfId="23662" xr:uid="{00000000-0005-0000-0000-00006E5C0000}"/>
    <cellStyle name="Normal 66 3 5 5" xfId="18649" xr:uid="{00000000-0005-0000-0000-0000D9480000}"/>
    <cellStyle name="Normal 66 3 6" xfId="5200" xr:uid="{00000000-0005-0000-0000-000050140000}"/>
    <cellStyle name="Normal 66 3 6 2" xfId="15252" xr:uid="{00000000-0005-0000-0000-0000943B0000}"/>
    <cellStyle name="Normal 66 3 6 2 3" xfId="30350" xr:uid="{00000000-0005-0000-0000-00008E760000}"/>
    <cellStyle name="Normal 66 3 6 3" xfId="10232" xr:uid="{00000000-0005-0000-0000-0000F8270000}"/>
    <cellStyle name="Normal 66 3 6 3 3" xfId="25333" xr:uid="{00000000-0005-0000-0000-0000F5620000}"/>
    <cellStyle name="Normal 66 3 6 5" xfId="20320" xr:uid="{00000000-0005-0000-0000-0000604F0000}"/>
    <cellStyle name="Normal 66 3 7" xfId="11910" xr:uid="{00000000-0005-0000-0000-0000862E0000}"/>
    <cellStyle name="Normal 66 3 7 3" xfId="27008" xr:uid="{00000000-0005-0000-0000-000080690000}"/>
    <cellStyle name="Normal 66 3 8" xfId="6889" xr:uid="{00000000-0005-0000-0000-0000E91A0000}"/>
    <cellStyle name="Normal 66 3 8 3" xfId="21991" xr:uid="{00000000-0005-0000-0000-0000E7550000}"/>
    <cellStyle name="Normal 66 4" xfId="1914" xr:uid="{00000000-0005-0000-0000-00007A070000}"/>
    <cellStyle name="Normal 66 4 2" xfId="2337" xr:uid="{00000000-0005-0000-0000-000021090000}"/>
    <cellStyle name="Normal 66 4 2 2" xfId="3176" xr:uid="{00000000-0005-0000-0000-0000680C0000}"/>
    <cellStyle name="Normal 66 4 2 2 2" xfId="4866" xr:uid="{00000000-0005-0000-0000-000002130000}"/>
    <cellStyle name="Normal 66 4 2 2 2 2" xfId="14939" xr:uid="{00000000-0005-0000-0000-00005B3A0000}"/>
    <cellStyle name="Normal 66 4 2 2 2 2 3" xfId="30037" xr:uid="{00000000-0005-0000-0000-000055750000}"/>
    <cellStyle name="Normal 66 4 2 2 2 3" xfId="9919" xr:uid="{00000000-0005-0000-0000-0000BF260000}"/>
    <cellStyle name="Normal 66 4 2 2 2 3 3" xfId="25020" xr:uid="{00000000-0005-0000-0000-0000BC610000}"/>
    <cellStyle name="Normal 66 4 2 2 2 5" xfId="20007" xr:uid="{00000000-0005-0000-0000-0000274E0000}"/>
    <cellStyle name="Normal 66 4 2 2 3" xfId="6558" xr:uid="{00000000-0005-0000-0000-00009E190000}"/>
    <cellStyle name="Normal 66 4 2 2 3 2" xfId="16610" xr:uid="{00000000-0005-0000-0000-0000E2400000}"/>
    <cellStyle name="Normal 66 4 2 2 3 3" xfId="11590" xr:uid="{00000000-0005-0000-0000-0000462D0000}"/>
    <cellStyle name="Normal 66 4 2 2 3 3 3" xfId="26691" xr:uid="{00000000-0005-0000-0000-000043680000}"/>
    <cellStyle name="Normal 66 4 2 2 3 5" xfId="21678" xr:uid="{00000000-0005-0000-0000-0000AE540000}"/>
    <cellStyle name="Normal 66 4 2 2 4" xfId="13268" xr:uid="{00000000-0005-0000-0000-0000D4330000}"/>
    <cellStyle name="Normal 66 4 2 2 4 3" xfId="28366" xr:uid="{00000000-0005-0000-0000-0000CE6E0000}"/>
    <cellStyle name="Normal 66 4 2 2 5" xfId="8247" xr:uid="{00000000-0005-0000-0000-000037200000}"/>
    <cellStyle name="Normal 66 4 2 2 5 3" xfId="23349" xr:uid="{00000000-0005-0000-0000-0000355B0000}"/>
    <cellStyle name="Normal 66 4 2 2 7" xfId="18336" xr:uid="{00000000-0005-0000-0000-0000A0470000}"/>
    <cellStyle name="Normal 66 4 2 3" xfId="4029" xr:uid="{00000000-0005-0000-0000-0000BD0F0000}"/>
    <cellStyle name="Normal 66 4 2 3 2" xfId="14103" xr:uid="{00000000-0005-0000-0000-000017370000}"/>
    <cellStyle name="Normal 66 4 2 3 2 3" xfId="29201" xr:uid="{00000000-0005-0000-0000-000011720000}"/>
    <cellStyle name="Normal 66 4 2 3 3" xfId="9083" xr:uid="{00000000-0005-0000-0000-00007B230000}"/>
    <cellStyle name="Normal 66 4 2 3 3 3" xfId="24184" xr:uid="{00000000-0005-0000-0000-0000785E0000}"/>
    <cellStyle name="Normal 66 4 2 3 5" xfId="19171" xr:uid="{00000000-0005-0000-0000-0000E34A0000}"/>
    <cellStyle name="Normal 66 4 2 4" xfId="5722" xr:uid="{00000000-0005-0000-0000-00005A160000}"/>
    <cellStyle name="Normal 66 4 2 4 2" xfId="15774" xr:uid="{00000000-0005-0000-0000-00009E3D0000}"/>
    <cellStyle name="Normal 66 4 2 4 2 3" xfId="30872" xr:uid="{00000000-0005-0000-0000-000098780000}"/>
    <cellStyle name="Normal 66 4 2 4 3" xfId="10754" xr:uid="{00000000-0005-0000-0000-0000022A0000}"/>
    <cellStyle name="Normal 66 4 2 4 3 3" xfId="25855" xr:uid="{00000000-0005-0000-0000-0000FF640000}"/>
    <cellStyle name="Normal 66 4 2 4 5" xfId="20842" xr:uid="{00000000-0005-0000-0000-00006A510000}"/>
    <cellStyle name="Normal 66 4 2 5" xfId="12432" xr:uid="{00000000-0005-0000-0000-000090300000}"/>
    <cellStyle name="Normal 66 4 2 5 3" xfId="27530" xr:uid="{00000000-0005-0000-0000-00008A6B0000}"/>
    <cellStyle name="Normal 66 4 2 6" xfId="7411" xr:uid="{00000000-0005-0000-0000-0000F31C0000}"/>
    <cellStyle name="Normal 66 4 2 6 3" xfId="22513" xr:uid="{00000000-0005-0000-0000-0000F1570000}"/>
    <cellStyle name="Normal 66 4 2 8" xfId="17500" xr:uid="{00000000-0005-0000-0000-00005C440000}"/>
    <cellStyle name="Normal 66 4 3" xfId="2758" xr:uid="{00000000-0005-0000-0000-0000C60A0000}"/>
    <cellStyle name="Normal 66 4 3 2" xfId="4448" xr:uid="{00000000-0005-0000-0000-000060110000}"/>
    <cellStyle name="Normal 66 4 3 2 2" xfId="14521" xr:uid="{00000000-0005-0000-0000-0000B9380000}"/>
    <cellStyle name="Normal 66 4 3 2 2 3" xfId="29619" xr:uid="{00000000-0005-0000-0000-0000B3730000}"/>
    <cellStyle name="Normal 66 4 3 2 3" xfId="9501" xr:uid="{00000000-0005-0000-0000-00001D250000}"/>
    <cellStyle name="Normal 66 4 3 2 3 3" xfId="24602" xr:uid="{00000000-0005-0000-0000-00001A600000}"/>
    <cellStyle name="Normal 66 4 3 2 5" xfId="19589" xr:uid="{00000000-0005-0000-0000-0000854C0000}"/>
    <cellStyle name="Normal 66 4 3 3" xfId="6140" xr:uid="{00000000-0005-0000-0000-0000FC170000}"/>
    <cellStyle name="Normal 66 4 3 3 2" xfId="16192" xr:uid="{00000000-0005-0000-0000-0000403F0000}"/>
    <cellStyle name="Normal 66 4 3 3 3" xfId="11172" xr:uid="{00000000-0005-0000-0000-0000A42B0000}"/>
    <cellStyle name="Normal 66 4 3 3 3 3" xfId="26273" xr:uid="{00000000-0005-0000-0000-0000A1660000}"/>
    <cellStyle name="Normal 66 4 3 3 5" xfId="21260" xr:uid="{00000000-0005-0000-0000-00000C530000}"/>
    <cellStyle name="Normal 66 4 3 4" xfId="12850" xr:uid="{00000000-0005-0000-0000-000032320000}"/>
    <cellStyle name="Normal 66 4 3 4 3" xfId="27948" xr:uid="{00000000-0005-0000-0000-00002C6D0000}"/>
    <cellStyle name="Normal 66 4 3 5" xfId="7829" xr:uid="{00000000-0005-0000-0000-0000951E0000}"/>
    <cellStyle name="Normal 66 4 3 5 3" xfId="22931" xr:uid="{00000000-0005-0000-0000-000093590000}"/>
    <cellStyle name="Normal 66 4 3 7" xfId="17918" xr:uid="{00000000-0005-0000-0000-0000FE450000}"/>
    <cellStyle name="Normal 66 4 4" xfId="3611" xr:uid="{00000000-0005-0000-0000-00001B0E0000}"/>
    <cellStyle name="Normal 66 4 4 2" xfId="13685" xr:uid="{00000000-0005-0000-0000-000075350000}"/>
    <cellStyle name="Normal 66 4 4 2 3" xfId="28783" xr:uid="{00000000-0005-0000-0000-00006F700000}"/>
    <cellStyle name="Normal 66 4 4 3" xfId="8665" xr:uid="{00000000-0005-0000-0000-0000D9210000}"/>
    <cellStyle name="Normal 66 4 4 3 3" xfId="23766" xr:uid="{00000000-0005-0000-0000-0000D65C0000}"/>
    <cellStyle name="Normal 66 4 4 5" xfId="18753" xr:uid="{00000000-0005-0000-0000-000041490000}"/>
    <cellStyle name="Normal 66 4 5" xfId="5304" xr:uid="{00000000-0005-0000-0000-0000B8140000}"/>
    <cellStyle name="Normal 66 4 5 2" xfId="15356" xr:uid="{00000000-0005-0000-0000-0000FC3B0000}"/>
    <cellStyle name="Normal 66 4 5 2 3" xfId="30454" xr:uid="{00000000-0005-0000-0000-0000F6760000}"/>
    <cellStyle name="Normal 66 4 5 3" xfId="10336" xr:uid="{00000000-0005-0000-0000-000060280000}"/>
    <cellStyle name="Normal 66 4 5 3 3" xfId="25437" xr:uid="{00000000-0005-0000-0000-00005D630000}"/>
    <cellStyle name="Normal 66 4 5 5" xfId="20424" xr:uid="{00000000-0005-0000-0000-0000C84F0000}"/>
    <cellStyle name="Normal 66 4 6" xfId="12014" xr:uid="{00000000-0005-0000-0000-0000EE2E0000}"/>
    <cellStyle name="Normal 66 4 6 3" xfId="27112" xr:uid="{00000000-0005-0000-0000-0000E8690000}"/>
    <cellStyle name="Normal 66 4 7" xfId="6993" xr:uid="{00000000-0005-0000-0000-0000511B0000}"/>
    <cellStyle name="Normal 66 4 7 3" xfId="22095" xr:uid="{00000000-0005-0000-0000-00004F560000}"/>
    <cellStyle name="Normal 66 4 9" xfId="17082" xr:uid="{00000000-0005-0000-0000-0000BA420000}"/>
    <cellStyle name="Normal 66 5" xfId="2127" xr:uid="{00000000-0005-0000-0000-00004F080000}"/>
    <cellStyle name="Normal 66 5 2" xfId="2968" xr:uid="{00000000-0005-0000-0000-0000980B0000}"/>
    <cellStyle name="Normal 66 5 2 2" xfId="4658" xr:uid="{00000000-0005-0000-0000-000032120000}"/>
    <cellStyle name="Normal 66 5 2 2 2" xfId="14731" xr:uid="{00000000-0005-0000-0000-00008B390000}"/>
    <cellStyle name="Normal 66 5 2 2 2 3" xfId="29829" xr:uid="{00000000-0005-0000-0000-000085740000}"/>
    <cellStyle name="Normal 66 5 2 2 3" xfId="9711" xr:uid="{00000000-0005-0000-0000-0000EF250000}"/>
    <cellStyle name="Normal 66 5 2 2 3 3" xfId="24812" xr:uid="{00000000-0005-0000-0000-0000EC600000}"/>
    <cellStyle name="Normal 66 5 2 2 5" xfId="19799" xr:uid="{00000000-0005-0000-0000-0000574D0000}"/>
    <cellStyle name="Normal 66 5 2 3" xfId="6350" xr:uid="{00000000-0005-0000-0000-0000CE180000}"/>
    <cellStyle name="Normal 66 5 2 3 2" xfId="16402" xr:uid="{00000000-0005-0000-0000-000012400000}"/>
    <cellStyle name="Normal 66 5 2 3 3" xfId="11382" xr:uid="{00000000-0005-0000-0000-0000762C0000}"/>
    <cellStyle name="Normal 66 5 2 3 3 3" xfId="26483" xr:uid="{00000000-0005-0000-0000-000073670000}"/>
    <cellStyle name="Normal 66 5 2 3 5" xfId="21470" xr:uid="{00000000-0005-0000-0000-0000DE530000}"/>
    <cellStyle name="Normal 66 5 2 4" xfId="13060" xr:uid="{00000000-0005-0000-0000-000004330000}"/>
    <cellStyle name="Normal 66 5 2 4 3" xfId="28158" xr:uid="{00000000-0005-0000-0000-0000FE6D0000}"/>
    <cellStyle name="Normal 66 5 2 5" xfId="8039" xr:uid="{00000000-0005-0000-0000-0000671F0000}"/>
    <cellStyle name="Normal 66 5 2 5 3" xfId="23141" xr:uid="{00000000-0005-0000-0000-0000655A0000}"/>
    <cellStyle name="Normal 66 5 2 7" xfId="18128" xr:uid="{00000000-0005-0000-0000-0000D0460000}"/>
    <cellStyle name="Normal 66 5 3" xfId="3821" xr:uid="{00000000-0005-0000-0000-0000ED0E0000}"/>
    <cellStyle name="Normal 66 5 3 2" xfId="13895" xr:uid="{00000000-0005-0000-0000-000047360000}"/>
    <cellStyle name="Normal 66 5 3 2 3" xfId="28993" xr:uid="{00000000-0005-0000-0000-000041710000}"/>
    <cellStyle name="Normal 66 5 3 3" xfId="8875" xr:uid="{00000000-0005-0000-0000-0000AB220000}"/>
    <cellStyle name="Normal 66 5 3 3 3" xfId="23976" xr:uid="{00000000-0005-0000-0000-0000A85D0000}"/>
    <cellStyle name="Normal 66 5 3 5" xfId="18963" xr:uid="{00000000-0005-0000-0000-0000134A0000}"/>
    <cellStyle name="Normal 66 5 4" xfId="5514" xr:uid="{00000000-0005-0000-0000-00008A150000}"/>
    <cellStyle name="Normal 66 5 4 2" xfId="15566" xr:uid="{00000000-0005-0000-0000-0000CE3C0000}"/>
    <cellStyle name="Normal 66 5 4 2 3" xfId="30664" xr:uid="{00000000-0005-0000-0000-0000C8770000}"/>
    <cellStyle name="Normal 66 5 4 3" xfId="10546" xr:uid="{00000000-0005-0000-0000-000032290000}"/>
    <cellStyle name="Normal 66 5 4 3 3" xfId="25647" xr:uid="{00000000-0005-0000-0000-00002F640000}"/>
    <cellStyle name="Normal 66 5 4 5" xfId="20634" xr:uid="{00000000-0005-0000-0000-00009A500000}"/>
    <cellStyle name="Normal 66 5 5" xfId="12224" xr:uid="{00000000-0005-0000-0000-0000C02F0000}"/>
    <cellStyle name="Normal 66 5 5 3" xfId="27322" xr:uid="{00000000-0005-0000-0000-0000BA6A0000}"/>
    <cellStyle name="Normal 66 5 6" xfId="7203" xr:uid="{00000000-0005-0000-0000-0000231C0000}"/>
    <cellStyle name="Normal 66 5 6 3" xfId="22305" xr:uid="{00000000-0005-0000-0000-000021570000}"/>
    <cellStyle name="Normal 66 5 8" xfId="17292" xr:uid="{00000000-0005-0000-0000-00008C430000}"/>
    <cellStyle name="Normal 66 6" xfId="2548" xr:uid="{00000000-0005-0000-0000-0000F4090000}"/>
    <cellStyle name="Normal 66 6 2" xfId="4240" xr:uid="{00000000-0005-0000-0000-000090100000}"/>
    <cellStyle name="Normal 66 6 2 2" xfId="14313" xr:uid="{00000000-0005-0000-0000-0000E9370000}"/>
    <cellStyle name="Normal 66 6 2 2 3" xfId="29411" xr:uid="{00000000-0005-0000-0000-0000E3720000}"/>
    <cellStyle name="Normal 66 6 2 3" xfId="9293" xr:uid="{00000000-0005-0000-0000-00004D240000}"/>
    <cellStyle name="Normal 66 6 2 3 3" xfId="24394" xr:uid="{00000000-0005-0000-0000-00004A5F0000}"/>
    <cellStyle name="Normal 66 6 2 5" xfId="19381" xr:uid="{00000000-0005-0000-0000-0000B54B0000}"/>
    <cellStyle name="Normal 66 6 3" xfId="5932" xr:uid="{00000000-0005-0000-0000-00002C170000}"/>
    <cellStyle name="Normal 66 6 3 2" xfId="15984" xr:uid="{00000000-0005-0000-0000-0000703E0000}"/>
    <cellStyle name="Normal 66 6 3 3" xfId="10964" xr:uid="{00000000-0005-0000-0000-0000D42A0000}"/>
    <cellStyle name="Normal 66 6 3 3 3" xfId="26065" xr:uid="{00000000-0005-0000-0000-0000D1650000}"/>
    <cellStyle name="Normal 66 6 3 5" xfId="21052" xr:uid="{00000000-0005-0000-0000-00003C520000}"/>
    <cellStyle name="Normal 66 6 4" xfId="12642" xr:uid="{00000000-0005-0000-0000-000062310000}"/>
    <cellStyle name="Normal 66 6 4 3" xfId="27740" xr:uid="{00000000-0005-0000-0000-00005C6C0000}"/>
    <cellStyle name="Normal 66 6 5" xfId="7621" xr:uid="{00000000-0005-0000-0000-0000C51D0000}"/>
    <cellStyle name="Normal 66 6 5 3" xfId="22723" xr:uid="{00000000-0005-0000-0000-0000C3580000}"/>
    <cellStyle name="Normal 66 6 7" xfId="17710" xr:uid="{00000000-0005-0000-0000-00002E450000}"/>
    <cellStyle name="Normal 66 7" xfId="3400" xr:uid="{00000000-0005-0000-0000-0000480D0000}"/>
    <cellStyle name="Normal 66 7 2" xfId="13477" xr:uid="{00000000-0005-0000-0000-0000A5340000}"/>
    <cellStyle name="Normal 66 7 2 3" xfId="28575" xr:uid="{00000000-0005-0000-0000-00009F6F0000}"/>
    <cellStyle name="Normal 66 7 3" xfId="8457" xr:uid="{00000000-0005-0000-0000-000009210000}"/>
    <cellStyle name="Normal 66 7 3 3" xfId="23558" xr:uid="{00000000-0005-0000-0000-0000065C0000}"/>
    <cellStyle name="Normal 66 7 5" xfId="18545" xr:uid="{00000000-0005-0000-0000-000071480000}"/>
    <cellStyle name="Normal 66 8" xfId="5094" xr:uid="{00000000-0005-0000-0000-0000E6130000}"/>
    <cellStyle name="Normal 66 8 2" xfId="15148" xr:uid="{00000000-0005-0000-0000-00002C3B0000}"/>
    <cellStyle name="Normal 66 8 2 3" xfId="30246" xr:uid="{00000000-0005-0000-0000-000026760000}"/>
    <cellStyle name="Normal 66 8 3" xfId="10128" xr:uid="{00000000-0005-0000-0000-000090270000}"/>
    <cellStyle name="Normal 66 8 3 3" xfId="25229" xr:uid="{00000000-0005-0000-0000-00008D620000}"/>
    <cellStyle name="Normal 66 8 5" xfId="20216" xr:uid="{00000000-0005-0000-0000-0000F84E0000}"/>
    <cellStyle name="Normal 66 9" xfId="11804" xr:uid="{00000000-0005-0000-0000-00001C2E0000}"/>
    <cellStyle name="Normal 66 9 3" xfId="26904" xr:uid="{00000000-0005-0000-0000-000018690000}"/>
    <cellStyle name="Normal 67" xfId="1479" xr:uid="{00000000-0005-0000-0000-0000C7050000}"/>
    <cellStyle name="Normal 67 10" xfId="6784" xr:uid="{00000000-0005-0000-0000-0000801A0000}"/>
    <cellStyle name="Normal 67 10 3" xfId="21888" xr:uid="{00000000-0005-0000-0000-000080550000}"/>
    <cellStyle name="Normal 67 12" xfId="16873" xr:uid="{00000000-0005-0000-0000-0000E9410000}"/>
    <cellStyle name="Normal 67 2" xfId="1748" xr:uid="{00000000-0005-0000-0000-0000D4060000}"/>
    <cellStyle name="Normal 67 2 11" xfId="16927" xr:uid="{00000000-0005-0000-0000-00001F420000}"/>
    <cellStyle name="Normal 67 2 2" xfId="1856" xr:uid="{00000000-0005-0000-0000-000040070000}"/>
    <cellStyle name="Normal 67 2 2 10" xfId="17031" xr:uid="{00000000-0005-0000-0000-000087420000}"/>
    <cellStyle name="Normal 67 2 2 2" xfId="2073" xr:uid="{00000000-0005-0000-0000-000019080000}"/>
    <cellStyle name="Normal 67 2 2 2 2" xfId="2494" xr:uid="{00000000-0005-0000-0000-0000BE090000}"/>
    <cellStyle name="Normal 67 2 2 2 2 2" xfId="3333" xr:uid="{00000000-0005-0000-0000-0000050D0000}"/>
    <cellStyle name="Normal 67 2 2 2 2 2 2" xfId="5023" xr:uid="{00000000-0005-0000-0000-00009F130000}"/>
    <cellStyle name="Normal 67 2 2 2 2 2 2 2" xfId="15096" xr:uid="{00000000-0005-0000-0000-0000F83A0000}"/>
    <cellStyle name="Normal 67 2 2 2 2 2 2 2 3" xfId="30194" xr:uid="{00000000-0005-0000-0000-0000F2750000}"/>
    <cellStyle name="Normal 67 2 2 2 2 2 2 3" xfId="10076" xr:uid="{00000000-0005-0000-0000-00005C270000}"/>
    <cellStyle name="Normal 67 2 2 2 2 2 2 3 3" xfId="25177" xr:uid="{00000000-0005-0000-0000-000059620000}"/>
    <cellStyle name="Normal 67 2 2 2 2 2 2 5" xfId="20164" xr:uid="{00000000-0005-0000-0000-0000C44E0000}"/>
    <cellStyle name="Normal 67 2 2 2 2 2 3" xfId="6715" xr:uid="{00000000-0005-0000-0000-00003B1A0000}"/>
    <cellStyle name="Normal 67 2 2 2 2 2 3 2" xfId="16767" xr:uid="{00000000-0005-0000-0000-00007F410000}"/>
    <cellStyle name="Normal 67 2 2 2 2 2 3 3" xfId="11747" xr:uid="{00000000-0005-0000-0000-0000E32D0000}"/>
    <cellStyle name="Normal 67 2 2 2 2 2 3 3 3" xfId="26848" xr:uid="{00000000-0005-0000-0000-0000E0680000}"/>
    <cellStyle name="Normal 67 2 2 2 2 2 3 5" xfId="21835" xr:uid="{00000000-0005-0000-0000-00004B550000}"/>
    <cellStyle name="Normal 67 2 2 2 2 2 4" xfId="13425" xr:uid="{00000000-0005-0000-0000-000071340000}"/>
    <cellStyle name="Normal 67 2 2 2 2 2 4 3" xfId="28523" xr:uid="{00000000-0005-0000-0000-00006B6F0000}"/>
    <cellStyle name="Normal 67 2 2 2 2 2 5" xfId="8404" xr:uid="{00000000-0005-0000-0000-0000D4200000}"/>
    <cellStyle name="Normal 67 2 2 2 2 2 5 3" xfId="23506" xr:uid="{00000000-0005-0000-0000-0000D25B0000}"/>
    <cellStyle name="Normal 67 2 2 2 2 2 7" xfId="18493" xr:uid="{00000000-0005-0000-0000-00003D480000}"/>
    <cellStyle name="Normal 67 2 2 2 2 3" xfId="4186" xr:uid="{00000000-0005-0000-0000-00005A100000}"/>
    <cellStyle name="Normal 67 2 2 2 2 3 2" xfId="14260" xr:uid="{00000000-0005-0000-0000-0000B4370000}"/>
    <cellStyle name="Normal 67 2 2 2 2 3 2 3" xfId="29358" xr:uid="{00000000-0005-0000-0000-0000AE720000}"/>
    <cellStyle name="Normal 67 2 2 2 2 3 3" xfId="9240" xr:uid="{00000000-0005-0000-0000-000018240000}"/>
    <cellStyle name="Normal 67 2 2 2 2 3 3 3" xfId="24341" xr:uid="{00000000-0005-0000-0000-0000155F0000}"/>
    <cellStyle name="Normal 67 2 2 2 2 3 5" xfId="19328" xr:uid="{00000000-0005-0000-0000-0000804B0000}"/>
    <cellStyle name="Normal 67 2 2 2 2 4" xfId="5879" xr:uid="{00000000-0005-0000-0000-0000F7160000}"/>
    <cellStyle name="Normal 67 2 2 2 2 4 2" xfId="15931" xr:uid="{00000000-0005-0000-0000-00003B3E0000}"/>
    <cellStyle name="Normal 67 2 2 2 2 4 3" xfId="10911" xr:uid="{00000000-0005-0000-0000-00009F2A0000}"/>
    <cellStyle name="Normal 67 2 2 2 2 4 3 3" xfId="26012" xr:uid="{00000000-0005-0000-0000-00009C650000}"/>
    <cellStyle name="Normal 67 2 2 2 2 4 5" xfId="20999" xr:uid="{00000000-0005-0000-0000-000007520000}"/>
    <cellStyle name="Normal 67 2 2 2 2 5" xfId="12589" xr:uid="{00000000-0005-0000-0000-00002D310000}"/>
    <cellStyle name="Normal 67 2 2 2 2 5 3" xfId="27687" xr:uid="{00000000-0005-0000-0000-0000276C0000}"/>
    <cellStyle name="Normal 67 2 2 2 2 6" xfId="7568" xr:uid="{00000000-0005-0000-0000-0000901D0000}"/>
    <cellStyle name="Normal 67 2 2 2 2 6 3" xfId="22670" xr:uid="{00000000-0005-0000-0000-00008E580000}"/>
    <cellStyle name="Normal 67 2 2 2 2 8" xfId="17657" xr:uid="{00000000-0005-0000-0000-0000F9440000}"/>
    <cellStyle name="Normal 67 2 2 2 3" xfId="2915" xr:uid="{00000000-0005-0000-0000-0000630B0000}"/>
    <cellStyle name="Normal 67 2 2 2 3 2" xfId="4605" xr:uid="{00000000-0005-0000-0000-0000FD110000}"/>
    <cellStyle name="Normal 67 2 2 2 3 2 2" xfId="14678" xr:uid="{00000000-0005-0000-0000-000056390000}"/>
    <cellStyle name="Normal 67 2 2 2 3 2 2 3" xfId="29776" xr:uid="{00000000-0005-0000-0000-000050740000}"/>
    <cellStyle name="Normal 67 2 2 2 3 2 3" xfId="9658" xr:uid="{00000000-0005-0000-0000-0000BA250000}"/>
    <cellStyle name="Normal 67 2 2 2 3 2 3 3" xfId="24759" xr:uid="{00000000-0005-0000-0000-0000B7600000}"/>
    <cellStyle name="Normal 67 2 2 2 3 2 5" xfId="19746" xr:uid="{00000000-0005-0000-0000-0000224D0000}"/>
    <cellStyle name="Normal 67 2 2 2 3 3" xfId="6297" xr:uid="{00000000-0005-0000-0000-000099180000}"/>
    <cellStyle name="Normal 67 2 2 2 3 3 2" xfId="16349" xr:uid="{00000000-0005-0000-0000-0000DD3F0000}"/>
    <cellStyle name="Normal 67 2 2 2 3 3 3" xfId="11329" xr:uid="{00000000-0005-0000-0000-0000412C0000}"/>
    <cellStyle name="Normal 67 2 2 2 3 3 3 3" xfId="26430" xr:uid="{00000000-0005-0000-0000-00003E670000}"/>
    <cellStyle name="Normal 67 2 2 2 3 3 5" xfId="21417" xr:uid="{00000000-0005-0000-0000-0000A9530000}"/>
    <cellStyle name="Normal 67 2 2 2 3 4" xfId="13007" xr:uid="{00000000-0005-0000-0000-0000CF320000}"/>
    <cellStyle name="Normal 67 2 2 2 3 4 3" xfId="28105" xr:uid="{00000000-0005-0000-0000-0000C96D0000}"/>
    <cellStyle name="Normal 67 2 2 2 3 5" xfId="7986" xr:uid="{00000000-0005-0000-0000-0000321F0000}"/>
    <cellStyle name="Normal 67 2 2 2 3 5 3" xfId="23088" xr:uid="{00000000-0005-0000-0000-0000305A0000}"/>
    <cellStyle name="Normal 67 2 2 2 3 7" xfId="18075" xr:uid="{00000000-0005-0000-0000-00009B460000}"/>
    <cellStyle name="Normal 67 2 2 2 4" xfId="3768" xr:uid="{00000000-0005-0000-0000-0000B80E0000}"/>
    <cellStyle name="Normal 67 2 2 2 4 2" xfId="13842" xr:uid="{00000000-0005-0000-0000-000012360000}"/>
    <cellStyle name="Normal 67 2 2 2 4 2 3" xfId="28940" xr:uid="{00000000-0005-0000-0000-00000C710000}"/>
    <cellStyle name="Normal 67 2 2 2 4 3" xfId="8822" xr:uid="{00000000-0005-0000-0000-000076220000}"/>
    <cellStyle name="Normal 67 2 2 2 4 3 3" xfId="23923" xr:uid="{00000000-0005-0000-0000-0000735D0000}"/>
    <cellStyle name="Normal 67 2 2 2 4 5" xfId="18910" xr:uid="{00000000-0005-0000-0000-0000DE490000}"/>
    <cellStyle name="Normal 67 2 2 2 5" xfId="5461" xr:uid="{00000000-0005-0000-0000-000055150000}"/>
    <cellStyle name="Normal 67 2 2 2 5 2" xfId="15513" xr:uid="{00000000-0005-0000-0000-0000993C0000}"/>
    <cellStyle name="Normal 67 2 2 2 5 2 3" xfId="30611" xr:uid="{00000000-0005-0000-0000-000093770000}"/>
    <cellStyle name="Normal 67 2 2 2 5 3" xfId="10493" xr:uid="{00000000-0005-0000-0000-0000FD280000}"/>
    <cellStyle name="Normal 67 2 2 2 5 3 3" xfId="25594" xr:uid="{00000000-0005-0000-0000-0000FA630000}"/>
    <cellStyle name="Normal 67 2 2 2 5 5" xfId="20581" xr:uid="{00000000-0005-0000-0000-000065500000}"/>
    <cellStyle name="Normal 67 2 2 2 6" xfId="12171" xr:uid="{00000000-0005-0000-0000-00008B2F0000}"/>
    <cellStyle name="Normal 67 2 2 2 6 3" xfId="27269" xr:uid="{00000000-0005-0000-0000-0000856A0000}"/>
    <cellStyle name="Normal 67 2 2 2 7" xfId="7150" xr:uid="{00000000-0005-0000-0000-0000EE1B0000}"/>
    <cellStyle name="Normal 67 2 2 2 7 3" xfId="22252" xr:uid="{00000000-0005-0000-0000-0000EC560000}"/>
    <cellStyle name="Normal 67 2 2 2 9" xfId="17239" xr:uid="{00000000-0005-0000-0000-000057430000}"/>
    <cellStyle name="Normal 67 2 2 3" xfId="2286" xr:uid="{00000000-0005-0000-0000-0000EE080000}"/>
    <cellStyle name="Normal 67 2 2 3 2" xfId="3125" xr:uid="{00000000-0005-0000-0000-0000350C0000}"/>
    <cellStyle name="Normal 67 2 2 3 2 2" xfId="4815" xr:uid="{00000000-0005-0000-0000-0000CF120000}"/>
    <cellStyle name="Normal 67 2 2 3 2 2 2" xfId="14888" xr:uid="{00000000-0005-0000-0000-0000283A0000}"/>
    <cellStyle name="Normal 67 2 2 3 2 2 2 3" xfId="29986" xr:uid="{00000000-0005-0000-0000-000022750000}"/>
    <cellStyle name="Normal 67 2 2 3 2 2 3" xfId="9868" xr:uid="{00000000-0005-0000-0000-00008C260000}"/>
    <cellStyle name="Normal 67 2 2 3 2 2 3 3" xfId="24969" xr:uid="{00000000-0005-0000-0000-000089610000}"/>
    <cellStyle name="Normal 67 2 2 3 2 2 5" xfId="19956" xr:uid="{00000000-0005-0000-0000-0000F44D0000}"/>
    <cellStyle name="Normal 67 2 2 3 2 3" xfId="6507" xr:uid="{00000000-0005-0000-0000-00006B190000}"/>
    <cellStyle name="Normal 67 2 2 3 2 3 2" xfId="16559" xr:uid="{00000000-0005-0000-0000-0000AF400000}"/>
    <cellStyle name="Normal 67 2 2 3 2 3 3" xfId="11539" xr:uid="{00000000-0005-0000-0000-0000132D0000}"/>
    <cellStyle name="Normal 67 2 2 3 2 3 3 3" xfId="26640" xr:uid="{00000000-0005-0000-0000-000010680000}"/>
    <cellStyle name="Normal 67 2 2 3 2 3 5" xfId="21627" xr:uid="{00000000-0005-0000-0000-00007B540000}"/>
    <cellStyle name="Normal 67 2 2 3 2 4" xfId="13217" xr:uid="{00000000-0005-0000-0000-0000A1330000}"/>
    <cellStyle name="Normal 67 2 2 3 2 4 3" xfId="28315" xr:uid="{00000000-0005-0000-0000-00009B6E0000}"/>
    <cellStyle name="Normal 67 2 2 3 2 5" xfId="8196" xr:uid="{00000000-0005-0000-0000-000004200000}"/>
    <cellStyle name="Normal 67 2 2 3 2 5 3" xfId="23298" xr:uid="{00000000-0005-0000-0000-0000025B0000}"/>
    <cellStyle name="Normal 67 2 2 3 2 7" xfId="18285" xr:uid="{00000000-0005-0000-0000-00006D470000}"/>
    <cellStyle name="Normal 67 2 2 3 3" xfId="3978" xr:uid="{00000000-0005-0000-0000-00008A0F0000}"/>
    <cellStyle name="Normal 67 2 2 3 3 2" xfId="14052" xr:uid="{00000000-0005-0000-0000-0000E4360000}"/>
    <cellStyle name="Normal 67 2 2 3 3 2 3" xfId="29150" xr:uid="{00000000-0005-0000-0000-0000DE710000}"/>
    <cellStyle name="Normal 67 2 2 3 3 3" xfId="9032" xr:uid="{00000000-0005-0000-0000-000048230000}"/>
    <cellStyle name="Normal 67 2 2 3 3 3 3" xfId="24133" xr:uid="{00000000-0005-0000-0000-0000455E0000}"/>
    <cellStyle name="Normal 67 2 2 3 3 5" xfId="19120" xr:uid="{00000000-0005-0000-0000-0000B04A0000}"/>
    <cellStyle name="Normal 67 2 2 3 4" xfId="5671" xr:uid="{00000000-0005-0000-0000-000027160000}"/>
    <cellStyle name="Normal 67 2 2 3 4 2" xfId="15723" xr:uid="{00000000-0005-0000-0000-00006B3D0000}"/>
    <cellStyle name="Normal 67 2 2 3 4 2 3" xfId="30821" xr:uid="{00000000-0005-0000-0000-000065780000}"/>
    <cellStyle name="Normal 67 2 2 3 4 3" xfId="10703" xr:uid="{00000000-0005-0000-0000-0000CF290000}"/>
    <cellStyle name="Normal 67 2 2 3 4 3 3" xfId="25804" xr:uid="{00000000-0005-0000-0000-0000CC640000}"/>
    <cellStyle name="Normal 67 2 2 3 4 5" xfId="20791" xr:uid="{00000000-0005-0000-0000-000037510000}"/>
    <cellStyle name="Normal 67 2 2 3 5" xfId="12381" xr:uid="{00000000-0005-0000-0000-00005D300000}"/>
    <cellStyle name="Normal 67 2 2 3 5 3" xfId="27479" xr:uid="{00000000-0005-0000-0000-0000576B0000}"/>
    <cellStyle name="Normal 67 2 2 3 6" xfId="7360" xr:uid="{00000000-0005-0000-0000-0000C01C0000}"/>
    <cellStyle name="Normal 67 2 2 3 6 3" xfId="22462" xr:uid="{00000000-0005-0000-0000-0000BE570000}"/>
    <cellStyle name="Normal 67 2 2 3 8" xfId="17449" xr:uid="{00000000-0005-0000-0000-000029440000}"/>
    <cellStyle name="Normal 67 2 2 4" xfId="2707" xr:uid="{00000000-0005-0000-0000-0000930A0000}"/>
    <cellStyle name="Normal 67 2 2 4 2" xfId="4397" xr:uid="{00000000-0005-0000-0000-00002D110000}"/>
    <cellStyle name="Normal 67 2 2 4 2 2" xfId="14470" xr:uid="{00000000-0005-0000-0000-000086380000}"/>
    <cellStyle name="Normal 67 2 2 4 2 2 3" xfId="29568" xr:uid="{00000000-0005-0000-0000-000080730000}"/>
    <cellStyle name="Normal 67 2 2 4 2 3" xfId="9450" xr:uid="{00000000-0005-0000-0000-0000EA240000}"/>
    <cellStyle name="Normal 67 2 2 4 2 3 3" xfId="24551" xr:uid="{00000000-0005-0000-0000-0000E75F0000}"/>
    <cellStyle name="Normal 67 2 2 4 2 5" xfId="19538" xr:uid="{00000000-0005-0000-0000-0000524C0000}"/>
    <cellStyle name="Normal 67 2 2 4 3" xfId="6089" xr:uid="{00000000-0005-0000-0000-0000C9170000}"/>
    <cellStyle name="Normal 67 2 2 4 3 2" xfId="16141" xr:uid="{00000000-0005-0000-0000-00000D3F0000}"/>
    <cellStyle name="Normal 67 2 2 4 3 3" xfId="11121" xr:uid="{00000000-0005-0000-0000-0000712B0000}"/>
    <cellStyle name="Normal 67 2 2 4 3 3 3" xfId="26222" xr:uid="{00000000-0005-0000-0000-00006E660000}"/>
    <cellStyle name="Normal 67 2 2 4 3 5" xfId="21209" xr:uid="{00000000-0005-0000-0000-0000D9520000}"/>
    <cellStyle name="Normal 67 2 2 4 4" xfId="12799" xr:uid="{00000000-0005-0000-0000-0000FF310000}"/>
    <cellStyle name="Normal 67 2 2 4 4 3" xfId="27897" xr:uid="{00000000-0005-0000-0000-0000F96C0000}"/>
    <cellStyle name="Normal 67 2 2 4 5" xfId="7778" xr:uid="{00000000-0005-0000-0000-0000621E0000}"/>
    <cellStyle name="Normal 67 2 2 4 5 3" xfId="22880" xr:uid="{00000000-0005-0000-0000-000060590000}"/>
    <cellStyle name="Normal 67 2 2 4 7" xfId="17867" xr:uid="{00000000-0005-0000-0000-0000CB450000}"/>
    <cellStyle name="Normal 67 2 2 5" xfId="3560" xr:uid="{00000000-0005-0000-0000-0000E80D0000}"/>
    <cellStyle name="Normal 67 2 2 5 2" xfId="13634" xr:uid="{00000000-0005-0000-0000-000042350000}"/>
    <cellStyle name="Normal 67 2 2 5 2 3" xfId="28732" xr:uid="{00000000-0005-0000-0000-00003C700000}"/>
    <cellStyle name="Normal 67 2 2 5 3" xfId="8614" xr:uid="{00000000-0005-0000-0000-0000A6210000}"/>
    <cellStyle name="Normal 67 2 2 5 3 3" xfId="23715" xr:uid="{00000000-0005-0000-0000-0000A35C0000}"/>
    <cellStyle name="Normal 67 2 2 5 5" xfId="18702" xr:uid="{00000000-0005-0000-0000-00000E490000}"/>
    <cellStyle name="Normal 67 2 2 6" xfId="5253" xr:uid="{00000000-0005-0000-0000-000085140000}"/>
    <cellStyle name="Normal 67 2 2 6 2" xfId="15305" xr:uid="{00000000-0005-0000-0000-0000C93B0000}"/>
    <cellStyle name="Normal 67 2 2 6 2 3" xfId="30403" xr:uid="{00000000-0005-0000-0000-0000C3760000}"/>
    <cellStyle name="Normal 67 2 2 6 3" xfId="10285" xr:uid="{00000000-0005-0000-0000-00002D280000}"/>
    <cellStyle name="Normal 67 2 2 6 3 3" xfId="25386" xr:uid="{00000000-0005-0000-0000-00002A630000}"/>
    <cellStyle name="Normal 67 2 2 6 5" xfId="20373" xr:uid="{00000000-0005-0000-0000-0000954F0000}"/>
    <cellStyle name="Normal 67 2 2 7" xfId="11963" xr:uid="{00000000-0005-0000-0000-0000BB2E0000}"/>
    <cellStyle name="Normal 67 2 2 7 3" xfId="27061" xr:uid="{00000000-0005-0000-0000-0000B5690000}"/>
    <cellStyle name="Normal 67 2 2 8" xfId="6942" xr:uid="{00000000-0005-0000-0000-00001E1B0000}"/>
    <cellStyle name="Normal 67 2 2 8 3" xfId="22044" xr:uid="{00000000-0005-0000-0000-00001C560000}"/>
    <cellStyle name="Normal 67 2 3" xfId="1969" xr:uid="{00000000-0005-0000-0000-0000B1070000}"/>
    <cellStyle name="Normal 67 2 3 2" xfId="2390" xr:uid="{00000000-0005-0000-0000-000056090000}"/>
    <cellStyle name="Normal 67 2 3 2 2" xfId="3229" xr:uid="{00000000-0005-0000-0000-00009D0C0000}"/>
    <cellStyle name="Normal 67 2 3 2 2 2" xfId="4919" xr:uid="{00000000-0005-0000-0000-000037130000}"/>
    <cellStyle name="Normal 67 2 3 2 2 2 2" xfId="14992" xr:uid="{00000000-0005-0000-0000-0000903A0000}"/>
    <cellStyle name="Normal 67 2 3 2 2 2 2 3" xfId="30090" xr:uid="{00000000-0005-0000-0000-00008A750000}"/>
    <cellStyle name="Normal 67 2 3 2 2 2 3" xfId="9972" xr:uid="{00000000-0005-0000-0000-0000F4260000}"/>
    <cellStyle name="Normal 67 2 3 2 2 2 3 3" xfId="25073" xr:uid="{00000000-0005-0000-0000-0000F1610000}"/>
    <cellStyle name="Normal 67 2 3 2 2 2 5" xfId="20060" xr:uid="{00000000-0005-0000-0000-00005C4E0000}"/>
    <cellStyle name="Normal 67 2 3 2 2 3" xfId="6611" xr:uid="{00000000-0005-0000-0000-0000D3190000}"/>
    <cellStyle name="Normal 67 2 3 2 2 3 2" xfId="16663" xr:uid="{00000000-0005-0000-0000-000017410000}"/>
    <cellStyle name="Normal 67 2 3 2 2 3 3" xfId="11643" xr:uid="{00000000-0005-0000-0000-00007B2D0000}"/>
    <cellStyle name="Normal 67 2 3 2 2 3 3 3" xfId="26744" xr:uid="{00000000-0005-0000-0000-000078680000}"/>
    <cellStyle name="Normal 67 2 3 2 2 3 5" xfId="21731" xr:uid="{00000000-0005-0000-0000-0000E3540000}"/>
    <cellStyle name="Normal 67 2 3 2 2 4" xfId="13321" xr:uid="{00000000-0005-0000-0000-000009340000}"/>
    <cellStyle name="Normal 67 2 3 2 2 4 3" xfId="28419" xr:uid="{00000000-0005-0000-0000-0000036F0000}"/>
    <cellStyle name="Normal 67 2 3 2 2 5" xfId="8300" xr:uid="{00000000-0005-0000-0000-00006C200000}"/>
    <cellStyle name="Normal 67 2 3 2 2 5 3" xfId="23402" xr:uid="{00000000-0005-0000-0000-00006A5B0000}"/>
    <cellStyle name="Normal 67 2 3 2 2 7" xfId="18389" xr:uid="{00000000-0005-0000-0000-0000D5470000}"/>
    <cellStyle name="Normal 67 2 3 2 3" xfId="4082" xr:uid="{00000000-0005-0000-0000-0000F20F0000}"/>
    <cellStyle name="Normal 67 2 3 2 3 2" xfId="14156" xr:uid="{00000000-0005-0000-0000-00004C370000}"/>
    <cellStyle name="Normal 67 2 3 2 3 2 3" xfId="29254" xr:uid="{00000000-0005-0000-0000-000046720000}"/>
    <cellStyle name="Normal 67 2 3 2 3 3" xfId="9136" xr:uid="{00000000-0005-0000-0000-0000B0230000}"/>
    <cellStyle name="Normal 67 2 3 2 3 3 3" xfId="24237" xr:uid="{00000000-0005-0000-0000-0000AD5E0000}"/>
    <cellStyle name="Normal 67 2 3 2 3 5" xfId="19224" xr:uid="{00000000-0005-0000-0000-0000184B0000}"/>
    <cellStyle name="Normal 67 2 3 2 4" xfId="5775" xr:uid="{00000000-0005-0000-0000-00008F160000}"/>
    <cellStyle name="Normal 67 2 3 2 4 2" xfId="15827" xr:uid="{00000000-0005-0000-0000-0000D33D0000}"/>
    <cellStyle name="Normal 67 2 3 2 4 2 3" xfId="30925" xr:uid="{00000000-0005-0000-0000-0000CD780000}"/>
    <cellStyle name="Normal 67 2 3 2 4 3" xfId="10807" xr:uid="{00000000-0005-0000-0000-0000372A0000}"/>
    <cellStyle name="Normal 67 2 3 2 4 3 3" xfId="25908" xr:uid="{00000000-0005-0000-0000-000034650000}"/>
    <cellStyle name="Normal 67 2 3 2 4 5" xfId="20895" xr:uid="{00000000-0005-0000-0000-00009F510000}"/>
    <cellStyle name="Normal 67 2 3 2 5" xfId="12485" xr:uid="{00000000-0005-0000-0000-0000C5300000}"/>
    <cellStyle name="Normal 67 2 3 2 5 3" xfId="27583" xr:uid="{00000000-0005-0000-0000-0000BF6B0000}"/>
    <cellStyle name="Normal 67 2 3 2 6" xfId="7464" xr:uid="{00000000-0005-0000-0000-0000281D0000}"/>
    <cellStyle name="Normal 67 2 3 2 6 3" xfId="22566" xr:uid="{00000000-0005-0000-0000-000026580000}"/>
    <cellStyle name="Normal 67 2 3 2 8" xfId="17553" xr:uid="{00000000-0005-0000-0000-000091440000}"/>
    <cellStyle name="Normal 67 2 3 3" xfId="2811" xr:uid="{00000000-0005-0000-0000-0000FB0A0000}"/>
    <cellStyle name="Normal 67 2 3 3 2" xfId="4501" xr:uid="{00000000-0005-0000-0000-000095110000}"/>
    <cellStyle name="Normal 67 2 3 3 2 2" xfId="14574" xr:uid="{00000000-0005-0000-0000-0000EE380000}"/>
    <cellStyle name="Normal 67 2 3 3 2 2 3" xfId="29672" xr:uid="{00000000-0005-0000-0000-0000E8730000}"/>
    <cellStyle name="Normal 67 2 3 3 2 3" xfId="9554" xr:uid="{00000000-0005-0000-0000-000052250000}"/>
    <cellStyle name="Normal 67 2 3 3 2 3 3" xfId="24655" xr:uid="{00000000-0005-0000-0000-00004F600000}"/>
    <cellStyle name="Normal 67 2 3 3 2 5" xfId="19642" xr:uid="{00000000-0005-0000-0000-0000BA4C0000}"/>
    <cellStyle name="Normal 67 2 3 3 3" xfId="6193" xr:uid="{00000000-0005-0000-0000-000031180000}"/>
    <cellStyle name="Normal 67 2 3 3 3 2" xfId="16245" xr:uid="{00000000-0005-0000-0000-0000753F0000}"/>
    <cellStyle name="Normal 67 2 3 3 3 3" xfId="11225" xr:uid="{00000000-0005-0000-0000-0000D92B0000}"/>
    <cellStyle name="Normal 67 2 3 3 3 3 3" xfId="26326" xr:uid="{00000000-0005-0000-0000-0000D6660000}"/>
    <cellStyle name="Normal 67 2 3 3 3 5" xfId="21313" xr:uid="{00000000-0005-0000-0000-000041530000}"/>
    <cellStyle name="Normal 67 2 3 3 4" xfId="12903" xr:uid="{00000000-0005-0000-0000-000067320000}"/>
    <cellStyle name="Normal 67 2 3 3 4 3" xfId="28001" xr:uid="{00000000-0005-0000-0000-0000616D0000}"/>
    <cellStyle name="Normal 67 2 3 3 5" xfId="7882" xr:uid="{00000000-0005-0000-0000-0000CA1E0000}"/>
    <cellStyle name="Normal 67 2 3 3 5 3" xfId="22984" xr:uid="{00000000-0005-0000-0000-0000C8590000}"/>
    <cellStyle name="Normal 67 2 3 3 7" xfId="17971" xr:uid="{00000000-0005-0000-0000-000033460000}"/>
    <cellStyle name="Normal 67 2 3 4" xfId="3664" xr:uid="{00000000-0005-0000-0000-0000500E0000}"/>
    <cellStyle name="Normal 67 2 3 4 2" xfId="13738" xr:uid="{00000000-0005-0000-0000-0000AA350000}"/>
    <cellStyle name="Normal 67 2 3 4 2 3" xfId="28836" xr:uid="{00000000-0005-0000-0000-0000A4700000}"/>
    <cellStyle name="Normal 67 2 3 4 3" xfId="8718" xr:uid="{00000000-0005-0000-0000-00000E220000}"/>
    <cellStyle name="Normal 67 2 3 4 3 3" xfId="23819" xr:uid="{00000000-0005-0000-0000-00000B5D0000}"/>
    <cellStyle name="Normal 67 2 3 4 5" xfId="18806" xr:uid="{00000000-0005-0000-0000-000076490000}"/>
    <cellStyle name="Normal 67 2 3 5" xfId="5357" xr:uid="{00000000-0005-0000-0000-0000ED140000}"/>
    <cellStyle name="Normal 67 2 3 5 2" xfId="15409" xr:uid="{00000000-0005-0000-0000-0000313C0000}"/>
    <cellStyle name="Normal 67 2 3 5 2 3" xfId="30507" xr:uid="{00000000-0005-0000-0000-00002B770000}"/>
    <cellStyle name="Normal 67 2 3 5 3" xfId="10389" xr:uid="{00000000-0005-0000-0000-000095280000}"/>
    <cellStyle name="Normal 67 2 3 5 3 3" xfId="25490" xr:uid="{00000000-0005-0000-0000-000092630000}"/>
    <cellStyle name="Normal 67 2 3 5 5" xfId="20477" xr:uid="{00000000-0005-0000-0000-0000FD4F0000}"/>
    <cellStyle name="Normal 67 2 3 6" xfId="12067" xr:uid="{00000000-0005-0000-0000-0000232F0000}"/>
    <cellStyle name="Normal 67 2 3 6 3" xfId="27165" xr:uid="{00000000-0005-0000-0000-00001D6A0000}"/>
    <cellStyle name="Normal 67 2 3 7" xfId="7046" xr:uid="{00000000-0005-0000-0000-0000861B0000}"/>
    <cellStyle name="Normal 67 2 3 7 3" xfId="22148" xr:uid="{00000000-0005-0000-0000-000084560000}"/>
    <cellStyle name="Normal 67 2 3 9" xfId="17135" xr:uid="{00000000-0005-0000-0000-0000EF420000}"/>
    <cellStyle name="Normal 67 2 4" xfId="2182" xr:uid="{00000000-0005-0000-0000-000086080000}"/>
    <cellStyle name="Normal 67 2 4 2" xfId="3021" xr:uid="{00000000-0005-0000-0000-0000CD0B0000}"/>
    <cellStyle name="Normal 67 2 4 2 2" xfId="4711" xr:uid="{00000000-0005-0000-0000-000067120000}"/>
    <cellStyle name="Normal 67 2 4 2 2 2" xfId="14784" xr:uid="{00000000-0005-0000-0000-0000C0390000}"/>
    <cellStyle name="Normal 67 2 4 2 2 2 3" xfId="29882" xr:uid="{00000000-0005-0000-0000-0000BA740000}"/>
    <cellStyle name="Normal 67 2 4 2 2 3" xfId="9764" xr:uid="{00000000-0005-0000-0000-000024260000}"/>
    <cellStyle name="Normal 67 2 4 2 2 3 3" xfId="24865" xr:uid="{00000000-0005-0000-0000-000021610000}"/>
    <cellStyle name="Normal 67 2 4 2 2 5" xfId="19852" xr:uid="{00000000-0005-0000-0000-00008C4D0000}"/>
    <cellStyle name="Normal 67 2 4 2 3" xfId="6403" xr:uid="{00000000-0005-0000-0000-000003190000}"/>
    <cellStyle name="Normal 67 2 4 2 3 2" xfId="16455" xr:uid="{00000000-0005-0000-0000-000047400000}"/>
    <cellStyle name="Normal 67 2 4 2 3 3" xfId="11435" xr:uid="{00000000-0005-0000-0000-0000AB2C0000}"/>
    <cellStyle name="Normal 67 2 4 2 3 3 3" xfId="26536" xr:uid="{00000000-0005-0000-0000-0000A8670000}"/>
    <cellStyle name="Normal 67 2 4 2 3 5" xfId="21523" xr:uid="{00000000-0005-0000-0000-000013540000}"/>
    <cellStyle name="Normal 67 2 4 2 4" xfId="13113" xr:uid="{00000000-0005-0000-0000-000039330000}"/>
    <cellStyle name="Normal 67 2 4 2 4 3" xfId="28211" xr:uid="{00000000-0005-0000-0000-0000336E0000}"/>
    <cellStyle name="Normal 67 2 4 2 5" xfId="8092" xr:uid="{00000000-0005-0000-0000-00009C1F0000}"/>
    <cellStyle name="Normal 67 2 4 2 5 3" xfId="23194" xr:uid="{00000000-0005-0000-0000-00009A5A0000}"/>
    <cellStyle name="Normal 67 2 4 2 7" xfId="18181" xr:uid="{00000000-0005-0000-0000-000005470000}"/>
    <cellStyle name="Normal 67 2 4 3" xfId="3874" xr:uid="{00000000-0005-0000-0000-0000220F0000}"/>
    <cellStyle name="Normal 67 2 4 3 2" xfId="13948" xr:uid="{00000000-0005-0000-0000-00007C360000}"/>
    <cellStyle name="Normal 67 2 4 3 2 3" xfId="29046" xr:uid="{00000000-0005-0000-0000-000076710000}"/>
    <cellStyle name="Normal 67 2 4 3 3" xfId="8928" xr:uid="{00000000-0005-0000-0000-0000E0220000}"/>
    <cellStyle name="Normal 67 2 4 3 3 3" xfId="24029" xr:uid="{00000000-0005-0000-0000-0000DD5D0000}"/>
    <cellStyle name="Normal 67 2 4 3 5" xfId="19016" xr:uid="{00000000-0005-0000-0000-0000484A0000}"/>
    <cellStyle name="Normal 67 2 4 4" xfId="5567" xr:uid="{00000000-0005-0000-0000-0000BF150000}"/>
    <cellStyle name="Normal 67 2 4 4 2" xfId="15619" xr:uid="{00000000-0005-0000-0000-0000033D0000}"/>
    <cellStyle name="Normal 67 2 4 4 2 3" xfId="30717" xr:uid="{00000000-0005-0000-0000-0000FD770000}"/>
    <cellStyle name="Normal 67 2 4 4 3" xfId="10599" xr:uid="{00000000-0005-0000-0000-000067290000}"/>
    <cellStyle name="Normal 67 2 4 4 3 3" xfId="25700" xr:uid="{00000000-0005-0000-0000-000064640000}"/>
    <cellStyle name="Normal 67 2 4 4 5" xfId="20687" xr:uid="{00000000-0005-0000-0000-0000CF500000}"/>
    <cellStyle name="Normal 67 2 4 5" xfId="12277" xr:uid="{00000000-0005-0000-0000-0000F52F0000}"/>
    <cellStyle name="Normal 67 2 4 5 3" xfId="27375" xr:uid="{00000000-0005-0000-0000-0000EF6A0000}"/>
    <cellStyle name="Normal 67 2 4 6" xfId="7256" xr:uid="{00000000-0005-0000-0000-0000581C0000}"/>
    <cellStyle name="Normal 67 2 4 6 3" xfId="22358" xr:uid="{00000000-0005-0000-0000-000056570000}"/>
    <cellStyle name="Normal 67 2 4 8" xfId="17345" xr:uid="{00000000-0005-0000-0000-0000C1430000}"/>
    <cellStyle name="Normal 67 2 5" xfId="2603" xr:uid="{00000000-0005-0000-0000-00002B0A0000}"/>
    <cellStyle name="Normal 67 2 5 2" xfId="4293" xr:uid="{00000000-0005-0000-0000-0000C5100000}"/>
    <cellStyle name="Normal 67 2 5 2 2" xfId="14366" xr:uid="{00000000-0005-0000-0000-00001E380000}"/>
    <cellStyle name="Normal 67 2 5 2 2 3" xfId="29464" xr:uid="{00000000-0005-0000-0000-000018730000}"/>
    <cellStyle name="Normal 67 2 5 2 3" xfId="9346" xr:uid="{00000000-0005-0000-0000-000082240000}"/>
    <cellStyle name="Normal 67 2 5 2 3 3" xfId="24447" xr:uid="{00000000-0005-0000-0000-00007F5F0000}"/>
    <cellStyle name="Normal 67 2 5 2 5" xfId="19434" xr:uid="{00000000-0005-0000-0000-0000EA4B0000}"/>
    <cellStyle name="Normal 67 2 5 3" xfId="5985" xr:uid="{00000000-0005-0000-0000-000061170000}"/>
    <cellStyle name="Normal 67 2 5 3 2" xfId="16037" xr:uid="{00000000-0005-0000-0000-0000A53E0000}"/>
    <cellStyle name="Normal 67 2 5 3 3" xfId="11017" xr:uid="{00000000-0005-0000-0000-0000092B0000}"/>
    <cellStyle name="Normal 67 2 5 3 3 3" xfId="26118" xr:uid="{00000000-0005-0000-0000-000006660000}"/>
    <cellStyle name="Normal 67 2 5 3 5" xfId="21105" xr:uid="{00000000-0005-0000-0000-000071520000}"/>
    <cellStyle name="Normal 67 2 5 4" xfId="12695" xr:uid="{00000000-0005-0000-0000-000097310000}"/>
    <cellStyle name="Normal 67 2 5 4 3" xfId="27793" xr:uid="{00000000-0005-0000-0000-0000916C0000}"/>
    <cellStyle name="Normal 67 2 5 5" xfId="7674" xr:uid="{00000000-0005-0000-0000-0000FA1D0000}"/>
    <cellStyle name="Normal 67 2 5 5 3" xfId="22776" xr:uid="{00000000-0005-0000-0000-0000F8580000}"/>
    <cellStyle name="Normal 67 2 5 7" xfId="17763" xr:uid="{00000000-0005-0000-0000-000063450000}"/>
    <cellStyle name="Normal 67 2 6" xfId="3456" xr:uid="{00000000-0005-0000-0000-0000800D0000}"/>
    <cellStyle name="Normal 67 2 6 2" xfId="13530" xr:uid="{00000000-0005-0000-0000-0000DA340000}"/>
    <cellStyle name="Normal 67 2 6 2 3" xfId="28628" xr:uid="{00000000-0005-0000-0000-0000D46F0000}"/>
    <cellStyle name="Normal 67 2 6 3" xfId="8510" xr:uid="{00000000-0005-0000-0000-00003E210000}"/>
    <cellStyle name="Normal 67 2 6 3 3" xfId="23611" xr:uid="{00000000-0005-0000-0000-00003B5C0000}"/>
    <cellStyle name="Normal 67 2 6 5" xfId="18598" xr:uid="{00000000-0005-0000-0000-0000A6480000}"/>
    <cellStyle name="Normal 67 2 7" xfId="5149" xr:uid="{00000000-0005-0000-0000-00001D140000}"/>
    <cellStyle name="Normal 67 2 7 2" xfId="15201" xr:uid="{00000000-0005-0000-0000-0000613B0000}"/>
    <cellStyle name="Normal 67 2 7 2 3" xfId="30299" xr:uid="{00000000-0005-0000-0000-00005B760000}"/>
    <cellStyle name="Normal 67 2 7 3" xfId="10181" xr:uid="{00000000-0005-0000-0000-0000C5270000}"/>
    <cellStyle name="Normal 67 2 7 3 3" xfId="25282" xr:uid="{00000000-0005-0000-0000-0000C2620000}"/>
    <cellStyle name="Normal 67 2 7 5" xfId="20269" xr:uid="{00000000-0005-0000-0000-00002D4F0000}"/>
    <cellStyle name="Normal 67 2 8" xfId="11859" xr:uid="{00000000-0005-0000-0000-0000532E0000}"/>
    <cellStyle name="Normal 67 2 8 3" xfId="26957" xr:uid="{00000000-0005-0000-0000-00004D690000}"/>
    <cellStyle name="Normal 67 2 9" xfId="6838" xr:uid="{00000000-0005-0000-0000-0000B61A0000}"/>
    <cellStyle name="Normal 67 2 9 3" xfId="21940" xr:uid="{00000000-0005-0000-0000-0000B4550000}"/>
    <cellStyle name="Normal 67 3" xfId="1802" xr:uid="{00000000-0005-0000-0000-00000A070000}"/>
    <cellStyle name="Normal 67 3 10" xfId="16979" xr:uid="{00000000-0005-0000-0000-000053420000}"/>
    <cellStyle name="Normal 67 3 2" xfId="2021" xr:uid="{00000000-0005-0000-0000-0000E5070000}"/>
    <cellStyle name="Normal 67 3 2 2" xfId="2442" xr:uid="{00000000-0005-0000-0000-00008A090000}"/>
    <cellStyle name="Normal 67 3 2 2 2" xfId="3281" xr:uid="{00000000-0005-0000-0000-0000D10C0000}"/>
    <cellStyle name="Normal 67 3 2 2 2 2" xfId="4971" xr:uid="{00000000-0005-0000-0000-00006B130000}"/>
    <cellStyle name="Normal 67 3 2 2 2 2 2" xfId="15044" xr:uid="{00000000-0005-0000-0000-0000C43A0000}"/>
    <cellStyle name="Normal 67 3 2 2 2 2 2 3" xfId="30142" xr:uid="{00000000-0005-0000-0000-0000BE750000}"/>
    <cellStyle name="Normal 67 3 2 2 2 2 3" xfId="10024" xr:uid="{00000000-0005-0000-0000-000028270000}"/>
    <cellStyle name="Normal 67 3 2 2 2 2 3 3" xfId="25125" xr:uid="{00000000-0005-0000-0000-000025620000}"/>
    <cellStyle name="Normal 67 3 2 2 2 2 5" xfId="20112" xr:uid="{00000000-0005-0000-0000-0000904E0000}"/>
    <cellStyle name="Normal 67 3 2 2 2 3" xfId="6663" xr:uid="{00000000-0005-0000-0000-0000071A0000}"/>
    <cellStyle name="Normal 67 3 2 2 2 3 2" xfId="16715" xr:uid="{00000000-0005-0000-0000-00004B410000}"/>
    <cellStyle name="Normal 67 3 2 2 2 3 3" xfId="11695" xr:uid="{00000000-0005-0000-0000-0000AF2D0000}"/>
    <cellStyle name="Normal 67 3 2 2 2 3 3 3" xfId="26796" xr:uid="{00000000-0005-0000-0000-0000AC680000}"/>
    <cellStyle name="Normal 67 3 2 2 2 3 5" xfId="21783" xr:uid="{00000000-0005-0000-0000-000017550000}"/>
    <cellStyle name="Normal 67 3 2 2 2 4" xfId="13373" xr:uid="{00000000-0005-0000-0000-00003D340000}"/>
    <cellStyle name="Normal 67 3 2 2 2 4 3" xfId="28471" xr:uid="{00000000-0005-0000-0000-0000376F0000}"/>
    <cellStyle name="Normal 67 3 2 2 2 5" xfId="8352" xr:uid="{00000000-0005-0000-0000-0000A0200000}"/>
    <cellStyle name="Normal 67 3 2 2 2 5 3" xfId="23454" xr:uid="{00000000-0005-0000-0000-00009E5B0000}"/>
    <cellStyle name="Normal 67 3 2 2 2 7" xfId="18441" xr:uid="{00000000-0005-0000-0000-000009480000}"/>
    <cellStyle name="Normal 67 3 2 2 3" xfId="4134" xr:uid="{00000000-0005-0000-0000-000026100000}"/>
    <cellStyle name="Normal 67 3 2 2 3 2" xfId="14208" xr:uid="{00000000-0005-0000-0000-000080370000}"/>
    <cellStyle name="Normal 67 3 2 2 3 2 3" xfId="29306" xr:uid="{00000000-0005-0000-0000-00007A720000}"/>
    <cellStyle name="Normal 67 3 2 2 3 3" xfId="9188" xr:uid="{00000000-0005-0000-0000-0000E4230000}"/>
    <cellStyle name="Normal 67 3 2 2 3 3 3" xfId="24289" xr:uid="{00000000-0005-0000-0000-0000E15E0000}"/>
    <cellStyle name="Normal 67 3 2 2 3 5" xfId="19276" xr:uid="{00000000-0005-0000-0000-00004C4B0000}"/>
    <cellStyle name="Normal 67 3 2 2 4" xfId="5827" xr:uid="{00000000-0005-0000-0000-0000C3160000}"/>
    <cellStyle name="Normal 67 3 2 2 4 2" xfId="15879" xr:uid="{00000000-0005-0000-0000-0000073E0000}"/>
    <cellStyle name="Normal 67 3 2 2 4 3" xfId="10859" xr:uid="{00000000-0005-0000-0000-00006B2A0000}"/>
    <cellStyle name="Normal 67 3 2 2 4 3 3" xfId="25960" xr:uid="{00000000-0005-0000-0000-000068650000}"/>
    <cellStyle name="Normal 67 3 2 2 4 5" xfId="20947" xr:uid="{00000000-0005-0000-0000-0000D3510000}"/>
    <cellStyle name="Normal 67 3 2 2 5" xfId="12537" xr:uid="{00000000-0005-0000-0000-0000F9300000}"/>
    <cellStyle name="Normal 67 3 2 2 5 3" xfId="27635" xr:uid="{00000000-0005-0000-0000-0000F36B0000}"/>
    <cellStyle name="Normal 67 3 2 2 6" xfId="7516" xr:uid="{00000000-0005-0000-0000-00005C1D0000}"/>
    <cellStyle name="Normal 67 3 2 2 6 3" xfId="22618" xr:uid="{00000000-0005-0000-0000-00005A580000}"/>
    <cellStyle name="Normal 67 3 2 2 8" xfId="17605" xr:uid="{00000000-0005-0000-0000-0000C5440000}"/>
    <cellStyle name="Normal 67 3 2 3" xfId="2863" xr:uid="{00000000-0005-0000-0000-00002F0B0000}"/>
    <cellStyle name="Normal 67 3 2 3 2" xfId="4553" xr:uid="{00000000-0005-0000-0000-0000C9110000}"/>
    <cellStyle name="Normal 67 3 2 3 2 2" xfId="14626" xr:uid="{00000000-0005-0000-0000-000022390000}"/>
    <cellStyle name="Normal 67 3 2 3 2 2 3" xfId="29724" xr:uid="{00000000-0005-0000-0000-00001C740000}"/>
    <cellStyle name="Normal 67 3 2 3 2 3" xfId="9606" xr:uid="{00000000-0005-0000-0000-000086250000}"/>
    <cellStyle name="Normal 67 3 2 3 2 3 3" xfId="24707" xr:uid="{00000000-0005-0000-0000-000083600000}"/>
    <cellStyle name="Normal 67 3 2 3 2 5" xfId="19694" xr:uid="{00000000-0005-0000-0000-0000EE4C0000}"/>
    <cellStyle name="Normal 67 3 2 3 3" xfId="6245" xr:uid="{00000000-0005-0000-0000-000065180000}"/>
    <cellStyle name="Normal 67 3 2 3 3 2" xfId="16297" xr:uid="{00000000-0005-0000-0000-0000A93F0000}"/>
    <cellStyle name="Normal 67 3 2 3 3 3" xfId="11277" xr:uid="{00000000-0005-0000-0000-00000D2C0000}"/>
    <cellStyle name="Normal 67 3 2 3 3 3 3" xfId="26378" xr:uid="{00000000-0005-0000-0000-00000A670000}"/>
    <cellStyle name="Normal 67 3 2 3 3 5" xfId="21365" xr:uid="{00000000-0005-0000-0000-000075530000}"/>
    <cellStyle name="Normal 67 3 2 3 4" xfId="12955" xr:uid="{00000000-0005-0000-0000-00009B320000}"/>
    <cellStyle name="Normal 67 3 2 3 4 3" xfId="28053" xr:uid="{00000000-0005-0000-0000-0000956D0000}"/>
    <cellStyle name="Normal 67 3 2 3 5" xfId="7934" xr:uid="{00000000-0005-0000-0000-0000FE1E0000}"/>
    <cellStyle name="Normal 67 3 2 3 5 3" xfId="23036" xr:uid="{00000000-0005-0000-0000-0000FC590000}"/>
    <cellStyle name="Normal 67 3 2 3 7" xfId="18023" xr:uid="{00000000-0005-0000-0000-000067460000}"/>
    <cellStyle name="Normal 67 3 2 4" xfId="3716" xr:uid="{00000000-0005-0000-0000-0000840E0000}"/>
    <cellStyle name="Normal 67 3 2 4 2" xfId="13790" xr:uid="{00000000-0005-0000-0000-0000DE350000}"/>
    <cellStyle name="Normal 67 3 2 4 2 3" xfId="28888" xr:uid="{00000000-0005-0000-0000-0000D8700000}"/>
    <cellStyle name="Normal 67 3 2 4 3" xfId="8770" xr:uid="{00000000-0005-0000-0000-000042220000}"/>
    <cellStyle name="Normal 67 3 2 4 3 3" xfId="23871" xr:uid="{00000000-0005-0000-0000-00003F5D0000}"/>
    <cellStyle name="Normal 67 3 2 4 5" xfId="18858" xr:uid="{00000000-0005-0000-0000-0000AA490000}"/>
    <cellStyle name="Normal 67 3 2 5" xfId="5409" xr:uid="{00000000-0005-0000-0000-000021150000}"/>
    <cellStyle name="Normal 67 3 2 5 2" xfId="15461" xr:uid="{00000000-0005-0000-0000-0000653C0000}"/>
    <cellStyle name="Normal 67 3 2 5 2 3" xfId="30559" xr:uid="{00000000-0005-0000-0000-00005F770000}"/>
    <cellStyle name="Normal 67 3 2 5 3" xfId="10441" xr:uid="{00000000-0005-0000-0000-0000C9280000}"/>
    <cellStyle name="Normal 67 3 2 5 3 3" xfId="25542" xr:uid="{00000000-0005-0000-0000-0000C6630000}"/>
    <cellStyle name="Normal 67 3 2 5 5" xfId="20529" xr:uid="{00000000-0005-0000-0000-000031500000}"/>
    <cellStyle name="Normal 67 3 2 6" xfId="12119" xr:uid="{00000000-0005-0000-0000-0000572F0000}"/>
    <cellStyle name="Normal 67 3 2 6 3" xfId="27217" xr:uid="{00000000-0005-0000-0000-0000516A0000}"/>
    <cellStyle name="Normal 67 3 2 7" xfId="7098" xr:uid="{00000000-0005-0000-0000-0000BA1B0000}"/>
    <cellStyle name="Normal 67 3 2 7 3" xfId="22200" xr:uid="{00000000-0005-0000-0000-0000B8560000}"/>
    <cellStyle name="Normal 67 3 2 9" xfId="17187" xr:uid="{00000000-0005-0000-0000-000023430000}"/>
    <cellStyle name="Normal 67 3 3" xfId="2234" xr:uid="{00000000-0005-0000-0000-0000BA080000}"/>
    <cellStyle name="Normal 67 3 3 2" xfId="3073" xr:uid="{00000000-0005-0000-0000-0000010C0000}"/>
    <cellStyle name="Normal 67 3 3 2 2" xfId="4763" xr:uid="{00000000-0005-0000-0000-00009B120000}"/>
    <cellStyle name="Normal 67 3 3 2 2 2" xfId="14836" xr:uid="{00000000-0005-0000-0000-0000F4390000}"/>
    <cellStyle name="Normal 67 3 3 2 2 2 3" xfId="29934" xr:uid="{00000000-0005-0000-0000-0000EE740000}"/>
    <cellStyle name="Normal 67 3 3 2 2 3" xfId="9816" xr:uid="{00000000-0005-0000-0000-000058260000}"/>
    <cellStyle name="Normal 67 3 3 2 2 3 3" xfId="24917" xr:uid="{00000000-0005-0000-0000-000055610000}"/>
    <cellStyle name="Normal 67 3 3 2 2 5" xfId="19904" xr:uid="{00000000-0005-0000-0000-0000C04D0000}"/>
    <cellStyle name="Normal 67 3 3 2 3" xfId="6455" xr:uid="{00000000-0005-0000-0000-000037190000}"/>
    <cellStyle name="Normal 67 3 3 2 3 2" xfId="16507" xr:uid="{00000000-0005-0000-0000-00007B400000}"/>
    <cellStyle name="Normal 67 3 3 2 3 3" xfId="11487" xr:uid="{00000000-0005-0000-0000-0000DF2C0000}"/>
    <cellStyle name="Normal 67 3 3 2 3 3 3" xfId="26588" xr:uid="{00000000-0005-0000-0000-0000DC670000}"/>
    <cellStyle name="Normal 67 3 3 2 3 5" xfId="21575" xr:uid="{00000000-0005-0000-0000-000047540000}"/>
    <cellStyle name="Normal 67 3 3 2 4" xfId="13165" xr:uid="{00000000-0005-0000-0000-00006D330000}"/>
    <cellStyle name="Normal 67 3 3 2 4 3" xfId="28263" xr:uid="{00000000-0005-0000-0000-0000676E0000}"/>
    <cellStyle name="Normal 67 3 3 2 5" xfId="8144" xr:uid="{00000000-0005-0000-0000-0000D01F0000}"/>
    <cellStyle name="Normal 67 3 3 2 5 3" xfId="23246" xr:uid="{00000000-0005-0000-0000-0000CE5A0000}"/>
    <cellStyle name="Normal 67 3 3 2 7" xfId="18233" xr:uid="{00000000-0005-0000-0000-000039470000}"/>
    <cellStyle name="Normal 67 3 3 3" xfId="3926" xr:uid="{00000000-0005-0000-0000-0000560F0000}"/>
    <cellStyle name="Normal 67 3 3 3 2" xfId="14000" xr:uid="{00000000-0005-0000-0000-0000B0360000}"/>
    <cellStyle name="Normal 67 3 3 3 2 3" xfId="29098" xr:uid="{00000000-0005-0000-0000-0000AA710000}"/>
    <cellStyle name="Normal 67 3 3 3 3" xfId="8980" xr:uid="{00000000-0005-0000-0000-000014230000}"/>
    <cellStyle name="Normal 67 3 3 3 3 3" xfId="24081" xr:uid="{00000000-0005-0000-0000-0000115E0000}"/>
    <cellStyle name="Normal 67 3 3 3 5" xfId="19068" xr:uid="{00000000-0005-0000-0000-00007C4A0000}"/>
    <cellStyle name="Normal 67 3 3 4" xfId="5619" xr:uid="{00000000-0005-0000-0000-0000F3150000}"/>
    <cellStyle name="Normal 67 3 3 4 2" xfId="15671" xr:uid="{00000000-0005-0000-0000-0000373D0000}"/>
    <cellStyle name="Normal 67 3 3 4 2 3" xfId="30769" xr:uid="{00000000-0005-0000-0000-000031780000}"/>
    <cellStyle name="Normal 67 3 3 4 3" xfId="10651" xr:uid="{00000000-0005-0000-0000-00009B290000}"/>
    <cellStyle name="Normal 67 3 3 4 3 3" xfId="25752" xr:uid="{00000000-0005-0000-0000-000098640000}"/>
    <cellStyle name="Normal 67 3 3 4 5" xfId="20739" xr:uid="{00000000-0005-0000-0000-000003510000}"/>
    <cellStyle name="Normal 67 3 3 5" xfId="12329" xr:uid="{00000000-0005-0000-0000-000029300000}"/>
    <cellStyle name="Normal 67 3 3 5 3" xfId="27427" xr:uid="{00000000-0005-0000-0000-0000236B0000}"/>
    <cellStyle name="Normal 67 3 3 6" xfId="7308" xr:uid="{00000000-0005-0000-0000-00008C1C0000}"/>
    <cellStyle name="Normal 67 3 3 6 3" xfId="22410" xr:uid="{00000000-0005-0000-0000-00008A570000}"/>
    <cellStyle name="Normal 67 3 3 8" xfId="17397" xr:uid="{00000000-0005-0000-0000-0000F5430000}"/>
    <cellStyle name="Normal 67 3 4" xfId="2655" xr:uid="{00000000-0005-0000-0000-00005F0A0000}"/>
    <cellStyle name="Normal 67 3 4 2" xfId="4345" xr:uid="{00000000-0005-0000-0000-0000F9100000}"/>
    <cellStyle name="Normal 67 3 4 2 2" xfId="14418" xr:uid="{00000000-0005-0000-0000-000052380000}"/>
    <cellStyle name="Normal 67 3 4 2 2 3" xfId="29516" xr:uid="{00000000-0005-0000-0000-00004C730000}"/>
    <cellStyle name="Normal 67 3 4 2 3" xfId="9398" xr:uid="{00000000-0005-0000-0000-0000B6240000}"/>
    <cellStyle name="Normal 67 3 4 2 3 3" xfId="24499" xr:uid="{00000000-0005-0000-0000-0000B35F0000}"/>
    <cellStyle name="Normal 67 3 4 2 5" xfId="19486" xr:uid="{00000000-0005-0000-0000-00001E4C0000}"/>
    <cellStyle name="Normal 67 3 4 3" xfId="6037" xr:uid="{00000000-0005-0000-0000-000095170000}"/>
    <cellStyle name="Normal 67 3 4 3 2" xfId="16089" xr:uid="{00000000-0005-0000-0000-0000D93E0000}"/>
    <cellStyle name="Normal 67 3 4 3 3" xfId="11069" xr:uid="{00000000-0005-0000-0000-00003D2B0000}"/>
    <cellStyle name="Normal 67 3 4 3 3 3" xfId="26170" xr:uid="{00000000-0005-0000-0000-00003A660000}"/>
    <cellStyle name="Normal 67 3 4 3 5" xfId="21157" xr:uid="{00000000-0005-0000-0000-0000A5520000}"/>
    <cellStyle name="Normal 67 3 4 4" xfId="12747" xr:uid="{00000000-0005-0000-0000-0000CB310000}"/>
    <cellStyle name="Normal 67 3 4 4 3" xfId="27845" xr:uid="{00000000-0005-0000-0000-0000C56C0000}"/>
    <cellStyle name="Normal 67 3 4 5" xfId="7726" xr:uid="{00000000-0005-0000-0000-00002E1E0000}"/>
    <cellStyle name="Normal 67 3 4 5 3" xfId="22828" xr:uid="{00000000-0005-0000-0000-00002C590000}"/>
    <cellStyle name="Normal 67 3 4 7" xfId="17815" xr:uid="{00000000-0005-0000-0000-000097450000}"/>
    <cellStyle name="Normal 67 3 5" xfId="3508" xr:uid="{00000000-0005-0000-0000-0000B40D0000}"/>
    <cellStyle name="Normal 67 3 5 2" xfId="13582" xr:uid="{00000000-0005-0000-0000-00000E350000}"/>
    <cellStyle name="Normal 67 3 5 2 3" xfId="28680" xr:uid="{00000000-0005-0000-0000-000008700000}"/>
    <cellStyle name="Normal 67 3 5 3" xfId="8562" xr:uid="{00000000-0005-0000-0000-000072210000}"/>
    <cellStyle name="Normal 67 3 5 3 3" xfId="23663" xr:uid="{00000000-0005-0000-0000-00006F5C0000}"/>
    <cellStyle name="Normal 67 3 5 5" xfId="18650" xr:uid="{00000000-0005-0000-0000-0000DA480000}"/>
    <cellStyle name="Normal 67 3 6" xfId="5201" xr:uid="{00000000-0005-0000-0000-000051140000}"/>
    <cellStyle name="Normal 67 3 6 2" xfId="15253" xr:uid="{00000000-0005-0000-0000-0000953B0000}"/>
    <cellStyle name="Normal 67 3 6 2 3" xfId="30351" xr:uid="{00000000-0005-0000-0000-00008F760000}"/>
    <cellStyle name="Normal 67 3 6 3" xfId="10233" xr:uid="{00000000-0005-0000-0000-0000F9270000}"/>
    <cellStyle name="Normal 67 3 6 3 3" xfId="25334" xr:uid="{00000000-0005-0000-0000-0000F6620000}"/>
    <cellStyle name="Normal 67 3 6 5" xfId="20321" xr:uid="{00000000-0005-0000-0000-0000614F0000}"/>
    <cellStyle name="Normal 67 3 7" xfId="11911" xr:uid="{00000000-0005-0000-0000-0000872E0000}"/>
    <cellStyle name="Normal 67 3 7 3" xfId="27009" xr:uid="{00000000-0005-0000-0000-000081690000}"/>
    <cellStyle name="Normal 67 3 8" xfId="6890" xr:uid="{00000000-0005-0000-0000-0000EA1A0000}"/>
    <cellStyle name="Normal 67 3 8 3" xfId="21992" xr:uid="{00000000-0005-0000-0000-0000E8550000}"/>
    <cellStyle name="Normal 67 4" xfId="1915" xr:uid="{00000000-0005-0000-0000-00007B070000}"/>
    <cellStyle name="Normal 67 4 2" xfId="2338" xr:uid="{00000000-0005-0000-0000-000022090000}"/>
    <cellStyle name="Normal 67 4 2 2" xfId="3177" xr:uid="{00000000-0005-0000-0000-0000690C0000}"/>
    <cellStyle name="Normal 67 4 2 2 2" xfId="4867" xr:uid="{00000000-0005-0000-0000-000003130000}"/>
    <cellStyle name="Normal 67 4 2 2 2 2" xfId="14940" xr:uid="{00000000-0005-0000-0000-00005C3A0000}"/>
    <cellStyle name="Normal 67 4 2 2 2 2 3" xfId="30038" xr:uid="{00000000-0005-0000-0000-000056750000}"/>
    <cellStyle name="Normal 67 4 2 2 2 3" xfId="9920" xr:uid="{00000000-0005-0000-0000-0000C0260000}"/>
    <cellStyle name="Normal 67 4 2 2 2 3 3" xfId="25021" xr:uid="{00000000-0005-0000-0000-0000BD610000}"/>
    <cellStyle name="Normal 67 4 2 2 2 5" xfId="20008" xr:uid="{00000000-0005-0000-0000-0000284E0000}"/>
    <cellStyle name="Normal 67 4 2 2 3" xfId="6559" xr:uid="{00000000-0005-0000-0000-00009F190000}"/>
    <cellStyle name="Normal 67 4 2 2 3 2" xfId="16611" xr:uid="{00000000-0005-0000-0000-0000E3400000}"/>
    <cellStyle name="Normal 67 4 2 2 3 3" xfId="11591" xr:uid="{00000000-0005-0000-0000-0000472D0000}"/>
    <cellStyle name="Normal 67 4 2 2 3 3 3" xfId="26692" xr:uid="{00000000-0005-0000-0000-000044680000}"/>
    <cellStyle name="Normal 67 4 2 2 3 5" xfId="21679" xr:uid="{00000000-0005-0000-0000-0000AF540000}"/>
    <cellStyle name="Normal 67 4 2 2 4" xfId="13269" xr:uid="{00000000-0005-0000-0000-0000D5330000}"/>
    <cellStyle name="Normal 67 4 2 2 4 3" xfId="28367" xr:uid="{00000000-0005-0000-0000-0000CF6E0000}"/>
    <cellStyle name="Normal 67 4 2 2 5" xfId="8248" xr:uid="{00000000-0005-0000-0000-000038200000}"/>
    <cellStyle name="Normal 67 4 2 2 5 3" xfId="23350" xr:uid="{00000000-0005-0000-0000-0000365B0000}"/>
    <cellStyle name="Normal 67 4 2 2 7" xfId="18337" xr:uid="{00000000-0005-0000-0000-0000A1470000}"/>
    <cellStyle name="Normal 67 4 2 3" xfId="4030" xr:uid="{00000000-0005-0000-0000-0000BE0F0000}"/>
    <cellStyle name="Normal 67 4 2 3 2" xfId="14104" xr:uid="{00000000-0005-0000-0000-000018370000}"/>
    <cellStyle name="Normal 67 4 2 3 2 3" xfId="29202" xr:uid="{00000000-0005-0000-0000-000012720000}"/>
    <cellStyle name="Normal 67 4 2 3 3" xfId="9084" xr:uid="{00000000-0005-0000-0000-00007C230000}"/>
    <cellStyle name="Normal 67 4 2 3 3 3" xfId="24185" xr:uid="{00000000-0005-0000-0000-0000795E0000}"/>
    <cellStyle name="Normal 67 4 2 3 5" xfId="19172" xr:uid="{00000000-0005-0000-0000-0000E44A0000}"/>
    <cellStyle name="Normal 67 4 2 4" xfId="5723" xr:uid="{00000000-0005-0000-0000-00005B160000}"/>
    <cellStyle name="Normal 67 4 2 4 2" xfId="15775" xr:uid="{00000000-0005-0000-0000-00009F3D0000}"/>
    <cellStyle name="Normal 67 4 2 4 2 3" xfId="30873" xr:uid="{00000000-0005-0000-0000-000099780000}"/>
    <cellStyle name="Normal 67 4 2 4 3" xfId="10755" xr:uid="{00000000-0005-0000-0000-0000032A0000}"/>
    <cellStyle name="Normal 67 4 2 4 3 3" xfId="25856" xr:uid="{00000000-0005-0000-0000-000000650000}"/>
    <cellStyle name="Normal 67 4 2 4 5" xfId="20843" xr:uid="{00000000-0005-0000-0000-00006B510000}"/>
    <cellStyle name="Normal 67 4 2 5" xfId="12433" xr:uid="{00000000-0005-0000-0000-000091300000}"/>
    <cellStyle name="Normal 67 4 2 5 3" xfId="27531" xr:uid="{00000000-0005-0000-0000-00008B6B0000}"/>
    <cellStyle name="Normal 67 4 2 6" xfId="7412" xr:uid="{00000000-0005-0000-0000-0000F41C0000}"/>
    <cellStyle name="Normal 67 4 2 6 3" xfId="22514" xr:uid="{00000000-0005-0000-0000-0000F2570000}"/>
    <cellStyle name="Normal 67 4 2 8" xfId="17501" xr:uid="{00000000-0005-0000-0000-00005D440000}"/>
    <cellStyle name="Normal 67 4 3" xfId="2759" xr:uid="{00000000-0005-0000-0000-0000C70A0000}"/>
    <cellStyle name="Normal 67 4 3 2" xfId="4449" xr:uid="{00000000-0005-0000-0000-000061110000}"/>
    <cellStyle name="Normal 67 4 3 2 2" xfId="14522" xr:uid="{00000000-0005-0000-0000-0000BA380000}"/>
    <cellStyle name="Normal 67 4 3 2 2 3" xfId="29620" xr:uid="{00000000-0005-0000-0000-0000B4730000}"/>
    <cellStyle name="Normal 67 4 3 2 3" xfId="9502" xr:uid="{00000000-0005-0000-0000-00001E250000}"/>
    <cellStyle name="Normal 67 4 3 2 3 3" xfId="24603" xr:uid="{00000000-0005-0000-0000-00001B600000}"/>
    <cellStyle name="Normal 67 4 3 2 5" xfId="19590" xr:uid="{00000000-0005-0000-0000-0000864C0000}"/>
    <cellStyle name="Normal 67 4 3 3" xfId="6141" xr:uid="{00000000-0005-0000-0000-0000FD170000}"/>
    <cellStyle name="Normal 67 4 3 3 2" xfId="16193" xr:uid="{00000000-0005-0000-0000-0000413F0000}"/>
    <cellStyle name="Normal 67 4 3 3 3" xfId="11173" xr:uid="{00000000-0005-0000-0000-0000A52B0000}"/>
    <cellStyle name="Normal 67 4 3 3 3 3" xfId="26274" xr:uid="{00000000-0005-0000-0000-0000A2660000}"/>
    <cellStyle name="Normal 67 4 3 3 5" xfId="21261" xr:uid="{00000000-0005-0000-0000-00000D530000}"/>
    <cellStyle name="Normal 67 4 3 4" xfId="12851" xr:uid="{00000000-0005-0000-0000-000033320000}"/>
    <cellStyle name="Normal 67 4 3 4 3" xfId="27949" xr:uid="{00000000-0005-0000-0000-00002D6D0000}"/>
    <cellStyle name="Normal 67 4 3 5" xfId="7830" xr:uid="{00000000-0005-0000-0000-0000961E0000}"/>
    <cellStyle name="Normal 67 4 3 5 3" xfId="22932" xr:uid="{00000000-0005-0000-0000-000094590000}"/>
    <cellStyle name="Normal 67 4 3 7" xfId="17919" xr:uid="{00000000-0005-0000-0000-0000FF450000}"/>
    <cellStyle name="Normal 67 4 4" xfId="3612" xr:uid="{00000000-0005-0000-0000-00001C0E0000}"/>
    <cellStyle name="Normal 67 4 4 2" xfId="13686" xr:uid="{00000000-0005-0000-0000-000076350000}"/>
    <cellStyle name="Normal 67 4 4 2 3" xfId="28784" xr:uid="{00000000-0005-0000-0000-000070700000}"/>
    <cellStyle name="Normal 67 4 4 3" xfId="8666" xr:uid="{00000000-0005-0000-0000-0000DA210000}"/>
    <cellStyle name="Normal 67 4 4 3 3" xfId="23767" xr:uid="{00000000-0005-0000-0000-0000D75C0000}"/>
    <cellStyle name="Normal 67 4 4 5" xfId="18754" xr:uid="{00000000-0005-0000-0000-000042490000}"/>
    <cellStyle name="Normal 67 4 5" xfId="5305" xr:uid="{00000000-0005-0000-0000-0000B9140000}"/>
    <cellStyle name="Normal 67 4 5 2" xfId="15357" xr:uid="{00000000-0005-0000-0000-0000FD3B0000}"/>
    <cellStyle name="Normal 67 4 5 2 3" xfId="30455" xr:uid="{00000000-0005-0000-0000-0000F7760000}"/>
    <cellStyle name="Normal 67 4 5 3" xfId="10337" xr:uid="{00000000-0005-0000-0000-000061280000}"/>
    <cellStyle name="Normal 67 4 5 3 3" xfId="25438" xr:uid="{00000000-0005-0000-0000-00005E630000}"/>
    <cellStyle name="Normal 67 4 5 5" xfId="20425" xr:uid="{00000000-0005-0000-0000-0000C94F0000}"/>
    <cellStyle name="Normal 67 4 6" xfId="12015" xr:uid="{00000000-0005-0000-0000-0000EF2E0000}"/>
    <cellStyle name="Normal 67 4 6 3" xfId="27113" xr:uid="{00000000-0005-0000-0000-0000E9690000}"/>
    <cellStyle name="Normal 67 4 7" xfId="6994" xr:uid="{00000000-0005-0000-0000-0000521B0000}"/>
    <cellStyle name="Normal 67 4 7 3" xfId="22096" xr:uid="{00000000-0005-0000-0000-000050560000}"/>
    <cellStyle name="Normal 67 4 9" xfId="17083" xr:uid="{00000000-0005-0000-0000-0000BB420000}"/>
    <cellStyle name="Normal 67 5" xfId="2128" xr:uid="{00000000-0005-0000-0000-000050080000}"/>
    <cellStyle name="Normal 67 5 2" xfId="2969" xr:uid="{00000000-0005-0000-0000-0000990B0000}"/>
    <cellStyle name="Normal 67 5 2 2" xfId="4659" xr:uid="{00000000-0005-0000-0000-000033120000}"/>
    <cellStyle name="Normal 67 5 2 2 2" xfId="14732" xr:uid="{00000000-0005-0000-0000-00008C390000}"/>
    <cellStyle name="Normal 67 5 2 2 2 3" xfId="29830" xr:uid="{00000000-0005-0000-0000-000086740000}"/>
    <cellStyle name="Normal 67 5 2 2 3" xfId="9712" xr:uid="{00000000-0005-0000-0000-0000F0250000}"/>
    <cellStyle name="Normal 67 5 2 2 3 3" xfId="24813" xr:uid="{00000000-0005-0000-0000-0000ED600000}"/>
    <cellStyle name="Normal 67 5 2 2 5" xfId="19800" xr:uid="{00000000-0005-0000-0000-0000584D0000}"/>
    <cellStyle name="Normal 67 5 2 3" xfId="6351" xr:uid="{00000000-0005-0000-0000-0000CF180000}"/>
    <cellStyle name="Normal 67 5 2 3 2" xfId="16403" xr:uid="{00000000-0005-0000-0000-000013400000}"/>
    <cellStyle name="Normal 67 5 2 3 3" xfId="11383" xr:uid="{00000000-0005-0000-0000-0000772C0000}"/>
    <cellStyle name="Normal 67 5 2 3 3 3" xfId="26484" xr:uid="{00000000-0005-0000-0000-000074670000}"/>
    <cellStyle name="Normal 67 5 2 3 5" xfId="21471" xr:uid="{00000000-0005-0000-0000-0000DF530000}"/>
    <cellStyle name="Normal 67 5 2 4" xfId="13061" xr:uid="{00000000-0005-0000-0000-000005330000}"/>
    <cellStyle name="Normal 67 5 2 4 3" xfId="28159" xr:uid="{00000000-0005-0000-0000-0000FF6D0000}"/>
    <cellStyle name="Normal 67 5 2 5" xfId="8040" xr:uid="{00000000-0005-0000-0000-0000681F0000}"/>
    <cellStyle name="Normal 67 5 2 5 3" xfId="23142" xr:uid="{00000000-0005-0000-0000-0000665A0000}"/>
    <cellStyle name="Normal 67 5 2 7" xfId="18129" xr:uid="{00000000-0005-0000-0000-0000D1460000}"/>
    <cellStyle name="Normal 67 5 3" xfId="3822" xr:uid="{00000000-0005-0000-0000-0000EE0E0000}"/>
    <cellStyle name="Normal 67 5 3 2" xfId="13896" xr:uid="{00000000-0005-0000-0000-000048360000}"/>
    <cellStyle name="Normal 67 5 3 2 3" xfId="28994" xr:uid="{00000000-0005-0000-0000-000042710000}"/>
    <cellStyle name="Normal 67 5 3 3" xfId="8876" xr:uid="{00000000-0005-0000-0000-0000AC220000}"/>
    <cellStyle name="Normal 67 5 3 3 3" xfId="23977" xr:uid="{00000000-0005-0000-0000-0000A95D0000}"/>
    <cellStyle name="Normal 67 5 3 5" xfId="18964" xr:uid="{00000000-0005-0000-0000-0000144A0000}"/>
    <cellStyle name="Normal 67 5 4" xfId="5515" xr:uid="{00000000-0005-0000-0000-00008B150000}"/>
    <cellStyle name="Normal 67 5 4 2" xfId="15567" xr:uid="{00000000-0005-0000-0000-0000CF3C0000}"/>
    <cellStyle name="Normal 67 5 4 2 3" xfId="30665" xr:uid="{00000000-0005-0000-0000-0000C9770000}"/>
    <cellStyle name="Normal 67 5 4 3" xfId="10547" xr:uid="{00000000-0005-0000-0000-000033290000}"/>
    <cellStyle name="Normal 67 5 4 3 3" xfId="25648" xr:uid="{00000000-0005-0000-0000-000030640000}"/>
    <cellStyle name="Normal 67 5 4 5" xfId="20635" xr:uid="{00000000-0005-0000-0000-00009B500000}"/>
    <cellStyle name="Normal 67 5 5" xfId="12225" xr:uid="{00000000-0005-0000-0000-0000C12F0000}"/>
    <cellStyle name="Normal 67 5 5 3" xfId="27323" xr:uid="{00000000-0005-0000-0000-0000BB6A0000}"/>
    <cellStyle name="Normal 67 5 6" xfId="7204" xr:uid="{00000000-0005-0000-0000-0000241C0000}"/>
    <cellStyle name="Normal 67 5 6 3" xfId="22306" xr:uid="{00000000-0005-0000-0000-000022570000}"/>
    <cellStyle name="Normal 67 5 8" xfId="17293" xr:uid="{00000000-0005-0000-0000-00008D430000}"/>
    <cellStyle name="Normal 67 6" xfId="2549" xr:uid="{00000000-0005-0000-0000-0000F5090000}"/>
    <cellStyle name="Normal 67 6 2" xfId="4241" xr:uid="{00000000-0005-0000-0000-000091100000}"/>
    <cellStyle name="Normal 67 6 2 2" xfId="14314" xr:uid="{00000000-0005-0000-0000-0000EA370000}"/>
    <cellStyle name="Normal 67 6 2 2 3" xfId="29412" xr:uid="{00000000-0005-0000-0000-0000E4720000}"/>
    <cellStyle name="Normal 67 6 2 3" xfId="9294" xr:uid="{00000000-0005-0000-0000-00004E240000}"/>
    <cellStyle name="Normal 67 6 2 3 3" xfId="24395" xr:uid="{00000000-0005-0000-0000-00004B5F0000}"/>
    <cellStyle name="Normal 67 6 2 5" xfId="19382" xr:uid="{00000000-0005-0000-0000-0000B64B0000}"/>
    <cellStyle name="Normal 67 6 3" xfId="5933" xr:uid="{00000000-0005-0000-0000-00002D170000}"/>
    <cellStyle name="Normal 67 6 3 2" xfId="15985" xr:uid="{00000000-0005-0000-0000-0000713E0000}"/>
    <cellStyle name="Normal 67 6 3 3" xfId="10965" xr:uid="{00000000-0005-0000-0000-0000D52A0000}"/>
    <cellStyle name="Normal 67 6 3 3 3" xfId="26066" xr:uid="{00000000-0005-0000-0000-0000D2650000}"/>
    <cellStyle name="Normal 67 6 3 5" xfId="21053" xr:uid="{00000000-0005-0000-0000-00003D520000}"/>
    <cellStyle name="Normal 67 6 4" xfId="12643" xr:uid="{00000000-0005-0000-0000-000063310000}"/>
    <cellStyle name="Normal 67 6 4 3" xfId="27741" xr:uid="{00000000-0005-0000-0000-00005D6C0000}"/>
    <cellStyle name="Normal 67 6 5" xfId="7622" xr:uid="{00000000-0005-0000-0000-0000C61D0000}"/>
    <cellStyle name="Normal 67 6 5 3" xfId="22724" xr:uid="{00000000-0005-0000-0000-0000C4580000}"/>
    <cellStyle name="Normal 67 6 7" xfId="17711" xr:uid="{00000000-0005-0000-0000-00002F450000}"/>
    <cellStyle name="Normal 67 7" xfId="3401" xr:uid="{00000000-0005-0000-0000-0000490D0000}"/>
    <cellStyle name="Normal 67 7 2" xfId="13478" xr:uid="{00000000-0005-0000-0000-0000A6340000}"/>
    <cellStyle name="Normal 67 7 2 3" xfId="28576" xr:uid="{00000000-0005-0000-0000-0000A06F0000}"/>
    <cellStyle name="Normal 67 7 3" xfId="8458" xr:uid="{00000000-0005-0000-0000-00000A210000}"/>
    <cellStyle name="Normal 67 7 3 3" xfId="23559" xr:uid="{00000000-0005-0000-0000-0000075C0000}"/>
    <cellStyle name="Normal 67 7 5" xfId="18546" xr:uid="{00000000-0005-0000-0000-000072480000}"/>
    <cellStyle name="Normal 67 8" xfId="5095" xr:uid="{00000000-0005-0000-0000-0000E7130000}"/>
    <cellStyle name="Normal 67 8 2" xfId="15149" xr:uid="{00000000-0005-0000-0000-00002D3B0000}"/>
    <cellStyle name="Normal 67 8 2 3" xfId="30247" xr:uid="{00000000-0005-0000-0000-000027760000}"/>
    <cellStyle name="Normal 67 8 3" xfId="10129" xr:uid="{00000000-0005-0000-0000-000091270000}"/>
    <cellStyle name="Normal 67 8 3 3" xfId="25230" xr:uid="{00000000-0005-0000-0000-00008E620000}"/>
    <cellStyle name="Normal 67 8 5" xfId="20217" xr:uid="{00000000-0005-0000-0000-0000F94E0000}"/>
    <cellStyle name="Normal 67 9" xfId="11805" xr:uid="{00000000-0005-0000-0000-00001D2E0000}"/>
    <cellStyle name="Normal 67 9 3" xfId="26905" xr:uid="{00000000-0005-0000-0000-000019690000}"/>
    <cellStyle name="Normal 68" xfId="1480" xr:uid="{00000000-0005-0000-0000-0000C8050000}"/>
    <cellStyle name="Normal 69" xfId="1481" xr:uid="{00000000-0005-0000-0000-0000C9050000}"/>
    <cellStyle name="Normal 7" xfId="133" xr:uid="{00000000-0005-0000-0000-000085000000}"/>
    <cellStyle name="Normal 7 11" xfId="974" xr:uid="{00000000-0005-0000-0000-0000CE030000}"/>
    <cellStyle name="Normal 7 12" xfId="413" xr:uid="{00000000-0005-0000-0000-00009D010000}"/>
    <cellStyle name="Normal 7 2" xfId="783" xr:uid="{00000000-0005-0000-0000-00000F030000}"/>
    <cellStyle name="Normal 7 2 2" xfId="1483" xr:uid="{00000000-0005-0000-0000-0000CB050000}"/>
    <cellStyle name="Normal 7 3" xfId="664" xr:uid="{00000000-0005-0000-0000-000098020000}"/>
    <cellStyle name="Normal 7 4" xfId="1484" xr:uid="{00000000-0005-0000-0000-0000CC050000}"/>
    <cellStyle name="Normal 7 5" xfId="1485" xr:uid="{00000000-0005-0000-0000-0000CD050000}"/>
    <cellStyle name="Normal 7 6" xfId="1486" xr:uid="{00000000-0005-0000-0000-0000CE050000}"/>
    <cellStyle name="Normal 7 6 10" xfId="6785" xr:uid="{00000000-0005-0000-0000-0000811A0000}"/>
    <cellStyle name="Normal 7 6 10 3" xfId="21889" xr:uid="{00000000-0005-0000-0000-000081550000}"/>
    <cellStyle name="Normal 7 6 12" xfId="16874" xr:uid="{00000000-0005-0000-0000-0000EA410000}"/>
    <cellStyle name="Normal 7 6 2" xfId="1749" xr:uid="{00000000-0005-0000-0000-0000D5060000}"/>
    <cellStyle name="Normal 7 6 2 11" xfId="16928" xr:uid="{00000000-0005-0000-0000-000020420000}"/>
    <cellStyle name="Normal 7 6 2 2" xfId="1857" xr:uid="{00000000-0005-0000-0000-000041070000}"/>
    <cellStyle name="Normal 7 6 2 2 10" xfId="17032" xr:uid="{00000000-0005-0000-0000-000088420000}"/>
    <cellStyle name="Normal 7 6 2 2 2" xfId="2074" xr:uid="{00000000-0005-0000-0000-00001A080000}"/>
    <cellStyle name="Normal 7 6 2 2 2 2" xfId="2495" xr:uid="{00000000-0005-0000-0000-0000BF090000}"/>
    <cellStyle name="Normal 7 6 2 2 2 2 2" xfId="3334" xr:uid="{00000000-0005-0000-0000-0000060D0000}"/>
    <cellStyle name="Normal 7 6 2 2 2 2 2 2" xfId="5024" xr:uid="{00000000-0005-0000-0000-0000A0130000}"/>
    <cellStyle name="Normal 7 6 2 2 2 2 2 2 2" xfId="15097" xr:uid="{00000000-0005-0000-0000-0000F93A0000}"/>
    <cellStyle name="Normal 7 6 2 2 2 2 2 2 2 3" xfId="30195" xr:uid="{00000000-0005-0000-0000-0000F3750000}"/>
    <cellStyle name="Normal 7 6 2 2 2 2 2 2 3" xfId="10077" xr:uid="{00000000-0005-0000-0000-00005D270000}"/>
    <cellStyle name="Normal 7 6 2 2 2 2 2 2 3 3" xfId="25178" xr:uid="{00000000-0005-0000-0000-00005A620000}"/>
    <cellStyle name="Normal 7 6 2 2 2 2 2 2 5" xfId="20165" xr:uid="{00000000-0005-0000-0000-0000C54E0000}"/>
    <cellStyle name="Normal 7 6 2 2 2 2 2 3" xfId="6716" xr:uid="{00000000-0005-0000-0000-00003C1A0000}"/>
    <cellStyle name="Normal 7 6 2 2 2 2 2 3 2" xfId="16768" xr:uid="{00000000-0005-0000-0000-000080410000}"/>
    <cellStyle name="Normal 7 6 2 2 2 2 2 3 3" xfId="11748" xr:uid="{00000000-0005-0000-0000-0000E42D0000}"/>
    <cellStyle name="Normal 7 6 2 2 2 2 2 3 3 3" xfId="26849" xr:uid="{00000000-0005-0000-0000-0000E1680000}"/>
    <cellStyle name="Normal 7 6 2 2 2 2 2 3 5" xfId="21836" xr:uid="{00000000-0005-0000-0000-00004C550000}"/>
    <cellStyle name="Normal 7 6 2 2 2 2 2 4" xfId="13426" xr:uid="{00000000-0005-0000-0000-000072340000}"/>
    <cellStyle name="Normal 7 6 2 2 2 2 2 4 3" xfId="28524" xr:uid="{00000000-0005-0000-0000-00006C6F0000}"/>
    <cellStyle name="Normal 7 6 2 2 2 2 2 5" xfId="8405" xr:uid="{00000000-0005-0000-0000-0000D5200000}"/>
    <cellStyle name="Normal 7 6 2 2 2 2 2 5 3" xfId="23507" xr:uid="{00000000-0005-0000-0000-0000D35B0000}"/>
    <cellStyle name="Normal 7 6 2 2 2 2 2 7" xfId="18494" xr:uid="{00000000-0005-0000-0000-00003E480000}"/>
    <cellStyle name="Normal 7 6 2 2 2 2 3" xfId="4187" xr:uid="{00000000-0005-0000-0000-00005B100000}"/>
    <cellStyle name="Normal 7 6 2 2 2 2 3 2" xfId="14261" xr:uid="{00000000-0005-0000-0000-0000B5370000}"/>
    <cellStyle name="Normal 7 6 2 2 2 2 3 2 3" xfId="29359" xr:uid="{00000000-0005-0000-0000-0000AF720000}"/>
    <cellStyle name="Normal 7 6 2 2 2 2 3 3" xfId="9241" xr:uid="{00000000-0005-0000-0000-000019240000}"/>
    <cellStyle name="Normal 7 6 2 2 2 2 3 3 3" xfId="24342" xr:uid="{00000000-0005-0000-0000-0000165F0000}"/>
    <cellStyle name="Normal 7 6 2 2 2 2 3 5" xfId="19329" xr:uid="{00000000-0005-0000-0000-0000814B0000}"/>
    <cellStyle name="Normal 7 6 2 2 2 2 4" xfId="5880" xr:uid="{00000000-0005-0000-0000-0000F8160000}"/>
    <cellStyle name="Normal 7 6 2 2 2 2 4 2" xfId="15932" xr:uid="{00000000-0005-0000-0000-00003C3E0000}"/>
    <cellStyle name="Normal 7 6 2 2 2 2 4 3" xfId="10912" xr:uid="{00000000-0005-0000-0000-0000A02A0000}"/>
    <cellStyle name="Normal 7 6 2 2 2 2 4 3 3" xfId="26013" xr:uid="{00000000-0005-0000-0000-00009D650000}"/>
    <cellStyle name="Normal 7 6 2 2 2 2 4 5" xfId="21000" xr:uid="{00000000-0005-0000-0000-000008520000}"/>
    <cellStyle name="Normal 7 6 2 2 2 2 5" xfId="12590" xr:uid="{00000000-0005-0000-0000-00002E310000}"/>
    <cellStyle name="Normal 7 6 2 2 2 2 5 3" xfId="27688" xr:uid="{00000000-0005-0000-0000-0000286C0000}"/>
    <cellStyle name="Normal 7 6 2 2 2 2 6" xfId="7569" xr:uid="{00000000-0005-0000-0000-0000911D0000}"/>
    <cellStyle name="Normal 7 6 2 2 2 2 6 3" xfId="22671" xr:uid="{00000000-0005-0000-0000-00008F580000}"/>
    <cellStyle name="Normal 7 6 2 2 2 2 8" xfId="17658" xr:uid="{00000000-0005-0000-0000-0000FA440000}"/>
    <cellStyle name="Normal 7 6 2 2 2 3" xfId="2916" xr:uid="{00000000-0005-0000-0000-0000640B0000}"/>
    <cellStyle name="Normal 7 6 2 2 2 3 2" xfId="4606" xr:uid="{00000000-0005-0000-0000-0000FE110000}"/>
    <cellStyle name="Normal 7 6 2 2 2 3 2 2" xfId="14679" xr:uid="{00000000-0005-0000-0000-000057390000}"/>
    <cellStyle name="Normal 7 6 2 2 2 3 2 2 3" xfId="29777" xr:uid="{00000000-0005-0000-0000-000051740000}"/>
    <cellStyle name="Normal 7 6 2 2 2 3 2 3" xfId="9659" xr:uid="{00000000-0005-0000-0000-0000BB250000}"/>
    <cellStyle name="Normal 7 6 2 2 2 3 2 3 3" xfId="24760" xr:uid="{00000000-0005-0000-0000-0000B8600000}"/>
    <cellStyle name="Normal 7 6 2 2 2 3 2 5" xfId="19747" xr:uid="{00000000-0005-0000-0000-0000234D0000}"/>
    <cellStyle name="Normal 7 6 2 2 2 3 3" xfId="6298" xr:uid="{00000000-0005-0000-0000-00009A180000}"/>
    <cellStyle name="Normal 7 6 2 2 2 3 3 2" xfId="16350" xr:uid="{00000000-0005-0000-0000-0000DE3F0000}"/>
    <cellStyle name="Normal 7 6 2 2 2 3 3 3" xfId="11330" xr:uid="{00000000-0005-0000-0000-0000422C0000}"/>
    <cellStyle name="Normal 7 6 2 2 2 3 3 3 3" xfId="26431" xr:uid="{00000000-0005-0000-0000-00003F670000}"/>
    <cellStyle name="Normal 7 6 2 2 2 3 3 5" xfId="21418" xr:uid="{00000000-0005-0000-0000-0000AA530000}"/>
    <cellStyle name="Normal 7 6 2 2 2 3 4" xfId="13008" xr:uid="{00000000-0005-0000-0000-0000D0320000}"/>
    <cellStyle name="Normal 7 6 2 2 2 3 4 3" xfId="28106" xr:uid="{00000000-0005-0000-0000-0000CA6D0000}"/>
    <cellStyle name="Normal 7 6 2 2 2 3 5" xfId="7987" xr:uid="{00000000-0005-0000-0000-0000331F0000}"/>
    <cellStyle name="Normal 7 6 2 2 2 3 5 3" xfId="23089" xr:uid="{00000000-0005-0000-0000-0000315A0000}"/>
    <cellStyle name="Normal 7 6 2 2 2 3 7" xfId="18076" xr:uid="{00000000-0005-0000-0000-00009C460000}"/>
    <cellStyle name="Normal 7 6 2 2 2 4" xfId="3769" xr:uid="{00000000-0005-0000-0000-0000B90E0000}"/>
    <cellStyle name="Normal 7 6 2 2 2 4 2" xfId="13843" xr:uid="{00000000-0005-0000-0000-000013360000}"/>
    <cellStyle name="Normal 7 6 2 2 2 4 2 3" xfId="28941" xr:uid="{00000000-0005-0000-0000-00000D710000}"/>
    <cellStyle name="Normal 7 6 2 2 2 4 3" xfId="8823" xr:uid="{00000000-0005-0000-0000-000077220000}"/>
    <cellStyle name="Normal 7 6 2 2 2 4 3 3" xfId="23924" xr:uid="{00000000-0005-0000-0000-0000745D0000}"/>
    <cellStyle name="Normal 7 6 2 2 2 4 5" xfId="18911" xr:uid="{00000000-0005-0000-0000-0000DF490000}"/>
    <cellStyle name="Normal 7 6 2 2 2 5" xfId="5462" xr:uid="{00000000-0005-0000-0000-000056150000}"/>
    <cellStyle name="Normal 7 6 2 2 2 5 2" xfId="15514" xr:uid="{00000000-0005-0000-0000-00009A3C0000}"/>
    <cellStyle name="Normal 7 6 2 2 2 5 2 3" xfId="30612" xr:uid="{00000000-0005-0000-0000-000094770000}"/>
    <cellStyle name="Normal 7 6 2 2 2 5 3" xfId="10494" xr:uid="{00000000-0005-0000-0000-0000FE280000}"/>
    <cellStyle name="Normal 7 6 2 2 2 5 3 3" xfId="25595" xr:uid="{00000000-0005-0000-0000-0000FB630000}"/>
    <cellStyle name="Normal 7 6 2 2 2 5 5" xfId="20582" xr:uid="{00000000-0005-0000-0000-000066500000}"/>
    <cellStyle name="Normal 7 6 2 2 2 6" xfId="12172" xr:uid="{00000000-0005-0000-0000-00008C2F0000}"/>
    <cellStyle name="Normal 7 6 2 2 2 6 3" xfId="27270" xr:uid="{00000000-0005-0000-0000-0000866A0000}"/>
    <cellStyle name="Normal 7 6 2 2 2 7" xfId="7151" xr:uid="{00000000-0005-0000-0000-0000EF1B0000}"/>
    <cellStyle name="Normal 7 6 2 2 2 7 3" xfId="22253" xr:uid="{00000000-0005-0000-0000-0000ED560000}"/>
    <cellStyle name="Normal 7 6 2 2 2 9" xfId="17240" xr:uid="{00000000-0005-0000-0000-000058430000}"/>
    <cellStyle name="Normal 7 6 2 2 3" xfId="2287" xr:uid="{00000000-0005-0000-0000-0000EF080000}"/>
    <cellStyle name="Normal 7 6 2 2 3 2" xfId="3126" xr:uid="{00000000-0005-0000-0000-0000360C0000}"/>
    <cellStyle name="Normal 7 6 2 2 3 2 2" xfId="4816" xr:uid="{00000000-0005-0000-0000-0000D0120000}"/>
    <cellStyle name="Normal 7 6 2 2 3 2 2 2" xfId="14889" xr:uid="{00000000-0005-0000-0000-0000293A0000}"/>
    <cellStyle name="Normal 7 6 2 2 3 2 2 2 3" xfId="29987" xr:uid="{00000000-0005-0000-0000-000023750000}"/>
    <cellStyle name="Normal 7 6 2 2 3 2 2 3" xfId="9869" xr:uid="{00000000-0005-0000-0000-00008D260000}"/>
    <cellStyle name="Normal 7 6 2 2 3 2 2 3 3" xfId="24970" xr:uid="{00000000-0005-0000-0000-00008A610000}"/>
    <cellStyle name="Normal 7 6 2 2 3 2 2 5" xfId="19957" xr:uid="{00000000-0005-0000-0000-0000F54D0000}"/>
    <cellStyle name="Normal 7 6 2 2 3 2 3" xfId="6508" xr:uid="{00000000-0005-0000-0000-00006C190000}"/>
    <cellStyle name="Normal 7 6 2 2 3 2 3 2" xfId="16560" xr:uid="{00000000-0005-0000-0000-0000B0400000}"/>
    <cellStyle name="Normal 7 6 2 2 3 2 3 3" xfId="11540" xr:uid="{00000000-0005-0000-0000-0000142D0000}"/>
    <cellStyle name="Normal 7 6 2 2 3 2 3 3 3" xfId="26641" xr:uid="{00000000-0005-0000-0000-000011680000}"/>
    <cellStyle name="Normal 7 6 2 2 3 2 3 5" xfId="21628" xr:uid="{00000000-0005-0000-0000-00007C540000}"/>
    <cellStyle name="Normal 7 6 2 2 3 2 4" xfId="13218" xr:uid="{00000000-0005-0000-0000-0000A2330000}"/>
    <cellStyle name="Normal 7 6 2 2 3 2 4 3" xfId="28316" xr:uid="{00000000-0005-0000-0000-00009C6E0000}"/>
    <cellStyle name="Normal 7 6 2 2 3 2 5" xfId="8197" xr:uid="{00000000-0005-0000-0000-000005200000}"/>
    <cellStyle name="Normal 7 6 2 2 3 2 5 3" xfId="23299" xr:uid="{00000000-0005-0000-0000-0000035B0000}"/>
    <cellStyle name="Normal 7 6 2 2 3 2 7" xfId="18286" xr:uid="{00000000-0005-0000-0000-00006E470000}"/>
    <cellStyle name="Normal 7 6 2 2 3 3" xfId="3979" xr:uid="{00000000-0005-0000-0000-00008B0F0000}"/>
    <cellStyle name="Normal 7 6 2 2 3 3 2" xfId="14053" xr:uid="{00000000-0005-0000-0000-0000E5360000}"/>
    <cellStyle name="Normal 7 6 2 2 3 3 2 3" xfId="29151" xr:uid="{00000000-0005-0000-0000-0000DF710000}"/>
    <cellStyle name="Normal 7 6 2 2 3 3 3" xfId="9033" xr:uid="{00000000-0005-0000-0000-000049230000}"/>
    <cellStyle name="Normal 7 6 2 2 3 3 3 3" xfId="24134" xr:uid="{00000000-0005-0000-0000-0000465E0000}"/>
    <cellStyle name="Normal 7 6 2 2 3 3 5" xfId="19121" xr:uid="{00000000-0005-0000-0000-0000B14A0000}"/>
    <cellStyle name="Normal 7 6 2 2 3 4" xfId="5672" xr:uid="{00000000-0005-0000-0000-000028160000}"/>
    <cellStyle name="Normal 7 6 2 2 3 4 2" xfId="15724" xr:uid="{00000000-0005-0000-0000-00006C3D0000}"/>
    <cellStyle name="Normal 7 6 2 2 3 4 2 3" xfId="30822" xr:uid="{00000000-0005-0000-0000-000066780000}"/>
    <cellStyle name="Normal 7 6 2 2 3 4 3" xfId="10704" xr:uid="{00000000-0005-0000-0000-0000D0290000}"/>
    <cellStyle name="Normal 7 6 2 2 3 4 3 3" xfId="25805" xr:uid="{00000000-0005-0000-0000-0000CD640000}"/>
    <cellStyle name="Normal 7 6 2 2 3 4 5" xfId="20792" xr:uid="{00000000-0005-0000-0000-000038510000}"/>
    <cellStyle name="Normal 7 6 2 2 3 5" xfId="12382" xr:uid="{00000000-0005-0000-0000-00005E300000}"/>
    <cellStyle name="Normal 7 6 2 2 3 5 3" xfId="27480" xr:uid="{00000000-0005-0000-0000-0000586B0000}"/>
    <cellStyle name="Normal 7 6 2 2 3 6" xfId="7361" xr:uid="{00000000-0005-0000-0000-0000C11C0000}"/>
    <cellStyle name="Normal 7 6 2 2 3 6 3" xfId="22463" xr:uid="{00000000-0005-0000-0000-0000BF570000}"/>
    <cellStyle name="Normal 7 6 2 2 3 8" xfId="17450" xr:uid="{00000000-0005-0000-0000-00002A440000}"/>
    <cellStyle name="Normal 7 6 2 2 4" xfId="2708" xr:uid="{00000000-0005-0000-0000-0000940A0000}"/>
    <cellStyle name="Normal 7 6 2 2 4 2" xfId="4398" xr:uid="{00000000-0005-0000-0000-00002E110000}"/>
    <cellStyle name="Normal 7 6 2 2 4 2 2" xfId="14471" xr:uid="{00000000-0005-0000-0000-000087380000}"/>
    <cellStyle name="Normal 7 6 2 2 4 2 2 3" xfId="29569" xr:uid="{00000000-0005-0000-0000-000081730000}"/>
    <cellStyle name="Normal 7 6 2 2 4 2 3" xfId="9451" xr:uid="{00000000-0005-0000-0000-0000EB240000}"/>
    <cellStyle name="Normal 7 6 2 2 4 2 3 3" xfId="24552" xr:uid="{00000000-0005-0000-0000-0000E85F0000}"/>
    <cellStyle name="Normal 7 6 2 2 4 2 5" xfId="19539" xr:uid="{00000000-0005-0000-0000-0000534C0000}"/>
    <cellStyle name="Normal 7 6 2 2 4 3" xfId="6090" xr:uid="{00000000-0005-0000-0000-0000CA170000}"/>
    <cellStyle name="Normal 7 6 2 2 4 3 2" xfId="16142" xr:uid="{00000000-0005-0000-0000-00000E3F0000}"/>
    <cellStyle name="Normal 7 6 2 2 4 3 3" xfId="11122" xr:uid="{00000000-0005-0000-0000-0000722B0000}"/>
    <cellStyle name="Normal 7 6 2 2 4 3 3 3" xfId="26223" xr:uid="{00000000-0005-0000-0000-00006F660000}"/>
    <cellStyle name="Normal 7 6 2 2 4 3 5" xfId="21210" xr:uid="{00000000-0005-0000-0000-0000DA520000}"/>
    <cellStyle name="Normal 7 6 2 2 4 4" xfId="12800" xr:uid="{00000000-0005-0000-0000-000000320000}"/>
    <cellStyle name="Normal 7 6 2 2 4 4 3" xfId="27898" xr:uid="{00000000-0005-0000-0000-0000FA6C0000}"/>
    <cellStyle name="Normal 7 6 2 2 4 5" xfId="7779" xr:uid="{00000000-0005-0000-0000-0000631E0000}"/>
    <cellStyle name="Normal 7 6 2 2 4 5 3" xfId="22881" xr:uid="{00000000-0005-0000-0000-000061590000}"/>
    <cellStyle name="Normal 7 6 2 2 4 7" xfId="17868" xr:uid="{00000000-0005-0000-0000-0000CC450000}"/>
    <cellStyle name="Normal 7 6 2 2 5" xfId="3561" xr:uid="{00000000-0005-0000-0000-0000E90D0000}"/>
    <cellStyle name="Normal 7 6 2 2 5 2" xfId="13635" xr:uid="{00000000-0005-0000-0000-000043350000}"/>
    <cellStyle name="Normal 7 6 2 2 5 2 3" xfId="28733" xr:uid="{00000000-0005-0000-0000-00003D700000}"/>
    <cellStyle name="Normal 7 6 2 2 5 3" xfId="8615" xr:uid="{00000000-0005-0000-0000-0000A7210000}"/>
    <cellStyle name="Normal 7 6 2 2 5 3 3" xfId="23716" xr:uid="{00000000-0005-0000-0000-0000A45C0000}"/>
    <cellStyle name="Normal 7 6 2 2 5 5" xfId="18703" xr:uid="{00000000-0005-0000-0000-00000F490000}"/>
    <cellStyle name="Normal 7 6 2 2 6" xfId="5254" xr:uid="{00000000-0005-0000-0000-000086140000}"/>
    <cellStyle name="Normal 7 6 2 2 6 2" xfId="15306" xr:uid="{00000000-0005-0000-0000-0000CA3B0000}"/>
    <cellStyle name="Normal 7 6 2 2 6 2 3" xfId="30404" xr:uid="{00000000-0005-0000-0000-0000C4760000}"/>
    <cellStyle name="Normal 7 6 2 2 6 3" xfId="10286" xr:uid="{00000000-0005-0000-0000-00002E280000}"/>
    <cellStyle name="Normal 7 6 2 2 6 3 3" xfId="25387" xr:uid="{00000000-0005-0000-0000-00002B630000}"/>
    <cellStyle name="Normal 7 6 2 2 6 5" xfId="20374" xr:uid="{00000000-0005-0000-0000-0000964F0000}"/>
    <cellStyle name="Normal 7 6 2 2 7" xfId="11964" xr:uid="{00000000-0005-0000-0000-0000BC2E0000}"/>
    <cellStyle name="Normal 7 6 2 2 7 3" xfId="27062" xr:uid="{00000000-0005-0000-0000-0000B6690000}"/>
    <cellStyle name="Normal 7 6 2 2 8" xfId="6943" xr:uid="{00000000-0005-0000-0000-00001F1B0000}"/>
    <cellStyle name="Normal 7 6 2 2 8 3" xfId="22045" xr:uid="{00000000-0005-0000-0000-00001D560000}"/>
    <cellStyle name="Normal 7 6 2 3" xfId="1970" xr:uid="{00000000-0005-0000-0000-0000B2070000}"/>
    <cellStyle name="Normal 7 6 2 3 2" xfId="2391" xr:uid="{00000000-0005-0000-0000-000057090000}"/>
    <cellStyle name="Normal 7 6 2 3 2 2" xfId="3230" xr:uid="{00000000-0005-0000-0000-00009E0C0000}"/>
    <cellStyle name="Normal 7 6 2 3 2 2 2" xfId="4920" xr:uid="{00000000-0005-0000-0000-000038130000}"/>
    <cellStyle name="Normal 7 6 2 3 2 2 2 2" xfId="14993" xr:uid="{00000000-0005-0000-0000-0000913A0000}"/>
    <cellStyle name="Normal 7 6 2 3 2 2 2 2 3" xfId="30091" xr:uid="{00000000-0005-0000-0000-00008B750000}"/>
    <cellStyle name="Normal 7 6 2 3 2 2 2 3" xfId="9973" xr:uid="{00000000-0005-0000-0000-0000F5260000}"/>
    <cellStyle name="Normal 7 6 2 3 2 2 2 3 3" xfId="25074" xr:uid="{00000000-0005-0000-0000-0000F2610000}"/>
    <cellStyle name="Normal 7 6 2 3 2 2 2 5" xfId="20061" xr:uid="{00000000-0005-0000-0000-00005D4E0000}"/>
    <cellStyle name="Normal 7 6 2 3 2 2 3" xfId="6612" xr:uid="{00000000-0005-0000-0000-0000D4190000}"/>
    <cellStyle name="Normal 7 6 2 3 2 2 3 2" xfId="16664" xr:uid="{00000000-0005-0000-0000-000018410000}"/>
    <cellStyle name="Normal 7 6 2 3 2 2 3 3" xfId="11644" xr:uid="{00000000-0005-0000-0000-00007C2D0000}"/>
    <cellStyle name="Normal 7 6 2 3 2 2 3 3 3" xfId="26745" xr:uid="{00000000-0005-0000-0000-000079680000}"/>
    <cellStyle name="Normal 7 6 2 3 2 2 3 5" xfId="21732" xr:uid="{00000000-0005-0000-0000-0000E4540000}"/>
    <cellStyle name="Normal 7 6 2 3 2 2 4" xfId="13322" xr:uid="{00000000-0005-0000-0000-00000A340000}"/>
    <cellStyle name="Normal 7 6 2 3 2 2 4 3" xfId="28420" xr:uid="{00000000-0005-0000-0000-0000046F0000}"/>
    <cellStyle name="Normal 7 6 2 3 2 2 5" xfId="8301" xr:uid="{00000000-0005-0000-0000-00006D200000}"/>
    <cellStyle name="Normal 7 6 2 3 2 2 5 3" xfId="23403" xr:uid="{00000000-0005-0000-0000-00006B5B0000}"/>
    <cellStyle name="Normal 7 6 2 3 2 2 7" xfId="18390" xr:uid="{00000000-0005-0000-0000-0000D6470000}"/>
    <cellStyle name="Normal 7 6 2 3 2 3" xfId="4083" xr:uid="{00000000-0005-0000-0000-0000F30F0000}"/>
    <cellStyle name="Normal 7 6 2 3 2 3 2" xfId="14157" xr:uid="{00000000-0005-0000-0000-00004D370000}"/>
    <cellStyle name="Normal 7 6 2 3 2 3 2 3" xfId="29255" xr:uid="{00000000-0005-0000-0000-000047720000}"/>
    <cellStyle name="Normal 7 6 2 3 2 3 3" xfId="9137" xr:uid="{00000000-0005-0000-0000-0000B1230000}"/>
    <cellStyle name="Normal 7 6 2 3 2 3 3 3" xfId="24238" xr:uid="{00000000-0005-0000-0000-0000AE5E0000}"/>
    <cellStyle name="Normal 7 6 2 3 2 3 5" xfId="19225" xr:uid="{00000000-0005-0000-0000-0000194B0000}"/>
    <cellStyle name="Normal 7 6 2 3 2 4" xfId="5776" xr:uid="{00000000-0005-0000-0000-000090160000}"/>
    <cellStyle name="Normal 7 6 2 3 2 4 2" xfId="15828" xr:uid="{00000000-0005-0000-0000-0000D43D0000}"/>
    <cellStyle name="Normal 7 6 2 3 2 4 2 3" xfId="30926" xr:uid="{00000000-0005-0000-0000-0000CE780000}"/>
    <cellStyle name="Normal 7 6 2 3 2 4 3" xfId="10808" xr:uid="{00000000-0005-0000-0000-0000382A0000}"/>
    <cellStyle name="Normal 7 6 2 3 2 4 3 3" xfId="25909" xr:uid="{00000000-0005-0000-0000-000035650000}"/>
    <cellStyle name="Normal 7 6 2 3 2 4 5" xfId="20896" xr:uid="{00000000-0005-0000-0000-0000A0510000}"/>
    <cellStyle name="Normal 7 6 2 3 2 5" xfId="12486" xr:uid="{00000000-0005-0000-0000-0000C6300000}"/>
    <cellStyle name="Normal 7 6 2 3 2 5 3" xfId="27584" xr:uid="{00000000-0005-0000-0000-0000C06B0000}"/>
    <cellStyle name="Normal 7 6 2 3 2 6" xfId="7465" xr:uid="{00000000-0005-0000-0000-0000291D0000}"/>
    <cellStyle name="Normal 7 6 2 3 2 6 3" xfId="22567" xr:uid="{00000000-0005-0000-0000-000027580000}"/>
    <cellStyle name="Normal 7 6 2 3 2 8" xfId="17554" xr:uid="{00000000-0005-0000-0000-000092440000}"/>
    <cellStyle name="Normal 7 6 2 3 3" xfId="2812" xr:uid="{00000000-0005-0000-0000-0000FC0A0000}"/>
    <cellStyle name="Normal 7 6 2 3 3 2" xfId="4502" xr:uid="{00000000-0005-0000-0000-000096110000}"/>
    <cellStyle name="Normal 7 6 2 3 3 2 2" xfId="14575" xr:uid="{00000000-0005-0000-0000-0000EF380000}"/>
    <cellStyle name="Normal 7 6 2 3 3 2 2 3" xfId="29673" xr:uid="{00000000-0005-0000-0000-0000E9730000}"/>
    <cellStyle name="Normal 7 6 2 3 3 2 3" xfId="9555" xr:uid="{00000000-0005-0000-0000-000053250000}"/>
    <cellStyle name="Normal 7 6 2 3 3 2 3 3" xfId="24656" xr:uid="{00000000-0005-0000-0000-000050600000}"/>
    <cellStyle name="Normal 7 6 2 3 3 2 5" xfId="19643" xr:uid="{00000000-0005-0000-0000-0000BB4C0000}"/>
    <cellStyle name="Normal 7 6 2 3 3 3" xfId="6194" xr:uid="{00000000-0005-0000-0000-000032180000}"/>
    <cellStyle name="Normal 7 6 2 3 3 3 2" xfId="16246" xr:uid="{00000000-0005-0000-0000-0000763F0000}"/>
    <cellStyle name="Normal 7 6 2 3 3 3 3" xfId="11226" xr:uid="{00000000-0005-0000-0000-0000DA2B0000}"/>
    <cellStyle name="Normal 7 6 2 3 3 3 3 3" xfId="26327" xr:uid="{00000000-0005-0000-0000-0000D7660000}"/>
    <cellStyle name="Normal 7 6 2 3 3 3 5" xfId="21314" xr:uid="{00000000-0005-0000-0000-000042530000}"/>
    <cellStyle name="Normal 7 6 2 3 3 4" xfId="12904" xr:uid="{00000000-0005-0000-0000-000068320000}"/>
    <cellStyle name="Normal 7 6 2 3 3 4 3" xfId="28002" xr:uid="{00000000-0005-0000-0000-0000626D0000}"/>
    <cellStyle name="Normal 7 6 2 3 3 5" xfId="7883" xr:uid="{00000000-0005-0000-0000-0000CB1E0000}"/>
    <cellStyle name="Normal 7 6 2 3 3 5 3" xfId="22985" xr:uid="{00000000-0005-0000-0000-0000C9590000}"/>
    <cellStyle name="Normal 7 6 2 3 3 7" xfId="17972" xr:uid="{00000000-0005-0000-0000-000034460000}"/>
    <cellStyle name="Normal 7 6 2 3 4" xfId="3665" xr:uid="{00000000-0005-0000-0000-0000510E0000}"/>
    <cellStyle name="Normal 7 6 2 3 4 2" xfId="13739" xr:uid="{00000000-0005-0000-0000-0000AB350000}"/>
    <cellStyle name="Normal 7 6 2 3 4 2 3" xfId="28837" xr:uid="{00000000-0005-0000-0000-0000A5700000}"/>
    <cellStyle name="Normal 7 6 2 3 4 3" xfId="8719" xr:uid="{00000000-0005-0000-0000-00000F220000}"/>
    <cellStyle name="Normal 7 6 2 3 4 3 3" xfId="23820" xr:uid="{00000000-0005-0000-0000-00000C5D0000}"/>
    <cellStyle name="Normal 7 6 2 3 4 5" xfId="18807" xr:uid="{00000000-0005-0000-0000-000077490000}"/>
    <cellStyle name="Normal 7 6 2 3 5" xfId="5358" xr:uid="{00000000-0005-0000-0000-0000EE140000}"/>
    <cellStyle name="Normal 7 6 2 3 5 2" xfId="15410" xr:uid="{00000000-0005-0000-0000-0000323C0000}"/>
    <cellStyle name="Normal 7 6 2 3 5 2 3" xfId="30508" xr:uid="{00000000-0005-0000-0000-00002C770000}"/>
    <cellStyle name="Normal 7 6 2 3 5 3" xfId="10390" xr:uid="{00000000-0005-0000-0000-000096280000}"/>
    <cellStyle name="Normal 7 6 2 3 5 3 3" xfId="25491" xr:uid="{00000000-0005-0000-0000-000093630000}"/>
    <cellStyle name="Normal 7 6 2 3 5 5" xfId="20478" xr:uid="{00000000-0005-0000-0000-0000FE4F0000}"/>
    <cellStyle name="Normal 7 6 2 3 6" xfId="12068" xr:uid="{00000000-0005-0000-0000-0000242F0000}"/>
    <cellStyle name="Normal 7 6 2 3 6 3" xfId="27166" xr:uid="{00000000-0005-0000-0000-00001E6A0000}"/>
    <cellStyle name="Normal 7 6 2 3 7" xfId="7047" xr:uid="{00000000-0005-0000-0000-0000871B0000}"/>
    <cellStyle name="Normal 7 6 2 3 7 3" xfId="22149" xr:uid="{00000000-0005-0000-0000-000085560000}"/>
    <cellStyle name="Normal 7 6 2 3 9" xfId="17136" xr:uid="{00000000-0005-0000-0000-0000F0420000}"/>
    <cellStyle name="Normal 7 6 2 4" xfId="2183" xr:uid="{00000000-0005-0000-0000-000087080000}"/>
    <cellStyle name="Normal 7 6 2 4 2" xfId="3022" xr:uid="{00000000-0005-0000-0000-0000CE0B0000}"/>
    <cellStyle name="Normal 7 6 2 4 2 2" xfId="4712" xr:uid="{00000000-0005-0000-0000-000068120000}"/>
    <cellStyle name="Normal 7 6 2 4 2 2 2" xfId="14785" xr:uid="{00000000-0005-0000-0000-0000C1390000}"/>
    <cellStyle name="Normal 7 6 2 4 2 2 2 3" xfId="29883" xr:uid="{00000000-0005-0000-0000-0000BB740000}"/>
    <cellStyle name="Normal 7 6 2 4 2 2 3" xfId="9765" xr:uid="{00000000-0005-0000-0000-000025260000}"/>
    <cellStyle name="Normal 7 6 2 4 2 2 3 3" xfId="24866" xr:uid="{00000000-0005-0000-0000-000022610000}"/>
    <cellStyle name="Normal 7 6 2 4 2 2 5" xfId="19853" xr:uid="{00000000-0005-0000-0000-00008D4D0000}"/>
    <cellStyle name="Normal 7 6 2 4 2 3" xfId="6404" xr:uid="{00000000-0005-0000-0000-000004190000}"/>
    <cellStyle name="Normal 7 6 2 4 2 3 2" xfId="16456" xr:uid="{00000000-0005-0000-0000-000048400000}"/>
    <cellStyle name="Normal 7 6 2 4 2 3 3" xfId="11436" xr:uid="{00000000-0005-0000-0000-0000AC2C0000}"/>
    <cellStyle name="Normal 7 6 2 4 2 3 3 3" xfId="26537" xr:uid="{00000000-0005-0000-0000-0000A9670000}"/>
    <cellStyle name="Normal 7 6 2 4 2 3 5" xfId="21524" xr:uid="{00000000-0005-0000-0000-000014540000}"/>
    <cellStyle name="Normal 7 6 2 4 2 4" xfId="13114" xr:uid="{00000000-0005-0000-0000-00003A330000}"/>
    <cellStyle name="Normal 7 6 2 4 2 4 3" xfId="28212" xr:uid="{00000000-0005-0000-0000-0000346E0000}"/>
    <cellStyle name="Normal 7 6 2 4 2 5" xfId="8093" xr:uid="{00000000-0005-0000-0000-00009D1F0000}"/>
    <cellStyle name="Normal 7 6 2 4 2 5 3" xfId="23195" xr:uid="{00000000-0005-0000-0000-00009B5A0000}"/>
    <cellStyle name="Normal 7 6 2 4 2 7" xfId="18182" xr:uid="{00000000-0005-0000-0000-000006470000}"/>
    <cellStyle name="Normal 7 6 2 4 3" xfId="3875" xr:uid="{00000000-0005-0000-0000-0000230F0000}"/>
    <cellStyle name="Normal 7 6 2 4 3 2" xfId="13949" xr:uid="{00000000-0005-0000-0000-00007D360000}"/>
    <cellStyle name="Normal 7 6 2 4 3 2 3" xfId="29047" xr:uid="{00000000-0005-0000-0000-000077710000}"/>
    <cellStyle name="Normal 7 6 2 4 3 3" xfId="8929" xr:uid="{00000000-0005-0000-0000-0000E1220000}"/>
    <cellStyle name="Normal 7 6 2 4 3 3 3" xfId="24030" xr:uid="{00000000-0005-0000-0000-0000DE5D0000}"/>
    <cellStyle name="Normal 7 6 2 4 3 5" xfId="19017" xr:uid="{00000000-0005-0000-0000-0000494A0000}"/>
    <cellStyle name="Normal 7 6 2 4 4" xfId="5568" xr:uid="{00000000-0005-0000-0000-0000C0150000}"/>
    <cellStyle name="Normal 7 6 2 4 4 2" xfId="15620" xr:uid="{00000000-0005-0000-0000-0000043D0000}"/>
    <cellStyle name="Normal 7 6 2 4 4 2 3" xfId="30718" xr:uid="{00000000-0005-0000-0000-0000FE770000}"/>
    <cellStyle name="Normal 7 6 2 4 4 3" xfId="10600" xr:uid="{00000000-0005-0000-0000-000068290000}"/>
    <cellStyle name="Normal 7 6 2 4 4 3 3" xfId="25701" xr:uid="{00000000-0005-0000-0000-000065640000}"/>
    <cellStyle name="Normal 7 6 2 4 4 5" xfId="20688" xr:uid="{00000000-0005-0000-0000-0000D0500000}"/>
    <cellStyle name="Normal 7 6 2 4 5" xfId="12278" xr:uid="{00000000-0005-0000-0000-0000F62F0000}"/>
    <cellStyle name="Normal 7 6 2 4 5 3" xfId="27376" xr:uid="{00000000-0005-0000-0000-0000F06A0000}"/>
    <cellStyle name="Normal 7 6 2 4 6" xfId="7257" xr:uid="{00000000-0005-0000-0000-0000591C0000}"/>
    <cellStyle name="Normal 7 6 2 4 6 3" xfId="22359" xr:uid="{00000000-0005-0000-0000-000057570000}"/>
    <cellStyle name="Normal 7 6 2 4 8" xfId="17346" xr:uid="{00000000-0005-0000-0000-0000C2430000}"/>
    <cellStyle name="Normal 7 6 2 5" xfId="2604" xr:uid="{00000000-0005-0000-0000-00002C0A0000}"/>
    <cellStyle name="Normal 7 6 2 5 2" xfId="4294" xr:uid="{00000000-0005-0000-0000-0000C6100000}"/>
    <cellStyle name="Normal 7 6 2 5 2 2" xfId="14367" xr:uid="{00000000-0005-0000-0000-00001F380000}"/>
    <cellStyle name="Normal 7 6 2 5 2 2 3" xfId="29465" xr:uid="{00000000-0005-0000-0000-000019730000}"/>
    <cellStyle name="Normal 7 6 2 5 2 3" xfId="9347" xr:uid="{00000000-0005-0000-0000-000083240000}"/>
    <cellStyle name="Normal 7 6 2 5 2 3 3" xfId="24448" xr:uid="{00000000-0005-0000-0000-0000805F0000}"/>
    <cellStyle name="Normal 7 6 2 5 2 5" xfId="19435" xr:uid="{00000000-0005-0000-0000-0000EB4B0000}"/>
    <cellStyle name="Normal 7 6 2 5 3" xfId="5986" xr:uid="{00000000-0005-0000-0000-000062170000}"/>
    <cellStyle name="Normal 7 6 2 5 3 2" xfId="16038" xr:uid="{00000000-0005-0000-0000-0000A63E0000}"/>
    <cellStyle name="Normal 7 6 2 5 3 3" xfId="11018" xr:uid="{00000000-0005-0000-0000-00000A2B0000}"/>
    <cellStyle name="Normal 7 6 2 5 3 3 3" xfId="26119" xr:uid="{00000000-0005-0000-0000-000007660000}"/>
    <cellStyle name="Normal 7 6 2 5 3 5" xfId="21106" xr:uid="{00000000-0005-0000-0000-000072520000}"/>
    <cellStyle name="Normal 7 6 2 5 4" xfId="12696" xr:uid="{00000000-0005-0000-0000-000098310000}"/>
    <cellStyle name="Normal 7 6 2 5 4 3" xfId="27794" xr:uid="{00000000-0005-0000-0000-0000926C0000}"/>
    <cellStyle name="Normal 7 6 2 5 5" xfId="7675" xr:uid="{00000000-0005-0000-0000-0000FB1D0000}"/>
    <cellStyle name="Normal 7 6 2 5 5 3" xfId="22777" xr:uid="{00000000-0005-0000-0000-0000F9580000}"/>
    <cellStyle name="Normal 7 6 2 5 7" xfId="17764" xr:uid="{00000000-0005-0000-0000-000064450000}"/>
    <cellStyle name="Normal 7 6 2 6" xfId="3457" xr:uid="{00000000-0005-0000-0000-0000810D0000}"/>
    <cellStyle name="Normal 7 6 2 6 2" xfId="13531" xr:uid="{00000000-0005-0000-0000-0000DB340000}"/>
    <cellStyle name="Normal 7 6 2 6 2 3" xfId="28629" xr:uid="{00000000-0005-0000-0000-0000D56F0000}"/>
    <cellStyle name="Normal 7 6 2 6 3" xfId="8511" xr:uid="{00000000-0005-0000-0000-00003F210000}"/>
    <cellStyle name="Normal 7 6 2 6 3 3" xfId="23612" xr:uid="{00000000-0005-0000-0000-00003C5C0000}"/>
    <cellStyle name="Normal 7 6 2 6 5" xfId="18599" xr:uid="{00000000-0005-0000-0000-0000A7480000}"/>
    <cellStyle name="Normal 7 6 2 7" xfId="5150" xr:uid="{00000000-0005-0000-0000-00001E140000}"/>
    <cellStyle name="Normal 7 6 2 7 2" xfId="15202" xr:uid="{00000000-0005-0000-0000-0000623B0000}"/>
    <cellStyle name="Normal 7 6 2 7 2 3" xfId="30300" xr:uid="{00000000-0005-0000-0000-00005C760000}"/>
    <cellStyle name="Normal 7 6 2 7 3" xfId="10182" xr:uid="{00000000-0005-0000-0000-0000C6270000}"/>
    <cellStyle name="Normal 7 6 2 7 3 3" xfId="25283" xr:uid="{00000000-0005-0000-0000-0000C3620000}"/>
    <cellStyle name="Normal 7 6 2 7 5" xfId="20270" xr:uid="{00000000-0005-0000-0000-00002E4F0000}"/>
    <cellStyle name="Normal 7 6 2 8" xfId="11860" xr:uid="{00000000-0005-0000-0000-0000542E0000}"/>
    <cellStyle name="Normal 7 6 2 8 3" xfId="26958" xr:uid="{00000000-0005-0000-0000-00004E690000}"/>
    <cellStyle name="Normal 7 6 2 9" xfId="6839" xr:uid="{00000000-0005-0000-0000-0000B71A0000}"/>
    <cellStyle name="Normal 7 6 2 9 3" xfId="21941" xr:uid="{00000000-0005-0000-0000-0000B5550000}"/>
    <cellStyle name="Normal 7 6 3" xfId="1803" xr:uid="{00000000-0005-0000-0000-00000B070000}"/>
    <cellStyle name="Normal 7 6 3 10" xfId="16980" xr:uid="{00000000-0005-0000-0000-000054420000}"/>
    <cellStyle name="Normal 7 6 3 2" xfId="2022" xr:uid="{00000000-0005-0000-0000-0000E6070000}"/>
    <cellStyle name="Normal 7 6 3 2 2" xfId="2443" xr:uid="{00000000-0005-0000-0000-00008B090000}"/>
    <cellStyle name="Normal 7 6 3 2 2 2" xfId="3282" xr:uid="{00000000-0005-0000-0000-0000D20C0000}"/>
    <cellStyle name="Normal 7 6 3 2 2 2 2" xfId="4972" xr:uid="{00000000-0005-0000-0000-00006C130000}"/>
    <cellStyle name="Normal 7 6 3 2 2 2 2 2" xfId="15045" xr:uid="{00000000-0005-0000-0000-0000C53A0000}"/>
    <cellStyle name="Normal 7 6 3 2 2 2 2 2 3" xfId="30143" xr:uid="{00000000-0005-0000-0000-0000BF750000}"/>
    <cellStyle name="Normal 7 6 3 2 2 2 2 3" xfId="10025" xr:uid="{00000000-0005-0000-0000-000029270000}"/>
    <cellStyle name="Normal 7 6 3 2 2 2 2 3 3" xfId="25126" xr:uid="{00000000-0005-0000-0000-000026620000}"/>
    <cellStyle name="Normal 7 6 3 2 2 2 2 5" xfId="20113" xr:uid="{00000000-0005-0000-0000-0000914E0000}"/>
    <cellStyle name="Normal 7 6 3 2 2 2 3" xfId="6664" xr:uid="{00000000-0005-0000-0000-0000081A0000}"/>
    <cellStyle name="Normal 7 6 3 2 2 2 3 2" xfId="16716" xr:uid="{00000000-0005-0000-0000-00004C410000}"/>
    <cellStyle name="Normal 7 6 3 2 2 2 3 3" xfId="11696" xr:uid="{00000000-0005-0000-0000-0000B02D0000}"/>
    <cellStyle name="Normal 7 6 3 2 2 2 3 3 3" xfId="26797" xr:uid="{00000000-0005-0000-0000-0000AD680000}"/>
    <cellStyle name="Normal 7 6 3 2 2 2 3 5" xfId="21784" xr:uid="{00000000-0005-0000-0000-000018550000}"/>
    <cellStyle name="Normal 7 6 3 2 2 2 4" xfId="13374" xr:uid="{00000000-0005-0000-0000-00003E340000}"/>
    <cellStyle name="Normal 7 6 3 2 2 2 4 3" xfId="28472" xr:uid="{00000000-0005-0000-0000-0000386F0000}"/>
    <cellStyle name="Normal 7 6 3 2 2 2 5" xfId="8353" xr:uid="{00000000-0005-0000-0000-0000A1200000}"/>
    <cellStyle name="Normal 7 6 3 2 2 2 5 3" xfId="23455" xr:uid="{00000000-0005-0000-0000-00009F5B0000}"/>
    <cellStyle name="Normal 7 6 3 2 2 2 7" xfId="18442" xr:uid="{00000000-0005-0000-0000-00000A480000}"/>
    <cellStyle name="Normal 7 6 3 2 2 3" xfId="4135" xr:uid="{00000000-0005-0000-0000-000027100000}"/>
    <cellStyle name="Normal 7 6 3 2 2 3 2" xfId="14209" xr:uid="{00000000-0005-0000-0000-000081370000}"/>
    <cellStyle name="Normal 7 6 3 2 2 3 2 3" xfId="29307" xr:uid="{00000000-0005-0000-0000-00007B720000}"/>
    <cellStyle name="Normal 7 6 3 2 2 3 3" xfId="9189" xr:uid="{00000000-0005-0000-0000-0000E5230000}"/>
    <cellStyle name="Normal 7 6 3 2 2 3 3 3" xfId="24290" xr:uid="{00000000-0005-0000-0000-0000E25E0000}"/>
    <cellStyle name="Normal 7 6 3 2 2 3 5" xfId="19277" xr:uid="{00000000-0005-0000-0000-00004D4B0000}"/>
    <cellStyle name="Normal 7 6 3 2 2 4" xfId="5828" xr:uid="{00000000-0005-0000-0000-0000C4160000}"/>
    <cellStyle name="Normal 7 6 3 2 2 4 2" xfId="15880" xr:uid="{00000000-0005-0000-0000-0000083E0000}"/>
    <cellStyle name="Normal 7 6 3 2 2 4 3" xfId="10860" xr:uid="{00000000-0005-0000-0000-00006C2A0000}"/>
    <cellStyle name="Normal 7 6 3 2 2 4 3 3" xfId="25961" xr:uid="{00000000-0005-0000-0000-000069650000}"/>
    <cellStyle name="Normal 7 6 3 2 2 4 5" xfId="20948" xr:uid="{00000000-0005-0000-0000-0000D4510000}"/>
    <cellStyle name="Normal 7 6 3 2 2 5" xfId="12538" xr:uid="{00000000-0005-0000-0000-0000FA300000}"/>
    <cellStyle name="Normal 7 6 3 2 2 5 3" xfId="27636" xr:uid="{00000000-0005-0000-0000-0000F46B0000}"/>
    <cellStyle name="Normal 7 6 3 2 2 6" xfId="7517" xr:uid="{00000000-0005-0000-0000-00005D1D0000}"/>
    <cellStyle name="Normal 7 6 3 2 2 6 3" xfId="22619" xr:uid="{00000000-0005-0000-0000-00005B580000}"/>
    <cellStyle name="Normal 7 6 3 2 2 8" xfId="17606" xr:uid="{00000000-0005-0000-0000-0000C6440000}"/>
    <cellStyle name="Normal 7 6 3 2 3" xfId="2864" xr:uid="{00000000-0005-0000-0000-0000300B0000}"/>
    <cellStyle name="Normal 7 6 3 2 3 2" xfId="4554" xr:uid="{00000000-0005-0000-0000-0000CA110000}"/>
    <cellStyle name="Normal 7 6 3 2 3 2 2" xfId="14627" xr:uid="{00000000-0005-0000-0000-000023390000}"/>
    <cellStyle name="Normal 7 6 3 2 3 2 2 3" xfId="29725" xr:uid="{00000000-0005-0000-0000-00001D740000}"/>
    <cellStyle name="Normal 7 6 3 2 3 2 3" xfId="9607" xr:uid="{00000000-0005-0000-0000-000087250000}"/>
    <cellStyle name="Normal 7 6 3 2 3 2 3 3" xfId="24708" xr:uid="{00000000-0005-0000-0000-000084600000}"/>
    <cellStyle name="Normal 7 6 3 2 3 2 5" xfId="19695" xr:uid="{00000000-0005-0000-0000-0000EF4C0000}"/>
    <cellStyle name="Normal 7 6 3 2 3 3" xfId="6246" xr:uid="{00000000-0005-0000-0000-000066180000}"/>
    <cellStyle name="Normal 7 6 3 2 3 3 2" xfId="16298" xr:uid="{00000000-0005-0000-0000-0000AA3F0000}"/>
    <cellStyle name="Normal 7 6 3 2 3 3 3" xfId="11278" xr:uid="{00000000-0005-0000-0000-00000E2C0000}"/>
    <cellStyle name="Normal 7 6 3 2 3 3 3 3" xfId="26379" xr:uid="{00000000-0005-0000-0000-00000B670000}"/>
    <cellStyle name="Normal 7 6 3 2 3 3 5" xfId="21366" xr:uid="{00000000-0005-0000-0000-000076530000}"/>
    <cellStyle name="Normal 7 6 3 2 3 4" xfId="12956" xr:uid="{00000000-0005-0000-0000-00009C320000}"/>
    <cellStyle name="Normal 7 6 3 2 3 4 3" xfId="28054" xr:uid="{00000000-0005-0000-0000-0000966D0000}"/>
    <cellStyle name="Normal 7 6 3 2 3 5" xfId="7935" xr:uid="{00000000-0005-0000-0000-0000FF1E0000}"/>
    <cellStyle name="Normal 7 6 3 2 3 5 3" xfId="23037" xr:uid="{00000000-0005-0000-0000-0000FD590000}"/>
    <cellStyle name="Normal 7 6 3 2 3 7" xfId="18024" xr:uid="{00000000-0005-0000-0000-000068460000}"/>
    <cellStyle name="Normal 7 6 3 2 4" xfId="3717" xr:uid="{00000000-0005-0000-0000-0000850E0000}"/>
    <cellStyle name="Normal 7 6 3 2 4 2" xfId="13791" xr:uid="{00000000-0005-0000-0000-0000DF350000}"/>
    <cellStyle name="Normal 7 6 3 2 4 2 3" xfId="28889" xr:uid="{00000000-0005-0000-0000-0000D9700000}"/>
    <cellStyle name="Normal 7 6 3 2 4 3" xfId="8771" xr:uid="{00000000-0005-0000-0000-000043220000}"/>
    <cellStyle name="Normal 7 6 3 2 4 3 3" xfId="23872" xr:uid="{00000000-0005-0000-0000-0000405D0000}"/>
    <cellStyle name="Normal 7 6 3 2 4 5" xfId="18859" xr:uid="{00000000-0005-0000-0000-0000AB490000}"/>
    <cellStyle name="Normal 7 6 3 2 5" xfId="5410" xr:uid="{00000000-0005-0000-0000-000022150000}"/>
    <cellStyle name="Normal 7 6 3 2 5 2" xfId="15462" xr:uid="{00000000-0005-0000-0000-0000663C0000}"/>
    <cellStyle name="Normal 7 6 3 2 5 2 3" xfId="30560" xr:uid="{00000000-0005-0000-0000-000060770000}"/>
    <cellStyle name="Normal 7 6 3 2 5 3" xfId="10442" xr:uid="{00000000-0005-0000-0000-0000CA280000}"/>
    <cellStyle name="Normal 7 6 3 2 5 3 3" xfId="25543" xr:uid="{00000000-0005-0000-0000-0000C7630000}"/>
    <cellStyle name="Normal 7 6 3 2 5 5" xfId="20530" xr:uid="{00000000-0005-0000-0000-000032500000}"/>
    <cellStyle name="Normal 7 6 3 2 6" xfId="12120" xr:uid="{00000000-0005-0000-0000-0000582F0000}"/>
    <cellStyle name="Normal 7 6 3 2 6 3" xfId="27218" xr:uid="{00000000-0005-0000-0000-0000526A0000}"/>
    <cellStyle name="Normal 7 6 3 2 7" xfId="7099" xr:uid="{00000000-0005-0000-0000-0000BB1B0000}"/>
    <cellStyle name="Normal 7 6 3 2 7 3" xfId="22201" xr:uid="{00000000-0005-0000-0000-0000B9560000}"/>
    <cellStyle name="Normal 7 6 3 2 9" xfId="17188" xr:uid="{00000000-0005-0000-0000-000024430000}"/>
    <cellStyle name="Normal 7 6 3 3" xfId="2235" xr:uid="{00000000-0005-0000-0000-0000BB080000}"/>
    <cellStyle name="Normal 7 6 3 3 2" xfId="3074" xr:uid="{00000000-0005-0000-0000-0000020C0000}"/>
    <cellStyle name="Normal 7 6 3 3 2 2" xfId="4764" xr:uid="{00000000-0005-0000-0000-00009C120000}"/>
    <cellStyle name="Normal 7 6 3 3 2 2 2" xfId="14837" xr:uid="{00000000-0005-0000-0000-0000F5390000}"/>
    <cellStyle name="Normal 7 6 3 3 2 2 2 3" xfId="29935" xr:uid="{00000000-0005-0000-0000-0000EF740000}"/>
    <cellStyle name="Normal 7 6 3 3 2 2 3" xfId="9817" xr:uid="{00000000-0005-0000-0000-000059260000}"/>
    <cellStyle name="Normal 7 6 3 3 2 2 3 3" xfId="24918" xr:uid="{00000000-0005-0000-0000-000056610000}"/>
    <cellStyle name="Normal 7 6 3 3 2 2 5" xfId="19905" xr:uid="{00000000-0005-0000-0000-0000C14D0000}"/>
    <cellStyle name="Normal 7 6 3 3 2 3" xfId="6456" xr:uid="{00000000-0005-0000-0000-000038190000}"/>
    <cellStyle name="Normal 7 6 3 3 2 3 2" xfId="16508" xr:uid="{00000000-0005-0000-0000-00007C400000}"/>
    <cellStyle name="Normal 7 6 3 3 2 3 3" xfId="11488" xr:uid="{00000000-0005-0000-0000-0000E02C0000}"/>
    <cellStyle name="Normal 7 6 3 3 2 3 3 3" xfId="26589" xr:uid="{00000000-0005-0000-0000-0000DD670000}"/>
    <cellStyle name="Normal 7 6 3 3 2 3 5" xfId="21576" xr:uid="{00000000-0005-0000-0000-000048540000}"/>
    <cellStyle name="Normal 7 6 3 3 2 4" xfId="13166" xr:uid="{00000000-0005-0000-0000-00006E330000}"/>
    <cellStyle name="Normal 7 6 3 3 2 4 3" xfId="28264" xr:uid="{00000000-0005-0000-0000-0000686E0000}"/>
    <cellStyle name="Normal 7 6 3 3 2 5" xfId="8145" xr:uid="{00000000-0005-0000-0000-0000D11F0000}"/>
    <cellStyle name="Normal 7 6 3 3 2 5 3" xfId="23247" xr:uid="{00000000-0005-0000-0000-0000CF5A0000}"/>
    <cellStyle name="Normal 7 6 3 3 2 7" xfId="18234" xr:uid="{00000000-0005-0000-0000-00003A470000}"/>
    <cellStyle name="Normal 7 6 3 3 3" xfId="3927" xr:uid="{00000000-0005-0000-0000-0000570F0000}"/>
    <cellStyle name="Normal 7 6 3 3 3 2" xfId="14001" xr:uid="{00000000-0005-0000-0000-0000B1360000}"/>
    <cellStyle name="Normal 7 6 3 3 3 2 3" xfId="29099" xr:uid="{00000000-0005-0000-0000-0000AB710000}"/>
    <cellStyle name="Normal 7 6 3 3 3 3" xfId="8981" xr:uid="{00000000-0005-0000-0000-000015230000}"/>
    <cellStyle name="Normal 7 6 3 3 3 3 3" xfId="24082" xr:uid="{00000000-0005-0000-0000-0000125E0000}"/>
    <cellStyle name="Normal 7 6 3 3 3 5" xfId="19069" xr:uid="{00000000-0005-0000-0000-00007D4A0000}"/>
    <cellStyle name="Normal 7 6 3 3 4" xfId="5620" xr:uid="{00000000-0005-0000-0000-0000F4150000}"/>
    <cellStyle name="Normal 7 6 3 3 4 2" xfId="15672" xr:uid="{00000000-0005-0000-0000-0000383D0000}"/>
    <cellStyle name="Normal 7 6 3 3 4 2 3" xfId="30770" xr:uid="{00000000-0005-0000-0000-000032780000}"/>
    <cellStyle name="Normal 7 6 3 3 4 3" xfId="10652" xr:uid="{00000000-0005-0000-0000-00009C290000}"/>
    <cellStyle name="Normal 7 6 3 3 4 3 3" xfId="25753" xr:uid="{00000000-0005-0000-0000-000099640000}"/>
    <cellStyle name="Normal 7 6 3 3 4 5" xfId="20740" xr:uid="{00000000-0005-0000-0000-000004510000}"/>
    <cellStyle name="Normal 7 6 3 3 5" xfId="12330" xr:uid="{00000000-0005-0000-0000-00002A300000}"/>
    <cellStyle name="Normal 7 6 3 3 5 3" xfId="27428" xr:uid="{00000000-0005-0000-0000-0000246B0000}"/>
    <cellStyle name="Normal 7 6 3 3 6" xfId="7309" xr:uid="{00000000-0005-0000-0000-00008D1C0000}"/>
    <cellStyle name="Normal 7 6 3 3 6 3" xfId="22411" xr:uid="{00000000-0005-0000-0000-00008B570000}"/>
    <cellStyle name="Normal 7 6 3 3 8" xfId="17398" xr:uid="{00000000-0005-0000-0000-0000F6430000}"/>
    <cellStyle name="Normal 7 6 3 4" xfId="2656" xr:uid="{00000000-0005-0000-0000-0000600A0000}"/>
    <cellStyle name="Normal 7 6 3 4 2" xfId="4346" xr:uid="{00000000-0005-0000-0000-0000FA100000}"/>
    <cellStyle name="Normal 7 6 3 4 2 2" xfId="14419" xr:uid="{00000000-0005-0000-0000-000053380000}"/>
    <cellStyle name="Normal 7 6 3 4 2 2 3" xfId="29517" xr:uid="{00000000-0005-0000-0000-00004D730000}"/>
    <cellStyle name="Normal 7 6 3 4 2 3" xfId="9399" xr:uid="{00000000-0005-0000-0000-0000B7240000}"/>
    <cellStyle name="Normal 7 6 3 4 2 3 3" xfId="24500" xr:uid="{00000000-0005-0000-0000-0000B45F0000}"/>
    <cellStyle name="Normal 7 6 3 4 2 5" xfId="19487" xr:uid="{00000000-0005-0000-0000-00001F4C0000}"/>
    <cellStyle name="Normal 7 6 3 4 3" xfId="6038" xr:uid="{00000000-0005-0000-0000-000096170000}"/>
    <cellStyle name="Normal 7 6 3 4 3 2" xfId="16090" xr:uid="{00000000-0005-0000-0000-0000DA3E0000}"/>
    <cellStyle name="Normal 7 6 3 4 3 3" xfId="11070" xr:uid="{00000000-0005-0000-0000-00003E2B0000}"/>
    <cellStyle name="Normal 7 6 3 4 3 3 3" xfId="26171" xr:uid="{00000000-0005-0000-0000-00003B660000}"/>
    <cellStyle name="Normal 7 6 3 4 3 5" xfId="21158" xr:uid="{00000000-0005-0000-0000-0000A6520000}"/>
    <cellStyle name="Normal 7 6 3 4 4" xfId="12748" xr:uid="{00000000-0005-0000-0000-0000CC310000}"/>
    <cellStyle name="Normal 7 6 3 4 4 3" xfId="27846" xr:uid="{00000000-0005-0000-0000-0000C66C0000}"/>
    <cellStyle name="Normal 7 6 3 4 5" xfId="7727" xr:uid="{00000000-0005-0000-0000-00002F1E0000}"/>
    <cellStyle name="Normal 7 6 3 4 5 3" xfId="22829" xr:uid="{00000000-0005-0000-0000-00002D590000}"/>
    <cellStyle name="Normal 7 6 3 4 7" xfId="17816" xr:uid="{00000000-0005-0000-0000-000098450000}"/>
    <cellStyle name="Normal 7 6 3 5" xfId="3509" xr:uid="{00000000-0005-0000-0000-0000B50D0000}"/>
    <cellStyle name="Normal 7 6 3 5 2" xfId="13583" xr:uid="{00000000-0005-0000-0000-00000F350000}"/>
    <cellStyle name="Normal 7 6 3 5 2 3" xfId="28681" xr:uid="{00000000-0005-0000-0000-000009700000}"/>
    <cellStyle name="Normal 7 6 3 5 3" xfId="8563" xr:uid="{00000000-0005-0000-0000-000073210000}"/>
    <cellStyle name="Normal 7 6 3 5 3 3" xfId="23664" xr:uid="{00000000-0005-0000-0000-0000705C0000}"/>
    <cellStyle name="Normal 7 6 3 5 5" xfId="18651" xr:uid="{00000000-0005-0000-0000-0000DB480000}"/>
    <cellStyle name="Normal 7 6 3 6" xfId="5202" xr:uid="{00000000-0005-0000-0000-000052140000}"/>
    <cellStyle name="Normal 7 6 3 6 2" xfId="15254" xr:uid="{00000000-0005-0000-0000-0000963B0000}"/>
    <cellStyle name="Normal 7 6 3 6 2 3" xfId="30352" xr:uid="{00000000-0005-0000-0000-000090760000}"/>
    <cellStyle name="Normal 7 6 3 6 3" xfId="10234" xr:uid="{00000000-0005-0000-0000-0000FA270000}"/>
    <cellStyle name="Normal 7 6 3 6 3 3" xfId="25335" xr:uid="{00000000-0005-0000-0000-0000F7620000}"/>
    <cellStyle name="Normal 7 6 3 6 5" xfId="20322" xr:uid="{00000000-0005-0000-0000-0000624F0000}"/>
    <cellStyle name="Normal 7 6 3 7" xfId="11912" xr:uid="{00000000-0005-0000-0000-0000882E0000}"/>
    <cellStyle name="Normal 7 6 3 7 3" xfId="27010" xr:uid="{00000000-0005-0000-0000-000082690000}"/>
    <cellStyle name="Normal 7 6 3 8" xfId="6891" xr:uid="{00000000-0005-0000-0000-0000EB1A0000}"/>
    <cellStyle name="Normal 7 6 3 8 3" xfId="21993" xr:uid="{00000000-0005-0000-0000-0000E9550000}"/>
    <cellStyle name="Normal 7 6 4" xfId="1916" xr:uid="{00000000-0005-0000-0000-00007C070000}"/>
    <cellStyle name="Normal 7 6 4 2" xfId="2339" xr:uid="{00000000-0005-0000-0000-000023090000}"/>
    <cellStyle name="Normal 7 6 4 2 2" xfId="3178" xr:uid="{00000000-0005-0000-0000-00006A0C0000}"/>
    <cellStyle name="Normal 7 6 4 2 2 2" xfId="4868" xr:uid="{00000000-0005-0000-0000-000004130000}"/>
    <cellStyle name="Normal 7 6 4 2 2 2 2" xfId="14941" xr:uid="{00000000-0005-0000-0000-00005D3A0000}"/>
    <cellStyle name="Normal 7 6 4 2 2 2 2 3" xfId="30039" xr:uid="{00000000-0005-0000-0000-000057750000}"/>
    <cellStyle name="Normal 7 6 4 2 2 2 3" xfId="9921" xr:uid="{00000000-0005-0000-0000-0000C1260000}"/>
    <cellStyle name="Normal 7 6 4 2 2 2 3 3" xfId="25022" xr:uid="{00000000-0005-0000-0000-0000BE610000}"/>
    <cellStyle name="Normal 7 6 4 2 2 2 5" xfId="20009" xr:uid="{00000000-0005-0000-0000-0000294E0000}"/>
    <cellStyle name="Normal 7 6 4 2 2 3" xfId="6560" xr:uid="{00000000-0005-0000-0000-0000A0190000}"/>
    <cellStyle name="Normal 7 6 4 2 2 3 2" xfId="16612" xr:uid="{00000000-0005-0000-0000-0000E4400000}"/>
    <cellStyle name="Normal 7 6 4 2 2 3 3" xfId="11592" xr:uid="{00000000-0005-0000-0000-0000482D0000}"/>
    <cellStyle name="Normal 7 6 4 2 2 3 3 3" xfId="26693" xr:uid="{00000000-0005-0000-0000-000045680000}"/>
    <cellStyle name="Normal 7 6 4 2 2 3 5" xfId="21680" xr:uid="{00000000-0005-0000-0000-0000B0540000}"/>
    <cellStyle name="Normal 7 6 4 2 2 4" xfId="13270" xr:uid="{00000000-0005-0000-0000-0000D6330000}"/>
    <cellStyle name="Normal 7 6 4 2 2 4 3" xfId="28368" xr:uid="{00000000-0005-0000-0000-0000D06E0000}"/>
    <cellStyle name="Normal 7 6 4 2 2 5" xfId="8249" xr:uid="{00000000-0005-0000-0000-000039200000}"/>
    <cellStyle name="Normal 7 6 4 2 2 5 3" xfId="23351" xr:uid="{00000000-0005-0000-0000-0000375B0000}"/>
    <cellStyle name="Normal 7 6 4 2 2 7" xfId="18338" xr:uid="{00000000-0005-0000-0000-0000A2470000}"/>
    <cellStyle name="Normal 7 6 4 2 3" xfId="4031" xr:uid="{00000000-0005-0000-0000-0000BF0F0000}"/>
    <cellStyle name="Normal 7 6 4 2 3 2" xfId="14105" xr:uid="{00000000-0005-0000-0000-000019370000}"/>
    <cellStyle name="Normal 7 6 4 2 3 2 3" xfId="29203" xr:uid="{00000000-0005-0000-0000-000013720000}"/>
    <cellStyle name="Normal 7 6 4 2 3 3" xfId="9085" xr:uid="{00000000-0005-0000-0000-00007D230000}"/>
    <cellStyle name="Normal 7 6 4 2 3 3 3" xfId="24186" xr:uid="{00000000-0005-0000-0000-00007A5E0000}"/>
    <cellStyle name="Normal 7 6 4 2 3 5" xfId="19173" xr:uid="{00000000-0005-0000-0000-0000E54A0000}"/>
    <cellStyle name="Normal 7 6 4 2 4" xfId="5724" xr:uid="{00000000-0005-0000-0000-00005C160000}"/>
    <cellStyle name="Normal 7 6 4 2 4 2" xfId="15776" xr:uid="{00000000-0005-0000-0000-0000A03D0000}"/>
    <cellStyle name="Normal 7 6 4 2 4 2 3" xfId="30874" xr:uid="{00000000-0005-0000-0000-00009A780000}"/>
    <cellStyle name="Normal 7 6 4 2 4 3" xfId="10756" xr:uid="{00000000-0005-0000-0000-0000042A0000}"/>
    <cellStyle name="Normal 7 6 4 2 4 3 3" xfId="25857" xr:uid="{00000000-0005-0000-0000-000001650000}"/>
    <cellStyle name="Normal 7 6 4 2 4 5" xfId="20844" xr:uid="{00000000-0005-0000-0000-00006C510000}"/>
    <cellStyle name="Normal 7 6 4 2 5" xfId="12434" xr:uid="{00000000-0005-0000-0000-000092300000}"/>
    <cellStyle name="Normal 7 6 4 2 5 3" xfId="27532" xr:uid="{00000000-0005-0000-0000-00008C6B0000}"/>
    <cellStyle name="Normal 7 6 4 2 6" xfId="7413" xr:uid="{00000000-0005-0000-0000-0000F51C0000}"/>
    <cellStyle name="Normal 7 6 4 2 6 3" xfId="22515" xr:uid="{00000000-0005-0000-0000-0000F3570000}"/>
    <cellStyle name="Normal 7 6 4 2 8" xfId="17502" xr:uid="{00000000-0005-0000-0000-00005E440000}"/>
    <cellStyle name="Normal 7 6 4 3" xfId="2760" xr:uid="{00000000-0005-0000-0000-0000C80A0000}"/>
    <cellStyle name="Normal 7 6 4 3 2" xfId="4450" xr:uid="{00000000-0005-0000-0000-000062110000}"/>
    <cellStyle name="Normal 7 6 4 3 2 2" xfId="14523" xr:uid="{00000000-0005-0000-0000-0000BB380000}"/>
    <cellStyle name="Normal 7 6 4 3 2 2 3" xfId="29621" xr:uid="{00000000-0005-0000-0000-0000B5730000}"/>
    <cellStyle name="Normal 7 6 4 3 2 3" xfId="9503" xr:uid="{00000000-0005-0000-0000-00001F250000}"/>
    <cellStyle name="Normal 7 6 4 3 2 3 3" xfId="24604" xr:uid="{00000000-0005-0000-0000-00001C600000}"/>
    <cellStyle name="Normal 7 6 4 3 2 5" xfId="19591" xr:uid="{00000000-0005-0000-0000-0000874C0000}"/>
    <cellStyle name="Normal 7 6 4 3 3" xfId="6142" xr:uid="{00000000-0005-0000-0000-0000FE170000}"/>
    <cellStyle name="Normal 7 6 4 3 3 2" xfId="16194" xr:uid="{00000000-0005-0000-0000-0000423F0000}"/>
    <cellStyle name="Normal 7 6 4 3 3 3" xfId="11174" xr:uid="{00000000-0005-0000-0000-0000A62B0000}"/>
    <cellStyle name="Normal 7 6 4 3 3 3 3" xfId="26275" xr:uid="{00000000-0005-0000-0000-0000A3660000}"/>
    <cellStyle name="Normal 7 6 4 3 3 5" xfId="21262" xr:uid="{00000000-0005-0000-0000-00000E530000}"/>
    <cellStyle name="Normal 7 6 4 3 4" xfId="12852" xr:uid="{00000000-0005-0000-0000-000034320000}"/>
    <cellStyle name="Normal 7 6 4 3 4 3" xfId="27950" xr:uid="{00000000-0005-0000-0000-00002E6D0000}"/>
    <cellStyle name="Normal 7 6 4 3 5" xfId="7831" xr:uid="{00000000-0005-0000-0000-0000971E0000}"/>
    <cellStyle name="Normal 7 6 4 3 5 3" xfId="22933" xr:uid="{00000000-0005-0000-0000-000095590000}"/>
    <cellStyle name="Normal 7 6 4 3 7" xfId="17920" xr:uid="{00000000-0005-0000-0000-000000460000}"/>
    <cellStyle name="Normal 7 6 4 4" xfId="3613" xr:uid="{00000000-0005-0000-0000-00001D0E0000}"/>
    <cellStyle name="Normal 7 6 4 4 2" xfId="13687" xr:uid="{00000000-0005-0000-0000-000077350000}"/>
    <cellStyle name="Normal 7 6 4 4 2 3" xfId="28785" xr:uid="{00000000-0005-0000-0000-000071700000}"/>
    <cellStyle name="Normal 7 6 4 4 3" xfId="8667" xr:uid="{00000000-0005-0000-0000-0000DB210000}"/>
    <cellStyle name="Normal 7 6 4 4 3 3" xfId="23768" xr:uid="{00000000-0005-0000-0000-0000D85C0000}"/>
    <cellStyle name="Normal 7 6 4 4 5" xfId="18755" xr:uid="{00000000-0005-0000-0000-000043490000}"/>
    <cellStyle name="Normal 7 6 4 5" xfId="5306" xr:uid="{00000000-0005-0000-0000-0000BA140000}"/>
    <cellStyle name="Normal 7 6 4 5 2" xfId="15358" xr:uid="{00000000-0005-0000-0000-0000FE3B0000}"/>
    <cellStyle name="Normal 7 6 4 5 2 3" xfId="30456" xr:uid="{00000000-0005-0000-0000-0000F8760000}"/>
    <cellStyle name="Normal 7 6 4 5 3" xfId="10338" xr:uid="{00000000-0005-0000-0000-000062280000}"/>
    <cellStyle name="Normal 7 6 4 5 3 3" xfId="25439" xr:uid="{00000000-0005-0000-0000-00005F630000}"/>
    <cellStyle name="Normal 7 6 4 5 5" xfId="20426" xr:uid="{00000000-0005-0000-0000-0000CA4F0000}"/>
    <cellStyle name="Normal 7 6 4 6" xfId="12016" xr:uid="{00000000-0005-0000-0000-0000F02E0000}"/>
    <cellStyle name="Normal 7 6 4 6 3" xfId="27114" xr:uid="{00000000-0005-0000-0000-0000EA690000}"/>
    <cellStyle name="Normal 7 6 4 7" xfId="6995" xr:uid="{00000000-0005-0000-0000-0000531B0000}"/>
    <cellStyle name="Normal 7 6 4 7 3" xfId="22097" xr:uid="{00000000-0005-0000-0000-000051560000}"/>
    <cellStyle name="Normal 7 6 4 9" xfId="17084" xr:uid="{00000000-0005-0000-0000-0000BC420000}"/>
    <cellStyle name="Normal 7 6 5" xfId="2129" xr:uid="{00000000-0005-0000-0000-000051080000}"/>
    <cellStyle name="Normal 7 6 5 2" xfId="2970" xr:uid="{00000000-0005-0000-0000-00009A0B0000}"/>
    <cellStyle name="Normal 7 6 5 2 2" xfId="4660" xr:uid="{00000000-0005-0000-0000-000034120000}"/>
    <cellStyle name="Normal 7 6 5 2 2 2" xfId="14733" xr:uid="{00000000-0005-0000-0000-00008D390000}"/>
    <cellStyle name="Normal 7 6 5 2 2 2 3" xfId="29831" xr:uid="{00000000-0005-0000-0000-000087740000}"/>
    <cellStyle name="Normal 7 6 5 2 2 3" xfId="9713" xr:uid="{00000000-0005-0000-0000-0000F1250000}"/>
    <cellStyle name="Normal 7 6 5 2 2 3 3" xfId="24814" xr:uid="{00000000-0005-0000-0000-0000EE600000}"/>
    <cellStyle name="Normal 7 6 5 2 2 5" xfId="19801" xr:uid="{00000000-0005-0000-0000-0000594D0000}"/>
    <cellStyle name="Normal 7 6 5 2 3" xfId="6352" xr:uid="{00000000-0005-0000-0000-0000D0180000}"/>
    <cellStyle name="Normal 7 6 5 2 3 2" xfId="16404" xr:uid="{00000000-0005-0000-0000-000014400000}"/>
    <cellStyle name="Normal 7 6 5 2 3 3" xfId="11384" xr:uid="{00000000-0005-0000-0000-0000782C0000}"/>
    <cellStyle name="Normal 7 6 5 2 3 3 3" xfId="26485" xr:uid="{00000000-0005-0000-0000-000075670000}"/>
    <cellStyle name="Normal 7 6 5 2 3 5" xfId="21472" xr:uid="{00000000-0005-0000-0000-0000E0530000}"/>
    <cellStyle name="Normal 7 6 5 2 4" xfId="13062" xr:uid="{00000000-0005-0000-0000-000006330000}"/>
    <cellStyle name="Normal 7 6 5 2 4 3" xfId="28160" xr:uid="{00000000-0005-0000-0000-0000006E0000}"/>
    <cellStyle name="Normal 7 6 5 2 5" xfId="8041" xr:uid="{00000000-0005-0000-0000-0000691F0000}"/>
    <cellStyle name="Normal 7 6 5 2 5 3" xfId="23143" xr:uid="{00000000-0005-0000-0000-0000675A0000}"/>
    <cellStyle name="Normal 7 6 5 2 7" xfId="18130" xr:uid="{00000000-0005-0000-0000-0000D2460000}"/>
    <cellStyle name="Normal 7 6 5 3" xfId="3823" xr:uid="{00000000-0005-0000-0000-0000EF0E0000}"/>
    <cellStyle name="Normal 7 6 5 3 2" xfId="13897" xr:uid="{00000000-0005-0000-0000-000049360000}"/>
    <cellStyle name="Normal 7 6 5 3 2 3" xfId="28995" xr:uid="{00000000-0005-0000-0000-000043710000}"/>
    <cellStyle name="Normal 7 6 5 3 3" xfId="8877" xr:uid="{00000000-0005-0000-0000-0000AD220000}"/>
    <cellStyle name="Normal 7 6 5 3 3 3" xfId="23978" xr:uid="{00000000-0005-0000-0000-0000AA5D0000}"/>
    <cellStyle name="Normal 7 6 5 3 5" xfId="18965" xr:uid="{00000000-0005-0000-0000-0000154A0000}"/>
    <cellStyle name="Normal 7 6 5 4" xfId="5516" xr:uid="{00000000-0005-0000-0000-00008C150000}"/>
    <cellStyle name="Normal 7 6 5 4 2" xfId="15568" xr:uid="{00000000-0005-0000-0000-0000D03C0000}"/>
    <cellStyle name="Normal 7 6 5 4 2 3" xfId="30666" xr:uid="{00000000-0005-0000-0000-0000CA770000}"/>
    <cellStyle name="Normal 7 6 5 4 3" xfId="10548" xr:uid="{00000000-0005-0000-0000-000034290000}"/>
    <cellStyle name="Normal 7 6 5 4 3 3" xfId="25649" xr:uid="{00000000-0005-0000-0000-000031640000}"/>
    <cellStyle name="Normal 7 6 5 4 5" xfId="20636" xr:uid="{00000000-0005-0000-0000-00009C500000}"/>
    <cellStyle name="Normal 7 6 5 5" xfId="12226" xr:uid="{00000000-0005-0000-0000-0000C22F0000}"/>
    <cellStyle name="Normal 7 6 5 5 3" xfId="27324" xr:uid="{00000000-0005-0000-0000-0000BC6A0000}"/>
    <cellStyle name="Normal 7 6 5 6" xfId="7205" xr:uid="{00000000-0005-0000-0000-0000251C0000}"/>
    <cellStyle name="Normal 7 6 5 6 3" xfId="22307" xr:uid="{00000000-0005-0000-0000-000023570000}"/>
    <cellStyle name="Normal 7 6 5 8" xfId="17294" xr:uid="{00000000-0005-0000-0000-00008E430000}"/>
    <cellStyle name="Normal 7 6 6" xfId="2550" xr:uid="{00000000-0005-0000-0000-0000F6090000}"/>
    <cellStyle name="Normal 7 6 6 2" xfId="4242" xr:uid="{00000000-0005-0000-0000-000092100000}"/>
    <cellStyle name="Normal 7 6 6 2 2" xfId="14315" xr:uid="{00000000-0005-0000-0000-0000EB370000}"/>
    <cellStyle name="Normal 7 6 6 2 2 3" xfId="29413" xr:uid="{00000000-0005-0000-0000-0000E5720000}"/>
    <cellStyle name="Normal 7 6 6 2 3" xfId="9295" xr:uid="{00000000-0005-0000-0000-00004F240000}"/>
    <cellStyle name="Normal 7 6 6 2 3 3" xfId="24396" xr:uid="{00000000-0005-0000-0000-00004C5F0000}"/>
    <cellStyle name="Normal 7 6 6 2 5" xfId="19383" xr:uid="{00000000-0005-0000-0000-0000B74B0000}"/>
    <cellStyle name="Normal 7 6 6 3" xfId="5934" xr:uid="{00000000-0005-0000-0000-00002E170000}"/>
    <cellStyle name="Normal 7 6 6 3 2" xfId="15986" xr:uid="{00000000-0005-0000-0000-0000723E0000}"/>
    <cellStyle name="Normal 7 6 6 3 3" xfId="10966" xr:uid="{00000000-0005-0000-0000-0000D62A0000}"/>
    <cellStyle name="Normal 7 6 6 3 3 3" xfId="26067" xr:uid="{00000000-0005-0000-0000-0000D3650000}"/>
    <cellStyle name="Normal 7 6 6 3 5" xfId="21054" xr:uid="{00000000-0005-0000-0000-00003E520000}"/>
    <cellStyle name="Normal 7 6 6 4" xfId="12644" xr:uid="{00000000-0005-0000-0000-000064310000}"/>
    <cellStyle name="Normal 7 6 6 4 3" xfId="27742" xr:uid="{00000000-0005-0000-0000-00005E6C0000}"/>
    <cellStyle name="Normal 7 6 6 5" xfId="7623" xr:uid="{00000000-0005-0000-0000-0000C71D0000}"/>
    <cellStyle name="Normal 7 6 6 5 3" xfId="22725" xr:uid="{00000000-0005-0000-0000-0000C5580000}"/>
    <cellStyle name="Normal 7 6 6 7" xfId="17712" xr:uid="{00000000-0005-0000-0000-000030450000}"/>
    <cellStyle name="Normal 7 6 7" xfId="3402" xr:uid="{00000000-0005-0000-0000-00004A0D0000}"/>
    <cellStyle name="Normal 7 6 7 2" xfId="13479" xr:uid="{00000000-0005-0000-0000-0000A7340000}"/>
    <cellStyle name="Normal 7 6 7 2 3" xfId="28577" xr:uid="{00000000-0005-0000-0000-0000A16F0000}"/>
    <cellStyle name="Normal 7 6 7 3" xfId="8459" xr:uid="{00000000-0005-0000-0000-00000B210000}"/>
    <cellStyle name="Normal 7 6 7 3 3" xfId="23560" xr:uid="{00000000-0005-0000-0000-0000085C0000}"/>
    <cellStyle name="Normal 7 6 7 5" xfId="18547" xr:uid="{00000000-0005-0000-0000-000073480000}"/>
    <cellStyle name="Normal 7 6 8" xfId="5096" xr:uid="{00000000-0005-0000-0000-0000E8130000}"/>
    <cellStyle name="Normal 7 6 8 2" xfId="15150" xr:uid="{00000000-0005-0000-0000-00002E3B0000}"/>
    <cellStyle name="Normal 7 6 8 2 3" xfId="30248" xr:uid="{00000000-0005-0000-0000-000028760000}"/>
    <cellStyle name="Normal 7 6 8 3" xfId="10130" xr:uid="{00000000-0005-0000-0000-000092270000}"/>
    <cellStyle name="Normal 7 6 8 3 3" xfId="25231" xr:uid="{00000000-0005-0000-0000-00008F620000}"/>
    <cellStyle name="Normal 7 6 8 5" xfId="20218" xr:uid="{00000000-0005-0000-0000-0000FA4E0000}"/>
    <cellStyle name="Normal 7 6 9" xfId="11806" xr:uid="{00000000-0005-0000-0000-00001E2E0000}"/>
    <cellStyle name="Normal 7 6 9 3" xfId="26906" xr:uid="{00000000-0005-0000-0000-00001A690000}"/>
    <cellStyle name="Normal 7 7" xfId="1487" xr:uid="{00000000-0005-0000-0000-0000CF050000}"/>
    <cellStyle name="Normal 7 8" xfId="1482" xr:uid="{00000000-0005-0000-0000-0000CA050000}"/>
    <cellStyle name="Normal 7 9" xfId="1055" xr:uid="{00000000-0005-0000-0000-00001F040000}"/>
    <cellStyle name="Normal 70" xfId="1488" xr:uid="{00000000-0005-0000-0000-0000D0050000}"/>
    <cellStyle name="Normal 71" xfId="1489" xr:uid="{00000000-0005-0000-0000-0000D1050000}"/>
    <cellStyle name="Normal 71 10" xfId="6786" xr:uid="{00000000-0005-0000-0000-0000821A0000}"/>
    <cellStyle name="Normal 71 10 3" xfId="21890" xr:uid="{00000000-0005-0000-0000-000082550000}"/>
    <cellStyle name="Normal 71 12" xfId="16875" xr:uid="{00000000-0005-0000-0000-0000EB410000}"/>
    <cellStyle name="Normal 71 2" xfId="1750" xr:uid="{00000000-0005-0000-0000-0000D6060000}"/>
    <cellStyle name="Normal 71 2 11" xfId="16929" xr:uid="{00000000-0005-0000-0000-000021420000}"/>
    <cellStyle name="Normal 71 2 2" xfId="1858" xr:uid="{00000000-0005-0000-0000-000042070000}"/>
    <cellStyle name="Normal 71 2 2 10" xfId="17033" xr:uid="{00000000-0005-0000-0000-000089420000}"/>
    <cellStyle name="Normal 71 2 2 2" xfId="2075" xr:uid="{00000000-0005-0000-0000-00001B080000}"/>
    <cellStyle name="Normal 71 2 2 2 2" xfId="2496" xr:uid="{00000000-0005-0000-0000-0000C0090000}"/>
    <cellStyle name="Normal 71 2 2 2 2 2" xfId="3335" xr:uid="{00000000-0005-0000-0000-0000070D0000}"/>
    <cellStyle name="Normal 71 2 2 2 2 2 2" xfId="5025" xr:uid="{00000000-0005-0000-0000-0000A1130000}"/>
    <cellStyle name="Normal 71 2 2 2 2 2 2 2" xfId="15098" xr:uid="{00000000-0005-0000-0000-0000FA3A0000}"/>
    <cellStyle name="Normal 71 2 2 2 2 2 2 2 3" xfId="30196" xr:uid="{00000000-0005-0000-0000-0000F4750000}"/>
    <cellStyle name="Normal 71 2 2 2 2 2 2 3" xfId="10078" xr:uid="{00000000-0005-0000-0000-00005E270000}"/>
    <cellStyle name="Normal 71 2 2 2 2 2 2 3 3" xfId="25179" xr:uid="{00000000-0005-0000-0000-00005B620000}"/>
    <cellStyle name="Normal 71 2 2 2 2 2 2 5" xfId="20166" xr:uid="{00000000-0005-0000-0000-0000C64E0000}"/>
    <cellStyle name="Normal 71 2 2 2 2 2 3" xfId="6717" xr:uid="{00000000-0005-0000-0000-00003D1A0000}"/>
    <cellStyle name="Normal 71 2 2 2 2 2 3 2" xfId="16769" xr:uid="{00000000-0005-0000-0000-000081410000}"/>
    <cellStyle name="Normal 71 2 2 2 2 2 3 3" xfId="11749" xr:uid="{00000000-0005-0000-0000-0000E52D0000}"/>
    <cellStyle name="Normal 71 2 2 2 2 2 3 3 3" xfId="26850" xr:uid="{00000000-0005-0000-0000-0000E2680000}"/>
    <cellStyle name="Normal 71 2 2 2 2 2 3 5" xfId="21837" xr:uid="{00000000-0005-0000-0000-00004D550000}"/>
    <cellStyle name="Normal 71 2 2 2 2 2 4" xfId="13427" xr:uid="{00000000-0005-0000-0000-000073340000}"/>
    <cellStyle name="Normal 71 2 2 2 2 2 4 3" xfId="28525" xr:uid="{00000000-0005-0000-0000-00006D6F0000}"/>
    <cellStyle name="Normal 71 2 2 2 2 2 5" xfId="8406" xr:uid="{00000000-0005-0000-0000-0000D6200000}"/>
    <cellStyle name="Normal 71 2 2 2 2 2 5 3" xfId="23508" xr:uid="{00000000-0005-0000-0000-0000D45B0000}"/>
    <cellStyle name="Normal 71 2 2 2 2 2 7" xfId="18495" xr:uid="{00000000-0005-0000-0000-00003F480000}"/>
    <cellStyle name="Normal 71 2 2 2 2 3" xfId="4188" xr:uid="{00000000-0005-0000-0000-00005C100000}"/>
    <cellStyle name="Normal 71 2 2 2 2 3 2" xfId="14262" xr:uid="{00000000-0005-0000-0000-0000B6370000}"/>
    <cellStyle name="Normal 71 2 2 2 2 3 2 3" xfId="29360" xr:uid="{00000000-0005-0000-0000-0000B0720000}"/>
    <cellStyle name="Normal 71 2 2 2 2 3 3" xfId="9242" xr:uid="{00000000-0005-0000-0000-00001A240000}"/>
    <cellStyle name="Normal 71 2 2 2 2 3 3 3" xfId="24343" xr:uid="{00000000-0005-0000-0000-0000175F0000}"/>
    <cellStyle name="Normal 71 2 2 2 2 3 5" xfId="19330" xr:uid="{00000000-0005-0000-0000-0000824B0000}"/>
    <cellStyle name="Normal 71 2 2 2 2 4" xfId="5881" xr:uid="{00000000-0005-0000-0000-0000F9160000}"/>
    <cellStyle name="Normal 71 2 2 2 2 4 2" xfId="15933" xr:uid="{00000000-0005-0000-0000-00003D3E0000}"/>
    <cellStyle name="Normal 71 2 2 2 2 4 3" xfId="10913" xr:uid="{00000000-0005-0000-0000-0000A12A0000}"/>
    <cellStyle name="Normal 71 2 2 2 2 4 3 3" xfId="26014" xr:uid="{00000000-0005-0000-0000-00009E650000}"/>
    <cellStyle name="Normal 71 2 2 2 2 4 5" xfId="21001" xr:uid="{00000000-0005-0000-0000-000009520000}"/>
    <cellStyle name="Normal 71 2 2 2 2 5" xfId="12591" xr:uid="{00000000-0005-0000-0000-00002F310000}"/>
    <cellStyle name="Normal 71 2 2 2 2 5 3" xfId="27689" xr:uid="{00000000-0005-0000-0000-0000296C0000}"/>
    <cellStyle name="Normal 71 2 2 2 2 6" xfId="7570" xr:uid="{00000000-0005-0000-0000-0000921D0000}"/>
    <cellStyle name="Normal 71 2 2 2 2 6 3" xfId="22672" xr:uid="{00000000-0005-0000-0000-000090580000}"/>
    <cellStyle name="Normal 71 2 2 2 2 8" xfId="17659" xr:uid="{00000000-0005-0000-0000-0000FB440000}"/>
    <cellStyle name="Normal 71 2 2 2 3" xfId="2917" xr:uid="{00000000-0005-0000-0000-0000650B0000}"/>
    <cellStyle name="Normal 71 2 2 2 3 2" xfId="4607" xr:uid="{00000000-0005-0000-0000-0000FF110000}"/>
    <cellStyle name="Normal 71 2 2 2 3 2 2" xfId="14680" xr:uid="{00000000-0005-0000-0000-000058390000}"/>
    <cellStyle name="Normal 71 2 2 2 3 2 2 3" xfId="29778" xr:uid="{00000000-0005-0000-0000-000052740000}"/>
    <cellStyle name="Normal 71 2 2 2 3 2 3" xfId="9660" xr:uid="{00000000-0005-0000-0000-0000BC250000}"/>
    <cellStyle name="Normal 71 2 2 2 3 2 3 3" xfId="24761" xr:uid="{00000000-0005-0000-0000-0000B9600000}"/>
    <cellStyle name="Normal 71 2 2 2 3 2 5" xfId="19748" xr:uid="{00000000-0005-0000-0000-0000244D0000}"/>
    <cellStyle name="Normal 71 2 2 2 3 3" xfId="6299" xr:uid="{00000000-0005-0000-0000-00009B180000}"/>
    <cellStyle name="Normal 71 2 2 2 3 3 2" xfId="16351" xr:uid="{00000000-0005-0000-0000-0000DF3F0000}"/>
    <cellStyle name="Normal 71 2 2 2 3 3 3" xfId="11331" xr:uid="{00000000-0005-0000-0000-0000432C0000}"/>
    <cellStyle name="Normal 71 2 2 2 3 3 3 3" xfId="26432" xr:uid="{00000000-0005-0000-0000-000040670000}"/>
    <cellStyle name="Normal 71 2 2 2 3 3 5" xfId="21419" xr:uid="{00000000-0005-0000-0000-0000AB530000}"/>
    <cellStyle name="Normal 71 2 2 2 3 4" xfId="13009" xr:uid="{00000000-0005-0000-0000-0000D1320000}"/>
    <cellStyle name="Normal 71 2 2 2 3 4 3" xfId="28107" xr:uid="{00000000-0005-0000-0000-0000CB6D0000}"/>
    <cellStyle name="Normal 71 2 2 2 3 5" xfId="7988" xr:uid="{00000000-0005-0000-0000-0000341F0000}"/>
    <cellStyle name="Normal 71 2 2 2 3 5 3" xfId="23090" xr:uid="{00000000-0005-0000-0000-0000325A0000}"/>
    <cellStyle name="Normal 71 2 2 2 3 7" xfId="18077" xr:uid="{00000000-0005-0000-0000-00009D460000}"/>
    <cellStyle name="Normal 71 2 2 2 4" xfId="3770" xr:uid="{00000000-0005-0000-0000-0000BA0E0000}"/>
    <cellStyle name="Normal 71 2 2 2 4 2" xfId="13844" xr:uid="{00000000-0005-0000-0000-000014360000}"/>
    <cellStyle name="Normal 71 2 2 2 4 2 3" xfId="28942" xr:uid="{00000000-0005-0000-0000-00000E710000}"/>
    <cellStyle name="Normal 71 2 2 2 4 3" xfId="8824" xr:uid="{00000000-0005-0000-0000-000078220000}"/>
    <cellStyle name="Normal 71 2 2 2 4 3 3" xfId="23925" xr:uid="{00000000-0005-0000-0000-0000755D0000}"/>
    <cellStyle name="Normal 71 2 2 2 4 5" xfId="18912" xr:uid="{00000000-0005-0000-0000-0000E0490000}"/>
    <cellStyle name="Normal 71 2 2 2 5" xfId="5463" xr:uid="{00000000-0005-0000-0000-000057150000}"/>
    <cellStyle name="Normal 71 2 2 2 5 2" xfId="15515" xr:uid="{00000000-0005-0000-0000-00009B3C0000}"/>
    <cellStyle name="Normal 71 2 2 2 5 2 3" xfId="30613" xr:uid="{00000000-0005-0000-0000-000095770000}"/>
    <cellStyle name="Normal 71 2 2 2 5 3" xfId="10495" xr:uid="{00000000-0005-0000-0000-0000FF280000}"/>
    <cellStyle name="Normal 71 2 2 2 5 3 3" xfId="25596" xr:uid="{00000000-0005-0000-0000-0000FC630000}"/>
    <cellStyle name="Normal 71 2 2 2 5 5" xfId="20583" xr:uid="{00000000-0005-0000-0000-000067500000}"/>
    <cellStyle name="Normal 71 2 2 2 6" xfId="12173" xr:uid="{00000000-0005-0000-0000-00008D2F0000}"/>
    <cellStyle name="Normal 71 2 2 2 6 3" xfId="27271" xr:uid="{00000000-0005-0000-0000-0000876A0000}"/>
    <cellStyle name="Normal 71 2 2 2 7" xfId="7152" xr:uid="{00000000-0005-0000-0000-0000F01B0000}"/>
    <cellStyle name="Normal 71 2 2 2 7 3" xfId="22254" xr:uid="{00000000-0005-0000-0000-0000EE560000}"/>
    <cellStyle name="Normal 71 2 2 2 9" xfId="17241" xr:uid="{00000000-0005-0000-0000-000059430000}"/>
    <cellStyle name="Normal 71 2 2 3" xfId="2288" xr:uid="{00000000-0005-0000-0000-0000F0080000}"/>
    <cellStyle name="Normal 71 2 2 3 2" xfId="3127" xr:uid="{00000000-0005-0000-0000-0000370C0000}"/>
    <cellStyle name="Normal 71 2 2 3 2 2" xfId="4817" xr:uid="{00000000-0005-0000-0000-0000D1120000}"/>
    <cellStyle name="Normal 71 2 2 3 2 2 2" xfId="14890" xr:uid="{00000000-0005-0000-0000-00002A3A0000}"/>
    <cellStyle name="Normal 71 2 2 3 2 2 2 3" xfId="29988" xr:uid="{00000000-0005-0000-0000-000024750000}"/>
    <cellStyle name="Normal 71 2 2 3 2 2 3" xfId="9870" xr:uid="{00000000-0005-0000-0000-00008E260000}"/>
    <cellStyle name="Normal 71 2 2 3 2 2 3 3" xfId="24971" xr:uid="{00000000-0005-0000-0000-00008B610000}"/>
    <cellStyle name="Normal 71 2 2 3 2 2 5" xfId="19958" xr:uid="{00000000-0005-0000-0000-0000F64D0000}"/>
    <cellStyle name="Normal 71 2 2 3 2 3" xfId="6509" xr:uid="{00000000-0005-0000-0000-00006D190000}"/>
    <cellStyle name="Normal 71 2 2 3 2 3 2" xfId="16561" xr:uid="{00000000-0005-0000-0000-0000B1400000}"/>
    <cellStyle name="Normal 71 2 2 3 2 3 3" xfId="11541" xr:uid="{00000000-0005-0000-0000-0000152D0000}"/>
    <cellStyle name="Normal 71 2 2 3 2 3 3 3" xfId="26642" xr:uid="{00000000-0005-0000-0000-000012680000}"/>
    <cellStyle name="Normal 71 2 2 3 2 3 5" xfId="21629" xr:uid="{00000000-0005-0000-0000-00007D540000}"/>
    <cellStyle name="Normal 71 2 2 3 2 4" xfId="13219" xr:uid="{00000000-0005-0000-0000-0000A3330000}"/>
    <cellStyle name="Normal 71 2 2 3 2 4 3" xfId="28317" xr:uid="{00000000-0005-0000-0000-00009D6E0000}"/>
    <cellStyle name="Normal 71 2 2 3 2 5" xfId="8198" xr:uid="{00000000-0005-0000-0000-000006200000}"/>
    <cellStyle name="Normal 71 2 2 3 2 5 3" xfId="23300" xr:uid="{00000000-0005-0000-0000-0000045B0000}"/>
    <cellStyle name="Normal 71 2 2 3 2 7" xfId="18287" xr:uid="{00000000-0005-0000-0000-00006F470000}"/>
    <cellStyle name="Normal 71 2 2 3 3" xfId="3980" xr:uid="{00000000-0005-0000-0000-00008C0F0000}"/>
    <cellStyle name="Normal 71 2 2 3 3 2" xfId="14054" xr:uid="{00000000-0005-0000-0000-0000E6360000}"/>
    <cellStyle name="Normal 71 2 2 3 3 2 3" xfId="29152" xr:uid="{00000000-0005-0000-0000-0000E0710000}"/>
    <cellStyle name="Normal 71 2 2 3 3 3" xfId="9034" xr:uid="{00000000-0005-0000-0000-00004A230000}"/>
    <cellStyle name="Normal 71 2 2 3 3 3 3" xfId="24135" xr:uid="{00000000-0005-0000-0000-0000475E0000}"/>
    <cellStyle name="Normal 71 2 2 3 3 5" xfId="19122" xr:uid="{00000000-0005-0000-0000-0000B24A0000}"/>
    <cellStyle name="Normal 71 2 2 3 4" xfId="5673" xr:uid="{00000000-0005-0000-0000-000029160000}"/>
    <cellStyle name="Normal 71 2 2 3 4 2" xfId="15725" xr:uid="{00000000-0005-0000-0000-00006D3D0000}"/>
    <cellStyle name="Normal 71 2 2 3 4 2 3" xfId="30823" xr:uid="{00000000-0005-0000-0000-000067780000}"/>
    <cellStyle name="Normal 71 2 2 3 4 3" xfId="10705" xr:uid="{00000000-0005-0000-0000-0000D1290000}"/>
    <cellStyle name="Normal 71 2 2 3 4 3 3" xfId="25806" xr:uid="{00000000-0005-0000-0000-0000CE640000}"/>
    <cellStyle name="Normal 71 2 2 3 4 5" xfId="20793" xr:uid="{00000000-0005-0000-0000-000039510000}"/>
    <cellStyle name="Normal 71 2 2 3 5" xfId="12383" xr:uid="{00000000-0005-0000-0000-00005F300000}"/>
    <cellStyle name="Normal 71 2 2 3 5 3" xfId="27481" xr:uid="{00000000-0005-0000-0000-0000596B0000}"/>
    <cellStyle name="Normal 71 2 2 3 6" xfId="7362" xr:uid="{00000000-0005-0000-0000-0000C21C0000}"/>
    <cellStyle name="Normal 71 2 2 3 6 3" xfId="22464" xr:uid="{00000000-0005-0000-0000-0000C0570000}"/>
    <cellStyle name="Normal 71 2 2 3 8" xfId="17451" xr:uid="{00000000-0005-0000-0000-00002B440000}"/>
    <cellStyle name="Normal 71 2 2 4" xfId="2709" xr:uid="{00000000-0005-0000-0000-0000950A0000}"/>
    <cellStyle name="Normal 71 2 2 4 2" xfId="4399" xr:uid="{00000000-0005-0000-0000-00002F110000}"/>
    <cellStyle name="Normal 71 2 2 4 2 2" xfId="14472" xr:uid="{00000000-0005-0000-0000-000088380000}"/>
    <cellStyle name="Normal 71 2 2 4 2 2 3" xfId="29570" xr:uid="{00000000-0005-0000-0000-000082730000}"/>
    <cellStyle name="Normal 71 2 2 4 2 3" xfId="9452" xr:uid="{00000000-0005-0000-0000-0000EC240000}"/>
    <cellStyle name="Normal 71 2 2 4 2 3 3" xfId="24553" xr:uid="{00000000-0005-0000-0000-0000E95F0000}"/>
    <cellStyle name="Normal 71 2 2 4 2 5" xfId="19540" xr:uid="{00000000-0005-0000-0000-0000544C0000}"/>
    <cellStyle name="Normal 71 2 2 4 3" xfId="6091" xr:uid="{00000000-0005-0000-0000-0000CB170000}"/>
    <cellStyle name="Normal 71 2 2 4 3 2" xfId="16143" xr:uid="{00000000-0005-0000-0000-00000F3F0000}"/>
    <cellStyle name="Normal 71 2 2 4 3 3" xfId="11123" xr:uid="{00000000-0005-0000-0000-0000732B0000}"/>
    <cellStyle name="Normal 71 2 2 4 3 3 3" xfId="26224" xr:uid="{00000000-0005-0000-0000-000070660000}"/>
    <cellStyle name="Normal 71 2 2 4 3 5" xfId="21211" xr:uid="{00000000-0005-0000-0000-0000DB520000}"/>
    <cellStyle name="Normal 71 2 2 4 4" xfId="12801" xr:uid="{00000000-0005-0000-0000-000001320000}"/>
    <cellStyle name="Normal 71 2 2 4 4 3" xfId="27899" xr:uid="{00000000-0005-0000-0000-0000FB6C0000}"/>
    <cellStyle name="Normal 71 2 2 4 5" xfId="7780" xr:uid="{00000000-0005-0000-0000-0000641E0000}"/>
    <cellStyle name="Normal 71 2 2 4 5 3" xfId="22882" xr:uid="{00000000-0005-0000-0000-000062590000}"/>
    <cellStyle name="Normal 71 2 2 4 7" xfId="17869" xr:uid="{00000000-0005-0000-0000-0000CD450000}"/>
    <cellStyle name="Normal 71 2 2 5" xfId="3562" xr:uid="{00000000-0005-0000-0000-0000EA0D0000}"/>
    <cellStyle name="Normal 71 2 2 5 2" xfId="13636" xr:uid="{00000000-0005-0000-0000-000044350000}"/>
    <cellStyle name="Normal 71 2 2 5 2 3" xfId="28734" xr:uid="{00000000-0005-0000-0000-00003E700000}"/>
    <cellStyle name="Normal 71 2 2 5 3" xfId="8616" xr:uid="{00000000-0005-0000-0000-0000A8210000}"/>
    <cellStyle name="Normal 71 2 2 5 3 3" xfId="23717" xr:uid="{00000000-0005-0000-0000-0000A55C0000}"/>
    <cellStyle name="Normal 71 2 2 5 5" xfId="18704" xr:uid="{00000000-0005-0000-0000-000010490000}"/>
    <cellStyle name="Normal 71 2 2 6" xfId="5255" xr:uid="{00000000-0005-0000-0000-000087140000}"/>
    <cellStyle name="Normal 71 2 2 6 2" xfId="15307" xr:uid="{00000000-0005-0000-0000-0000CB3B0000}"/>
    <cellStyle name="Normal 71 2 2 6 2 3" xfId="30405" xr:uid="{00000000-0005-0000-0000-0000C5760000}"/>
    <cellStyle name="Normal 71 2 2 6 3" xfId="10287" xr:uid="{00000000-0005-0000-0000-00002F280000}"/>
    <cellStyle name="Normal 71 2 2 6 3 3" xfId="25388" xr:uid="{00000000-0005-0000-0000-00002C630000}"/>
    <cellStyle name="Normal 71 2 2 6 5" xfId="20375" xr:uid="{00000000-0005-0000-0000-0000974F0000}"/>
    <cellStyle name="Normal 71 2 2 7" xfId="11965" xr:uid="{00000000-0005-0000-0000-0000BD2E0000}"/>
    <cellStyle name="Normal 71 2 2 7 3" xfId="27063" xr:uid="{00000000-0005-0000-0000-0000B7690000}"/>
    <cellStyle name="Normal 71 2 2 8" xfId="6944" xr:uid="{00000000-0005-0000-0000-0000201B0000}"/>
    <cellStyle name="Normal 71 2 2 8 3" xfId="22046" xr:uid="{00000000-0005-0000-0000-00001E560000}"/>
    <cellStyle name="Normal 71 2 3" xfId="1971" xr:uid="{00000000-0005-0000-0000-0000B3070000}"/>
    <cellStyle name="Normal 71 2 3 2" xfId="2392" xr:uid="{00000000-0005-0000-0000-000058090000}"/>
    <cellStyle name="Normal 71 2 3 2 2" xfId="3231" xr:uid="{00000000-0005-0000-0000-00009F0C0000}"/>
    <cellStyle name="Normal 71 2 3 2 2 2" xfId="4921" xr:uid="{00000000-0005-0000-0000-000039130000}"/>
    <cellStyle name="Normal 71 2 3 2 2 2 2" xfId="14994" xr:uid="{00000000-0005-0000-0000-0000923A0000}"/>
    <cellStyle name="Normal 71 2 3 2 2 2 2 3" xfId="30092" xr:uid="{00000000-0005-0000-0000-00008C750000}"/>
    <cellStyle name="Normal 71 2 3 2 2 2 3" xfId="9974" xr:uid="{00000000-0005-0000-0000-0000F6260000}"/>
    <cellStyle name="Normal 71 2 3 2 2 2 3 3" xfId="25075" xr:uid="{00000000-0005-0000-0000-0000F3610000}"/>
    <cellStyle name="Normal 71 2 3 2 2 2 5" xfId="20062" xr:uid="{00000000-0005-0000-0000-00005E4E0000}"/>
    <cellStyle name="Normal 71 2 3 2 2 3" xfId="6613" xr:uid="{00000000-0005-0000-0000-0000D5190000}"/>
    <cellStyle name="Normal 71 2 3 2 2 3 2" xfId="16665" xr:uid="{00000000-0005-0000-0000-000019410000}"/>
    <cellStyle name="Normal 71 2 3 2 2 3 3" xfId="11645" xr:uid="{00000000-0005-0000-0000-00007D2D0000}"/>
    <cellStyle name="Normal 71 2 3 2 2 3 3 3" xfId="26746" xr:uid="{00000000-0005-0000-0000-00007A680000}"/>
    <cellStyle name="Normal 71 2 3 2 2 3 5" xfId="21733" xr:uid="{00000000-0005-0000-0000-0000E5540000}"/>
    <cellStyle name="Normal 71 2 3 2 2 4" xfId="13323" xr:uid="{00000000-0005-0000-0000-00000B340000}"/>
    <cellStyle name="Normal 71 2 3 2 2 4 3" xfId="28421" xr:uid="{00000000-0005-0000-0000-0000056F0000}"/>
    <cellStyle name="Normal 71 2 3 2 2 5" xfId="8302" xr:uid="{00000000-0005-0000-0000-00006E200000}"/>
    <cellStyle name="Normal 71 2 3 2 2 5 3" xfId="23404" xr:uid="{00000000-0005-0000-0000-00006C5B0000}"/>
    <cellStyle name="Normal 71 2 3 2 2 7" xfId="18391" xr:uid="{00000000-0005-0000-0000-0000D7470000}"/>
    <cellStyle name="Normal 71 2 3 2 3" xfId="4084" xr:uid="{00000000-0005-0000-0000-0000F40F0000}"/>
    <cellStyle name="Normal 71 2 3 2 3 2" xfId="14158" xr:uid="{00000000-0005-0000-0000-00004E370000}"/>
    <cellStyle name="Normal 71 2 3 2 3 2 3" xfId="29256" xr:uid="{00000000-0005-0000-0000-000048720000}"/>
    <cellStyle name="Normal 71 2 3 2 3 3" xfId="9138" xr:uid="{00000000-0005-0000-0000-0000B2230000}"/>
    <cellStyle name="Normal 71 2 3 2 3 3 3" xfId="24239" xr:uid="{00000000-0005-0000-0000-0000AF5E0000}"/>
    <cellStyle name="Normal 71 2 3 2 3 5" xfId="19226" xr:uid="{00000000-0005-0000-0000-00001A4B0000}"/>
    <cellStyle name="Normal 71 2 3 2 4" xfId="5777" xr:uid="{00000000-0005-0000-0000-000091160000}"/>
    <cellStyle name="Normal 71 2 3 2 4 2" xfId="15829" xr:uid="{00000000-0005-0000-0000-0000D53D0000}"/>
    <cellStyle name="Normal 71 2 3 2 4 2 3" xfId="30927" xr:uid="{00000000-0005-0000-0000-0000CF780000}"/>
    <cellStyle name="Normal 71 2 3 2 4 3" xfId="10809" xr:uid="{00000000-0005-0000-0000-0000392A0000}"/>
    <cellStyle name="Normal 71 2 3 2 4 3 3" xfId="25910" xr:uid="{00000000-0005-0000-0000-000036650000}"/>
    <cellStyle name="Normal 71 2 3 2 4 5" xfId="20897" xr:uid="{00000000-0005-0000-0000-0000A1510000}"/>
    <cellStyle name="Normal 71 2 3 2 5" xfId="12487" xr:uid="{00000000-0005-0000-0000-0000C7300000}"/>
    <cellStyle name="Normal 71 2 3 2 5 3" xfId="27585" xr:uid="{00000000-0005-0000-0000-0000C16B0000}"/>
    <cellStyle name="Normal 71 2 3 2 6" xfId="7466" xr:uid="{00000000-0005-0000-0000-00002A1D0000}"/>
    <cellStyle name="Normal 71 2 3 2 6 3" xfId="22568" xr:uid="{00000000-0005-0000-0000-000028580000}"/>
    <cellStyle name="Normal 71 2 3 2 8" xfId="17555" xr:uid="{00000000-0005-0000-0000-000093440000}"/>
    <cellStyle name="Normal 71 2 3 3" xfId="2813" xr:uid="{00000000-0005-0000-0000-0000FD0A0000}"/>
    <cellStyle name="Normal 71 2 3 3 2" xfId="4503" xr:uid="{00000000-0005-0000-0000-000097110000}"/>
    <cellStyle name="Normal 71 2 3 3 2 2" xfId="14576" xr:uid="{00000000-0005-0000-0000-0000F0380000}"/>
    <cellStyle name="Normal 71 2 3 3 2 2 3" xfId="29674" xr:uid="{00000000-0005-0000-0000-0000EA730000}"/>
    <cellStyle name="Normal 71 2 3 3 2 3" xfId="9556" xr:uid="{00000000-0005-0000-0000-000054250000}"/>
    <cellStyle name="Normal 71 2 3 3 2 3 3" xfId="24657" xr:uid="{00000000-0005-0000-0000-000051600000}"/>
    <cellStyle name="Normal 71 2 3 3 2 5" xfId="19644" xr:uid="{00000000-0005-0000-0000-0000BC4C0000}"/>
    <cellStyle name="Normal 71 2 3 3 3" xfId="6195" xr:uid="{00000000-0005-0000-0000-000033180000}"/>
    <cellStyle name="Normal 71 2 3 3 3 2" xfId="16247" xr:uid="{00000000-0005-0000-0000-0000773F0000}"/>
    <cellStyle name="Normal 71 2 3 3 3 3" xfId="11227" xr:uid="{00000000-0005-0000-0000-0000DB2B0000}"/>
    <cellStyle name="Normal 71 2 3 3 3 3 3" xfId="26328" xr:uid="{00000000-0005-0000-0000-0000D8660000}"/>
    <cellStyle name="Normal 71 2 3 3 3 5" xfId="21315" xr:uid="{00000000-0005-0000-0000-000043530000}"/>
    <cellStyle name="Normal 71 2 3 3 4" xfId="12905" xr:uid="{00000000-0005-0000-0000-000069320000}"/>
    <cellStyle name="Normal 71 2 3 3 4 3" xfId="28003" xr:uid="{00000000-0005-0000-0000-0000636D0000}"/>
    <cellStyle name="Normal 71 2 3 3 5" xfId="7884" xr:uid="{00000000-0005-0000-0000-0000CC1E0000}"/>
    <cellStyle name="Normal 71 2 3 3 5 3" xfId="22986" xr:uid="{00000000-0005-0000-0000-0000CA590000}"/>
    <cellStyle name="Normal 71 2 3 3 7" xfId="17973" xr:uid="{00000000-0005-0000-0000-000035460000}"/>
    <cellStyle name="Normal 71 2 3 4" xfId="3666" xr:uid="{00000000-0005-0000-0000-0000520E0000}"/>
    <cellStyle name="Normal 71 2 3 4 2" xfId="13740" xr:uid="{00000000-0005-0000-0000-0000AC350000}"/>
    <cellStyle name="Normal 71 2 3 4 2 3" xfId="28838" xr:uid="{00000000-0005-0000-0000-0000A6700000}"/>
    <cellStyle name="Normal 71 2 3 4 3" xfId="8720" xr:uid="{00000000-0005-0000-0000-000010220000}"/>
    <cellStyle name="Normal 71 2 3 4 3 3" xfId="23821" xr:uid="{00000000-0005-0000-0000-00000D5D0000}"/>
    <cellStyle name="Normal 71 2 3 4 5" xfId="18808" xr:uid="{00000000-0005-0000-0000-000078490000}"/>
    <cellStyle name="Normal 71 2 3 5" xfId="5359" xr:uid="{00000000-0005-0000-0000-0000EF140000}"/>
    <cellStyle name="Normal 71 2 3 5 2" xfId="15411" xr:uid="{00000000-0005-0000-0000-0000333C0000}"/>
    <cellStyle name="Normal 71 2 3 5 2 3" xfId="30509" xr:uid="{00000000-0005-0000-0000-00002D770000}"/>
    <cellStyle name="Normal 71 2 3 5 3" xfId="10391" xr:uid="{00000000-0005-0000-0000-000097280000}"/>
    <cellStyle name="Normal 71 2 3 5 3 3" xfId="25492" xr:uid="{00000000-0005-0000-0000-000094630000}"/>
    <cellStyle name="Normal 71 2 3 5 5" xfId="20479" xr:uid="{00000000-0005-0000-0000-0000FF4F0000}"/>
    <cellStyle name="Normal 71 2 3 6" xfId="12069" xr:uid="{00000000-0005-0000-0000-0000252F0000}"/>
    <cellStyle name="Normal 71 2 3 6 3" xfId="27167" xr:uid="{00000000-0005-0000-0000-00001F6A0000}"/>
    <cellStyle name="Normal 71 2 3 7" xfId="7048" xr:uid="{00000000-0005-0000-0000-0000881B0000}"/>
    <cellStyle name="Normal 71 2 3 7 3" xfId="22150" xr:uid="{00000000-0005-0000-0000-000086560000}"/>
    <cellStyle name="Normal 71 2 3 9" xfId="17137" xr:uid="{00000000-0005-0000-0000-0000F1420000}"/>
    <cellStyle name="Normal 71 2 4" xfId="2184" xr:uid="{00000000-0005-0000-0000-000088080000}"/>
    <cellStyle name="Normal 71 2 4 2" xfId="3023" xr:uid="{00000000-0005-0000-0000-0000CF0B0000}"/>
    <cellStyle name="Normal 71 2 4 2 2" xfId="4713" xr:uid="{00000000-0005-0000-0000-000069120000}"/>
    <cellStyle name="Normal 71 2 4 2 2 2" xfId="14786" xr:uid="{00000000-0005-0000-0000-0000C2390000}"/>
    <cellStyle name="Normal 71 2 4 2 2 2 3" xfId="29884" xr:uid="{00000000-0005-0000-0000-0000BC740000}"/>
    <cellStyle name="Normal 71 2 4 2 2 3" xfId="9766" xr:uid="{00000000-0005-0000-0000-000026260000}"/>
    <cellStyle name="Normal 71 2 4 2 2 3 3" xfId="24867" xr:uid="{00000000-0005-0000-0000-000023610000}"/>
    <cellStyle name="Normal 71 2 4 2 2 5" xfId="19854" xr:uid="{00000000-0005-0000-0000-00008E4D0000}"/>
    <cellStyle name="Normal 71 2 4 2 3" xfId="6405" xr:uid="{00000000-0005-0000-0000-000005190000}"/>
    <cellStyle name="Normal 71 2 4 2 3 2" xfId="16457" xr:uid="{00000000-0005-0000-0000-000049400000}"/>
    <cellStyle name="Normal 71 2 4 2 3 3" xfId="11437" xr:uid="{00000000-0005-0000-0000-0000AD2C0000}"/>
    <cellStyle name="Normal 71 2 4 2 3 3 3" xfId="26538" xr:uid="{00000000-0005-0000-0000-0000AA670000}"/>
    <cellStyle name="Normal 71 2 4 2 3 5" xfId="21525" xr:uid="{00000000-0005-0000-0000-000015540000}"/>
    <cellStyle name="Normal 71 2 4 2 4" xfId="13115" xr:uid="{00000000-0005-0000-0000-00003B330000}"/>
    <cellStyle name="Normal 71 2 4 2 4 3" xfId="28213" xr:uid="{00000000-0005-0000-0000-0000356E0000}"/>
    <cellStyle name="Normal 71 2 4 2 5" xfId="8094" xr:uid="{00000000-0005-0000-0000-00009E1F0000}"/>
    <cellStyle name="Normal 71 2 4 2 5 3" xfId="23196" xr:uid="{00000000-0005-0000-0000-00009C5A0000}"/>
    <cellStyle name="Normal 71 2 4 2 7" xfId="18183" xr:uid="{00000000-0005-0000-0000-000007470000}"/>
    <cellStyle name="Normal 71 2 4 3" xfId="3876" xr:uid="{00000000-0005-0000-0000-0000240F0000}"/>
    <cellStyle name="Normal 71 2 4 3 2" xfId="13950" xr:uid="{00000000-0005-0000-0000-00007E360000}"/>
    <cellStyle name="Normal 71 2 4 3 2 3" xfId="29048" xr:uid="{00000000-0005-0000-0000-000078710000}"/>
    <cellStyle name="Normal 71 2 4 3 3" xfId="8930" xr:uid="{00000000-0005-0000-0000-0000E2220000}"/>
    <cellStyle name="Normal 71 2 4 3 3 3" xfId="24031" xr:uid="{00000000-0005-0000-0000-0000DF5D0000}"/>
    <cellStyle name="Normal 71 2 4 3 5" xfId="19018" xr:uid="{00000000-0005-0000-0000-00004A4A0000}"/>
    <cellStyle name="Normal 71 2 4 4" xfId="5569" xr:uid="{00000000-0005-0000-0000-0000C1150000}"/>
    <cellStyle name="Normal 71 2 4 4 2" xfId="15621" xr:uid="{00000000-0005-0000-0000-0000053D0000}"/>
    <cellStyle name="Normal 71 2 4 4 2 3" xfId="30719" xr:uid="{00000000-0005-0000-0000-0000FF770000}"/>
    <cellStyle name="Normal 71 2 4 4 3" xfId="10601" xr:uid="{00000000-0005-0000-0000-000069290000}"/>
    <cellStyle name="Normal 71 2 4 4 3 3" xfId="25702" xr:uid="{00000000-0005-0000-0000-000066640000}"/>
    <cellStyle name="Normal 71 2 4 4 5" xfId="20689" xr:uid="{00000000-0005-0000-0000-0000D1500000}"/>
    <cellStyle name="Normal 71 2 4 5" xfId="12279" xr:uid="{00000000-0005-0000-0000-0000F72F0000}"/>
    <cellStyle name="Normal 71 2 4 5 3" xfId="27377" xr:uid="{00000000-0005-0000-0000-0000F16A0000}"/>
    <cellStyle name="Normal 71 2 4 6" xfId="7258" xr:uid="{00000000-0005-0000-0000-00005A1C0000}"/>
    <cellStyle name="Normal 71 2 4 6 3" xfId="22360" xr:uid="{00000000-0005-0000-0000-000058570000}"/>
    <cellStyle name="Normal 71 2 4 8" xfId="17347" xr:uid="{00000000-0005-0000-0000-0000C3430000}"/>
    <cellStyle name="Normal 71 2 5" xfId="2605" xr:uid="{00000000-0005-0000-0000-00002D0A0000}"/>
    <cellStyle name="Normal 71 2 5 2" xfId="4295" xr:uid="{00000000-0005-0000-0000-0000C7100000}"/>
    <cellStyle name="Normal 71 2 5 2 2" xfId="14368" xr:uid="{00000000-0005-0000-0000-000020380000}"/>
    <cellStyle name="Normal 71 2 5 2 2 3" xfId="29466" xr:uid="{00000000-0005-0000-0000-00001A730000}"/>
    <cellStyle name="Normal 71 2 5 2 3" xfId="9348" xr:uid="{00000000-0005-0000-0000-000084240000}"/>
    <cellStyle name="Normal 71 2 5 2 3 3" xfId="24449" xr:uid="{00000000-0005-0000-0000-0000815F0000}"/>
    <cellStyle name="Normal 71 2 5 2 5" xfId="19436" xr:uid="{00000000-0005-0000-0000-0000EC4B0000}"/>
    <cellStyle name="Normal 71 2 5 3" xfId="5987" xr:uid="{00000000-0005-0000-0000-000063170000}"/>
    <cellStyle name="Normal 71 2 5 3 2" xfId="16039" xr:uid="{00000000-0005-0000-0000-0000A73E0000}"/>
    <cellStyle name="Normal 71 2 5 3 3" xfId="11019" xr:uid="{00000000-0005-0000-0000-00000B2B0000}"/>
    <cellStyle name="Normal 71 2 5 3 3 3" xfId="26120" xr:uid="{00000000-0005-0000-0000-000008660000}"/>
    <cellStyle name="Normal 71 2 5 3 5" xfId="21107" xr:uid="{00000000-0005-0000-0000-000073520000}"/>
    <cellStyle name="Normal 71 2 5 4" xfId="12697" xr:uid="{00000000-0005-0000-0000-000099310000}"/>
    <cellStyle name="Normal 71 2 5 4 3" xfId="27795" xr:uid="{00000000-0005-0000-0000-0000936C0000}"/>
    <cellStyle name="Normal 71 2 5 5" xfId="7676" xr:uid="{00000000-0005-0000-0000-0000FC1D0000}"/>
    <cellStyle name="Normal 71 2 5 5 3" xfId="22778" xr:uid="{00000000-0005-0000-0000-0000FA580000}"/>
    <cellStyle name="Normal 71 2 5 7" xfId="17765" xr:uid="{00000000-0005-0000-0000-000065450000}"/>
    <cellStyle name="Normal 71 2 6" xfId="3458" xr:uid="{00000000-0005-0000-0000-0000820D0000}"/>
    <cellStyle name="Normal 71 2 6 2" xfId="13532" xr:uid="{00000000-0005-0000-0000-0000DC340000}"/>
    <cellStyle name="Normal 71 2 6 2 3" xfId="28630" xr:uid="{00000000-0005-0000-0000-0000D66F0000}"/>
    <cellStyle name="Normal 71 2 6 3" xfId="8512" xr:uid="{00000000-0005-0000-0000-000040210000}"/>
    <cellStyle name="Normal 71 2 6 3 3" xfId="23613" xr:uid="{00000000-0005-0000-0000-00003D5C0000}"/>
    <cellStyle name="Normal 71 2 6 5" xfId="18600" xr:uid="{00000000-0005-0000-0000-0000A8480000}"/>
    <cellStyle name="Normal 71 2 7" xfId="5151" xr:uid="{00000000-0005-0000-0000-00001F140000}"/>
    <cellStyle name="Normal 71 2 7 2" xfId="15203" xr:uid="{00000000-0005-0000-0000-0000633B0000}"/>
    <cellStyle name="Normal 71 2 7 2 3" xfId="30301" xr:uid="{00000000-0005-0000-0000-00005D760000}"/>
    <cellStyle name="Normal 71 2 7 3" xfId="10183" xr:uid="{00000000-0005-0000-0000-0000C7270000}"/>
    <cellStyle name="Normal 71 2 7 3 3" xfId="25284" xr:uid="{00000000-0005-0000-0000-0000C4620000}"/>
    <cellStyle name="Normal 71 2 7 5" xfId="20271" xr:uid="{00000000-0005-0000-0000-00002F4F0000}"/>
    <cellStyle name="Normal 71 2 8" xfId="11861" xr:uid="{00000000-0005-0000-0000-0000552E0000}"/>
    <cellStyle name="Normal 71 2 8 3" xfId="26959" xr:uid="{00000000-0005-0000-0000-00004F690000}"/>
    <cellStyle name="Normal 71 2 9" xfId="6840" xr:uid="{00000000-0005-0000-0000-0000B81A0000}"/>
    <cellStyle name="Normal 71 2 9 3" xfId="21942" xr:uid="{00000000-0005-0000-0000-0000B6550000}"/>
    <cellStyle name="Normal 71 3" xfId="1804" xr:uid="{00000000-0005-0000-0000-00000C070000}"/>
    <cellStyle name="Normal 71 3 10" xfId="16981" xr:uid="{00000000-0005-0000-0000-000055420000}"/>
    <cellStyle name="Normal 71 3 2" xfId="2023" xr:uid="{00000000-0005-0000-0000-0000E7070000}"/>
    <cellStyle name="Normal 71 3 2 2" xfId="2444" xr:uid="{00000000-0005-0000-0000-00008C090000}"/>
    <cellStyle name="Normal 71 3 2 2 2" xfId="3283" xr:uid="{00000000-0005-0000-0000-0000D30C0000}"/>
    <cellStyle name="Normal 71 3 2 2 2 2" xfId="4973" xr:uid="{00000000-0005-0000-0000-00006D130000}"/>
    <cellStyle name="Normal 71 3 2 2 2 2 2" xfId="15046" xr:uid="{00000000-0005-0000-0000-0000C63A0000}"/>
    <cellStyle name="Normal 71 3 2 2 2 2 2 3" xfId="30144" xr:uid="{00000000-0005-0000-0000-0000C0750000}"/>
    <cellStyle name="Normal 71 3 2 2 2 2 3" xfId="10026" xr:uid="{00000000-0005-0000-0000-00002A270000}"/>
    <cellStyle name="Normal 71 3 2 2 2 2 3 3" xfId="25127" xr:uid="{00000000-0005-0000-0000-000027620000}"/>
    <cellStyle name="Normal 71 3 2 2 2 2 5" xfId="20114" xr:uid="{00000000-0005-0000-0000-0000924E0000}"/>
    <cellStyle name="Normal 71 3 2 2 2 3" xfId="6665" xr:uid="{00000000-0005-0000-0000-0000091A0000}"/>
    <cellStyle name="Normal 71 3 2 2 2 3 2" xfId="16717" xr:uid="{00000000-0005-0000-0000-00004D410000}"/>
    <cellStyle name="Normal 71 3 2 2 2 3 3" xfId="11697" xr:uid="{00000000-0005-0000-0000-0000B12D0000}"/>
    <cellStyle name="Normal 71 3 2 2 2 3 3 3" xfId="26798" xr:uid="{00000000-0005-0000-0000-0000AE680000}"/>
    <cellStyle name="Normal 71 3 2 2 2 3 5" xfId="21785" xr:uid="{00000000-0005-0000-0000-000019550000}"/>
    <cellStyle name="Normal 71 3 2 2 2 4" xfId="13375" xr:uid="{00000000-0005-0000-0000-00003F340000}"/>
    <cellStyle name="Normal 71 3 2 2 2 4 3" xfId="28473" xr:uid="{00000000-0005-0000-0000-0000396F0000}"/>
    <cellStyle name="Normal 71 3 2 2 2 5" xfId="8354" xr:uid="{00000000-0005-0000-0000-0000A2200000}"/>
    <cellStyle name="Normal 71 3 2 2 2 5 3" xfId="23456" xr:uid="{00000000-0005-0000-0000-0000A05B0000}"/>
    <cellStyle name="Normal 71 3 2 2 2 7" xfId="18443" xr:uid="{00000000-0005-0000-0000-00000B480000}"/>
    <cellStyle name="Normal 71 3 2 2 3" xfId="4136" xr:uid="{00000000-0005-0000-0000-000028100000}"/>
    <cellStyle name="Normal 71 3 2 2 3 2" xfId="14210" xr:uid="{00000000-0005-0000-0000-000082370000}"/>
    <cellStyle name="Normal 71 3 2 2 3 2 3" xfId="29308" xr:uid="{00000000-0005-0000-0000-00007C720000}"/>
    <cellStyle name="Normal 71 3 2 2 3 3" xfId="9190" xr:uid="{00000000-0005-0000-0000-0000E6230000}"/>
    <cellStyle name="Normal 71 3 2 2 3 3 3" xfId="24291" xr:uid="{00000000-0005-0000-0000-0000E35E0000}"/>
    <cellStyle name="Normal 71 3 2 2 3 5" xfId="19278" xr:uid="{00000000-0005-0000-0000-00004E4B0000}"/>
    <cellStyle name="Normal 71 3 2 2 4" xfId="5829" xr:uid="{00000000-0005-0000-0000-0000C5160000}"/>
    <cellStyle name="Normal 71 3 2 2 4 2" xfId="15881" xr:uid="{00000000-0005-0000-0000-0000093E0000}"/>
    <cellStyle name="Normal 71 3 2 2 4 3" xfId="10861" xr:uid="{00000000-0005-0000-0000-00006D2A0000}"/>
    <cellStyle name="Normal 71 3 2 2 4 3 3" xfId="25962" xr:uid="{00000000-0005-0000-0000-00006A650000}"/>
    <cellStyle name="Normal 71 3 2 2 4 5" xfId="20949" xr:uid="{00000000-0005-0000-0000-0000D5510000}"/>
    <cellStyle name="Normal 71 3 2 2 5" xfId="12539" xr:uid="{00000000-0005-0000-0000-0000FB300000}"/>
    <cellStyle name="Normal 71 3 2 2 5 3" xfId="27637" xr:uid="{00000000-0005-0000-0000-0000F56B0000}"/>
    <cellStyle name="Normal 71 3 2 2 6" xfId="7518" xr:uid="{00000000-0005-0000-0000-00005E1D0000}"/>
    <cellStyle name="Normal 71 3 2 2 6 3" xfId="22620" xr:uid="{00000000-0005-0000-0000-00005C580000}"/>
    <cellStyle name="Normal 71 3 2 2 8" xfId="17607" xr:uid="{00000000-0005-0000-0000-0000C7440000}"/>
    <cellStyle name="Normal 71 3 2 3" xfId="2865" xr:uid="{00000000-0005-0000-0000-0000310B0000}"/>
    <cellStyle name="Normal 71 3 2 3 2" xfId="4555" xr:uid="{00000000-0005-0000-0000-0000CB110000}"/>
    <cellStyle name="Normal 71 3 2 3 2 2" xfId="14628" xr:uid="{00000000-0005-0000-0000-000024390000}"/>
    <cellStyle name="Normal 71 3 2 3 2 2 3" xfId="29726" xr:uid="{00000000-0005-0000-0000-00001E740000}"/>
    <cellStyle name="Normal 71 3 2 3 2 3" xfId="9608" xr:uid="{00000000-0005-0000-0000-000088250000}"/>
    <cellStyle name="Normal 71 3 2 3 2 3 3" xfId="24709" xr:uid="{00000000-0005-0000-0000-000085600000}"/>
    <cellStyle name="Normal 71 3 2 3 2 5" xfId="19696" xr:uid="{00000000-0005-0000-0000-0000F04C0000}"/>
    <cellStyle name="Normal 71 3 2 3 3" xfId="6247" xr:uid="{00000000-0005-0000-0000-000067180000}"/>
    <cellStyle name="Normal 71 3 2 3 3 2" xfId="16299" xr:uid="{00000000-0005-0000-0000-0000AB3F0000}"/>
    <cellStyle name="Normal 71 3 2 3 3 3" xfId="11279" xr:uid="{00000000-0005-0000-0000-00000F2C0000}"/>
    <cellStyle name="Normal 71 3 2 3 3 3 3" xfId="26380" xr:uid="{00000000-0005-0000-0000-00000C670000}"/>
    <cellStyle name="Normal 71 3 2 3 3 5" xfId="21367" xr:uid="{00000000-0005-0000-0000-000077530000}"/>
    <cellStyle name="Normal 71 3 2 3 4" xfId="12957" xr:uid="{00000000-0005-0000-0000-00009D320000}"/>
    <cellStyle name="Normal 71 3 2 3 4 3" xfId="28055" xr:uid="{00000000-0005-0000-0000-0000976D0000}"/>
    <cellStyle name="Normal 71 3 2 3 5" xfId="7936" xr:uid="{00000000-0005-0000-0000-0000001F0000}"/>
    <cellStyle name="Normal 71 3 2 3 5 3" xfId="23038" xr:uid="{00000000-0005-0000-0000-0000FE590000}"/>
    <cellStyle name="Normal 71 3 2 3 7" xfId="18025" xr:uid="{00000000-0005-0000-0000-000069460000}"/>
    <cellStyle name="Normal 71 3 2 4" xfId="3718" xr:uid="{00000000-0005-0000-0000-0000860E0000}"/>
    <cellStyle name="Normal 71 3 2 4 2" xfId="13792" xr:uid="{00000000-0005-0000-0000-0000E0350000}"/>
    <cellStyle name="Normal 71 3 2 4 2 3" xfId="28890" xr:uid="{00000000-0005-0000-0000-0000DA700000}"/>
    <cellStyle name="Normal 71 3 2 4 3" xfId="8772" xr:uid="{00000000-0005-0000-0000-000044220000}"/>
    <cellStyle name="Normal 71 3 2 4 3 3" xfId="23873" xr:uid="{00000000-0005-0000-0000-0000415D0000}"/>
    <cellStyle name="Normal 71 3 2 4 5" xfId="18860" xr:uid="{00000000-0005-0000-0000-0000AC490000}"/>
    <cellStyle name="Normal 71 3 2 5" xfId="5411" xr:uid="{00000000-0005-0000-0000-000023150000}"/>
    <cellStyle name="Normal 71 3 2 5 2" xfId="15463" xr:uid="{00000000-0005-0000-0000-0000673C0000}"/>
    <cellStyle name="Normal 71 3 2 5 2 3" xfId="30561" xr:uid="{00000000-0005-0000-0000-000061770000}"/>
    <cellStyle name="Normal 71 3 2 5 3" xfId="10443" xr:uid="{00000000-0005-0000-0000-0000CB280000}"/>
    <cellStyle name="Normal 71 3 2 5 3 3" xfId="25544" xr:uid="{00000000-0005-0000-0000-0000C8630000}"/>
    <cellStyle name="Normal 71 3 2 5 5" xfId="20531" xr:uid="{00000000-0005-0000-0000-000033500000}"/>
    <cellStyle name="Normal 71 3 2 6" xfId="12121" xr:uid="{00000000-0005-0000-0000-0000592F0000}"/>
    <cellStyle name="Normal 71 3 2 6 3" xfId="27219" xr:uid="{00000000-0005-0000-0000-0000536A0000}"/>
    <cellStyle name="Normal 71 3 2 7" xfId="7100" xr:uid="{00000000-0005-0000-0000-0000BC1B0000}"/>
    <cellStyle name="Normal 71 3 2 7 3" xfId="22202" xr:uid="{00000000-0005-0000-0000-0000BA560000}"/>
    <cellStyle name="Normal 71 3 2 9" xfId="17189" xr:uid="{00000000-0005-0000-0000-000025430000}"/>
    <cellStyle name="Normal 71 3 3" xfId="2236" xr:uid="{00000000-0005-0000-0000-0000BC080000}"/>
    <cellStyle name="Normal 71 3 3 2" xfId="3075" xr:uid="{00000000-0005-0000-0000-0000030C0000}"/>
    <cellStyle name="Normal 71 3 3 2 2" xfId="4765" xr:uid="{00000000-0005-0000-0000-00009D120000}"/>
    <cellStyle name="Normal 71 3 3 2 2 2" xfId="14838" xr:uid="{00000000-0005-0000-0000-0000F6390000}"/>
    <cellStyle name="Normal 71 3 3 2 2 2 3" xfId="29936" xr:uid="{00000000-0005-0000-0000-0000F0740000}"/>
    <cellStyle name="Normal 71 3 3 2 2 3" xfId="9818" xr:uid="{00000000-0005-0000-0000-00005A260000}"/>
    <cellStyle name="Normal 71 3 3 2 2 3 3" xfId="24919" xr:uid="{00000000-0005-0000-0000-000057610000}"/>
    <cellStyle name="Normal 71 3 3 2 2 5" xfId="19906" xr:uid="{00000000-0005-0000-0000-0000C24D0000}"/>
    <cellStyle name="Normal 71 3 3 2 3" xfId="6457" xr:uid="{00000000-0005-0000-0000-000039190000}"/>
    <cellStyle name="Normal 71 3 3 2 3 2" xfId="16509" xr:uid="{00000000-0005-0000-0000-00007D400000}"/>
    <cellStyle name="Normal 71 3 3 2 3 3" xfId="11489" xr:uid="{00000000-0005-0000-0000-0000E12C0000}"/>
    <cellStyle name="Normal 71 3 3 2 3 3 3" xfId="26590" xr:uid="{00000000-0005-0000-0000-0000DE670000}"/>
    <cellStyle name="Normal 71 3 3 2 3 5" xfId="21577" xr:uid="{00000000-0005-0000-0000-000049540000}"/>
    <cellStyle name="Normal 71 3 3 2 4" xfId="13167" xr:uid="{00000000-0005-0000-0000-00006F330000}"/>
    <cellStyle name="Normal 71 3 3 2 4 3" xfId="28265" xr:uid="{00000000-0005-0000-0000-0000696E0000}"/>
    <cellStyle name="Normal 71 3 3 2 5" xfId="8146" xr:uid="{00000000-0005-0000-0000-0000D21F0000}"/>
    <cellStyle name="Normal 71 3 3 2 5 3" xfId="23248" xr:uid="{00000000-0005-0000-0000-0000D05A0000}"/>
    <cellStyle name="Normal 71 3 3 2 7" xfId="18235" xr:uid="{00000000-0005-0000-0000-00003B470000}"/>
    <cellStyle name="Normal 71 3 3 3" xfId="3928" xr:uid="{00000000-0005-0000-0000-0000580F0000}"/>
    <cellStyle name="Normal 71 3 3 3 2" xfId="14002" xr:uid="{00000000-0005-0000-0000-0000B2360000}"/>
    <cellStyle name="Normal 71 3 3 3 2 3" xfId="29100" xr:uid="{00000000-0005-0000-0000-0000AC710000}"/>
    <cellStyle name="Normal 71 3 3 3 3" xfId="8982" xr:uid="{00000000-0005-0000-0000-000016230000}"/>
    <cellStyle name="Normal 71 3 3 3 3 3" xfId="24083" xr:uid="{00000000-0005-0000-0000-0000135E0000}"/>
    <cellStyle name="Normal 71 3 3 3 5" xfId="19070" xr:uid="{00000000-0005-0000-0000-00007E4A0000}"/>
    <cellStyle name="Normal 71 3 3 4" xfId="5621" xr:uid="{00000000-0005-0000-0000-0000F5150000}"/>
    <cellStyle name="Normal 71 3 3 4 2" xfId="15673" xr:uid="{00000000-0005-0000-0000-0000393D0000}"/>
    <cellStyle name="Normal 71 3 3 4 2 3" xfId="30771" xr:uid="{00000000-0005-0000-0000-000033780000}"/>
    <cellStyle name="Normal 71 3 3 4 3" xfId="10653" xr:uid="{00000000-0005-0000-0000-00009D290000}"/>
    <cellStyle name="Normal 71 3 3 4 3 3" xfId="25754" xr:uid="{00000000-0005-0000-0000-00009A640000}"/>
    <cellStyle name="Normal 71 3 3 4 5" xfId="20741" xr:uid="{00000000-0005-0000-0000-000005510000}"/>
    <cellStyle name="Normal 71 3 3 5" xfId="12331" xr:uid="{00000000-0005-0000-0000-00002B300000}"/>
    <cellStyle name="Normal 71 3 3 5 3" xfId="27429" xr:uid="{00000000-0005-0000-0000-0000256B0000}"/>
    <cellStyle name="Normal 71 3 3 6" xfId="7310" xr:uid="{00000000-0005-0000-0000-00008E1C0000}"/>
    <cellStyle name="Normal 71 3 3 6 3" xfId="22412" xr:uid="{00000000-0005-0000-0000-00008C570000}"/>
    <cellStyle name="Normal 71 3 3 8" xfId="17399" xr:uid="{00000000-0005-0000-0000-0000F7430000}"/>
    <cellStyle name="Normal 71 3 4" xfId="2657" xr:uid="{00000000-0005-0000-0000-0000610A0000}"/>
    <cellStyle name="Normal 71 3 4 2" xfId="4347" xr:uid="{00000000-0005-0000-0000-0000FB100000}"/>
    <cellStyle name="Normal 71 3 4 2 2" xfId="14420" xr:uid="{00000000-0005-0000-0000-000054380000}"/>
    <cellStyle name="Normal 71 3 4 2 2 3" xfId="29518" xr:uid="{00000000-0005-0000-0000-00004E730000}"/>
    <cellStyle name="Normal 71 3 4 2 3" xfId="9400" xr:uid="{00000000-0005-0000-0000-0000B8240000}"/>
    <cellStyle name="Normal 71 3 4 2 3 3" xfId="24501" xr:uid="{00000000-0005-0000-0000-0000B55F0000}"/>
    <cellStyle name="Normal 71 3 4 2 5" xfId="19488" xr:uid="{00000000-0005-0000-0000-0000204C0000}"/>
    <cellStyle name="Normal 71 3 4 3" xfId="6039" xr:uid="{00000000-0005-0000-0000-000097170000}"/>
    <cellStyle name="Normal 71 3 4 3 2" xfId="16091" xr:uid="{00000000-0005-0000-0000-0000DB3E0000}"/>
    <cellStyle name="Normal 71 3 4 3 3" xfId="11071" xr:uid="{00000000-0005-0000-0000-00003F2B0000}"/>
    <cellStyle name="Normal 71 3 4 3 3 3" xfId="26172" xr:uid="{00000000-0005-0000-0000-00003C660000}"/>
    <cellStyle name="Normal 71 3 4 3 5" xfId="21159" xr:uid="{00000000-0005-0000-0000-0000A7520000}"/>
    <cellStyle name="Normal 71 3 4 4" xfId="12749" xr:uid="{00000000-0005-0000-0000-0000CD310000}"/>
    <cellStyle name="Normal 71 3 4 4 3" xfId="27847" xr:uid="{00000000-0005-0000-0000-0000C76C0000}"/>
    <cellStyle name="Normal 71 3 4 5" xfId="7728" xr:uid="{00000000-0005-0000-0000-0000301E0000}"/>
    <cellStyle name="Normal 71 3 4 5 3" xfId="22830" xr:uid="{00000000-0005-0000-0000-00002E590000}"/>
    <cellStyle name="Normal 71 3 4 7" xfId="17817" xr:uid="{00000000-0005-0000-0000-000099450000}"/>
    <cellStyle name="Normal 71 3 5" xfId="3510" xr:uid="{00000000-0005-0000-0000-0000B60D0000}"/>
    <cellStyle name="Normal 71 3 5 2" xfId="13584" xr:uid="{00000000-0005-0000-0000-000010350000}"/>
    <cellStyle name="Normal 71 3 5 2 3" xfId="28682" xr:uid="{00000000-0005-0000-0000-00000A700000}"/>
    <cellStyle name="Normal 71 3 5 3" xfId="8564" xr:uid="{00000000-0005-0000-0000-000074210000}"/>
    <cellStyle name="Normal 71 3 5 3 3" xfId="23665" xr:uid="{00000000-0005-0000-0000-0000715C0000}"/>
    <cellStyle name="Normal 71 3 5 5" xfId="18652" xr:uid="{00000000-0005-0000-0000-0000DC480000}"/>
    <cellStyle name="Normal 71 3 6" xfId="5203" xr:uid="{00000000-0005-0000-0000-000053140000}"/>
    <cellStyle name="Normal 71 3 6 2" xfId="15255" xr:uid="{00000000-0005-0000-0000-0000973B0000}"/>
    <cellStyle name="Normal 71 3 6 2 3" xfId="30353" xr:uid="{00000000-0005-0000-0000-000091760000}"/>
    <cellStyle name="Normal 71 3 6 3" xfId="10235" xr:uid="{00000000-0005-0000-0000-0000FB270000}"/>
    <cellStyle name="Normal 71 3 6 3 3" xfId="25336" xr:uid="{00000000-0005-0000-0000-0000F8620000}"/>
    <cellStyle name="Normal 71 3 6 5" xfId="20323" xr:uid="{00000000-0005-0000-0000-0000634F0000}"/>
    <cellStyle name="Normal 71 3 7" xfId="11913" xr:uid="{00000000-0005-0000-0000-0000892E0000}"/>
    <cellStyle name="Normal 71 3 7 3" xfId="27011" xr:uid="{00000000-0005-0000-0000-000083690000}"/>
    <cellStyle name="Normal 71 3 8" xfId="6892" xr:uid="{00000000-0005-0000-0000-0000EC1A0000}"/>
    <cellStyle name="Normal 71 3 8 3" xfId="21994" xr:uid="{00000000-0005-0000-0000-0000EA550000}"/>
    <cellStyle name="Normal 71 4" xfId="1917" xr:uid="{00000000-0005-0000-0000-00007D070000}"/>
    <cellStyle name="Normal 71 4 2" xfId="2340" xr:uid="{00000000-0005-0000-0000-000024090000}"/>
    <cellStyle name="Normal 71 4 2 2" xfId="3179" xr:uid="{00000000-0005-0000-0000-00006B0C0000}"/>
    <cellStyle name="Normal 71 4 2 2 2" xfId="4869" xr:uid="{00000000-0005-0000-0000-000005130000}"/>
    <cellStyle name="Normal 71 4 2 2 2 2" xfId="14942" xr:uid="{00000000-0005-0000-0000-00005E3A0000}"/>
    <cellStyle name="Normal 71 4 2 2 2 2 3" xfId="30040" xr:uid="{00000000-0005-0000-0000-000058750000}"/>
    <cellStyle name="Normal 71 4 2 2 2 3" xfId="9922" xr:uid="{00000000-0005-0000-0000-0000C2260000}"/>
    <cellStyle name="Normal 71 4 2 2 2 3 3" xfId="25023" xr:uid="{00000000-0005-0000-0000-0000BF610000}"/>
    <cellStyle name="Normal 71 4 2 2 2 5" xfId="20010" xr:uid="{00000000-0005-0000-0000-00002A4E0000}"/>
    <cellStyle name="Normal 71 4 2 2 3" xfId="6561" xr:uid="{00000000-0005-0000-0000-0000A1190000}"/>
    <cellStyle name="Normal 71 4 2 2 3 2" xfId="16613" xr:uid="{00000000-0005-0000-0000-0000E5400000}"/>
    <cellStyle name="Normal 71 4 2 2 3 3" xfId="11593" xr:uid="{00000000-0005-0000-0000-0000492D0000}"/>
    <cellStyle name="Normal 71 4 2 2 3 3 3" xfId="26694" xr:uid="{00000000-0005-0000-0000-000046680000}"/>
    <cellStyle name="Normal 71 4 2 2 3 5" xfId="21681" xr:uid="{00000000-0005-0000-0000-0000B1540000}"/>
    <cellStyle name="Normal 71 4 2 2 4" xfId="13271" xr:uid="{00000000-0005-0000-0000-0000D7330000}"/>
    <cellStyle name="Normal 71 4 2 2 4 3" xfId="28369" xr:uid="{00000000-0005-0000-0000-0000D16E0000}"/>
    <cellStyle name="Normal 71 4 2 2 5" xfId="8250" xr:uid="{00000000-0005-0000-0000-00003A200000}"/>
    <cellStyle name="Normal 71 4 2 2 5 3" xfId="23352" xr:uid="{00000000-0005-0000-0000-0000385B0000}"/>
    <cellStyle name="Normal 71 4 2 2 7" xfId="18339" xr:uid="{00000000-0005-0000-0000-0000A3470000}"/>
    <cellStyle name="Normal 71 4 2 3" xfId="4032" xr:uid="{00000000-0005-0000-0000-0000C00F0000}"/>
    <cellStyle name="Normal 71 4 2 3 2" xfId="14106" xr:uid="{00000000-0005-0000-0000-00001A370000}"/>
    <cellStyle name="Normal 71 4 2 3 2 3" xfId="29204" xr:uid="{00000000-0005-0000-0000-000014720000}"/>
    <cellStyle name="Normal 71 4 2 3 3" xfId="9086" xr:uid="{00000000-0005-0000-0000-00007E230000}"/>
    <cellStyle name="Normal 71 4 2 3 3 3" xfId="24187" xr:uid="{00000000-0005-0000-0000-00007B5E0000}"/>
    <cellStyle name="Normal 71 4 2 3 5" xfId="19174" xr:uid="{00000000-0005-0000-0000-0000E64A0000}"/>
    <cellStyle name="Normal 71 4 2 4" xfId="5725" xr:uid="{00000000-0005-0000-0000-00005D160000}"/>
    <cellStyle name="Normal 71 4 2 4 2" xfId="15777" xr:uid="{00000000-0005-0000-0000-0000A13D0000}"/>
    <cellStyle name="Normal 71 4 2 4 2 3" xfId="30875" xr:uid="{00000000-0005-0000-0000-00009B780000}"/>
    <cellStyle name="Normal 71 4 2 4 3" xfId="10757" xr:uid="{00000000-0005-0000-0000-0000052A0000}"/>
    <cellStyle name="Normal 71 4 2 4 3 3" xfId="25858" xr:uid="{00000000-0005-0000-0000-000002650000}"/>
    <cellStyle name="Normal 71 4 2 4 5" xfId="20845" xr:uid="{00000000-0005-0000-0000-00006D510000}"/>
    <cellStyle name="Normal 71 4 2 5" xfId="12435" xr:uid="{00000000-0005-0000-0000-000093300000}"/>
    <cellStyle name="Normal 71 4 2 5 3" xfId="27533" xr:uid="{00000000-0005-0000-0000-00008D6B0000}"/>
    <cellStyle name="Normal 71 4 2 6" xfId="7414" xr:uid="{00000000-0005-0000-0000-0000F61C0000}"/>
    <cellStyle name="Normal 71 4 2 6 3" xfId="22516" xr:uid="{00000000-0005-0000-0000-0000F4570000}"/>
    <cellStyle name="Normal 71 4 2 8" xfId="17503" xr:uid="{00000000-0005-0000-0000-00005F440000}"/>
    <cellStyle name="Normal 71 4 3" xfId="2761" xr:uid="{00000000-0005-0000-0000-0000C90A0000}"/>
    <cellStyle name="Normal 71 4 3 2" xfId="4451" xr:uid="{00000000-0005-0000-0000-000063110000}"/>
    <cellStyle name="Normal 71 4 3 2 2" xfId="14524" xr:uid="{00000000-0005-0000-0000-0000BC380000}"/>
    <cellStyle name="Normal 71 4 3 2 2 3" xfId="29622" xr:uid="{00000000-0005-0000-0000-0000B6730000}"/>
    <cellStyle name="Normal 71 4 3 2 3" xfId="9504" xr:uid="{00000000-0005-0000-0000-000020250000}"/>
    <cellStyle name="Normal 71 4 3 2 3 3" xfId="24605" xr:uid="{00000000-0005-0000-0000-00001D600000}"/>
    <cellStyle name="Normal 71 4 3 2 5" xfId="19592" xr:uid="{00000000-0005-0000-0000-0000884C0000}"/>
    <cellStyle name="Normal 71 4 3 3" xfId="6143" xr:uid="{00000000-0005-0000-0000-0000FF170000}"/>
    <cellStyle name="Normal 71 4 3 3 2" xfId="16195" xr:uid="{00000000-0005-0000-0000-0000433F0000}"/>
    <cellStyle name="Normal 71 4 3 3 3" xfId="11175" xr:uid="{00000000-0005-0000-0000-0000A72B0000}"/>
    <cellStyle name="Normal 71 4 3 3 3 3" xfId="26276" xr:uid="{00000000-0005-0000-0000-0000A4660000}"/>
    <cellStyle name="Normal 71 4 3 3 5" xfId="21263" xr:uid="{00000000-0005-0000-0000-00000F530000}"/>
    <cellStyle name="Normal 71 4 3 4" xfId="12853" xr:uid="{00000000-0005-0000-0000-000035320000}"/>
    <cellStyle name="Normal 71 4 3 4 3" xfId="27951" xr:uid="{00000000-0005-0000-0000-00002F6D0000}"/>
    <cellStyle name="Normal 71 4 3 5" xfId="7832" xr:uid="{00000000-0005-0000-0000-0000981E0000}"/>
    <cellStyle name="Normal 71 4 3 5 3" xfId="22934" xr:uid="{00000000-0005-0000-0000-000096590000}"/>
    <cellStyle name="Normal 71 4 3 7" xfId="17921" xr:uid="{00000000-0005-0000-0000-000001460000}"/>
    <cellStyle name="Normal 71 4 4" xfId="3614" xr:uid="{00000000-0005-0000-0000-00001E0E0000}"/>
    <cellStyle name="Normal 71 4 4 2" xfId="13688" xr:uid="{00000000-0005-0000-0000-000078350000}"/>
    <cellStyle name="Normal 71 4 4 2 3" xfId="28786" xr:uid="{00000000-0005-0000-0000-000072700000}"/>
    <cellStyle name="Normal 71 4 4 3" xfId="8668" xr:uid="{00000000-0005-0000-0000-0000DC210000}"/>
    <cellStyle name="Normal 71 4 4 3 3" xfId="23769" xr:uid="{00000000-0005-0000-0000-0000D95C0000}"/>
    <cellStyle name="Normal 71 4 4 5" xfId="18756" xr:uid="{00000000-0005-0000-0000-000044490000}"/>
    <cellStyle name="Normal 71 4 5" xfId="5307" xr:uid="{00000000-0005-0000-0000-0000BB140000}"/>
    <cellStyle name="Normal 71 4 5 2" xfId="15359" xr:uid="{00000000-0005-0000-0000-0000FF3B0000}"/>
    <cellStyle name="Normal 71 4 5 2 3" xfId="30457" xr:uid="{00000000-0005-0000-0000-0000F9760000}"/>
    <cellStyle name="Normal 71 4 5 3" xfId="10339" xr:uid="{00000000-0005-0000-0000-000063280000}"/>
    <cellStyle name="Normal 71 4 5 3 3" xfId="25440" xr:uid="{00000000-0005-0000-0000-000060630000}"/>
    <cellStyle name="Normal 71 4 5 5" xfId="20427" xr:uid="{00000000-0005-0000-0000-0000CB4F0000}"/>
    <cellStyle name="Normal 71 4 6" xfId="12017" xr:uid="{00000000-0005-0000-0000-0000F12E0000}"/>
    <cellStyle name="Normal 71 4 6 3" xfId="27115" xr:uid="{00000000-0005-0000-0000-0000EB690000}"/>
    <cellStyle name="Normal 71 4 7" xfId="6996" xr:uid="{00000000-0005-0000-0000-0000541B0000}"/>
    <cellStyle name="Normal 71 4 7 3" xfId="22098" xr:uid="{00000000-0005-0000-0000-000052560000}"/>
    <cellStyle name="Normal 71 4 9" xfId="17085" xr:uid="{00000000-0005-0000-0000-0000BD420000}"/>
    <cellStyle name="Normal 71 5" xfId="2130" xr:uid="{00000000-0005-0000-0000-000052080000}"/>
    <cellStyle name="Normal 71 5 2" xfId="2971" xr:uid="{00000000-0005-0000-0000-00009B0B0000}"/>
    <cellStyle name="Normal 71 5 2 2" xfId="4661" xr:uid="{00000000-0005-0000-0000-000035120000}"/>
    <cellStyle name="Normal 71 5 2 2 2" xfId="14734" xr:uid="{00000000-0005-0000-0000-00008E390000}"/>
    <cellStyle name="Normal 71 5 2 2 2 3" xfId="29832" xr:uid="{00000000-0005-0000-0000-000088740000}"/>
    <cellStyle name="Normal 71 5 2 2 3" xfId="9714" xr:uid="{00000000-0005-0000-0000-0000F2250000}"/>
    <cellStyle name="Normal 71 5 2 2 3 3" xfId="24815" xr:uid="{00000000-0005-0000-0000-0000EF600000}"/>
    <cellStyle name="Normal 71 5 2 2 5" xfId="19802" xr:uid="{00000000-0005-0000-0000-00005A4D0000}"/>
    <cellStyle name="Normal 71 5 2 3" xfId="6353" xr:uid="{00000000-0005-0000-0000-0000D1180000}"/>
    <cellStyle name="Normal 71 5 2 3 2" xfId="16405" xr:uid="{00000000-0005-0000-0000-000015400000}"/>
    <cellStyle name="Normal 71 5 2 3 3" xfId="11385" xr:uid="{00000000-0005-0000-0000-0000792C0000}"/>
    <cellStyle name="Normal 71 5 2 3 3 3" xfId="26486" xr:uid="{00000000-0005-0000-0000-000076670000}"/>
    <cellStyle name="Normal 71 5 2 3 5" xfId="21473" xr:uid="{00000000-0005-0000-0000-0000E1530000}"/>
    <cellStyle name="Normal 71 5 2 4" xfId="13063" xr:uid="{00000000-0005-0000-0000-000007330000}"/>
    <cellStyle name="Normal 71 5 2 4 3" xfId="28161" xr:uid="{00000000-0005-0000-0000-0000016E0000}"/>
    <cellStyle name="Normal 71 5 2 5" xfId="8042" xr:uid="{00000000-0005-0000-0000-00006A1F0000}"/>
    <cellStyle name="Normal 71 5 2 5 3" xfId="23144" xr:uid="{00000000-0005-0000-0000-0000685A0000}"/>
    <cellStyle name="Normal 71 5 2 7" xfId="18131" xr:uid="{00000000-0005-0000-0000-0000D3460000}"/>
    <cellStyle name="Normal 71 5 3" xfId="3824" xr:uid="{00000000-0005-0000-0000-0000F00E0000}"/>
    <cellStyle name="Normal 71 5 3 2" xfId="13898" xr:uid="{00000000-0005-0000-0000-00004A360000}"/>
    <cellStyle name="Normal 71 5 3 2 3" xfId="28996" xr:uid="{00000000-0005-0000-0000-000044710000}"/>
    <cellStyle name="Normal 71 5 3 3" xfId="8878" xr:uid="{00000000-0005-0000-0000-0000AE220000}"/>
    <cellStyle name="Normal 71 5 3 3 3" xfId="23979" xr:uid="{00000000-0005-0000-0000-0000AB5D0000}"/>
    <cellStyle name="Normal 71 5 3 5" xfId="18966" xr:uid="{00000000-0005-0000-0000-0000164A0000}"/>
    <cellStyle name="Normal 71 5 4" xfId="5517" xr:uid="{00000000-0005-0000-0000-00008D150000}"/>
    <cellStyle name="Normal 71 5 4 2" xfId="15569" xr:uid="{00000000-0005-0000-0000-0000D13C0000}"/>
    <cellStyle name="Normal 71 5 4 2 3" xfId="30667" xr:uid="{00000000-0005-0000-0000-0000CB770000}"/>
    <cellStyle name="Normal 71 5 4 3" xfId="10549" xr:uid="{00000000-0005-0000-0000-000035290000}"/>
    <cellStyle name="Normal 71 5 4 3 3" xfId="25650" xr:uid="{00000000-0005-0000-0000-000032640000}"/>
    <cellStyle name="Normal 71 5 4 5" xfId="20637" xr:uid="{00000000-0005-0000-0000-00009D500000}"/>
    <cellStyle name="Normal 71 5 5" xfId="12227" xr:uid="{00000000-0005-0000-0000-0000C32F0000}"/>
    <cellStyle name="Normal 71 5 5 3" xfId="27325" xr:uid="{00000000-0005-0000-0000-0000BD6A0000}"/>
    <cellStyle name="Normal 71 5 6" xfId="7206" xr:uid="{00000000-0005-0000-0000-0000261C0000}"/>
    <cellStyle name="Normal 71 5 6 3" xfId="22308" xr:uid="{00000000-0005-0000-0000-000024570000}"/>
    <cellStyle name="Normal 71 5 8" xfId="17295" xr:uid="{00000000-0005-0000-0000-00008F430000}"/>
    <cellStyle name="Normal 71 6" xfId="2551" xr:uid="{00000000-0005-0000-0000-0000F7090000}"/>
    <cellStyle name="Normal 71 6 2" xfId="4243" xr:uid="{00000000-0005-0000-0000-000093100000}"/>
    <cellStyle name="Normal 71 6 2 2" xfId="14316" xr:uid="{00000000-0005-0000-0000-0000EC370000}"/>
    <cellStyle name="Normal 71 6 2 2 3" xfId="29414" xr:uid="{00000000-0005-0000-0000-0000E6720000}"/>
    <cellStyle name="Normal 71 6 2 3" xfId="9296" xr:uid="{00000000-0005-0000-0000-000050240000}"/>
    <cellStyle name="Normal 71 6 2 3 3" xfId="24397" xr:uid="{00000000-0005-0000-0000-00004D5F0000}"/>
    <cellStyle name="Normal 71 6 2 5" xfId="19384" xr:uid="{00000000-0005-0000-0000-0000B84B0000}"/>
    <cellStyle name="Normal 71 6 3" xfId="5935" xr:uid="{00000000-0005-0000-0000-00002F170000}"/>
    <cellStyle name="Normal 71 6 3 2" xfId="15987" xr:uid="{00000000-0005-0000-0000-0000733E0000}"/>
    <cellStyle name="Normal 71 6 3 3" xfId="10967" xr:uid="{00000000-0005-0000-0000-0000D72A0000}"/>
    <cellStyle name="Normal 71 6 3 3 3" xfId="26068" xr:uid="{00000000-0005-0000-0000-0000D4650000}"/>
    <cellStyle name="Normal 71 6 3 5" xfId="21055" xr:uid="{00000000-0005-0000-0000-00003F520000}"/>
    <cellStyle name="Normal 71 6 4" xfId="12645" xr:uid="{00000000-0005-0000-0000-000065310000}"/>
    <cellStyle name="Normal 71 6 4 3" xfId="27743" xr:uid="{00000000-0005-0000-0000-00005F6C0000}"/>
    <cellStyle name="Normal 71 6 5" xfId="7624" xr:uid="{00000000-0005-0000-0000-0000C81D0000}"/>
    <cellStyle name="Normal 71 6 5 3" xfId="22726" xr:uid="{00000000-0005-0000-0000-0000C6580000}"/>
    <cellStyle name="Normal 71 6 7" xfId="17713" xr:uid="{00000000-0005-0000-0000-000031450000}"/>
    <cellStyle name="Normal 71 7" xfId="3403" xr:uid="{00000000-0005-0000-0000-00004B0D0000}"/>
    <cellStyle name="Normal 71 7 2" xfId="13480" xr:uid="{00000000-0005-0000-0000-0000A8340000}"/>
    <cellStyle name="Normal 71 7 2 3" xfId="28578" xr:uid="{00000000-0005-0000-0000-0000A26F0000}"/>
    <cellStyle name="Normal 71 7 3" xfId="8460" xr:uid="{00000000-0005-0000-0000-00000C210000}"/>
    <cellStyle name="Normal 71 7 3 3" xfId="23561" xr:uid="{00000000-0005-0000-0000-0000095C0000}"/>
    <cellStyle name="Normal 71 7 5" xfId="18548" xr:uid="{00000000-0005-0000-0000-000074480000}"/>
    <cellStyle name="Normal 71 8" xfId="5097" xr:uid="{00000000-0005-0000-0000-0000E9130000}"/>
    <cellStyle name="Normal 71 8 2" xfId="15151" xr:uid="{00000000-0005-0000-0000-00002F3B0000}"/>
    <cellStyle name="Normal 71 8 2 3" xfId="30249" xr:uid="{00000000-0005-0000-0000-000029760000}"/>
    <cellStyle name="Normal 71 8 3" xfId="10131" xr:uid="{00000000-0005-0000-0000-000093270000}"/>
    <cellStyle name="Normal 71 8 3 3" xfId="25232" xr:uid="{00000000-0005-0000-0000-000090620000}"/>
    <cellStyle name="Normal 71 8 5" xfId="20219" xr:uid="{00000000-0005-0000-0000-0000FB4E0000}"/>
    <cellStyle name="Normal 71 9" xfId="11807" xr:uid="{00000000-0005-0000-0000-00001F2E0000}"/>
    <cellStyle name="Normal 71 9 3" xfId="26907" xr:uid="{00000000-0005-0000-0000-00001B690000}"/>
    <cellStyle name="Normal 72" xfId="1490" xr:uid="{00000000-0005-0000-0000-0000D2050000}"/>
    <cellStyle name="Normal 72 10" xfId="6787" xr:uid="{00000000-0005-0000-0000-0000831A0000}"/>
    <cellStyle name="Normal 72 10 3" xfId="21891" xr:uid="{00000000-0005-0000-0000-000083550000}"/>
    <cellStyle name="Normal 72 12" xfId="16876" xr:uid="{00000000-0005-0000-0000-0000EC410000}"/>
    <cellStyle name="Normal 72 2" xfId="1751" xr:uid="{00000000-0005-0000-0000-0000D7060000}"/>
    <cellStyle name="Normal 72 2 11" xfId="16930" xr:uid="{00000000-0005-0000-0000-000022420000}"/>
    <cellStyle name="Normal 72 2 2" xfId="1859" xr:uid="{00000000-0005-0000-0000-000043070000}"/>
    <cellStyle name="Normal 72 2 2 10" xfId="17034" xr:uid="{00000000-0005-0000-0000-00008A420000}"/>
    <cellStyle name="Normal 72 2 2 2" xfId="2076" xr:uid="{00000000-0005-0000-0000-00001C080000}"/>
    <cellStyle name="Normal 72 2 2 2 2" xfId="2497" xr:uid="{00000000-0005-0000-0000-0000C1090000}"/>
    <cellStyle name="Normal 72 2 2 2 2 2" xfId="3336" xr:uid="{00000000-0005-0000-0000-0000080D0000}"/>
    <cellStyle name="Normal 72 2 2 2 2 2 2" xfId="5026" xr:uid="{00000000-0005-0000-0000-0000A2130000}"/>
    <cellStyle name="Normal 72 2 2 2 2 2 2 2" xfId="15099" xr:uid="{00000000-0005-0000-0000-0000FB3A0000}"/>
    <cellStyle name="Normal 72 2 2 2 2 2 2 2 3" xfId="30197" xr:uid="{00000000-0005-0000-0000-0000F5750000}"/>
    <cellStyle name="Normal 72 2 2 2 2 2 2 3" xfId="10079" xr:uid="{00000000-0005-0000-0000-00005F270000}"/>
    <cellStyle name="Normal 72 2 2 2 2 2 2 3 3" xfId="25180" xr:uid="{00000000-0005-0000-0000-00005C620000}"/>
    <cellStyle name="Normal 72 2 2 2 2 2 2 5" xfId="20167" xr:uid="{00000000-0005-0000-0000-0000C74E0000}"/>
    <cellStyle name="Normal 72 2 2 2 2 2 3" xfId="6718" xr:uid="{00000000-0005-0000-0000-00003E1A0000}"/>
    <cellStyle name="Normal 72 2 2 2 2 2 3 2" xfId="16770" xr:uid="{00000000-0005-0000-0000-000082410000}"/>
    <cellStyle name="Normal 72 2 2 2 2 2 3 3" xfId="11750" xr:uid="{00000000-0005-0000-0000-0000E62D0000}"/>
    <cellStyle name="Normal 72 2 2 2 2 2 3 3 3" xfId="26851" xr:uid="{00000000-0005-0000-0000-0000E3680000}"/>
    <cellStyle name="Normal 72 2 2 2 2 2 3 5" xfId="21838" xr:uid="{00000000-0005-0000-0000-00004E550000}"/>
    <cellStyle name="Normal 72 2 2 2 2 2 4" xfId="13428" xr:uid="{00000000-0005-0000-0000-000074340000}"/>
    <cellStyle name="Normal 72 2 2 2 2 2 4 3" xfId="28526" xr:uid="{00000000-0005-0000-0000-00006E6F0000}"/>
    <cellStyle name="Normal 72 2 2 2 2 2 5" xfId="8407" xr:uid="{00000000-0005-0000-0000-0000D7200000}"/>
    <cellStyle name="Normal 72 2 2 2 2 2 5 3" xfId="23509" xr:uid="{00000000-0005-0000-0000-0000D55B0000}"/>
    <cellStyle name="Normal 72 2 2 2 2 2 7" xfId="18496" xr:uid="{00000000-0005-0000-0000-000040480000}"/>
    <cellStyle name="Normal 72 2 2 2 2 3" xfId="4189" xr:uid="{00000000-0005-0000-0000-00005D100000}"/>
    <cellStyle name="Normal 72 2 2 2 2 3 2" xfId="14263" xr:uid="{00000000-0005-0000-0000-0000B7370000}"/>
    <cellStyle name="Normal 72 2 2 2 2 3 2 3" xfId="29361" xr:uid="{00000000-0005-0000-0000-0000B1720000}"/>
    <cellStyle name="Normal 72 2 2 2 2 3 3" xfId="9243" xr:uid="{00000000-0005-0000-0000-00001B240000}"/>
    <cellStyle name="Normal 72 2 2 2 2 3 3 3" xfId="24344" xr:uid="{00000000-0005-0000-0000-0000185F0000}"/>
    <cellStyle name="Normal 72 2 2 2 2 3 5" xfId="19331" xr:uid="{00000000-0005-0000-0000-0000834B0000}"/>
    <cellStyle name="Normal 72 2 2 2 2 4" xfId="5882" xr:uid="{00000000-0005-0000-0000-0000FA160000}"/>
    <cellStyle name="Normal 72 2 2 2 2 4 2" xfId="15934" xr:uid="{00000000-0005-0000-0000-00003E3E0000}"/>
    <cellStyle name="Normal 72 2 2 2 2 4 3" xfId="10914" xr:uid="{00000000-0005-0000-0000-0000A22A0000}"/>
    <cellStyle name="Normal 72 2 2 2 2 4 3 3" xfId="26015" xr:uid="{00000000-0005-0000-0000-00009F650000}"/>
    <cellStyle name="Normal 72 2 2 2 2 4 5" xfId="21002" xr:uid="{00000000-0005-0000-0000-00000A520000}"/>
    <cellStyle name="Normal 72 2 2 2 2 5" xfId="12592" xr:uid="{00000000-0005-0000-0000-000030310000}"/>
    <cellStyle name="Normal 72 2 2 2 2 5 3" xfId="27690" xr:uid="{00000000-0005-0000-0000-00002A6C0000}"/>
    <cellStyle name="Normal 72 2 2 2 2 6" xfId="7571" xr:uid="{00000000-0005-0000-0000-0000931D0000}"/>
    <cellStyle name="Normal 72 2 2 2 2 6 3" xfId="22673" xr:uid="{00000000-0005-0000-0000-000091580000}"/>
    <cellStyle name="Normal 72 2 2 2 2 8" xfId="17660" xr:uid="{00000000-0005-0000-0000-0000FC440000}"/>
    <cellStyle name="Normal 72 2 2 2 3" xfId="2918" xr:uid="{00000000-0005-0000-0000-0000660B0000}"/>
    <cellStyle name="Normal 72 2 2 2 3 2" xfId="4608" xr:uid="{00000000-0005-0000-0000-000000120000}"/>
    <cellStyle name="Normal 72 2 2 2 3 2 2" xfId="14681" xr:uid="{00000000-0005-0000-0000-000059390000}"/>
    <cellStyle name="Normal 72 2 2 2 3 2 2 3" xfId="29779" xr:uid="{00000000-0005-0000-0000-000053740000}"/>
    <cellStyle name="Normal 72 2 2 2 3 2 3" xfId="9661" xr:uid="{00000000-0005-0000-0000-0000BD250000}"/>
    <cellStyle name="Normal 72 2 2 2 3 2 3 3" xfId="24762" xr:uid="{00000000-0005-0000-0000-0000BA600000}"/>
    <cellStyle name="Normal 72 2 2 2 3 2 5" xfId="19749" xr:uid="{00000000-0005-0000-0000-0000254D0000}"/>
    <cellStyle name="Normal 72 2 2 2 3 3" xfId="6300" xr:uid="{00000000-0005-0000-0000-00009C180000}"/>
    <cellStyle name="Normal 72 2 2 2 3 3 2" xfId="16352" xr:uid="{00000000-0005-0000-0000-0000E03F0000}"/>
    <cellStyle name="Normal 72 2 2 2 3 3 3" xfId="11332" xr:uid="{00000000-0005-0000-0000-0000442C0000}"/>
    <cellStyle name="Normal 72 2 2 2 3 3 3 3" xfId="26433" xr:uid="{00000000-0005-0000-0000-000041670000}"/>
    <cellStyle name="Normal 72 2 2 2 3 3 5" xfId="21420" xr:uid="{00000000-0005-0000-0000-0000AC530000}"/>
    <cellStyle name="Normal 72 2 2 2 3 4" xfId="13010" xr:uid="{00000000-0005-0000-0000-0000D2320000}"/>
    <cellStyle name="Normal 72 2 2 2 3 4 3" xfId="28108" xr:uid="{00000000-0005-0000-0000-0000CC6D0000}"/>
    <cellStyle name="Normal 72 2 2 2 3 5" xfId="7989" xr:uid="{00000000-0005-0000-0000-0000351F0000}"/>
    <cellStyle name="Normal 72 2 2 2 3 5 3" xfId="23091" xr:uid="{00000000-0005-0000-0000-0000335A0000}"/>
    <cellStyle name="Normal 72 2 2 2 3 7" xfId="18078" xr:uid="{00000000-0005-0000-0000-00009E460000}"/>
    <cellStyle name="Normal 72 2 2 2 4" xfId="3771" xr:uid="{00000000-0005-0000-0000-0000BB0E0000}"/>
    <cellStyle name="Normal 72 2 2 2 4 2" xfId="13845" xr:uid="{00000000-0005-0000-0000-000015360000}"/>
    <cellStyle name="Normal 72 2 2 2 4 2 3" xfId="28943" xr:uid="{00000000-0005-0000-0000-00000F710000}"/>
    <cellStyle name="Normal 72 2 2 2 4 3" xfId="8825" xr:uid="{00000000-0005-0000-0000-000079220000}"/>
    <cellStyle name="Normal 72 2 2 2 4 3 3" xfId="23926" xr:uid="{00000000-0005-0000-0000-0000765D0000}"/>
    <cellStyle name="Normal 72 2 2 2 4 5" xfId="18913" xr:uid="{00000000-0005-0000-0000-0000E1490000}"/>
    <cellStyle name="Normal 72 2 2 2 5" xfId="5464" xr:uid="{00000000-0005-0000-0000-000058150000}"/>
    <cellStyle name="Normal 72 2 2 2 5 2" xfId="15516" xr:uid="{00000000-0005-0000-0000-00009C3C0000}"/>
    <cellStyle name="Normal 72 2 2 2 5 2 3" xfId="30614" xr:uid="{00000000-0005-0000-0000-000096770000}"/>
    <cellStyle name="Normal 72 2 2 2 5 3" xfId="10496" xr:uid="{00000000-0005-0000-0000-000000290000}"/>
    <cellStyle name="Normal 72 2 2 2 5 3 3" xfId="25597" xr:uid="{00000000-0005-0000-0000-0000FD630000}"/>
    <cellStyle name="Normal 72 2 2 2 5 5" xfId="20584" xr:uid="{00000000-0005-0000-0000-000068500000}"/>
    <cellStyle name="Normal 72 2 2 2 6" xfId="12174" xr:uid="{00000000-0005-0000-0000-00008E2F0000}"/>
    <cellStyle name="Normal 72 2 2 2 6 3" xfId="27272" xr:uid="{00000000-0005-0000-0000-0000886A0000}"/>
    <cellStyle name="Normal 72 2 2 2 7" xfId="7153" xr:uid="{00000000-0005-0000-0000-0000F11B0000}"/>
    <cellStyle name="Normal 72 2 2 2 7 3" xfId="22255" xr:uid="{00000000-0005-0000-0000-0000EF560000}"/>
    <cellStyle name="Normal 72 2 2 2 9" xfId="17242" xr:uid="{00000000-0005-0000-0000-00005A430000}"/>
    <cellStyle name="Normal 72 2 2 3" xfId="2289" xr:uid="{00000000-0005-0000-0000-0000F1080000}"/>
    <cellStyle name="Normal 72 2 2 3 2" xfId="3128" xr:uid="{00000000-0005-0000-0000-0000380C0000}"/>
    <cellStyle name="Normal 72 2 2 3 2 2" xfId="4818" xr:uid="{00000000-0005-0000-0000-0000D2120000}"/>
    <cellStyle name="Normal 72 2 2 3 2 2 2" xfId="14891" xr:uid="{00000000-0005-0000-0000-00002B3A0000}"/>
    <cellStyle name="Normal 72 2 2 3 2 2 2 3" xfId="29989" xr:uid="{00000000-0005-0000-0000-000025750000}"/>
    <cellStyle name="Normal 72 2 2 3 2 2 3" xfId="9871" xr:uid="{00000000-0005-0000-0000-00008F260000}"/>
    <cellStyle name="Normal 72 2 2 3 2 2 3 3" xfId="24972" xr:uid="{00000000-0005-0000-0000-00008C610000}"/>
    <cellStyle name="Normal 72 2 2 3 2 2 5" xfId="19959" xr:uid="{00000000-0005-0000-0000-0000F74D0000}"/>
    <cellStyle name="Normal 72 2 2 3 2 3" xfId="6510" xr:uid="{00000000-0005-0000-0000-00006E190000}"/>
    <cellStyle name="Normal 72 2 2 3 2 3 2" xfId="16562" xr:uid="{00000000-0005-0000-0000-0000B2400000}"/>
    <cellStyle name="Normal 72 2 2 3 2 3 3" xfId="11542" xr:uid="{00000000-0005-0000-0000-0000162D0000}"/>
    <cellStyle name="Normal 72 2 2 3 2 3 3 3" xfId="26643" xr:uid="{00000000-0005-0000-0000-000013680000}"/>
    <cellStyle name="Normal 72 2 2 3 2 3 5" xfId="21630" xr:uid="{00000000-0005-0000-0000-00007E540000}"/>
    <cellStyle name="Normal 72 2 2 3 2 4" xfId="13220" xr:uid="{00000000-0005-0000-0000-0000A4330000}"/>
    <cellStyle name="Normal 72 2 2 3 2 4 3" xfId="28318" xr:uid="{00000000-0005-0000-0000-00009E6E0000}"/>
    <cellStyle name="Normal 72 2 2 3 2 5" xfId="8199" xr:uid="{00000000-0005-0000-0000-000007200000}"/>
    <cellStyle name="Normal 72 2 2 3 2 5 3" xfId="23301" xr:uid="{00000000-0005-0000-0000-0000055B0000}"/>
    <cellStyle name="Normal 72 2 2 3 2 7" xfId="18288" xr:uid="{00000000-0005-0000-0000-000070470000}"/>
    <cellStyle name="Normal 72 2 2 3 3" xfId="3981" xr:uid="{00000000-0005-0000-0000-00008D0F0000}"/>
    <cellStyle name="Normal 72 2 2 3 3 2" xfId="14055" xr:uid="{00000000-0005-0000-0000-0000E7360000}"/>
    <cellStyle name="Normal 72 2 2 3 3 2 3" xfId="29153" xr:uid="{00000000-0005-0000-0000-0000E1710000}"/>
    <cellStyle name="Normal 72 2 2 3 3 3" xfId="9035" xr:uid="{00000000-0005-0000-0000-00004B230000}"/>
    <cellStyle name="Normal 72 2 2 3 3 3 3" xfId="24136" xr:uid="{00000000-0005-0000-0000-0000485E0000}"/>
    <cellStyle name="Normal 72 2 2 3 3 5" xfId="19123" xr:uid="{00000000-0005-0000-0000-0000B34A0000}"/>
    <cellStyle name="Normal 72 2 2 3 4" xfId="5674" xr:uid="{00000000-0005-0000-0000-00002A160000}"/>
    <cellStyle name="Normal 72 2 2 3 4 2" xfId="15726" xr:uid="{00000000-0005-0000-0000-00006E3D0000}"/>
    <cellStyle name="Normal 72 2 2 3 4 2 3" xfId="30824" xr:uid="{00000000-0005-0000-0000-000068780000}"/>
    <cellStyle name="Normal 72 2 2 3 4 3" xfId="10706" xr:uid="{00000000-0005-0000-0000-0000D2290000}"/>
    <cellStyle name="Normal 72 2 2 3 4 3 3" xfId="25807" xr:uid="{00000000-0005-0000-0000-0000CF640000}"/>
    <cellStyle name="Normal 72 2 2 3 4 5" xfId="20794" xr:uid="{00000000-0005-0000-0000-00003A510000}"/>
    <cellStyle name="Normal 72 2 2 3 5" xfId="12384" xr:uid="{00000000-0005-0000-0000-000060300000}"/>
    <cellStyle name="Normal 72 2 2 3 5 3" xfId="27482" xr:uid="{00000000-0005-0000-0000-00005A6B0000}"/>
    <cellStyle name="Normal 72 2 2 3 6" xfId="7363" xr:uid="{00000000-0005-0000-0000-0000C31C0000}"/>
    <cellStyle name="Normal 72 2 2 3 6 3" xfId="22465" xr:uid="{00000000-0005-0000-0000-0000C1570000}"/>
    <cellStyle name="Normal 72 2 2 3 8" xfId="17452" xr:uid="{00000000-0005-0000-0000-00002C440000}"/>
    <cellStyle name="Normal 72 2 2 4" xfId="2710" xr:uid="{00000000-0005-0000-0000-0000960A0000}"/>
    <cellStyle name="Normal 72 2 2 4 2" xfId="4400" xr:uid="{00000000-0005-0000-0000-000030110000}"/>
    <cellStyle name="Normal 72 2 2 4 2 2" xfId="14473" xr:uid="{00000000-0005-0000-0000-000089380000}"/>
    <cellStyle name="Normal 72 2 2 4 2 2 3" xfId="29571" xr:uid="{00000000-0005-0000-0000-000083730000}"/>
    <cellStyle name="Normal 72 2 2 4 2 3" xfId="9453" xr:uid="{00000000-0005-0000-0000-0000ED240000}"/>
    <cellStyle name="Normal 72 2 2 4 2 3 3" xfId="24554" xr:uid="{00000000-0005-0000-0000-0000EA5F0000}"/>
    <cellStyle name="Normal 72 2 2 4 2 5" xfId="19541" xr:uid="{00000000-0005-0000-0000-0000554C0000}"/>
    <cellStyle name="Normal 72 2 2 4 3" xfId="6092" xr:uid="{00000000-0005-0000-0000-0000CC170000}"/>
    <cellStyle name="Normal 72 2 2 4 3 2" xfId="16144" xr:uid="{00000000-0005-0000-0000-0000103F0000}"/>
    <cellStyle name="Normal 72 2 2 4 3 3" xfId="11124" xr:uid="{00000000-0005-0000-0000-0000742B0000}"/>
    <cellStyle name="Normal 72 2 2 4 3 3 3" xfId="26225" xr:uid="{00000000-0005-0000-0000-000071660000}"/>
    <cellStyle name="Normal 72 2 2 4 3 5" xfId="21212" xr:uid="{00000000-0005-0000-0000-0000DC520000}"/>
    <cellStyle name="Normal 72 2 2 4 4" xfId="12802" xr:uid="{00000000-0005-0000-0000-000002320000}"/>
    <cellStyle name="Normal 72 2 2 4 4 3" xfId="27900" xr:uid="{00000000-0005-0000-0000-0000FC6C0000}"/>
    <cellStyle name="Normal 72 2 2 4 5" xfId="7781" xr:uid="{00000000-0005-0000-0000-0000651E0000}"/>
    <cellStyle name="Normal 72 2 2 4 5 3" xfId="22883" xr:uid="{00000000-0005-0000-0000-000063590000}"/>
    <cellStyle name="Normal 72 2 2 4 7" xfId="17870" xr:uid="{00000000-0005-0000-0000-0000CE450000}"/>
    <cellStyle name="Normal 72 2 2 5" xfId="3563" xr:uid="{00000000-0005-0000-0000-0000EB0D0000}"/>
    <cellStyle name="Normal 72 2 2 5 2" xfId="13637" xr:uid="{00000000-0005-0000-0000-000045350000}"/>
    <cellStyle name="Normal 72 2 2 5 2 3" xfId="28735" xr:uid="{00000000-0005-0000-0000-00003F700000}"/>
    <cellStyle name="Normal 72 2 2 5 3" xfId="8617" xr:uid="{00000000-0005-0000-0000-0000A9210000}"/>
    <cellStyle name="Normal 72 2 2 5 3 3" xfId="23718" xr:uid="{00000000-0005-0000-0000-0000A65C0000}"/>
    <cellStyle name="Normal 72 2 2 5 5" xfId="18705" xr:uid="{00000000-0005-0000-0000-000011490000}"/>
    <cellStyle name="Normal 72 2 2 6" xfId="5256" xr:uid="{00000000-0005-0000-0000-000088140000}"/>
    <cellStyle name="Normal 72 2 2 6 2" xfId="15308" xr:uid="{00000000-0005-0000-0000-0000CC3B0000}"/>
    <cellStyle name="Normal 72 2 2 6 2 3" xfId="30406" xr:uid="{00000000-0005-0000-0000-0000C6760000}"/>
    <cellStyle name="Normal 72 2 2 6 3" xfId="10288" xr:uid="{00000000-0005-0000-0000-000030280000}"/>
    <cellStyle name="Normal 72 2 2 6 3 3" xfId="25389" xr:uid="{00000000-0005-0000-0000-00002D630000}"/>
    <cellStyle name="Normal 72 2 2 6 5" xfId="20376" xr:uid="{00000000-0005-0000-0000-0000984F0000}"/>
    <cellStyle name="Normal 72 2 2 7" xfId="11966" xr:uid="{00000000-0005-0000-0000-0000BE2E0000}"/>
    <cellStyle name="Normal 72 2 2 7 3" xfId="27064" xr:uid="{00000000-0005-0000-0000-0000B8690000}"/>
    <cellStyle name="Normal 72 2 2 8" xfId="6945" xr:uid="{00000000-0005-0000-0000-0000211B0000}"/>
    <cellStyle name="Normal 72 2 2 8 3" xfId="22047" xr:uid="{00000000-0005-0000-0000-00001F560000}"/>
    <cellStyle name="Normal 72 2 3" xfId="1972" xr:uid="{00000000-0005-0000-0000-0000B4070000}"/>
    <cellStyle name="Normal 72 2 3 2" xfId="2393" xr:uid="{00000000-0005-0000-0000-000059090000}"/>
    <cellStyle name="Normal 72 2 3 2 2" xfId="3232" xr:uid="{00000000-0005-0000-0000-0000A00C0000}"/>
    <cellStyle name="Normal 72 2 3 2 2 2" xfId="4922" xr:uid="{00000000-0005-0000-0000-00003A130000}"/>
    <cellStyle name="Normal 72 2 3 2 2 2 2" xfId="14995" xr:uid="{00000000-0005-0000-0000-0000933A0000}"/>
    <cellStyle name="Normal 72 2 3 2 2 2 2 3" xfId="30093" xr:uid="{00000000-0005-0000-0000-00008D750000}"/>
    <cellStyle name="Normal 72 2 3 2 2 2 3" xfId="9975" xr:uid="{00000000-0005-0000-0000-0000F7260000}"/>
    <cellStyle name="Normal 72 2 3 2 2 2 3 3" xfId="25076" xr:uid="{00000000-0005-0000-0000-0000F4610000}"/>
    <cellStyle name="Normal 72 2 3 2 2 2 5" xfId="20063" xr:uid="{00000000-0005-0000-0000-00005F4E0000}"/>
    <cellStyle name="Normal 72 2 3 2 2 3" xfId="6614" xr:uid="{00000000-0005-0000-0000-0000D6190000}"/>
    <cellStyle name="Normal 72 2 3 2 2 3 2" xfId="16666" xr:uid="{00000000-0005-0000-0000-00001A410000}"/>
    <cellStyle name="Normal 72 2 3 2 2 3 3" xfId="11646" xr:uid="{00000000-0005-0000-0000-00007E2D0000}"/>
    <cellStyle name="Normal 72 2 3 2 2 3 3 3" xfId="26747" xr:uid="{00000000-0005-0000-0000-00007B680000}"/>
    <cellStyle name="Normal 72 2 3 2 2 3 5" xfId="21734" xr:uid="{00000000-0005-0000-0000-0000E6540000}"/>
    <cellStyle name="Normal 72 2 3 2 2 4" xfId="13324" xr:uid="{00000000-0005-0000-0000-00000C340000}"/>
    <cellStyle name="Normal 72 2 3 2 2 4 3" xfId="28422" xr:uid="{00000000-0005-0000-0000-0000066F0000}"/>
    <cellStyle name="Normal 72 2 3 2 2 5" xfId="8303" xr:uid="{00000000-0005-0000-0000-00006F200000}"/>
    <cellStyle name="Normal 72 2 3 2 2 5 3" xfId="23405" xr:uid="{00000000-0005-0000-0000-00006D5B0000}"/>
    <cellStyle name="Normal 72 2 3 2 2 7" xfId="18392" xr:uid="{00000000-0005-0000-0000-0000D8470000}"/>
    <cellStyle name="Normal 72 2 3 2 3" xfId="4085" xr:uid="{00000000-0005-0000-0000-0000F50F0000}"/>
    <cellStyle name="Normal 72 2 3 2 3 2" xfId="14159" xr:uid="{00000000-0005-0000-0000-00004F370000}"/>
    <cellStyle name="Normal 72 2 3 2 3 2 3" xfId="29257" xr:uid="{00000000-0005-0000-0000-000049720000}"/>
    <cellStyle name="Normal 72 2 3 2 3 3" xfId="9139" xr:uid="{00000000-0005-0000-0000-0000B3230000}"/>
    <cellStyle name="Normal 72 2 3 2 3 3 3" xfId="24240" xr:uid="{00000000-0005-0000-0000-0000B05E0000}"/>
    <cellStyle name="Normal 72 2 3 2 3 5" xfId="19227" xr:uid="{00000000-0005-0000-0000-00001B4B0000}"/>
    <cellStyle name="Normal 72 2 3 2 4" xfId="5778" xr:uid="{00000000-0005-0000-0000-000092160000}"/>
    <cellStyle name="Normal 72 2 3 2 4 2" xfId="15830" xr:uid="{00000000-0005-0000-0000-0000D63D0000}"/>
    <cellStyle name="Normal 72 2 3 2 4 2 3" xfId="30928" xr:uid="{00000000-0005-0000-0000-0000D0780000}"/>
    <cellStyle name="Normal 72 2 3 2 4 3" xfId="10810" xr:uid="{00000000-0005-0000-0000-00003A2A0000}"/>
    <cellStyle name="Normal 72 2 3 2 4 3 3" xfId="25911" xr:uid="{00000000-0005-0000-0000-000037650000}"/>
    <cellStyle name="Normal 72 2 3 2 4 5" xfId="20898" xr:uid="{00000000-0005-0000-0000-0000A2510000}"/>
    <cellStyle name="Normal 72 2 3 2 5" xfId="12488" xr:uid="{00000000-0005-0000-0000-0000C8300000}"/>
    <cellStyle name="Normal 72 2 3 2 5 3" xfId="27586" xr:uid="{00000000-0005-0000-0000-0000C26B0000}"/>
    <cellStyle name="Normal 72 2 3 2 6" xfId="7467" xr:uid="{00000000-0005-0000-0000-00002B1D0000}"/>
    <cellStyle name="Normal 72 2 3 2 6 3" xfId="22569" xr:uid="{00000000-0005-0000-0000-000029580000}"/>
    <cellStyle name="Normal 72 2 3 2 8" xfId="17556" xr:uid="{00000000-0005-0000-0000-000094440000}"/>
    <cellStyle name="Normal 72 2 3 3" xfId="2814" xr:uid="{00000000-0005-0000-0000-0000FE0A0000}"/>
    <cellStyle name="Normal 72 2 3 3 2" xfId="4504" xr:uid="{00000000-0005-0000-0000-000098110000}"/>
    <cellStyle name="Normal 72 2 3 3 2 2" xfId="14577" xr:uid="{00000000-0005-0000-0000-0000F1380000}"/>
    <cellStyle name="Normal 72 2 3 3 2 2 3" xfId="29675" xr:uid="{00000000-0005-0000-0000-0000EB730000}"/>
    <cellStyle name="Normal 72 2 3 3 2 3" xfId="9557" xr:uid="{00000000-0005-0000-0000-000055250000}"/>
    <cellStyle name="Normal 72 2 3 3 2 3 3" xfId="24658" xr:uid="{00000000-0005-0000-0000-000052600000}"/>
    <cellStyle name="Normal 72 2 3 3 2 5" xfId="19645" xr:uid="{00000000-0005-0000-0000-0000BD4C0000}"/>
    <cellStyle name="Normal 72 2 3 3 3" xfId="6196" xr:uid="{00000000-0005-0000-0000-000034180000}"/>
    <cellStyle name="Normal 72 2 3 3 3 2" xfId="16248" xr:uid="{00000000-0005-0000-0000-0000783F0000}"/>
    <cellStyle name="Normal 72 2 3 3 3 3" xfId="11228" xr:uid="{00000000-0005-0000-0000-0000DC2B0000}"/>
    <cellStyle name="Normal 72 2 3 3 3 3 3" xfId="26329" xr:uid="{00000000-0005-0000-0000-0000D9660000}"/>
    <cellStyle name="Normal 72 2 3 3 3 5" xfId="21316" xr:uid="{00000000-0005-0000-0000-000044530000}"/>
    <cellStyle name="Normal 72 2 3 3 4" xfId="12906" xr:uid="{00000000-0005-0000-0000-00006A320000}"/>
    <cellStyle name="Normal 72 2 3 3 4 3" xfId="28004" xr:uid="{00000000-0005-0000-0000-0000646D0000}"/>
    <cellStyle name="Normal 72 2 3 3 5" xfId="7885" xr:uid="{00000000-0005-0000-0000-0000CD1E0000}"/>
    <cellStyle name="Normal 72 2 3 3 5 3" xfId="22987" xr:uid="{00000000-0005-0000-0000-0000CB590000}"/>
    <cellStyle name="Normal 72 2 3 3 7" xfId="17974" xr:uid="{00000000-0005-0000-0000-000036460000}"/>
    <cellStyle name="Normal 72 2 3 4" xfId="3667" xr:uid="{00000000-0005-0000-0000-0000530E0000}"/>
    <cellStyle name="Normal 72 2 3 4 2" xfId="13741" xr:uid="{00000000-0005-0000-0000-0000AD350000}"/>
    <cellStyle name="Normal 72 2 3 4 2 3" xfId="28839" xr:uid="{00000000-0005-0000-0000-0000A7700000}"/>
    <cellStyle name="Normal 72 2 3 4 3" xfId="8721" xr:uid="{00000000-0005-0000-0000-000011220000}"/>
    <cellStyle name="Normal 72 2 3 4 3 3" xfId="23822" xr:uid="{00000000-0005-0000-0000-00000E5D0000}"/>
    <cellStyle name="Normal 72 2 3 4 5" xfId="18809" xr:uid="{00000000-0005-0000-0000-000079490000}"/>
    <cellStyle name="Normal 72 2 3 5" xfId="5360" xr:uid="{00000000-0005-0000-0000-0000F0140000}"/>
    <cellStyle name="Normal 72 2 3 5 2" xfId="15412" xr:uid="{00000000-0005-0000-0000-0000343C0000}"/>
    <cellStyle name="Normal 72 2 3 5 2 3" xfId="30510" xr:uid="{00000000-0005-0000-0000-00002E770000}"/>
    <cellStyle name="Normal 72 2 3 5 3" xfId="10392" xr:uid="{00000000-0005-0000-0000-000098280000}"/>
    <cellStyle name="Normal 72 2 3 5 3 3" xfId="25493" xr:uid="{00000000-0005-0000-0000-000095630000}"/>
    <cellStyle name="Normal 72 2 3 5 5" xfId="20480" xr:uid="{00000000-0005-0000-0000-000000500000}"/>
    <cellStyle name="Normal 72 2 3 6" xfId="12070" xr:uid="{00000000-0005-0000-0000-0000262F0000}"/>
    <cellStyle name="Normal 72 2 3 6 3" xfId="27168" xr:uid="{00000000-0005-0000-0000-0000206A0000}"/>
    <cellStyle name="Normal 72 2 3 7" xfId="7049" xr:uid="{00000000-0005-0000-0000-0000891B0000}"/>
    <cellStyle name="Normal 72 2 3 7 3" xfId="22151" xr:uid="{00000000-0005-0000-0000-000087560000}"/>
    <cellStyle name="Normal 72 2 3 9" xfId="17138" xr:uid="{00000000-0005-0000-0000-0000F2420000}"/>
    <cellStyle name="Normal 72 2 4" xfId="2185" xr:uid="{00000000-0005-0000-0000-000089080000}"/>
    <cellStyle name="Normal 72 2 4 2" xfId="3024" xr:uid="{00000000-0005-0000-0000-0000D00B0000}"/>
    <cellStyle name="Normal 72 2 4 2 2" xfId="4714" xr:uid="{00000000-0005-0000-0000-00006A120000}"/>
    <cellStyle name="Normal 72 2 4 2 2 2" xfId="14787" xr:uid="{00000000-0005-0000-0000-0000C3390000}"/>
    <cellStyle name="Normal 72 2 4 2 2 2 3" xfId="29885" xr:uid="{00000000-0005-0000-0000-0000BD740000}"/>
    <cellStyle name="Normal 72 2 4 2 2 3" xfId="9767" xr:uid="{00000000-0005-0000-0000-000027260000}"/>
    <cellStyle name="Normal 72 2 4 2 2 3 3" xfId="24868" xr:uid="{00000000-0005-0000-0000-000024610000}"/>
    <cellStyle name="Normal 72 2 4 2 2 5" xfId="19855" xr:uid="{00000000-0005-0000-0000-00008F4D0000}"/>
    <cellStyle name="Normal 72 2 4 2 3" xfId="6406" xr:uid="{00000000-0005-0000-0000-000006190000}"/>
    <cellStyle name="Normal 72 2 4 2 3 2" xfId="16458" xr:uid="{00000000-0005-0000-0000-00004A400000}"/>
    <cellStyle name="Normal 72 2 4 2 3 3" xfId="11438" xr:uid="{00000000-0005-0000-0000-0000AE2C0000}"/>
    <cellStyle name="Normal 72 2 4 2 3 3 3" xfId="26539" xr:uid="{00000000-0005-0000-0000-0000AB670000}"/>
    <cellStyle name="Normal 72 2 4 2 3 5" xfId="21526" xr:uid="{00000000-0005-0000-0000-000016540000}"/>
    <cellStyle name="Normal 72 2 4 2 4" xfId="13116" xr:uid="{00000000-0005-0000-0000-00003C330000}"/>
    <cellStyle name="Normal 72 2 4 2 4 3" xfId="28214" xr:uid="{00000000-0005-0000-0000-0000366E0000}"/>
    <cellStyle name="Normal 72 2 4 2 5" xfId="8095" xr:uid="{00000000-0005-0000-0000-00009F1F0000}"/>
    <cellStyle name="Normal 72 2 4 2 5 3" xfId="23197" xr:uid="{00000000-0005-0000-0000-00009D5A0000}"/>
    <cellStyle name="Normal 72 2 4 2 7" xfId="18184" xr:uid="{00000000-0005-0000-0000-000008470000}"/>
    <cellStyle name="Normal 72 2 4 3" xfId="3877" xr:uid="{00000000-0005-0000-0000-0000250F0000}"/>
    <cellStyle name="Normal 72 2 4 3 2" xfId="13951" xr:uid="{00000000-0005-0000-0000-00007F360000}"/>
    <cellStyle name="Normal 72 2 4 3 2 3" xfId="29049" xr:uid="{00000000-0005-0000-0000-000079710000}"/>
    <cellStyle name="Normal 72 2 4 3 3" xfId="8931" xr:uid="{00000000-0005-0000-0000-0000E3220000}"/>
    <cellStyle name="Normal 72 2 4 3 3 3" xfId="24032" xr:uid="{00000000-0005-0000-0000-0000E05D0000}"/>
    <cellStyle name="Normal 72 2 4 3 5" xfId="19019" xr:uid="{00000000-0005-0000-0000-00004B4A0000}"/>
    <cellStyle name="Normal 72 2 4 4" xfId="5570" xr:uid="{00000000-0005-0000-0000-0000C2150000}"/>
    <cellStyle name="Normal 72 2 4 4 2" xfId="15622" xr:uid="{00000000-0005-0000-0000-0000063D0000}"/>
    <cellStyle name="Normal 72 2 4 4 2 3" xfId="30720" xr:uid="{00000000-0005-0000-0000-000000780000}"/>
    <cellStyle name="Normal 72 2 4 4 3" xfId="10602" xr:uid="{00000000-0005-0000-0000-00006A290000}"/>
    <cellStyle name="Normal 72 2 4 4 3 3" xfId="25703" xr:uid="{00000000-0005-0000-0000-000067640000}"/>
    <cellStyle name="Normal 72 2 4 4 5" xfId="20690" xr:uid="{00000000-0005-0000-0000-0000D2500000}"/>
    <cellStyle name="Normal 72 2 4 5" xfId="12280" xr:uid="{00000000-0005-0000-0000-0000F82F0000}"/>
    <cellStyle name="Normal 72 2 4 5 3" xfId="27378" xr:uid="{00000000-0005-0000-0000-0000F26A0000}"/>
    <cellStyle name="Normal 72 2 4 6" xfId="7259" xr:uid="{00000000-0005-0000-0000-00005B1C0000}"/>
    <cellStyle name="Normal 72 2 4 6 3" xfId="22361" xr:uid="{00000000-0005-0000-0000-000059570000}"/>
    <cellStyle name="Normal 72 2 4 8" xfId="17348" xr:uid="{00000000-0005-0000-0000-0000C4430000}"/>
    <cellStyle name="Normal 72 2 5" xfId="2606" xr:uid="{00000000-0005-0000-0000-00002E0A0000}"/>
    <cellStyle name="Normal 72 2 5 2" xfId="4296" xr:uid="{00000000-0005-0000-0000-0000C8100000}"/>
    <cellStyle name="Normal 72 2 5 2 2" xfId="14369" xr:uid="{00000000-0005-0000-0000-000021380000}"/>
    <cellStyle name="Normal 72 2 5 2 2 3" xfId="29467" xr:uid="{00000000-0005-0000-0000-00001B730000}"/>
    <cellStyle name="Normal 72 2 5 2 3" xfId="9349" xr:uid="{00000000-0005-0000-0000-000085240000}"/>
    <cellStyle name="Normal 72 2 5 2 3 3" xfId="24450" xr:uid="{00000000-0005-0000-0000-0000825F0000}"/>
    <cellStyle name="Normal 72 2 5 2 5" xfId="19437" xr:uid="{00000000-0005-0000-0000-0000ED4B0000}"/>
    <cellStyle name="Normal 72 2 5 3" xfId="5988" xr:uid="{00000000-0005-0000-0000-000064170000}"/>
    <cellStyle name="Normal 72 2 5 3 2" xfId="16040" xr:uid="{00000000-0005-0000-0000-0000A83E0000}"/>
    <cellStyle name="Normal 72 2 5 3 3" xfId="11020" xr:uid="{00000000-0005-0000-0000-00000C2B0000}"/>
    <cellStyle name="Normal 72 2 5 3 3 3" xfId="26121" xr:uid="{00000000-0005-0000-0000-000009660000}"/>
    <cellStyle name="Normal 72 2 5 3 5" xfId="21108" xr:uid="{00000000-0005-0000-0000-000074520000}"/>
    <cellStyle name="Normal 72 2 5 4" xfId="12698" xr:uid="{00000000-0005-0000-0000-00009A310000}"/>
    <cellStyle name="Normal 72 2 5 4 3" xfId="27796" xr:uid="{00000000-0005-0000-0000-0000946C0000}"/>
    <cellStyle name="Normal 72 2 5 5" xfId="7677" xr:uid="{00000000-0005-0000-0000-0000FD1D0000}"/>
    <cellStyle name="Normal 72 2 5 5 3" xfId="22779" xr:uid="{00000000-0005-0000-0000-0000FB580000}"/>
    <cellStyle name="Normal 72 2 5 7" xfId="17766" xr:uid="{00000000-0005-0000-0000-000066450000}"/>
    <cellStyle name="Normal 72 2 6" xfId="3459" xr:uid="{00000000-0005-0000-0000-0000830D0000}"/>
    <cellStyle name="Normal 72 2 6 2" xfId="13533" xr:uid="{00000000-0005-0000-0000-0000DD340000}"/>
    <cellStyle name="Normal 72 2 6 2 3" xfId="28631" xr:uid="{00000000-0005-0000-0000-0000D76F0000}"/>
    <cellStyle name="Normal 72 2 6 3" xfId="8513" xr:uid="{00000000-0005-0000-0000-000041210000}"/>
    <cellStyle name="Normal 72 2 6 3 3" xfId="23614" xr:uid="{00000000-0005-0000-0000-00003E5C0000}"/>
    <cellStyle name="Normal 72 2 6 5" xfId="18601" xr:uid="{00000000-0005-0000-0000-0000A9480000}"/>
    <cellStyle name="Normal 72 2 7" xfId="5152" xr:uid="{00000000-0005-0000-0000-000020140000}"/>
    <cellStyle name="Normal 72 2 7 2" xfId="15204" xr:uid="{00000000-0005-0000-0000-0000643B0000}"/>
    <cellStyle name="Normal 72 2 7 2 3" xfId="30302" xr:uid="{00000000-0005-0000-0000-00005E760000}"/>
    <cellStyle name="Normal 72 2 7 3" xfId="10184" xr:uid="{00000000-0005-0000-0000-0000C8270000}"/>
    <cellStyle name="Normal 72 2 7 3 3" xfId="25285" xr:uid="{00000000-0005-0000-0000-0000C5620000}"/>
    <cellStyle name="Normal 72 2 7 5" xfId="20272" xr:uid="{00000000-0005-0000-0000-0000304F0000}"/>
    <cellStyle name="Normal 72 2 8" xfId="11862" xr:uid="{00000000-0005-0000-0000-0000562E0000}"/>
    <cellStyle name="Normal 72 2 8 3" xfId="26960" xr:uid="{00000000-0005-0000-0000-000050690000}"/>
    <cellStyle name="Normal 72 2 9" xfId="6841" xr:uid="{00000000-0005-0000-0000-0000B91A0000}"/>
    <cellStyle name="Normal 72 2 9 3" xfId="21943" xr:uid="{00000000-0005-0000-0000-0000B7550000}"/>
    <cellStyle name="Normal 72 3" xfId="1805" xr:uid="{00000000-0005-0000-0000-00000D070000}"/>
    <cellStyle name="Normal 72 3 10" xfId="16982" xr:uid="{00000000-0005-0000-0000-000056420000}"/>
    <cellStyle name="Normal 72 3 2" xfId="2024" xr:uid="{00000000-0005-0000-0000-0000E8070000}"/>
    <cellStyle name="Normal 72 3 2 2" xfId="2445" xr:uid="{00000000-0005-0000-0000-00008D090000}"/>
    <cellStyle name="Normal 72 3 2 2 2" xfId="3284" xr:uid="{00000000-0005-0000-0000-0000D40C0000}"/>
    <cellStyle name="Normal 72 3 2 2 2 2" xfId="4974" xr:uid="{00000000-0005-0000-0000-00006E130000}"/>
    <cellStyle name="Normal 72 3 2 2 2 2 2" xfId="15047" xr:uid="{00000000-0005-0000-0000-0000C73A0000}"/>
    <cellStyle name="Normal 72 3 2 2 2 2 2 3" xfId="30145" xr:uid="{00000000-0005-0000-0000-0000C1750000}"/>
    <cellStyle name="Normal 72 3 2 2 2 2 3" xfId="10027" xr:uid="{00000000-0005-0000-0000-00002B270000}"/>
    <cellStyle name="Normal 72 3 2 2 2 2 3 3" xfId="25128" xr:uid="{00000000-0005-0000-0000-000028620000}"/>
    <cellStyle name="Normal 72 3 2 2 2 2 5" xfId="20115" xr:uid="{00000000-0005-0000-0000-0000934E0000}"/>
    <cellStyle name="Normal 72 3 2 2 2 3" xfId="6666" xr:uid="{00000000-0005-0000-0000-00000A1A0000}"/>
    <cellStyle name="Normal 72 3 2 2 2 3 2" xfId="16718" xr:uid="{00000000-0005-0000-0000-00004E410000}"/>
    <cellStyle name="Normal 72 3 2 2 2 3 3" xfId="11698" xr:uid="{00000000-0005-0000-0000-0000B22D0000}"/>
    <cellStyle name="Normal 72 3 2 2 2 3 3 3" xfId="26799" xr:uid="{00000000-0005-0000-0000-0000AF680000}"/>
    <cellStyle name="Normal 72 3 2 2 2 3 5" xfId="21786" xr:uid="{00000000-0005-0000-0000-00001A550000}"/>
    <cellStyle name="Normal 72 3 2 2 2 4" xfId="13376" xr:uid="{00000000-0005-0000-0000-000040340000}"/>
    <cellStyle name="Normal 72 3 2 2 2 4 3" xfId="28474" xr:uid="{00000000-0005-0000-0000-00003A6F0000}"/>
    <cellStyle name="Normal 72 3 2 2 2 5" xfId="8355" xr:uid="{00000000-0005-0000-0000-0000A3200000}"/>
    <cellStyle name="Normal 72 3 2 2 2 5 3" xfId="23457" xr:uid="{00000000-0005-0000-0000-0000A15B0000}"/>
    <cellStyle name="Normal 72 3 2 2 2 7" xfId="18444" xr:uid="{00000000-0005-0000-0000-00000C480000}"/>
    <cellStyle name="Normal 72 3 2 2 3" xfId="4137" xr:uid="{00000000-0005-0000-0000-000029100000}"/>
    <cellStyle name="Normal 72 3 2 2 3 2" xfId="14211" xr:uid="{00000000-0005-0000-0000-000083370000}"/>
    <cellStyle name="Normal 72 3 2 2 3 2 3" xfId="29309" xr:uid="{00000000-0005-0000-0000-00007D720000}"/>
    <cellStyle name="Normal 72 3 2 2 3 3" xfId="9191" xr:uid="{00000000-0005-0000-0000-0000E7230000}"/>
    <cellStyle name="Normal 72 3 2 2 3 3 3" xfId="24292" xr:uid="{00000000-0005-0000-0000-0000E45E0000}"/>
    <cellStyle name="Normal 72 3 2 2 3 5" xfId="19279" xr:uid="{00000000-0005-0000-0000-00004F4B0000}"/>
    <cellStyle name="Normal 72 3 2 2 4" xfId="5830" xr:uid="{00000000-0005-0000-0000-0000C6160000}"/>
    <cellStyle name="Normal 72 3 2 2 4 2" xfId="15882" xr:uid="{00000000-0005-0000-0000-00000A3E0000}"/>
    <cellStyle name="Normal 72 3 2 2 4 3" xfId="10862" xr:uid="{00000000-0005-0000-0000-00006E2A0000}"/>
    <cellStyle name="Normal 72 3 2 2 4 3 3" xfId="25963" xr:uid="{00000000-0005-0000-0000-00006B650000}"/>
    <cellStyle name="Normal 72 3 2 2 4 5" xfId="20950" xr:uid="{00000000-0005-0000-0000-0000D6510000}"/>
    <cellStyle name="Normal 72 3 2 2 5" xfId="12540" xr:uid="{00000000-0005-0000-0000-0000FC300000}"/>
    <cellStyle name="Normal 72 3 2 2 5 3" xfId="27638" xr:uid="{00000000-0005-0000-0000-0000F66B0000}"/>
    <cellStyle name="Normal 72 3 2 2 6" xfId="7519" xr:uid="{00000000-0005-0000-0000-00005F1D0000}"/>
    <cellStyle name="Normal 72 3 2 2 6 3" xfId="22621" xr:uid="{00000000-0005-0000-0000-00005D580000}"/>
    <cellStyle name="Normal 72 3 2 2 8" xfId="17608" xr:uid="{00000000-0005-0000-0000-0000C8440000}"/>
    <cellStyle name="Normal 72 3 2 3" xfId="2866" xr:uid="{00000000-0005-0000-0000-0000320B0000}"/>
    <cellStyle name="Normal 72 3 2 3 2" xfId="4556" xr:uid="{00000000-0005-0000-0000-0000CC110000}"/>
    <cellStyle name="Normal 72 3 2 3 2 2" xfId="14629" xr:uid="{00000000-0005-0000-0000-000025390000}"/>
    <cellStyle name="Normal 72 3 2 3 2 2 3" xfId="29727" xr:uid="{00000000-0005-0000-0000-00001F740000}"/>
    <cellStyle name="Normal 72 3 2 3 2 3" xfId="9609" xr:uid="{00000000-0005-0000-0000-000089250000}"/>
    <cellStyle name="Normal 72 3 2 3 2 3 3" xfId="24710" xr:uid="{00000000-0005-0000-0000-000086600000}"/>
    <cellStyle name="Normal 72 3 2 3 2 5" xfId="19697" xr:uid="{00000000-0005-0000-0000-0000F14C0000}"/>
    <cellStyle name="Normal 72 3 2 3 3" xfId="6248" xr:uid="{00000000-0005-0000-0000-000068180000}"/>
    <cellStyle name="Normal 72 3 2 3 3 2" xfId="16300" xr:uid="{00000000-0005-0000-0000-0000AC3F0000}"/>
    <cellStyle name="Normal 72 3 2 3 3 3" xfId="11280" xr:uid="{00000000-0005-0000-0000-0000102C0000}"/>
    <cellStyle name="Normal 72 3 2 3 3 3 3" xfId="26381" xr:uid="{00000000-0005-0000-0000-00000D670000}"/>
    <cellStyle name="Normal 72 3 2 3 3 5" xfId="21368" xr:uid="{00000000-0005-0000-0000-000078530000}"/>
    <cellStyle name="Normal 72 3 2 3 4" xfId="12958" xr:uid="{00000000-0005-0000-0000-00009E320000}"/>
    <cellStyle name="Normal 72 3 2 3 4 3" xfId="28056" xr:uid="{00000000-0005-0000-0000-0000986D0000}"/>
    <cellStyle name="Normal 72 3 2 3 5" xfId="7937" xr:uid="{00000000-0005-0000-0000-0000011F0000}"/>
    <cellStyle name="Normal 72 3 2 3 5 3" xfId="23039" xr:uid="{00000000-0005-0000-0000-0000FF590000}"/>
    <cellStyle name="Normal 72 3 2 3 7" xfId="18026" xr:uid="{00000000-0005-0000-0000-00006A460000}"/>
    <cellStyle name="Normal 72 3 2 4" xfId="3719" xr:uid="{00000000-0005-0000-0000-0000870E0000}"/>
    <cellStyle name="Normal 72 3 2 4 2" xfId="13793" xr:uid="{00000000-0005-0000-0000-0000E1350000}"/>
    <cellStyle name="Normal 72 3 2 4 2 3" xfId="28891" xr:uid="{00000000-0005-0000-0000-0000DB700000}"/>
    <cellStyle name="Normal 72 3 2 4 3" xfId="8773" xr:uid="{00000000-0005-0000-0000-000045220000}"/>
    <cellStyle name="Normal 72 3 2 4 3 3" xfId="23874" xr:uid="{00000000-0005-0000-0000-0000425D0000}"/>
    <cellStyle name="Normal 72 3 2 4 5" xfId="18861" xr:uid="{00000000-0005-0000-0000-0000AD490000}"/>
    <cellStyle name="Normal 72 3 2 5" xfId="5412" xr:uid="{00000000-0005-0000-0000-000024150000}"/>
    <cellStyle name="Normal 72 3 2 5 2" xfId="15464" xr:uid="{00000000-0005-0000-0000-0000683C0000}"/>
    <cellStyle name="Normal 72 3 2 5 2 3" xfId="30562" xr:uid="{00000000-0005-0000-0000-000062770000}"/>
    <cellStyle name="Normal 72 3 2 5 3" xfId="10444" xr:uid="{00000000-0005-0000-0000-0000CC280000}"/>
    <cellStyle name="Normal 72 3 2 5 3 3" xfId="25545" xr:uid="{00000000-0005-0000-0000-0000C9630000}"/>
    <cellStyle name="Normal 72 3 2 5 5" xfId="20532" xr:uid="{00000000-0005-0000-0000-000034500000}"/>
    <cellStyle name="Normal 72 3 2 6" xfId="12122" xr:uid="{00000000-0005-0000-0000-00005A2F0000}"/>
    <cellStyle name="Normal 72 3 2 6 3" xfId="27220" xr:uid="{00000000-0005-0000-0000-0000546A0000}"/>
    <cellStyle name="Normal 72 3 2 7" xfId="7101" xr:uid="{00000000-0005-0000-0000-0000BD1B0000}"/>
    <cellStyle name="Normal 72 3 2 7 3" xfId="22203" xr:uid="{00000000-0005-0000-0000-0000BB560000}"/>
    <cellStyle name="Normal 72 3 2 9" xfId="17190" xr:uid="{00000000-0005-0000-0000-000026430000}"/>
    <cellStyle name="Normal 72 3 3" xfId="2237" xr:uid="{00000000-0005-0000-0000-0000BD080000}"/>
    <cellStyle name="Normal 72 3 3 2" xfId="3076" xr:uid="{00000000-0005-0000-0000-0000040C0000}"/>
    <cellStyle name="Normal 72 3 3 2 2" xfId="4766" xr:uid="{00000000-0005-0000-0000-00009E120000}"/>
    <cellStyle name="Normal 72 3 3 2 2 2" xfId="14839" xr:uid="{00000000-0005-0000-0000-0000F7390000}"/>
    <cellStyle name="Normal 72 3 3 2 2 2 3" xfId="29937" xr:uid="{00000000-0005-0000-0000-0000F1740000}"/>
    <cellStyle name="Normal 72 3 3 2 2 3" xfId="9819" xr:uid="{00000000-0005-0000-0000-00005B260000}"/>
    <cellStyle name="Normal 72 3 3 2 2 3 3" xfId="24920" xr:uid="{00000000-0005-0000-0000-000058610000}"/>
    <cellStyle name="Normal 72 3 3 2 2 5" xfId="19907" xr:uid="{00000000-0005-0000-0000-0000C34D0000}"/>
    <cellStyle name="Normal 72 3 3 2 3" xfId="6458" xr:uid="{00000000-0005-0000-0000-00003A190000}"/>
    <cellStyle name="Normal 72 3 3 2 3 2" xfId="16510" xr:uid="{00000000-0005-0000-0000-00007E400000}"/>
    <cellStyle name="Normal 72 3 3 2 3 3" xfId="11490" xr:uid="{00000000-0005-0000-0000-0000E22C0000}"/>
    <cellStyle name="Normal 72 3 3 2 3 3 3" xfId="26591" xr:uid="{00000000-0005-0000-0000-0000DF670000}"/>
    <cellStyle name="Normal 72 3 3 2 3 5" xfId="21578" xr:uid="{00000000-0005-0000-0000-00004A540000}"/>
    <cellStyle name="Normal 72 3 3 2 4" xfId="13168" xr:uid="{00000000-0005-0000-0000-000070330000}"/>
    <cellStyle name="Normal 72 3 3 2 4 3" xfId="28266" xr:uid="{00000000-0005-0000-0000-00006A6E0000}"/>
    <cellStyle name="Normal 72 3 3 2 5" xfId="8147" xr:uid="{00000000-0005-0000-0000-0000D31F0000}"/>
    <cellStyle name="Normal 72 3 3 2 5 3" xfId="23249" xr:uid="{00000000-0005-0000-0000-0000D15A0000}"/>
    <cellStyle name="Normal 72 3 3 2 7" xfId="18236" xr:uid="{00000000-0005-0000-0000-00003C470000}"/>
    <cellStyle name="Normal 72 3 3 3" xfId="3929" xr:uid="{00000000-0005-0000-0000-0000590F0000}"/>
    <cellStyle name="Normal 72 3 3 3 2" xfId="14003" xr:uid="{00000000-0005-0000-0000-0000B3360000}"/>
    <cellStyle name="Normal 72 3 3 3 2 3" xfId="29101" xr:uid="{00000000-0005-0000-0000-0000AD710000}"/>
    <cellStyle name="Normal 72 3 3 3 3" xfId="8983" xr:uid="{00000000-0005-0000-0000-000017230000}"/>
    <cellStyle name="Normal 72 3 3 3 3 3" xfId="24084" xr:uid="{00000000-0005-0000-0000-0000145E0000}"/>
    <cellStyle name="Normal 72 3 3 3 5" xfId="19071" xr:uid="{00000000-0005-0000-0000-00007F4A0000}"/>
    <cellStyle name="Normal 72 3 3 4" xfId="5622" xr:uid="{00000000-0005-0000-0000-0000F6150000}"/>
    <cellStyle name="Normal 72 3 3 4 2" xfId="15674" xr:uid="{00000000-0005-0000-0000-00003A3D0000}"/>
    <cellStyle name="Normal 72 3 3 4 2 3" xfId="30772" xr:uid="{00000000-0005-0000-0000-000034780000}"/>
    <cellStyle name="Normal 72 3 3 4 3" xfId="10654" xr:uid="{00000000-0005-0000-0000-00009E290000}"/>
    <cellStyle name="Normal 72 3 3 4 3 3" xfId="25755" xr:uid="{00000000-0005-0000-0000-00009B640000}"/>
    <cellStyle name="Normal 72 3 3 4 5" xfId="20742" xr:uid="{00000000-0005-0000-0000-000006510000}"/>
    <cellStyle name="Normal 72 3 3 5" xfId="12332" xr:uid="{00000000-0005-0000-0000-00002C300000}"/>
    <cellStyle name="Normal 72 3 3 5 3" xfId="27430" xr:uid="{00000000-0005-0000-0000-0000266B0000}"/>
    <cellStyle name="Normal 72 3 3 6" xfId="7311" xr:uid="{00000000-0005-0000-0000-00008F1C0000}"/>
    <cellStyle name="Normal 72 3 3 6 3" xfId="22413" xr:uid="{00000000-0005-0000-0000-00008D570000}"/>
    <cellStyle name="Normal 72 3 3 8" xfId="17400" xr:uid="{00000000-0005-0000-0000-0000F8430000}"/>
    <cellStyle name="Normal 72 3 4" xfId="2658" xr:uid="{00000000-0005-0000-0000-0000620A0000}"/>
    <cellStyle name="Normal 72 3 4 2" xfId="4348" xr:uid="{00000000-0005-0000-0000-0000FC100000}"/>
    <cellStyle name="Normal 72 3 4 2 2" xfId="14421" xr:uid="{00000000-0005-0000-0000-000055380000}"/>
    <cellStyle name="Normal 72 3 4 2 2 3" xfId="29519" xr:uid="{00000000-0005-0000-0000-00004F730000}"/>
    <cellStyle name="Normal 72 3 4 2 3" xfId="9401" xr:uid="{00000000-0005-0000-0000-0000B9240000}"/>
    <cellStyle name="Normal 72 3 4 2 3 3" xfId="24502" xr:uid="{00000000-0005-0000-0000-0000B65F0000}"/>
    <cellStyle name="Normal 72 3 4 2 5" xfId="19489" xr:uid="{00000000-0005-0000-0000-0000214C0000}"/>
    <cellStyle name="Normal 72 3 4 3" xfId="6040" xr:uid="{00000000-0005-0000-0000-000098170000}"/>
    <cellStyle name="Normal 72 3 4 3 2" xfId="16092" xr:uid="{00000000-0005-0000-0000-0000DC3E0000}"/>
    <cellStyle name="Normal 72 3 4 3 3" xfId="11072" xr:uid="{00000000-0005-0000-0000-0000402B0000}"/>
    <cellStyle name="Normal 72 3 4 3 3 3" xfId="26173" xr:uid="{00000000-0005-0000-0000-00003D660000}"/>
    <cellStyle name="Normal 72 3 4 3 5" xfId="21160" xr:uid="{00000000-0005-0000-0000-0000A8520000}"/>
    <cellStyle name="Normal 72 3 4 4" xfId="12750" xr:uid="{00000000-0005-0000-0000-0000CE310000}"/>
    <cellStyle name="Normal 72 3 4 4 3" xfId="27848" xr:uid="{00000000-0005-0000-0000-0000C86C0000}"/>
    <cellStyle name="Normal 72 3 4 5" xfId="7729" xr:uid="{00000000-0005-0000-0000-0000311E0000}"/>
    <cellStyle name="Normal 72 3 4 5 3" xfId="22831" xr:uid="{00000000-0005-0000-0000-00002F590000}"/>
    <cellStyle name="Normal 72 3 4 7" xfId="17818" xr:uid="{00000000-0005-0000-0000-00009A450000}"/>
    <cellStyle name="Normal 72 3 5" xfId="3511" xr:uid="{00000000-0005-0000-0000-0000B70D0000}"/>
    <cellStyle name="Normal 72 3 5 2" xfId="13585" xr:uid="{00000000-0005-0000-0000-000011350000}"/>
    <cellStyle name="Normal 72 3 5 2 3" xfId="28683" xr:uid="{00000000-0005-0000-0000-00000B700000}"/>
    <cellStyle name="Normal 72 3 5 3" xfId="8565" xr:uid="{00000000-0005-0000-0000-000075210000}"/>
    <cellStyle name="Normal 72 3 5 3 3" xfId="23666" xr:uid="{00000000-0005-0000-0000-0000725C0000}"/>
    <cellStyle name="Normal 72 3 5 5" xfId="18653" xr:uid="{00000000-0005-0000-0000-0000DD480000}"/>
    <cellStyle name="Normal 72 3 6" xfId="5204" xr:uid="{00000000-0005-0000-0000-000054140000}"/>
    <cellStyle name="Normal 72 3 6 2" xfId="15256" xr:uid="{00000000-0005-0000-0000-0000983B0000}"/>
    <cellStyle name="Normal 72 3 6 2 3" xfId="30354" xr:uid="{00000000-0005-0000-0000-000092760000}"/>
    <cellStyle name="Normal 72 3 6 3" xfId="10236" xr:uid="{00000000-0005-0000-0000-0000FC270000}"/>
    <cellStyle name="Normal 72 3 6 3 3" xfId="25337" xr:uid="{00000000-0005-0000-0000-0000F9620000}"/>
    <cellStyle name="Normal 72 3 6 5" xfId="20324" xr:uid="{00000000-0005-0000-0000-0000644F0000}"/>
    <cellStyle name="Normal 72 3 7" xfId="11914" xr:uid="{00000000-0005-0000-0000-00008A2E0000}"/>
    <cellStyle name="Normal 72 3 7 3" xfId="27012" xr:uid="{00000000-0005-0000-0000-000084690000}"/>
    <cellStyle name="Normal 72 3 8" xfId="6893" xr:uid="{00000000-0005-0000-0000-0000ED1A0000}"/>
    <cellStyle name="Normal 72 3 8 3" xfId="21995" xr:uid="{00000000-0005-0000-0000-0000EB550000}"/>
    <cellStyle name="Normal 72 4" xfId="1918" xr:uid="{00000000-0005-0000-0000-00007E070000}"/>
    <cellStyle name="Normal 72 4 2" xfId="2341" xr:uid="{00000000-0005-0000-0000-000025090000}"/>
    <cellStyle name="Normal 72 4 2 2" xfId="3180" xr:uid="{00000000-0005-0000-0000-00006C0C0000}"/>
    <cellStyle name="Normal 72 4 2 2 2" xfId="4870" xr:uid="{00000000-0005-0000-0000-000006130000}"/>
    <cellStyle name="Normal 72 4 2 2 2 2" xfId="14943" xr:uid="{00000000-0005-0000-0000-00005F3A0000}"/>
    <cellStyle name="Normal 72 4 2 2 2 2 3" xfId="30041" xr:uid="{00000000-0005-0000-0000-000059750000}"/>
    <cellStyle name="Normal 72 4 2 2 2 3" xfId="9923" xr:uid="{00000000-0005-0000-0000-0000C3260000}"/>
    <cellStyle name="Normal 72 4 2 2 2 3 3" xfId="25024" xr:uid="{00000000-0005-0000-0000-0000C0610000}"/>
    <cellStyle name="Normal 72 4 2 2 2 5" xfId="20011" xr:uid="{00000000-0005-0000-0000-00002B4E0000}"/>
    <cellStyle name="Normal 72 4 2 2 3" xfId="6562" xr:uid="{00000000-0005-0000-0000-0000A2190000}"/>
    <cellStyle name="Normal 72 4 2 2 3 2" xfId="16614" xr:uid="{00000000-0005-0000-0000-0000E6400000}"/>
    <cellStyle name="Normal 72 4 2 2 3 3" xfId="11594" xr:uid="{00000000-0005-0000-0000-00004A2D0000}"/>
    <cellStyle name="Normal 72 4 2 2 3 3 3" xfId="26695" xr:uid="{00000000-0005-0000-0000-000047680000}"/>
    <cellStyle name="Normal 72 4 2 2 3 5" xfId="21682" xr:uid="{00000000-0005-0000-0000-0000B2540000}"/>
    <cellStyle name="Normal 72 4 2 2 4" xfId="13272" xr:uid="{00000000-0005-0000-0000-0000D8330000}"/>
    <cellStyle name="Normal 72 4 2 2 4 3" xfId="28370" xr:uid="{00000000-0005-0000-0000-0000D26E0000}"/>
    <cellStyle name="Normal 72 4 2 2 5" xfId="8251" xr:uid="{00000000-0005-0000-0000-00003B200000}"/>
    <cellStyle name="Normal 72 4 2 2 5 3" xfId="23353" xr:uid="{00000000-0005-0000-0000-0000395B0000}"/>
    <cellStyle name="Normal 72 4 2 2 7" xfId="18340" xr:uid="{00000000-0005-0000-0000-0000A4470000}"/>
    <cellStyle name="Normal 72 4 2 3" xfId="4033" xr:uid="{00000000-0005-0000-0000-0000C10F0000}"/>
    <cellStyle name="Normal 72 4 2 3 2" xfId="14107" xr:uid="{00000000-0005-0000-0000-00001B370000}"/>
    <cellStyle name="Normal 72 4 2 3 2 3" xfId="29205" xr:uid="{00000000-0005-0000-0000-000015720000}"/>
    <cellStyle name="Normal 72 4 2 3 3" xfId="9087" xr:uid="{00000000-0005-0000-0000-00007F230000}"/>
    <cellStyle name="Normal 72 4 2 3 3 3" xfId="24188" xr:uid="{00000000-0005-0000-0000-00007C5E0000}"/>
    <cellStyle name="Normal 72 4 2 3 5" xfId="19175" xr:uid="{00000000-0005-0000-0000-0000E74A0000}"/>
    <cellStyle name="Normal 72 4 2 4" xfId="5726" xr:uid="{00000000-0005-0000-0000-00005E160000}"/>
    <cellStyle name="Normal 72 4 2 4 2" xfId="15778" xr:uid="{00000000-0005-0000-0000-0000A23D0000}"/>
    <cellStyle name="Normal 72 4 2 4 2 3" xfId="30876" xr:uid="{00000000-0005-0000-0000-00009C780000}"/>
    <cellStyle name="Normal 72 4 2 4 3" xfId="10758" xr:uid="{00000000-0005-0000-0000-0000062A0000}"/>
    <cellStyle name="Normal 72 4 2 4 3 3" xfId="25859" xr:uid="{00000000-0005-0000-0000-000003650000}"/>
    <cellStyle name="Normal 72 4 2 4 5" xfId="20846" xr:uid="{00000000-0005-0000-0000-00006E510000}"/>
    <cellStyle name="Normal 72 4 2 5" xfId="12436" xr:uid="{00000000-0005-0000-0000-000094300000}"/>
    <cellStyle name="Normal 72 4 2 5 3" xfId="27534" xr:uid="{00000000-0005-0000-0000-00008E6B0000}"/>
    <cellStyle name="Normal 72 4 2 6" xfId="7415" xr:uid="{00000000-0005-0000-0000-0000F71C0000}"/>
    <cellStyle name="Normal 72 4 2 6 3" xfId="22517" xr:uid="{00000000-0005-0000-0000-0000F5570000}"/>
    <cellStyle name="Normal 72 4 2 8" xfId="17504" xr:uid="{00000000-0005-0000-0000-000060440000}"/>
    <cellStyle name="Normal 72 4 3" xfId="2762" xr:uid="{00000000-0005-0000-0000-0000CA0A0000}"/>
    <cellStyle name="Normal 72 4 3 2" xfId="4452" xr:uid="{00000000-0005-0000-0000-000064110000}"/>
    <cellStyle name="Normal 72 4 3 2 2" xfId="14525" xr:uid="{00000000-0005-0000-0000-0000BD380000}"/>
    <cellStyle name="Normal 72 4 3 2 2 3" xfId="29623" xr:uid="{00000000-0005-0000-0000-0000B7730000}"/>
    <cellStyle name="Normal 72 4 3 2 3" xfId="9505" xr:uid="{00000000-0005-0000-0000-000021250000}"/>
    <cellStyle name="Normal 72 4 3 2 3 3" xfId="24606" xr:uid="{00000000-0005-0000-0000-00001E600000}"/>
    <cellStyle name="Normal 72 4 3 2 5" xfId="19593" xr:uid="{00000000-0005-0000-0000-0000894C0000}"/>
    <cellStyle name="Normal 72 4 3 3" xfId="6144" xr:uid="{00000000-0005-0000-0000-000000180000}"/>
    <cellStyle name="Normal 72 4 3 3 2" xfId="16196" xr:uid="{00000000-0005-0000-0000-0000443F0000}"/>
    <cellStyle name="Normal 72 4 3 3 3" xfId="11176" xr:uid="{00000000-0005-0000-0000-0000A82B0000}"/>
    <cellStyle name="Normal 72 4 3 3 3 3" xfId="26277" xr:uid="{00000000-0005-0000-0000-0000A5660000}"/>
    <cellStyle name="Normal 72 4 3 3 5" xfId="21264" xr:uid="{00000000-0005-0000-0000-000010530000}"/>
    <cellStyle name="Normal 72 4 3 4" xfId="12854" xr:uid="{00000000-0005-0000-0000-000036320000}"/>
    <cellStyle name="Normal 72 4 3 4 3" xfId="27952" xr:uid="{00000000-0005-0000-0000-0000306D0000}"/>
    <cellStyle name="Normal 72 4 3 5" xfId="7833" xr:uid="{00000000-0005-0000-0000-0000991E0000}"/>
    <cellStyle name="Normal 72 4 3 5 3" xfId="22935" xr:uid="{00000000-0005-0000-0000-000097590000}"/>
    <cellStyle name="Normal 72 4 3 7" xfId="17922" xr:uid="{00000000-0005-0000-0000-000002460000}"/>
    <cellStyle name="Normal 72 4 4" xfId="3615" xr:uid="{00000000-0005-0000-0000-00001F0E0000}"/>
    <cellStyle name="Normal 72 4 4 2" xfId="13689" xr:uid="{00000000-0005-0000-0000-000079350000}"/>
    <cellStyle name="Normal 72 4 4 2 3" xfId="28787" xr:uid="{00000000-0005-0000-0000-000073700000}"/>
    <cellStyle name="Normal 72 4 4 3" xfId="8669" xr:uid="{00000000-0005-0000-0000-0000DD210000}"/>
    <cellStyle name="Normal 72 4 4 3 3" xfId="23770" xr:uid="{00000000-0005-0000-0000-0000DA5C0000}"/>
    <cellStyle name="Normal 72 4 4 5" xfId="18757" xr:uid="{00000000-0005-0000-0000-000045490000}"/>
    <cellStyle name="Normal 72 4 5" xfId="5308" xr:uid="{00000000-0005-0000-0000-0000BC140000}"/>
    <cellStyle name="Normal 72 4 5 2" xfId="15360" xr:uid="{00000000-0005-0000-0000-0000003C0000}"/>
    <cellStyle name="Normal 72 4 5 2 3" xfId="30458" xr:uid="{00000000-0005-0000-0000-0000FA760000}"/>
    <cellStyle name="Normal 72 4 5 3" xfId="10340" xr:uid="{00000000-0005-0000-0000-000064280000}"/>
    <cellStyle name="Normal 72 4 5 3 3" xfId="25441" xr:uid="{00000000-0005-0000-0000-000061630000}"/>
    <cellStyle name="Normal 72 4 5 5" xfId="20428" xr:uid="{00000000-0005-0000-0000-0000CC4F0000}"/>
    <cellStyle name="Normal 72 4 6" xfId="12018" xr:uid="{00000000-0005-0000-0000-0000F22E0000}"/>
    <cellStyle name="Normal 72 4 6 3" xfId="27116" xr:uid="{00000000-0005-0000-0000-0000EC690000}"/>
    <cellStyle name="Normal 72 4 7" xfId="6997" xr:uid="{00000000-0005-0000-0000-0000551B0000}"/>
    <cellStyle name="Normal 72 4 7 3" xfId="22099" xr:uid="{00000000-0005-0000-0000-000053560000}"/>
    <cellStyle name="Normal 72 4 9" xfId="17086" xr:uid="{00000000-0005-0000-0000-0000BE420000}"/>
    <cellStyle name="Normal 72 5" xfId="2131" xr:uid="{00000000-0005-0000-0000-000053080000}"/>
    <cellStyle name="Normal 72 5 2" xfId="2972" xr:uid="{00000000-0005-0000-0000-00009C0B0000}"/>
    <cellStyle name="Normal 72 5 2 2" xfId="4662" xr:uid="{00000000-0005-0000-0000-000036120000}"/>
    <cellStyle name="Normal 72 5 2 2 2" xfId="14735" xr:uid="{00000000-0005-0000-0000-00008F390000}"/>
    <cellStyle name="Normal 72 5 2 2 2 3" xfId="29833" xr:uid="{00000000-0005-0000-0000-000089740000}"/>
    <cellStyle name="Normal 72 5 2 2 3" xfId="9715" xr:uid="{00000000-0005-0000-0000-0000F3250000}"/>
    <cellStyle name="Normal 72 5 2 2 3 3" xfId="24816" xr:uid="{00000000-0005-0000-0000-0000F0600000}"/>
    <cellStyle name="Normal 72 5 2 2 5" xfId="19803" xr:uid="{00000000-0005-0000-0000-00005B4D0000}"/>
    <cellStyle name="Normal 72 5 2 3" xfId="6354" xr:uid="{00000000-0005-0000-0000-0000D2180000}"/>
    <cellStyle name="Normal 72 5 2 3 2" xfId="16406" xr:uid="{00000000-0005-0000-0000-000016400000}"/>
    <cellStyle name="Normal 72 5 2 3 3" xfId="11386" xr:uid="{00000000-0005-0000-0000-00007A2C0000}"/>
    <cellStyle name="Normal 72 5 2 3 3 3" xfId="26487" xr:uid="{00000000-0005-0000-0000-000077670000}"/>
    <cellStyle name="Normal 72 5 2 3 5" xfId="21474" xr:uid="{00000000-0005-0000-0000-0000E2530000}"/>
    <cellStyle name="Normal 72 5 2 4" xfId="13064" xr:uid="{00000000-0005-0000-0000-000008330000}"/>
    <cellStyle name="Normal 72 5 2 4 3" xfId="28162" xr:uid="{00000000-0005-0000-0000-0000026E0000}"/>
    <cellStyle name="Normal 72 5 2 5" xfId="8043" xr:uid="{00000000-0005-0000-0000-00006B1F0000}"/>
    <cellStyle name="Normal 72 5 2 5 3" xfId="23145" xr:uid="{00000000-0005-0000-0000-0000695A0000}"/>
    <cellStyle name="Normal 72 5 2 7" xfId="18132" xr:uid="{00000000-0005-0000-0000-0000D4460000}"/>
    <cellStyle name="Normal 72 5 3" xfId="3825" xr:uid="{00000000-0005-0000-0000-0000F10E0000}"/>
    <cellStyle name="Normal 72 5 3 2" xfId="13899" xr:uid="{00000000-0005-0000-0000-00004B360000}"/>
    <cellStyle name="Normal 72 5 3 2 3" xfId="28997" xr:uid="{00000000-0005-0000-0000-000045710000}"/>
    <cellStyle name="Normal 72 5 3 3" xfId="8879" xr:uid="{00000000-0005-0000-0000-0000AF220000}"/>
    <cellStyle name="Normal 72 5 3 3 3" xfId="23980" xr:uid="{00000000-0005-0000-0000-0000AC5D0000}"/>
    <cellStyle name="Normal 72 5 3 5" xfId="18967" xr:uid="{00000000-0005-0000-0000-0000174A0000}"/>
    <cellStyle name="Normal 72 5 4" xfId="5518" xr:uid="{00000000-0005-0000-0000-00008E150000}"/>
    <cellStyle name="Normal 72 5 4 2" xfId="15570" xr:uid="{00000000-0005-0000-0000-0000D23C0000}"/>
    <cellStyle name="Normal 72 5 4 2 3" xfId="30668" xr:uid="{00000000-0005-0000-0000-0000CC770000}"/>
    <cellStyle name="Normal 72 5 4 3" xfId="10550" xr:uid="{00000000-0005-0000-0000-000036290000}"/>
    <cellStyle name="Normal 72 5 4 3 3" xfId="25651" xr:uid="{00000000-0005-0000-0000-000033640000}"/>
    <cellStyle name="Normal 72 5 4 5" xfId="20638" xr:uid="{00000000-0005-0000-0000-00009E500000}"/>
    <cellStyle name="Normal 72 5 5" xfId="12228" xr:uid="{00000000-0005-0000-0000-0000C42F0000}"/>
    <cellStyle name="Normal 72 5 5 3" xfId="27326" xr:uid="{00000000-0005-0000-0000-0000BE6A0000}"/>
    <cellStyle name="Normal 72 5 6" xfId="7207" xr:uid="{00000000-0005-0000-0000-0000271C0000}"/>
    <cellStyle name="Normal 72 5 6 3" xfId="22309" xr:uid="{00000000-0005-0000-0000-000025570000}"/>
    <cellStyle name="Normal 72 5 8" xfId="17296" xr:uid="{00000000-0005-0000-0000-000090430000}"/>
    <cellStyle name="Normal 72 6" xfId="2552" xr:uid="{00000000-0005-0000-0000-0000F8090000}"/>
    <cellStyle name="Normal 72 6 2" xfId="4244" xr:uid="{00000000-0005-0000-0000-000094100000}"/>
    <cellStyle name="Normal 72 6 2 2" xfId="14317" xr:uid="{00000000-0005-0000-0000-0000ED370000}"/>
    <cellStyle name="Normal 72 6 2 2 3" xfId="29415" xr:uid="{00000000-0005-0000-0000-0000E7720000}"/>
    <cellStyle name="Normal 72 6 2 3" xfId="9297" xr:uid="{00000000-0005-0000-0000-000051240000}"/>
    <cellStyle name="Normal 72 6 2 3 3" xfId="24398" xr:uid="{00000000-0005-0000-0000-00004E5F0000}"/>
    <cellStyle name="Normal 72 6 2 5" xfId="19385" xr:uid="{00000000-0005-0000-0000-0000B94B0000}"/>
    <cellStyle name="Normal 72 6 3" xfId="5936" xr:uid="{00000000-0005-0000-0000-000030170000}"/>
    <cellStyle name="Normal 72 6 3 2" xfId="15988" xr:uid="{00000000-0005-0000-0000-0000743E0000}"/>
    <cellStyle name="Normal 72 6 3 3" xfId="10968" xr:uid="{00000000-0005-0000-0000-0000D82A0000}"/>
    <cellStyle name="Normal 72 6 3 3 3" xfId="26069" xr:uid="{00000000-0005-0000-0000-0000D5650000}"/>
    <cellStyle name="Normal 72 6 3 5" xfId="21056" xr:uid="{00000000-0005-0000-0000-000040520000}"/>
    <cellStyle name="Normal 72 6 4" xfId="12646" xr:uid="{00000000-0005-0000-0000-000066310000}"/>
    <cellStyle name="Normal 72 6 4 3" xfId="27744" xr:uid="{00000000-0005-0000-0000-0000606C0000}"/>
    <cellStyle name="Normal 72 6 5" xfId="7625" xr:uid="{00000000-0005-0000-0000-0000C91D0000}"/>
    <cellStyle name="Normal 72 6 5 3" xfId="22727" xr:uid="{00000000-0005-0000-0000-0000C7580000}"/>
    <cellStyle name="Normal 72 6 7" xfId="17714" xr:uid="{00000000-0005-0000-0000-000032450000}"/>
    <cellStyle name="Normal 72 7" xfId="3404" xr:uid="{00000000-0005-0000-0000-00004C0D0000}"/>
    <cellStyle name="Normal 72 7 2" xfId="13481" xr:uid="{00000000-0005-0000-0000-0000A9340000}"/>
    <cellStyle name="Normal 72 7 2 3" xfId="28579" xr:uid="{00000000-0005-0000-0000-0000A36F0000}"/>
    <cellStyle name="Normal 72 7 3" xfId="8461" xr:uid="{00000000-0005-0000-0000-00000D210000}"/>
    <cellStyle name="Normal 72 7 3 3" xfId="23562" xr:uid="{00000000-0005-0000-0000-00000A5C0000}"/>
    <cellStyle name="Normal 72 7 5" xfId="18549" xr:uid="{00000000-0005-0000-0000-000075480000}"/>
    <cellStyle name="Normal 72 8" xfId="5098" xr:uid="{00000000-0005-0000-0000-0000EA130000}"/>
    <cellStyle name="Normal 72 8 2" xfId="15152" xr:uid="{00000000-0005-0000-0000-0000303B0000}"/>
    <cellStyle name="Normal 72 8 2 3" xfId="30250" xr:uid="{00000000-0005-0000-0000-00002A760000}"/>
    <cellStyle name="Normal 72 8 3" xfId="10132" xr:uid="{00000000-0005-0000-0000-000094270000}"/>
    <cellStyle name="Normal 72 8 3 3" xfId="25233" xr:uid="{00000000-0005-0000-0000-000091620000}"/>
    <cellStyle name="Normal 72 8 5" xfId="20220" xr:uid="{00000000-0005-0000-0000-0000FC4E0000}"/>
    <cellStyle name="Normal 72 9" xfId="11808" xr:uid="{00000000-0005-0000-0000-0000202E0000}"/>
    <cellStyle name="Normal 72 9 3" xfId="26908" xr:uid="{00000000-0005-0000-0000-00001C690000}"/>
    <cellStyle name="Normal 73" xfId="1491" xr:uid="{00000000-0005-0000-0000-0000D3050000}"/>
    <cellStyle name="Normal 73 10" xfId="6788" xr:uid="{00000000-0005-0000-0000-0000841A0000}"/>
    <cellStyle name="Normal 73 10 3" xfId="21892" xr:uid="{00000000-0005-0000-0000-000084550000}"/>
    <cellStyle name="Normal 73 12" xfId="16877" xr:uid="{00000000-0005-0000-0000-0000ED410000}"/>
    <cellStyle name="Normal 73 2" xfId="1752" xr:uid="{00000000-0005-0000-0000-0000D8060000}"/>
    <cellStyle name="Normal 73 2 11" xfId="16931" xr:uid="{00000000-0005-0000-0000-000023420000}"/>
    <cellStyle name="Normal 73 2 2" xfId="1860" xr:uid="{00000000-0005-0000-0000-000044070000}"/>
    <cellStyle name="Normal 73 2 2 10" xfId="17035" xr:uid="{00000000-0005-0000-0000-00008B420000}"/>
    <cellStyle name="Normal 73 2 2 2" xfId="2077" xr:uid="{00000000-0005-0000-0000-00001D080000}"/>
    <cellStyle name="Normal 73 2 2 2 2" xfId="2498" xr:uid="{00000000-0005-0000-0000-0000C2090000}"/>
    <cellStyle name="Normal 73 2 2 2 2 2" xfId="3337" xr:uid="{00000000-0005-0000-0000-0000090D0000}"/>
    <cellStyle name="Normal 73 2 2 2 2 2 2" xfId="5027" xr:uid="{00000000-0005-0000-0000-0000A3130000}"/>
    <cellStyle name="Normal 73 2 2 2 2 2 2 2" xfId="15100" xr:uid="{00000000-0005-0000-0000-0000FC3A0000}"/>
    <cellStyle name="Normal 73 2 2 2 2 2 2 2 3" xfId="30198" xr:uid="{00000000-0005-0000-0000-0000F6750000}"/>
    <cellStyle name="Normal 73 2 2 2 2 2 2 3" xfId="10080" xr:uid="{00000000-0005-0000-0000-000060270000}"/>
    <cellStyle name="Normal 73 2 2 2 2 2 2 3 3" xfId="25181" xr:uid="{00000000-0005-0000-0000-00005D620000}"/>
    <cellStyle name="Normal 73 2 2 2 2 2 2 5" xfId="20168" xr:uid="{00000000-0005-0000-0000-0000C84E0000}"/>
    <cellStyle name="Normal 73 2 2 2 2 2 3" xfId="6719" xr:uid="{00000000-0005-0000-0000-00003F1A0000}"/>
    <cellStyle name="Normal 73 2 2 2 2 2 3 2" xfId="16771" xr:uid="{00000000-0005-0000-0000-000083410000}"/>
    <cellStyle name="Normal 73 2 2 2 2 2 3 3" xfId="11751" xr:uid="{00000000-0005-0000-0000-0000E72D0000}"/>
    <cellStyle name="Normal 73 2 2 2 2 2 3 3 3" xfId="26852" xr:uid="{00000000-0005-0000-0000-0000E4680000}"/>
    <cellStyle name="Normal 73 2 2 2 2 2 3 5" xfId="21839" xr:uid="{00000000-0005-0000-0000-00004F550000}"/>
    <cellStyle name="Normal 73 2 2 2 2 2 4" xfId="13429" xr:uid="{00000000-0005-0000-0000-000075340000}"/>
    <cellStyle name="Normal 73 2 2 2 2 2 4 3" xfId="28527" xr:uid="{00000000-0005-0000-0000-00006F6F0000}"/>
    <cellStyle name="Normal 73 2 2 2 2 2 5" xfId="8408" xr:uid="{00000000-0005-0000-0000-0000D8200000}"/>
    <cellStyle name="Normal 73 2 2 2 2 2 5 3" xfId="23510" xr:uid="{00000000-0005-0000-0000-0000D65B0000}"/>
    <cellStyle name="Normal 73 2 2 2 2 2 7" xfId="18497" xr:uid="{00000000-0005-0000-0000-000041480000}"/>
    <cellStyle name="Normal 73 2 2 2 2 3" xfId="4190" xr:uid="{00000000-0005-0000-0000-00005E100000}"/>
    <cellStyle name="Normal 73 2 2 2 2 3 2" xfId="14264" xr:uid="{00000000-0005-0000-0000-0000B8370000}"/>
    <cellStyle name="Normal 73 2 2 2 2 3 2 3" xfId="29362" xr:uid="{00000000-0005-0000-0000-0000B2720000}"/>
    <cellStyle name="Normal 73 2 2 2 2 3 3" xfId="9244" xr:uid="{00000000-0005-0000-0000-00001C240000}"/>
    <cellStyle name="Normal 73 2 2 2 2 3 3 3" xfId="24345" xr:uid="{00000000-0005-0000-0000-0000195F0000}"/>
    <cellStyle name="Normal 73 2 2 2 2 3 5" xfId="19332" xr:uid="{00000000-0005-0000-0000-0000844B0000}"/>
    <cellStyle name="Normal 73 2 2 2 2 4" xfId="5883" xr:uid="{00000000-0005-0000-0000-0000FB160000}"/>
    <cellStyle name="Normal 73 2 2 2 2 4 2" xfId="15935" xr:uid="{00000000-0005-0000-0000-00003F3E0000}"/>
    <cellStyle name="Normal 73 2 2 2 2 4 3" xfId="10915" xr:uid="{00000000-0005-0000-0000-0000A32A0000}"/>
    <cellStyle name="Normal 73 2 2 2 2 4 3 3" xfId="26016" xr:uid="{00000000-0005-0000-0000-0000A0650000}"/>
    <cellStyle name="Normal 73 2 2 2 2 4 5" xfId="21003" xr:uid="{00000000-0005-0000-0000-00000B520000}"/>
    <cellStyle name="Normal 73 2 2 2 2 5" xfId="12593" xr:uid="{00000000-0005-0000-0000-000031310000}"/>
    <cellStyle name="Normal 73 2 2 2 2 5 3" xfId="27691" xr:uid="{00000000-0005-0000-0000-00002B6C0000}"/>
    <cellStyle name="Normal 73 2 2 2 2 6" xfId="7572" xr:uid="{00000000-0005-0000-0000-0000941D0000}"/>
    <cellStyle name="Normal 73 2 2 2 2 6 3" xfId="22674" xr:uid="{00000000-0005-0000-0000-000092580000}"/>
    <cellStyle name="Normal 73 2 2 2 2 8" xfId="17661" xr:uid="{00000000-0005-0000-0000-0000FD440000}"/>
    <cellStyle name="Normal 73 2 2 2 3" xfId="2919" xr:uid="{00000000-0005-0000-0000-0000670B0000}"/>
    <cellStyle name="Normal 73 2 2 2 3 2" xfId="4609" xr:uid="{00000000-0005-0000-0000-000001120000}"/>
    <cellStyle name="Normal 73 2 2 2 3 2 2" xfId="14682" xr:uid="{00000000-0005-0000-0000-00005A390000}"/>
    <cellStyle name="Normal 73 2 2 2 3 2 2 3" xfId="29780" xr:uid="{00000000-0005-0000-0000-000054740000}"/>
    <cellStyle name="Normal 73 2 2 2 3 2 3" xfId="9662" xr:uid="{00000000-0005-0000-0000-0000BE250000}"/>
    <cellStyle name="Normal 73 2 2 2 3 2 3 3" xfId="24763" xr:uid="{00000000-0005-0000-0000-0000BB600000}"/>
    <cellStyle name="Normal 73 2 2 2 3 2 5" xfId="19750" xr:uid="{00000000-0005-0000-0000-0000264D0000}"/>
    <cellStyle name="Normal 73 2 2 2 3 3" xfId="6301" xr:uid="{00000000-0005-0000-0000-00009D180000}"/>
    <cellStyle name="Normal 73 2 2 2 3 3 2" xfId="16353" xr:uid="{00000000-0005-0000-0000-0000E13F0000}"/>
    <cellStyle name="Normal 73 2 2 2 3 3 3" xfId="11333" xr:uid="{00000000-0005-0000-0000-0000452C0000}"/>
    <cellStyle name="Normal 73 2 2 2 3 3 3 3" xfId="26434" xr:uid="{00000000-0005-0000-0000-000042670000}"/>
    <cellStyle name="Normal 73 2 2 2 3 3 5" xfId="21421" xr:uid="{00000000-0005-0000-0000-0000AD530000}"/>
    <cellStyle name="Normal 73 2 2 2 3 4" xfId="13011" xr:uid="{00000000-0005-0000-0000-0000D3320000}"/>
    <cellStyle name="Normal 73 2 2 2 3 4 3" xfId="28109" xr:uid="{00000000-0005-0000-0000-0000CD6D0000}"/>
    <cellStyle name="Normal 73 2 2 2 3 5" xfId="7990" xr:uid="{00000000-0005-0000-0000-0000361F0000}"/>
    <cellStyle name="Normal 73 2 2 2 3 5 3" xfId="23092" xr:uid="{00000000-0005-0000-0000-0000345A0000}"/>
    <cellStyle name="Normal 73 2 2 2 3 7" xfId="18079" xr:uid="{00000000-0005-0000-0000-00009F460000}"/>
    <cellStyle name="Normal 73 2 2 2 4" xfId="3772" xr:uid="{00000000-0005-0000-0000-0000BC0E0000}"/>
    <cellStyle name="Normal 73 2 2 2 4 2" xfId="13846" xr:uid="{00000000-0005-0000-0000-000016360000}"/>
    <cellStyle name="Normal 73 2 2 2 4 2 3" xfId="28944" xr:uid="{00000000-0005-0000-0000-000010710000}"/>
    <cellStyle name="Normal 73 2 2 2 4 3" xfId="8826" xr:uid="{00000000-0005-0000-0000-00007A220000}"/>
    <cellStyle name="Normal 73 2 2 2 4 3 3" xfId="23927" xr:uid="{00000000-0005-0000-0000-0000775D0000}"/>
    <cellStyle name="Normal 73 2 2 2 4 5" xfId="18914" xr:uid="{00000000-0005-0000-0000-0000E2490000}"/>
    <cellStyle name="Normal 73 2 2 2 5" xfId="5465" xr:uid="{00000000-0005-0000-0000-000059150000}"/>
    <cellStyle name="Normal 73 2 2 2 5 2" xfId="15517" xr:uid="{00000000-0005-0000-0000-00009D3C0000}"/>
    <cellStyle name="Normal 73 2 2 2 5 2 3" xfId="30615" xr:uid="{00000000-0005-0000-0000-000097770000}"/>
    <cellStyle name="Normal 73 2 2 2 5 3" xfId="10497" xr:uid="{00000000-0005-0000-0000-000001290000}"/>
    <cellStyle name="Normal 73 2 2 2 5 3 3" xfId="25598" xr:uid="{00000000-0005-0000-0000-0000FE630000}"/>
    <cellStyle name="Normal 73 2 2 2 5 5" xfId="20585" xr:uid="{00000000-0005-0000-0000-000069500000}"/>
    <cellStyle name="Normal 73 2 2 2 6" xfId="12175" xr:uid="{00000000-0005-0000-0000-00008F2F0000}"/>
    <cellStyle name="Normal 73 2 2 2 6 3" xfId="27273" xr:uid="{00000000-0005-0000-0000-0000896A0000}"/>
    <cellStyle name="Normal 73 2 2 2 7" xfId="7154" xr:uid="{00000000-0005-0000-0000-0000F21B0000}"/>
    <cellStyle name="Normal 73 2 2 2 7 3" xfId="22256" xr:uid="{00000000-0005-0000-0000-0000F0560000}"/>
    <cellStyle name="Normal 73 2 2 2 9" xfId="17243" xr:uid="{00000000-0005-0000-0000-00005B430000}"/>
    <cellStyle name="Normal 73 2 2 3" xfId="2290" xr:uid="{00000000-0005-0000-0000-0000F2080000}"/>
    <cellStyle name="Normal 73 2 2 3 2" xfId="3129" xr:uid="{00000000-0005-0000-0000-0000390C0000}"/>
    <cellStyle name="Normal 73 2 2 3 2 2" xfId="4819" xr:uid="{00000000-0005-0000-0000-0000D3120000}"/>
    <cellStyle name="Normal 73 2 2 3 2 2 2" xfId="14892" xr:uid="{00000000-0005-0000-0000-00002C3A0000}"/>
    <cellStyle name="Normal 73 2 2 3 2 2 2 3" xfId="29990" xr:uid="{00000000-0005-0000-0000-000026750000}"/>
    <cellStyle name="Normal 73 2 2 3 2 2 3" xfId="9872" xr:uid="{00000000-0005-0000-0000-000090260000}"/>
    <cellStyle name="Normal 73 2 2 3 2 2 3 3" xfId="24973" xr:uid="{00000000-0005-0000-0000-00008D610000}"/>
    <cellStyle name="Normal 73 2 2 3 2 2 5" xfId="19960" xr:uid="{00000000-0005-0000-0000-0000F84D0000}"/>
    <cellStyle name="Normal 73 2 2 3 2 3" xfId="6511" xr:uid="{00000000-0005-0000-0000-00006F190000}"/>
    <cellStyle name="Normal 73 2 2 3 2 3 2" xfId="16563" xr:uid="{00000000-0005-0000-0000-0000B3400000}"/>
    <cellStyle name="Normal 73 2 2 3 2 3 3" xfId="11543" xr:uid="{00000000-0005-0000-0000-0000172D0000}"/>
    <cellStyle name="Normal 73 2 2 3 2 3 3 3" xfId="26644" xr:uid="{00000000-0005-0000-0000-000014680000}"/>
    <cellStyle name="Normal 73 2 2 3 2 3 5" xfId="21631" xr:uid="{00000000-0005-0000-0000-00007F540000}"/>
    <cellStyle name="Normal 73 2 2 3 2 4" xfId="13221" xr:uid="{00000000-0005-0000-0000-0000A5330000}"/>
    <cellStyle name="Normal 73 2 2 3 2 4 3" xfId="28319" xr:uid="{00000000-0005-0000-0000-00009F6E0000}"/>
    <cellStyle name="Normal 73 2 2 3 2 5" xfId="8200" xr:uid="{00000000-0005-0000-0000-000008200000}"/>
    <cellStyle name="Normal 73 2 2 3 2 5 3" xfId="23302" xr:uid="{00000000-0005-0000-0000-0000065B0000}"/>
    <cellStyle name="Normal 73 2 2 3 2 7" xfId="18289" xr:uid="{00000000-0005-0000-0000-000071470000}"/>
    <cellStyle name="Normal 73 2 2 3 3" xfId="3982" xr:uid="{00000000-0005-0000-0000-00008E0F0000}"/>
    <cellStyle name="Normal 73 2 2 3 3 2" xfId="14056" xr:uid="{00000000-0005-0000-0000-0000E8360000}"/>
    <cellStyle name="Normal 73 2 2 3 3 2 3" xfId="29154" xr:uid="{00000000-0005-0000-0000-0000E2710000}"/>
    <cellStyle name="Normal 73 2 2 3 3 3" xfId="9036" xr:uid="{00000000-0005-0000-0000-00004C230000}"/>
    <cellStyle name="Normal 73 2 2 3 3 3 3" xfId="24137" xr:uid="{00000000-0005-0000-0000-0000495E0000}"/>
    <cellStyle name="Normal 73 2 2 3 3 5" xfId="19124" xr:uid="{00000000-0005-0000-0000-0000B44A0000}"/>
    <cellStyle name="Normal 73 2 2 3 4" xfId="5675" xr:uid="{00000000-0005-0000-0000-00002B160000}"/>
    <cellStyle name="Normal 73 2 2 3 4 2" xfId="15727" xr:uid="{00000000-0005-0000-0000-00006F3D0000}"/>
    <cellStyle name="Normal 73 2 2 3 4 2 3" xfId="30825" xr:uid="{00000000-0005-0000-0000-000069780000}"/>
    <cellStyle name="Normal 73 2 2 3 4 3" xfId="10707" xr:uid="{00000000-0005-0000-0000-0000D3290000}"/>
    <cellStyle name="Normal 73 2 2 3 4 3 3" xfId="25808" xr:uid="{00000000-0005-0000-0000-0000D0640000}"/>
    <cellStyle name="Normal 73 2 2 3 4 5" xfId="20795" xr:uid="{00000000-0005-0000-0000-00003B510000}"/>
    <cellStyle name="Normal 73 2 2 3 5" xfId="12385" xr:uid="{00000000-0005-0000-0000-000061300000}"/>
    <cellStyle name="Normal 73 2 2 3 5 3" xfId="27483" xr:uid="{00000000-0005-0000-0000-00005B6B0000}"/>
    <cellStyle name="Normal 73 2 2 3 6" xfId="7364" xr:uid="{00000000-0005-0000-0000-0000C41C0000}"/>
    <cellStyle name="Normal 73 2 2 3 6 3" xfId="22466" xr:uid="{00000000-0005-0000-0000-0000C2570000}"/>
    <cellStyle name="Normal 73 2 2 3 8" xfId="17453" xr:uid="{00000000-0005-0000-0000-00002D440000}"/>
    <cellStyle name="Normal 73 2 2 4" xfId="2711" xr:uid="{00000000-0005-0000-0000-0000970A0000}"/>
    <cellStyle name="Normal 73 2 2 4 2" xfId="4401" xr:uid="{00000000-0005-0000-0000-000031110000}"/>
    <cellStyle name="Normal 73 2 2 4 2 2" xfId="14474" xr:uid="{00000000-0005-0000-0000-00008A380000}"/>
    <cellStyle name="Normal 73 2 2 4 2 2 3" xfId="29572" xr:uid="{00000000-0005-0000-0000-000084730000}"/>
    <cellStyle name="Normal 73 2 2 4 2 3" xfId="9454" xr:uid="{00000000-0005-0000-0000-0000EE240000}"/>
    <cellStyle name="Normal 73 2 2 4 2 3 3" xfId="24555" xr:uid="{00000000-0005-0000-0000-0000EB5F0000}"/>
    <cellStyle name="Normal 73 2 2 4 2 5" xfId="19542" xr:uid="{00000000-0005-0000-0000-0000564C0000}"/>
    <cellStyle name="Normal 73 2 2 4 3" xfId="6093" xr:uid="{00000000-0005-0000-0000-0000CD170000}"/>
    <cellStyle name="Normal 73 2 2 4 3 2" xfId="16145" xr:uid="{00000000-0005-0000-0000-0000113F0000}"/>
    <cellStyle name="Normal 73 2 2 4 3 3" xfId="11125" xr:uid="{00000000-0005-0000-0000-0000752B0000}"/>
    <cellStyle name="Normal 73 2 2 4 3 3 3" xfId="26226" xr:uid="{00000000-0005-0000-0000-000072660000}"/>
    <cellStyle name="Normal 73 2 2 4 3 5" xfId="21213" xr:uid="{00000000-0005-0000-0000-0000DD520000}"/>
    <cellStyle name="Normal 73 2 2 4 4" xfId="12803" xr:uid="{00000000-0005-0000-0000-000003320000}"/>
    <cellStyle name="Normal 73 2 2 4 4 3" xfId="27901" xr:uid="{00000000-0005-0000-0000-0000FD6C0000}"/>
    <cellStyle name="Normal 73 2 2 4 5" xfId="7782" xr:uid="{00000000-0005-0000-0000-0000661E0000}"/>
    <cellStyle name="Normal 73 2 2 4 5 3" xfId="22884" xr:uid="{00000000-0005-0000-0000-000064590000}"/>
    <cellStyle name="Normal 73 2 2 4 7" xfId="17871" xr:uid="{00000000-0005-0000-0000-0000CF450000}"/>
    <cellStyle name="Normal 73 2 2 5" xfId="3564" xr:uid="{00000000-0005-0000-0000-0000EC0D0000}"/>
    <cellStyle name="Normal 73 2 2 5 2" xfId="13638" xr:uid="{00000000-0005-0000-0000-000046350000}"/>
    <cellStyle name="Normal 73 2 2 5 2 3" xfId="28736" xr:uid="{00000000-0005-0000-0000-000040700000}"/>
    <cellStyle name="Normal 73 2 2 5 3" xfId="8618" xr:uid="{00000000-0005-0000-0000-0000AA210000}"/>
    <cellStyle name="Normal 73 2 2 5 3 3" xfId="23719" xr:uid="{00000000-0005-0000-0000-0000A75C0000}"/>
    <cellStyle name="Normal 73 2 2 5 5" xfId="18706" xr:uid="{00000000-0005-0000-0000-000012490000}"/>
    <cellStyle name="Normal 73 2 2 6" xfId="5257" xr:uid="{00000000-0005-0000-0000-000089140000}"/>
    <cellStyle name="Normal 73 2 2 6 2" xfId="15309" xr:uid="{00000000-0005-0000-0000-0000CD3B0000}"/>
    <cellStyle name="Normal 73 2 2 6 2 3" xfId="30407" xr:uid="{00000000-0005-0000-0000-0000C7760000}"/>
    <cellStyle name="Normal 73 2 2 6 3" xfId="10289" xr:uid="{00000000-0005-0000-0000-000031280000}"/>
    <cellStyle name="Normal 73 2 2 6 3 3" xfId="25390" xr:uid="{00000000-0005-0000-0000-00002E630000}"/>
    <cellStyle name="Normal 73 2 2 6 5" xfId="20377" xr:uid="{00000000-0005-0000-0000-0000994F0000}"/>
    <cellStyle name="Normal 73 2 2 7" xfId="11967" xr:uid="{00000000-0005-0000-0000-0000BF2E0000}"/>
    <cellStyle name="Normal 73 2 2 7 3" xfId="27065" xr:uid="{00000000-0005-0000-0000-0000B9690000}"/>
    <cellStyle name="Normal 73 2 2 8" xfId="6946" xr:uid="{00000000-0005-0000-0000-0000221B0000}"/>
    <cellStyle name="Normal 73 2 2 8 3" xfId="22048" xr:uid="{00000000-0005-0000-0000-000020560000}"/>
    <cellStyle name="Normal 73 2 3" xfId="1973" xr:uid="{00000000-0005-0000-0000-0000B5070000}"/>
    <cellStyle name="Normal 73 2 3 2" xfId="2394" xr:uid="{00000000-0005-0000-0000-00005A090000}"/>
    <cellStyle name="Normal 73 2 3 2 2" xfId="3233" xr:uid="{00000000-0005-0000-0000-0000A10C0000}"/>
    <cellStyle name="Normal 73 2 3 2 2 2" xfId="4923" xr:uid="{00000000-0005-0000-0000-00003B130000}"/>
    <cellStyle name="Normal 73 2 3 2 2 2 2" xfId="14996" xr:uid="{00000000-0005-0000-0000-0000943A0000}"/>
    <cellStyle name="Normal 73 2 3 2 2 2 2 3" xfId="30094" xr:uid="{00000000-0005-0000-0000-00008E750000}"/>
    <cellStyle name="Normal 73 2 3 2 2 2 3" xfId="9976" xr:uid="{00000000-0005-0000-0000-0000F8260000}"/>
    <cellStyle name="Normal 73 2 3 2 2 2 3 3" xfId="25077" xr:uid="{00000000-0005-0000-0000-0000F5610000}"/>
    <cellStyle name="Normal 73 2 3 2 2 2 5" xfId="20064" xr:uid="{00000000-0005-0000-0000-0000604E0000}"/>
    <cellStyle name="Normal 73 2 3 2 2 3" xfId="6615" xr:uid="{00000000-0005-0000-0000-0000D7190000}"/>
    <cellStyle name="Normal 73 2 3 2 2 3 2" xfId="16667" xr:uid="{00000000-0005-0000-0000-00001B410000}"/>
    <cellStyle name="Normal 73 2 3 2 2 3 3" xfId="11647" xr:uid="{00000000-0005-0000-0000-00007F2D0000}"/>
    <cellStyle name="Normal 73 2 3 2 2 3 3 3" xfId="26748" xr:uid="{00000000-0005-0000-0000-00007C680000}"/>
    <cellStyle name="Normal 73 2 3 2 2 3 5" xfId="21735" xr:uid="{00000000-0005-0000-0000-0000E7540000}"/>
    <cellStyle name="Normal 73 2 3 2 2 4" xfId="13325" xr:uid="{00000000-0005-0000-0000-00000D340000}"/>
    <cellStyle name="Normal 73 2 3 2 2 4 3" xfId="28423" xr:uid="{00000000-0005-0000-0000-0000076F0000}"/>
    <cellStyle name="Normal 73 2 3 2 2 5" xfId="8304" xr:uid="{00000000-0005-0000-0000-000070200000}"/>
    <cellStyle name="Normal 73 2 3 2 2 5 3" xfId="23406" xr:uid="{00000000-0005-0000-0000-00006E5B0000}"/>
    <cellStyle name="Normal 73 2 3 2 2 7" xfId="18393" xr:uid="{00000000-0005-0000-0000-0000D9470000}"/>
    <cellStyle name="Normal 73 2 3 2 3" xfId="4086" xr:uid="{00000000-0005-0000-0000-0000F60F0000}"/>
    <cellStyle name="Normal 73 2 3 2 3 2" xfId="14160" xr:uid="{00000000-0005-0000-0000-000050370000}"/>
    <cellStyle name="Normal 73 2 3 2 3 2 3" xfId="29258" xr:uid="{00000000-0005-0000-0000-00004A720000}"/>
    <cellStyle name="Normal 73 2 3 2 3 3" xfId="9140" xr:uid="{00000000-0005-0000-0000-0000B4230000}"/>
    <cellStyle name="Normal 73 2 3 2 3 3 3" xfId="24241" xr:uid="{00000000-0005-0000-0000-0000B15E0000}"/>
    <cellStyle name="Normal 73 2 3 2 3 5" xfId="19228" xr:uid="{00000000-0005-0000-0000-00001C4B0000}"/>
    <cellStyle name="Normal 73 2 3 2 4" xfId="5779" xr:uid="{00000000-0005-0000-0000-000093160000}"/>
    <cellStyle name="Normal 73 2 3 2 4 2" xfId="15831" xr:uid="{00000000-0005-0000-0000-0000D73D0000}"/>
    <cellStyle name="Normal 73 2 3 2 4 2 3" xfId="30929" xr:uid="{00000000-0005-0000-0000-0000D1780000}"/>
    <cellStyle name="Normal 73 2 3 2 4 3" xfId="10811" xr:uid="{00000000-0005-0000-0000-00003B2A0000}"/>
    <cellStyle name="Normal 73 2 3 2 4 3 3" xfId="25912" xr:uid="{00000000-0005-0000-0000-000038650000}"/>
    <cellStyle name="Normal 73 2 3 2 4 5" xfId="20899" xr:uid="{00000000-0005-0000-0000-0000A3510000}"/>
    <cellStyle name="Normal 73 2 3 2 5" xfId="12489" xr:uid="{00000000-0005-0000-0000-0000C9300000}"/>
    <cellStyle name="Normal 73 2 3 2 5 3" xfId="27587" xr:uid="{00000000-0005-0000-0000-0000C36B0000}"/>
    <cellStyle name="Normal 73 2 3 2 6" xfId="7468" xr:uid="{00000000-0005-0000-0000-00002C1D0000}"/>
    <cellStyle name="Normal 73 2 3 2 6 3" xfId="22570" xr:uid="{00000000-0005-0000-0000-00002A580000}"/>
    <cellStyle name="Normal 73 2 3 2 8" xfId="17557" xr:uid="{00000000-0005-0000-0000-000095440000}"/>
    <cellStyle name="Normal 73 2 3 3" xfId="2815" xr:uid="{00000000-0005-0000-0000-0000FF0A0000}"/>
    <cellStyle name="Normal 73 2 3 3 2" xfId="4505" xr:uid="{00000000-0005-0000-0000-000099110000}"/>
    <cellStyle name="Normal 73 2 3 3 2 2" xfId="14578" xr:uid="{00000000-0005-0000-0000-0000F2380000}"/>
    <cellStyle name="Normal 73 2 3 3 2 2 3" xfId="29676" xr:uid="{00000000-0005-0000-0000-0000EC730000}"/>
    <cellStyle name="Normal 73 2 3 3 2 3" xfId="9558" xr:uid="{00000000-0005-0000-0000-000056250000}"/>
    <cellStyle name="Normal 73 2 3 3 2 3 3" xfId="24659" xr:uid="{00000000-0005-0000-0000-000053600000}"/>
    <cellStyle name="Normal 73 2 3 3 2 5" xfId="19646" xr:uid="{00000000-0005-0000-0000-0000BE4C0000}"/>
    <cellStyle name="Normal 73 2 3 3 3" xfId="6197" xr:uid="{00000000-0005-0000-0000-000035180000}"/>
    <cellStyle name="Normal 73 2 3 3 3 2" xfId="16249" xr:uid="{00000000-0005-0000-0000-0000793F0000}"/>
    <cellStyle name="Normal 73 2 3 3 3 3" xfId="11229" xr:uid="{00000000-0005-0000-0000-0000DD2B0000}"/>
    <cellStyle name="Normal 73 2 3 3 3 3 3" xfId="26330" xr:uid="{00000000-0005-0000-0000-0000DA660000}"/>
    <cellStyle name="Normal 73 2 3 3 3 5" xfId="21317" xr:uid="{00000000-0005-0000-0000-000045530000}"/>
    <cellStyle name="Normal 73 2 3 3 4" xfId="12907" xr:uid="{00000000-0005-0000-0000-00006B320000}"/>
    <cellStyle name="Normal 73 2 3 3 4 3" xfId="28005" xr:uid="{00000000-0005-0000-0000-0000656D0000}"/>
    <cellStyle name="Normal 73 2 3 3 5" xfId="7886" xr:uid="{00000000-0005-0000-0000-0000CE1E0000}"/>
    <cellStyle name="Normal 73 2 3 3 5 3" xfId="22988" xr:uid="{00000000-0005-0000-0000-0000CC590000}"/>
    <cellStyle name="Normal 73 2 3 3 7" xfId="17975" xr:uid="{00000000-0005-0000-0000-000037460000}"/>
    <cellStyle name="Normal 73 2 3 4" xfId="3668" xr:uid="{00000000-0005-0000-0000-0000540E0000}"/>
    <cellStyle name="Normal 73 2 3 4 2" xfId="13742" xr:uid="{00000000-0005-0000-0000-0000AE350000}"/>
    <cellStyle name="Normal 73 2 3 4 2 3" xfId="28840" xr:uid="{00000000-0005-0000-0000-0000A8700000}"/>
    <cellStyle name="Normal 73 2 3 4 3" xfId="8722" xr:uid="{00000000-0005-0000-0000-000012220000}"/>
    <cellStyle name="Normal 73 2 3 4 3 3" xfId="23823" xr:uid="{00000000-0005-0000-0000-00000F5D0000}"/>
    <cellStyle name="Normal 73 2 3 4 5" xfId="18810" xr:uid="{00000000-0005-0000-0000-00007A490000}"/>
    <cellStyle name="Normal 73 2 3 5" xfId="5361" xr:uid="{00000000-0005-0000-0000-0000F1140000}"/>
    <cellStyle name="Normal 73 2 3 5 2" xfId="15413" xr:uid="{00000000-0005-0000-0000-0000353C0000}"/>
    <cellStyle name="Normal 73 2 3 5 2 3" xfId="30511" xr:uid="{00000000-0005-0000-0000-00002F770000}"/>
    <cellStyle name="Normal 73 2 3 5 3" xfId="10393" xr:uid="{00000000-0005-0000-0000-000099280000}"/>
    <cellStyle name="Normal 73 2 3 5 3 3" xfId="25494" xr:uid="{00000000-0005-0000-0000-000096630000}"/>
    <cellStyle name="Normal 73 2 3 5 5" xfId="20481" xr:uid="{00000000-0005-0000-0000-000001500000}"/>
    <cellStyle name="Normal 73 2 3 6" xfId="12071" xr:uid="{00000000-0005-0000-0000-0000272F0000}"/>
    <cellStyle name="Normal 73 2 3 6 3" xfId="27169" xr:uid="{00000000-0005-0000-0000-0000216A0000}"/>
    <cellStyle name="Normal 73 2 3 7" xfId="7050" xr:uid="{00000000-0005-0000-0000-00008A1B0000}"/>
    <cellStyle name="Normal 73 2 3 7 3" xfId="22152" xr:uid="{00000000-0005-0000-0000-000088560000}"/>
    <cellStyle name="Normal 73 2 3 9" xfId="17139" xr:uid="{00000000-0005-0000-0000-0000F3420000}"/>
    <cellStyle name="Normal 73 2 4" xfId="2186" xr:uid="{00000000-0005-0000-0000-00008A080000}"/>
    <cellStyle name="Normal 73 2 4 2" xfId="3025" xr:uid="{00000000-0005-0000-0000-0000D10B0000}"/>
    <cellStyle name="Normal 73 2 4 2 2" xfId="4715" xr:uid="{00000000-0005-0000-0000-00006B120000}"/>
    <cellStyle name="Normal 73 2 4 2 2 2" xfId="14788" xr:uid="{00000000-0005-0000-0000-0000C4390000}"/>
    <cellStyle name="Normal 73 2 4 2 2 2 3" xfId="29886" xr:uid="{00000000-0005-0000-0000-0000BE740000}"/>
    <cellStyle name="Normal 73 2 4 2 2 3" xfId="9768" xr:uid="{00000000-0005-0000-0000-000028260000}"/>
    <cellStyle name="Normal 73 2 4 2 2 3 3" xfId="24869" xr:uid="{00000000-0005-0000-0000-000025610000}"/>
    <cellStyle name="Normal 73 2 4 2 2 5" xfId="19856" xr:uid="{00000000-0005-0000-0000-0000904D0000}"/>
    <cellStyle name="Normal 73 2 4 2 3" xfId="6407" xr:uid="{00000000-0005-0000-0000-000007190000}"/>
    <cellStyle name="Normal 73 2 4 2 3 2" xfId="16459" xr:uid="{00000000-0005-0000-0000-00004B400000}"/>
    <cellStyle name="Normal 73 2 4 2 3 3" xfId="11439" xr:uid="{00000000-0005-0000-0000-0000AF2C0000}"/>
    <cellStyle name="Normal 73 2 4 2 3 3 3" xfId="26540" xr:uid="{00000000-0005-0000-0000-0000AC670000}"/>
    <cellStyle name="Normal 73 2 4 2 3 5" xfId="21527" xr:uid="{00000000-0005-0000-0000-000017540000}"/>
    <cellStyle name="Normal 73 2 4 2 4" xfId="13117" xr:uid="{00000000-0005-0000-0000-00003D330000}"/>
    <cellStyle name="Normal 73 2 4 2 4 3" xfId="28215" xr:uid="{00000000-0005-0000-0000-0000376E0000}"/>
    <cellStyle name="Normal 73 2 4 2 5" xfId="8096" xr:uid="{00000000-0005-0000-0000-0000A01F0000}"/>
    <cellStyle name="Normal 73 2 4 2 5 3" xfId="23198" xr:uid="{00000000-0005-0000-0000-00009E5A0000}"/>
    <cellStyle name="Normal 73 2 4 2 7" xfId="18185" xr:uid="{00000000-0005-0000-0000-000009470000}"/>
    <cellStyle name="Normal 73 2 4 3" xfId="3878" xr:uid="{00000000-0005-0000-0000-0000260F0000}"/>
    <cellStyle name="Normal 73 2 4 3 2" xfId="13952" xr:uid="{00000000-0005-0000-0000-000080360000}"/>
    <cellStyle name="Normal 73 2 4 3 2 3" xfId="29050" xr:uid="{00000000-0005-0000-0000-00007A710000}"/>
    <cellStyle name="Normal 73 2 4 3 3" xfId="8932" xr:uid="{00000000-0005-0000-0000-0000E4220000}"/>
    <cellStyle name="Normal 73 2 4 3 3 3" xfId="24033" xr:uid="{00000000-0005-0000-0000-0000E15D0000}"/>
    <cellStyle name="Normal 73 2 4 3 5" xfId="19020" xr:uid="{00000000-0005-0000-0000-00004C4A0000}"/>
    <cellStyle name="Normal 73 2 4 4" xfId="5571" xr:uid="{00000000-0005-0000-0000-0000C3150000}"/>
    <cellStyle name="Normal 73 2 4 4 2" xfId="15623" xr:uid="{00000000-0005-0000-0000-0000073D0000}"/>
    <cellStyle name="Normal 73 2 4 4 2 3" xfId="30721" xr:uid="{00000000-0005-0000-0000-000001780000}"/>
    <cellStyle name="Normal 73 2 4 4 3" xfId="10603" xr:uid="{00000000-0005-0000-0000-00006B290000}"/>
    <cellStyle name="Normal 73 2 4 4 3 3" xfId="25704" xr:uid="{00000000-0005-0000-0000-000068640000}"/>
    <cellStyle name="Normal 73 2 4 4 5" xfId="20691" xr:uid="{00000000-0005-0000-0000-0000D3500000}"/>
    <cellStyle name="Normal 73 2 4 5" xfId="12281" xr:uid="{00000000-0005-0000-0000-0000F92F0000}"/>
    <cellStyle name="Normal 73 2 4 5 3" xfId="27379" xr:uid="{00000000-0005-0000-0000-0000F36A0000}"/>
    <cellStyle name="Normal 73 2 4 6" xfId="7260" xr:uid="{00000000-0005-0000-0000-00005C1C0000}"/>
    <cellStyle name="Normal 73 2 4 6 3" xfId="22362" xr:uid="{00000000-0005-0000-0000-00005A570000}"/>
    <cellStyle name="Normal 73 2 4 8" xfId="17349" xr:uid="{00000000-0005-0000-0000-0000C5430000}"/>
    <cellStyle name="Normal 73 2 5" xfId="2607" xr:uid="{00000000-0005-0000-0000-00002F0A0000}"/>
    <cellStyle name="Normal 73 2 5 2" xfId="4297" xr:uid="{00000000-0005-0000-0000-0000C9100000}"/>
    <cellStyle name="Normal 73 2 5 2 2" xfId="14370" xr:uid="{00000000-0005-0000-0000-000022380000}"/>
    <cellStyle name="Normal 73 2 5 2 2 3" xfId="29468" xr:uid="{00000000-0005-0000-0000-00001C730000}"/>
    <cellStyle name="Normal 73 2 5 2 3" xfId="9350" xr:uid="{00000000-0005-0000-0000-000086240000}"/>
    <cellStyle name="Normal 73 2 5 2 3 3" xfId="24451" xr:uid="{00000000-0005-0000-0000-0000835F0000}"/>
    <cellStyle name="Normal 73 2 5 2 5" xfId="19438" xr:uid="{00000000-0005-0000-0000-0000EE4B0000}"/>
    <cellStyle name="Normal 73 2 5 3" xfId="5989" xr:uid="{00000000-0005-0000-0000-000065170000}"/>
    <cellStyle name="Normal 73 2 5 3 2" xfId="16041" xr:uid="{00000000-0005-0000-0000-0000A93E0000}"/>
    <cellStyle name="Normal 73 2 5 3 3" xfId="11021" xr:uid="{00000000-0005-0000-0000-00000D2B0000}"/>
    <cellStyle name="Normal 73 2 5 3 3 3" xfId="26122" xr:uid="{00000000-0005-0000-0000-00000A660000}"/>
    <cellStyle name="Normal 73 2 5 3 5" xfId="21109" xr:uid="{00000000-0005-0000-0000-000075520000}"/>
    <cellStyle name="Normal 73 2 5 4" xfId="12699" xr:uid="{00000000-0005-0000-0000-00009B310000}"/>
    <cellStyle name="Normal 73 2 5 4 3" xfId="27797" xr:uid="{00000000-0005-0000-0000-0000956C0000}"/>
    <cellStyle name="Normal 73 2 5 5" xfId="7678" xr:uid="{00000000-0005-0000-0000-0000FE1D0000}"/>
    <cellStyle name="Normal 73 2 5 5 3" xfId="22780" xr:uid="{00000000-0005-0000-0000-0000FC580000}"/>
    <cellStyle name="Normal 73 2 5 7" xfId="17767" xr:uid="{00000000-0005-0000-0000-000067450000}"/>
    <cellStyle name="Normal 73 2 6" xfId="3460" xr:uid="{00000000-0005-0000-0000-0000840D0000}"/>
    <cellStyle name="Normal 73 2 6 2" xfId="13534" xr:uid="{00000000-0005-0000-0000-0000DE340000}"/>
    <cellStyle name="Normal 73 2 6 2 3" xfId="28632" xr:uid="{00000000-0005-0000-0000-0000D86F0000}"/>
    <cellStyle name="Normal 73 2 6 3" xfId="8514" xr:uid="{00000000-0005-0000-0000-000042210000}"/>
    <cellStyle name="Normal 73 2 6 3 3" xfId="23615" xr:uid="{00000000-0005-0000-0000-00003F5C0000}"/>
    <cellStyle name="Normal 73 2 6 5" xfId="18602" xr:uid="{00000000-0005-0000-0000-0000AA480000}"/>
    <cellStyle name="Normal 73 2 7" xfId="5153" xr:uid="{00000000-0005-0000-0000-000021140000}"/>
    <cellStyle name="Normal 73 2 7 2" xfId="15205" xr:uid="{00000000-0005-0000-0000-0000653B0000}"/>
    <cellStyle name="Normal 73 2 7 2 3" xfId="30303" xr:uid="{00000000-0005-0000-0000-00005F760000}"/>
    <cellStyle name="Normal 73 2 7 3" xfId="10185" xr:uid="{00000000-0005-0000-0000-0000C9270000}"/>
    <cellStyle name="Normal 73 2 7 3 3" xfId="25286" xr:uid="{00000000-0005-0000-0000-0000C6620000}"/>
    <cellStyle name="Normal 73 2 7 5" xfId="20273" xr:uid="{00000000-0005-0000-0000-0000314F0000}"/>
    <cellStyle name="Normal 73 2 8" xfId="11863" xr:uid="{00000000-0005-0000-0000-0000572E0000}"/>
    <cellStyle name="Normal 73 2 8 3" xfId="26961" xr:uid="{00000000-0005-0000-0000-000051690000}"/>
    <cellStyle name="Normal 73 2 9" xfId="6842" xr:uid="{00000000-0005-0000-0000-0000BA1A0000}"/>
    <cellStyle name="Normal 73 2 9 3" xfId="21944" xr:uid="{00000000-0005-0000-0000-0000B8550000}"/>
    <cellStyle name="Normal 73 3" xfId="1806" xr:uid="{00000000-0005-0000-0000-00000E070000}"/>
    <cellStyle name="Normal 73 3 10" xfId="16983" xr:uid="{00000000-0005-0000-0000-000057420000}"/>
    <cellStyle name="Normal 73 3 2" xfId="2025" xr:uid="{00000000-0005-0000-0000-0000E9070000}"/>
    <cellStyle name="Normal 73 3 2 2" xfId="2446" xr:uid="{00000000-0005-0000-0000-00008E090000}"/>
    <cellStyle name="Normal 73 3 2 2 2" xfId="3285" xr:uid="{00000000-0005-0000-0000-0000D50C0000}"/>
    <cellStyle name="Normal 73 3 2 2 2 2" xfId="4975" xr:uid="{00000000-0005-0000-0000-00006F130000}"/>
    <cellStyle name="Normal 73 3 2 2 2 2 2" xfId="15048" xr:uid="{00000000-0005-0000-0000-0000C83A0000}"/>
    <cellStyle name="Normal 73 3 2 2 2 2 2 3" xfId="30146" xr:uid="{00000000-0005-0000-0000-0000C2750000}"/>
    <cellStyle name="Normal 73 3 2 2 2 2 3" xfId="10028" xr:uid="{00000000-0005-0000-0000-00002C270000}"/>
    <cellStyle name="Normal 73 3 2 2 2 2 3 3" xfId="25129" xr:uid="{00000000-0005-0000-0000-000029620000}"/>
    <cellStyle name="Normal 73 3 2 2 2 2 5" xfId="20116" xr:uid="{00000000-0005-0000-0000-0000944E0000}"/>
    <cellStyle name="Normal 73 3 2 2 2 3" xfId="6667" xr:uid="{00000000-0005-0000-0000-00000B1A0000}"/>
    <cellStyle name="Normal 73 3 2 2 2 3 2" xfId="16719" xr:uid="{00000000-0005-0000-0000-00004F410000}"/>
    <cellStyle name="Normal 73 3 2 2 2 3 3" xfId="11699" xr:uid="{00000000-0005-0000-0000-0000B32D0000}"/>
    <cellStyle name="Normal 73 3 2 2 2 3 3 3" xfId="26800" xr:uid="{00000000-0005-0000-0000-0000B0680000}"/>
    <cellStyle name="Normal 73 3 2 2 2 3 5" xfId="21787" xr:uid="{00000000-0005-0000-0000-00001B550000}"/>
    <cellStyle name="Normal 73 3 2 2 2 4" xfId="13377" xr:uid="{00000000-0005-0000-0000-000041340000}"/>
    <cellStyle name="Normal 73 3 2 2 2 4 3" xfId="28475" xr:uid="{00000000-0005-0000-0000-00003B6F0000}"/>
    <cellStyle name="Normal 73 3 2 2 2 5" xfId="8356" xr:uid="{00000000-0005-0000-0000-0000A4200000}"/>
    <cellStyle name="Normal 73 3 2 2 2 5 3" xfId="23458" xr:uid="{00000000-0005-0000-0000-0000A25B0000}"/>
    <cellStyle name="Normal 73 3 2 2 2 7" xfId="18445" xr:uid="{00000000-0005-0000-0000-00000D480000}"/>
    <cellStyle name="Normal 73 3 2 2 3" xfId="4138" xr:uid="{00000000-0005-0000-0000-00002A100000}"/>
    <cellStyle name="Normal 73 3 2 2 3 2" xfId="14212" xr:uid="{00000000-0005-0000-0000-000084370000}"/>
    <cellStyle name="Normal 73 3 2 2 3 2 3" xfId="29310" xr:uid="{00000000-0005-0000-0000-00007E720000}"/>
    <cellStyle name="Normal 73 3 2 2 3 3" xfId="9192" xr:uid="{00000000-0005-0000-0000-0000E8230000}"/>
    <cellStyle name="Normal 73 3 2 2 3 3 3" xfId="24293" xr:uid="{00000000-0005-0000-0000-0000E55E0000}"/>
    <cellStyle name="Normal 73 3 2 2 3 5" xfId="19280" xr:uid="{00000000-0005-0000-0000-0000504B0000}"/>
    <cellStyle name="Normal 73 3 2 2 4" xfId="5831" xr:uid="{00000000-0005-0000-0000-0000C7160000}"/>
    <cellStyle name="Normal 73 3 2 2 4 2" xfId="15883" xr:uid="{00000000-0005-0000-0000-00000B3E0000}"/>
    <cellStyle name="Normal 73 3 2 2 4 3" xfId="10863" xr:uid="{00000000-0005-0000-0000-00006F2A0000}"/>
    <cellStyle name="Normal 73 3 2 2 4 3 3" xfId="25964" xr:uid="{00000000-0005-0000-0000-00006C650000}"/>
    <cellStyle name="Normal 73 3 2 2 4 5" xfId="20951" xr:uid="{00000000-0005-0000-0000-0000D7510000}"/>
    <cellStyle name="Normal 73 3 2 2 5" xfId="12541" xr:uid="{00000000-0005-0000-0000-0000FD300000}"/>
    <cellStyle name="Normal 73 3 2 2 5 3" xfId="27639" xr:uid="{00000000-0005-0000-0000-0000F76B0000}"/>
    <cellStyle name="Normal 73 3 2 2 6" xfId="7520" xr:uid="{00000000-0005-0000-0000-0000601D0000}"/>
    <cellStyle name="Normal 73 3 2 2 6 3" xfId="22622" xr:uid="{00000000-0005-0000-0000-00005E580000}"/>
    <cellStyle name="Normal 73 3 2 2 8" xfId="17609" xr:uid="{00000000-0005-0000-0000-0000C9440000}"/>
    <cellStyle name="Normal 73 3 2 3" xfId="2867" xr:uid="{00000000-0005-0000-0000-0000330B0000}"/>
    <cellStyle name="Normal 73 3 2 3 2" xfId="4557" xr:uid="{00000000-0005-0000-0000-0000CD110000}"/>
    <cellStyle name="Normal 73 3 2 3 2 2" xfId="14630" xr:uid="{00000000-0005-0000-0000-000026390000}"/>
    <cellStyle name="Normal 73 3 2 3 2 2 3" xfId="29728" xr:uid="{00000000-0005-0000-0000-000020740000}"/>
    <cellStyle name="Normal 73 3 2 3 2 3" xfId="9610" xr:uid="{00000000-0005-0000-0000-00008A250000}"/>
    <cellStyle name="Normal 73 3 2 3 2 3 3" xfId="24711" xr:uid="{00000000-0005-0000-0000-000087600000}"/>
    <cellStyle name="Normal 73 3 2 3 2 5" xfId="19698" xr:uid="{00000000-0005-0000-0000-0000F24C0000}"/>
    <cellStyle name="Normal 73 3 2 3 3" xfId="6249" xr:uid="{00000000-0005-0000-0000-000069180000}"/>
    <cellStyle name="Normal 73 3 2 3 3 2" xfId="16301" xr:uid="{00000000-0005-0000-0000-0000AD3F0000}"/>
    <cellStyle name="Normal 73 3 2 3 3 3" xfId="11281" xr:uid="{00000000-0005-0000-0000-0000112C0000}"/>
    <cellStyle name="Normal 73 3 2 3 3 3 3" xfId="26382" xr:uid="{00000000-0005-0000-0000-00000E670000}"/>
    <cellStyle name="Normal 73 3 2 3 3 5" xfId="21369" xr:uid="{00000000-0005-0000-0000-000079530000}"/>
    <cellStyle name="Normal 73 3 2 3 4" xfId="12959" xr:uid="{00000000-0005-0000-0000-00009F320000}"/>
    <cellStyle name="Normal 73 3 2 3 4 3" xfId="28057" xr:uid="{00000000-0005-0000-0000-0000996D0000}"/>
    <cellStyle name="Normal 73 3 2 3 5" xfId="7938" xr:uid="{00000000-0005-0000-0000-0000021F0000}"/>
    <cellStyle name="Normal 73 3 2 3 5 3" xfId="23040" xr:uid="{00000000-0005-0000-0000-0000005A0000}"/>
    <cellStyle name="Normal 73 3 2 3 7" xfId="18027" xr:uid="{00000000-0005-0000-0000-00006B460000}"/>
    <cellStyle name="Normal 73 3 2 4" xfId="3720" xr:uid="{00000000-0005-0000-0000-0000880E0000}"/>
    <cellStyle name="Normal 73 3 2 4 2" xfId="13794" xr:uid="{00000000-0005-0000-0000-0000E2350000}"/>
    <cellStyle name="Normal 73 3 2 4 2 3" xfId="28892" xr:uid="{00000000-0005-0000-0000-0000DC700000}"/>
    <cellStyle name="Normal 73 3 2 4 3" xfId="8774" xr:uid="{00000000-0005-0000-0000-000046220000}"/>
    <cellStyle name="Normal 73 3 2 4 3 3" xfId="23875" xr:uid="{00000000-0005-0000-0000-0000435D0000}"/>
    <cellStyle name="Normal 73 3 2 4 5" xfId="18862" xr:uid="{00000000-0005-0000-0000-0000AE490000}"/>
    <cellStyle name="Normal 73 3 2 5" xfId="5413" xr:uid="{00000000-0005-0000-0000-000025150000}"/>
    <cellStyle name="Normal 73 3 2 5 2" xfId="15465" xr:uid="{00000000-0005-0000-0000-0000693C0000}"/>
    <cellStyle name="Normal 73 3 2 5 2 3" xfId="30563" xr:uid="{00000000-0005-0000-0000-000063770000}"/>
    <cellStyle name="Normal 73 3 2 5 3" xfId="10445" xr:uid="{00000000-0005-0000-0000-0000CD280000}"/>
    <cellStyle name="Normal 73 3 2 5 3 3" xfId="25546" xr:uid="{00000000-0005-0000-0000-0000CA630000}"/>
    <cellStyle name="Normal 73 3 2 5 5" xfId="20533" xr:uid="{00000000-0005-0000-0000-000035500000}"/>
    <cellStyle name="Normal 73 3 2 6" xfId="12123" xr:uid="{00000000-0005-0000-0000-00005B2F0000}"/>
    <cellStyle name="Normal 73 3 2 6 3" xfId="27221" xr:uid="{00000000-0005-0000-0000-0000556A0000}"/>
    <cellStyle name="Normal 73 3 2 7" xfId="7102" xr:uid="{00000000-0005-0000-0000-0000BE1B0000}"/>
    <cellStyle name="Normal 73 3 2 7 3" xfId="22204" xr:uid="{00000000-0005-0000-0000-0000BC560000}"/>
    <cellStyle name="Normal 73 3 2 9" xfId="17191" xr:uid="{00000000-0005-0000-0000-000027430000}"/>
    <cellStyle name="Normal 73 3 3" xfId="2238" xr:uid="{00000000-0005-0000-0000-0000BE080000}"/>
    <cellStyle name="Normal 73 3 3 2" xfId="3077" xr:uid="{00000000-0005-0000-0000-0000050C0000}"/>
    <cellStyle name="Normal 73 3 3 2 2" xfId="4767" xr:uid="{00000000-0005-0000-0000-00009F120000}"/>
    <cellStyle name="Normal 73 3 3 2 2 2" xfId="14840" xr:uid="{00000000-0005-0000-0000-0000F8390000}"/>
    <cellStyle name="Normal 73 3 3 2 2 2 3" xfId="29938" xr:uid="{00000000-0005-0000-0000-0000F2740000}"/>
    <cellStyle name="Normal 73 3 3 2 2 3" xfId="9820" xr:uid="{00000000-0005-0000-0000-00005C260000}"/>
    <cellStyle name="Normal 73 3 3 2 2 3 3" xfId="24921" xr:uid="{00000000-0005-0000-0000-000059610000}"/>
    <cellStyle name="Normal 73 3 3 2 2 5" xfId="19908" xr:uid="{00000000-0005-0000-0000-0000C44D0000}"/>
    <cellStyle name="Normal 73 3 3 2 3" xfId="6459" xr:uid="{00000000-0005-0000-0000-00003B190000}"/>
    <cellStyle name="Normal 73 3 3 2 3 2" xfId="16511" xr:uid="{00000000-0005-0000-0000-00007F400000}"/>
    <cellStyle name="Normal 73 3 3 2 3 3" xfId="11491" xr:uid="{00000000-0005-0000-0000-0000E32C0000}"/>
    <cellStyle name="Normal 73 3 3 2 3 3 3" xfId="26592" xr:uid="{00000000-0005-0000-0000-0000E0670000}"/>
    <cellStyle name="Normal 73 3 3 2 3 5" xfId="21579" xr:uid="{00000000-0005-0000-0000-00004B540000}"/>
    <cellStyle name="Normal 73 3 3 2 4" xfId="13169" xr:uid="{00000000-0005-0000-0000-000071330000}"/>
    <cellStyle name="Normal 73 3 3 2 4 3" xfId="28267" xr:uid="{00000000-0005-0000-0000-00006B6E0000}"/>
    <cellStyle name="Normal 73 3 3 2 5" xfId="8148" xr:uid="{00000000-0005-0000-0000-0000D41F0000}"/>
    <cellStyle name="Normal 73 3 3 2 5 3" xfId="23250" xr:uid="{00000000-0005-0000-0000-0000D25A0000}"/>
    <cellStyle name="Normal 73 3 3 2 7" xfId="18237" xr:uid="{00000000-0005-0000-0000-00003D470000}"/>
    <cellStyle name="Normal 73 3 3 3" xfId="3930" xr:uid="{00000000-0005-0000-0000-00005A0F0000}"/>
    <cellStyle name="Normal 73 3 3 3 2" xfId="14004" xr:uid="{00000000-0005-0000-0000-0000B4360000}"/>
    <cellStyle name="Normal 73 3 3 3 2 3" xfId="29102" xr:uid="{00000000-0005-0000-0000-0000AE710000}"/>
    <cellStyle name="Normal 73 3 3 3 3" xfId="8984" xr:uid="{00000000-0005-0000-0000-000018230000}"/>
    <cellStyle name="Normal 73 3 3 3 3 3" xfId="24085" xr:uid="{00000000-0005-0000-0000-0000155E0000}"/>
    <cellStyle name="Normal 73 3 3 3 5" xfId="19072" xr:uid="{00000000-0005-0000-0000-0000804A0000}"/>
    <cellStyle name="Normal 73 3 3 4" xfId="5623" xr:uid="{00000000-0005-0000-0000-0000F7150000}"/>
    <cellStyle name="Normal 73 3 3 4 2" xfId="15675" xr:uid="{00000000-0005-0000-0000-00003B3D0000}"/>
    <cellStyle name="Normal 73 3 3 4 2 3" xfId="30773" xr:uid="{00000000-0005-0000-0000-000035780000}"/>
    <cellStyle name="Normal 73 3 3 4 3" xfId="10655" xr:uid="{00000000-0005-0000-0000-00009F290000}"/>
    <cellStyle name="Normal 73 3 3 4 3 3" xfId="25756" xr:uid="{00000000-0005-0000-0000-00009C640000}"/>
    <cellStyle name="Normal 73 3 3 4 5" xfId="20743" xr:uid="{00000000-0005-0000-0000-000007510000}"/>
    <cellStyle name="Normal 73 3 3 5" xfId="12333" xr:uid="{00000000-0005-0000-0000-00002D300000}"/>
    <cellStyle name="Normal 73 3 3 5 3" xfId="27431" xr:uid="{00000000-0005-0000-0000-0000276B0000}"/>
    <cellStyle name="Normal 73 3 3 6" xfId="7312" xr:uid="{00000000-0005-0000-0000-0000901C0000}"/>
    <cellStyle name="Normal 73 3 3 6 3" xfId="22414" xr:uid="{00000000-0005-0000-0000-00008E570000}"/>
    <cellStyle name="Normal 73 3 3 8" xfId="17401" xr:uid="{00000000-0005-0000-0000-0000F9430000}"/>
    <cellStyle name="Normal 73 3 4" xfId="2659" xr:uid="{00000000-0005-0000-0000-0000630A0000}"/>
    <cellStyle name="Normal 73 3 4 2" xfId="4349" xr:uid="{00000000-0005-0000-0000-0000FD100000}"/>
    <cellStyle name="Normal 73 3 4 2 2" xfId="14422" xr:uid="{00000000-0005-0000-0000-000056380000}"/>
    <cellStyle name="Normal 73 3 4 2 2 3" xfId="29520" xr:uid="{00000000-0005-0000-0000-000050730000}"/>
    <cellStyle name="Normal 73 3 4 2 3" xfId="9402" xr:uid="{00000000-0005-0000-0000-0000BA240000}"/>
    <cellStyle name="Normal 73 3 4 2 3 3" xfId="24503" xr:uid="{00000000-0005-0000-0000-0000B75F0000}"/>
    <cellStyle name="Normal 73 3 4 2 5" xfId="19490" xr:uid="{00000000-0005-0000-0000-0000224C0000}"/>
    <cellStyle name="Normal 73 3 4 3" xfId="6041" xr:uid="{00000000-0005-0000-0000-000099170000}"/>
    <cellStyle name="Normal 73 3 4 3 2" xfId="16093" xr:uid="{00000000-0005-0000-0000-0000DD3E0000}"/>
    <cellStyle name="Normal 73 3 4 3 3" xfId="11073" xr:uid="{00000000-0005-0000-0000-0000412B0000}"/>
    <cellStyle name="Normal 73 3 4 3 3 3" xfId="26174" xr:uid="{00000000-0005-0000-0000-00003E660000}"/>
    <cellStyle name="Normal 73 3 4 3 5" xfId="21161" xr:uid="{00000000-0005-0000-0000-0000A9520000}"/>
    <cellStyle name="Normal 73 3 4 4" xfId="12751" xr:uid="{00000000-0005-0000-0000-0000CF310000}"/>
    <cellStyle name="Normal 73 3 4 4 3" xfId="27849" xr:uid="{00000000-0005-0000-0000-0000C96C0000}"/>
    <cellStyle name="Normal 73 3 4 5" xfId="7730" xr:uid="{00000000-0005-0000-0000-0000321E0000}"/>
    <cellStyle name="Normal 73 3 4 5 3" xfId="22832" xr:uid="{00000000-0005-0000-0000-000030590000}"/>
    <cellStyle name="Normal 73 3 4 7" xfId="17819" xr:uid="{00000000-0005-0000-0000-00009B450000}"/>
    <cellStyle name="Normal 73 3 5" xfId="3512" xr:uid="{00000000-0005-0000-0000-0000B80D0000}"/>
    <cellStyle name="Normal 73 3 5 2" xfId="13586" xr:uid="{00000000-0005-0000-0000-000012350000}"/>
    <cellStyle name="Normal 73 3 5 2 3" xfId="28684" xr:uid="{00000000-0005-0000-0000-00000C700000}"/>
    <cellStyle name="Normal 73 3 5 3" xfId="8566" xr:uid="{00000000-0005-0000-0000-000076210000}"/>
    <cellStyle name="Normal 73 3 5 3 3" xfId="23667" xr:uid="{00000000-0005-0000-0000-0000735C0000}"/>
    <cellStyle name="Normal 73 3 5 5" xfId="18654" xr:uid="{00000000-0005-0000-0000-0000DE480000}"/>
    <cellStyle name="Normal 73 3 6" xfId="5205" xr:uid="{00000000-0005-0000-0000-000055140000}"/>
    <cellStyle name="Normal 73 3 6 2" xfId="15257" xr:uid="{00000000-0005-0000-0000-0000993B0000}"/>
    <cellStyle name="Normal 73 3 6 2 3" xfId="30355" xr:uid="{00000000-0005-0000-0000-000093760000}"/>
    <cellStyle name="Normal 73 3 6 3" xfId="10237" xr:uid="{00000000-0005-0000-0000-0000FD270000}"/>
    <cellStyle name="Normal 73 3 6 3 3" xfId="25338" xr:uid="{00000000-0005-0000-0000-0000FA620000}"/>
    <cellStyle name="Normal 73 3 6 5" xfId="20325" xr:uid="{00000000-0005-0000-0000-0000654F0000}"/>
    <cellStyle name="Normal 73 3 7" xfId="11915" xr:uid="{00000000-0005-0000-0000-00008B2E0000}"/>
    <cellStyle name="Normal 73 3 7 3" xfId="27013" xr:uid="{00000000-0005-0000-0000-000085690000}"/>
    <cellStyle name="Normal 73 3 8" xfId="6894" xr:uid="{00000000-0005-0000-0000-0000EE1A0000}"/>
    <cellStyle name="Normal 73 3 8 3" xfId="21996" xr:uid="{00000000-0005-0000-0000-0000EC550000}"/>
    <cellStyle name="Normal 73 4" xfId="1919" xr:uid="{00000000-0005-0000-0000-00007F070000}"/>
    <cellStyle name="Normal 73 4 2" xfId="2342" xr:uid="{00000000-0005-0000-0000-000026090000}"/>
    <cellStyle name="Normal 73 4 2 2" xfId="3181" xr:uid="{00000000-0005-0000-0000-00006D0C0000}"/>
    <cellStyle name="Normal 73 4 2 2 2" xfId="4871" xr:uid="{00000000-0005-0000-0000-000007130000}"/>
    <cellStyle name="Normal 73 4 2 2 2 2" xfId="14944" xr:uid="{00000000-0005-0000-0000-0000603A0000}"/>
    <cellStyle name="Normal 73 4 2 2 2 2 3" xfId="30042" xr:uid="{00000000-0005-0000-0000-00005A750000}"/>
    <cellStyle name="Normal 73 4 2 2 2 3" xfId="9924" xr:uid="{00000000-0005-0000-0000-0000C4260000}"/>
    <cellStyle name="Normal 73 4 2 2 2 3 3" xfId="25025" xr:uid="{00000000-0005-0000-0000-0000C1610000}"/>
    <cellStyle name="Normal 73 4 2 2 2 5" xfId="20012" xr:uid="{00000000-0005-0000-0000-00002C4E0000}"/>
    <cellStyle name="Normal 73 4 2 2 3" xfId="6563" xr:uid="{00000000-0005-0000-0000-0000A3190000}"/>
    <cellStyle name="Normal 73 4 2 2 3 2" xfId="16615" xr:uid="{00000000-0005-0000-0000-0000E7400000}"/>
    <cellStyle name="Normal 73 4 2 2 3 3" xfId="11595" xr:uid="{00000000-0005-0000-0000-00004B2D0000}"/>
    <cellStyle name="Normal 73 4 2 2 3 3 3" xfId="26696" xr:uid="{00000000-0005-0000-0000-000048680000}"/>
    <cellStyle name="Normal 73 4 2 2 3 5" xfId="21683" xr:uid="{00000000-0005-0000-0000-0000B3540000}"/>
    <cellStyle name="Normal 73 4 2 2 4" xfId="13273" xr:uid="{00000000-0005-0000-0000-0000D9330000}"/>
    <cellStyle name="Normal 73 4 2 2 4 3" xfId="28371" xr:uid="{00000000-0005-0000-0000-0000D36E0000}"/>
    <cellStyle name="Normal 73 4 2 2 5" xfId="8252" xr:uid="{00000000-0005-0000-0000-00003C200000}"/>
    <cellStyle name="Normal 73 4 2 2 5 3" xfId="23354" xr:uid="{00000000-0005-0000-0000-00003A5B0000}"/>
    <cellStyle name="Normal 73 4 2 2 7" xfId="18341" xr:uid="{00000000-0005-0000-0000-0000A5470000}"/>
    <cellStyle name="Normal 73 4 2 3" xfId="4034" xr:uid="{00000000-0005-0000-0000-0000C20F0000}"/>
    <cellStyle name="Normal 73 4 2 3 2" xfId="14108" xr:uid="{00000000-0005-0000-0000-00001C370000}"/>
    <cellStyle name="Normal 73 4 2 3 2 3" xfId="29206" xr:uid="{00000000-0005-0000-0000-000016720000}"/>
    <cellStyle name="Normal 73 4 2 3 3" xfId="9088" xr:uid="{00000000-0005-0000-0000-000080230000}"/>
    <cellStyle name="Normal 73 4 2 3 3 3" xfId="24189" xr:uid="{00000000-0005-0000-0000-00007D5E0000}"/>
    <cellStyle name="Normal 73 4 2 3 5" xfId="19176" xr:uid="{00000000-0005-0000-0000-0000E84A0000}"/>
    <cellStyle name="Normal 73 4 2 4" xfId="5727" xr:uid="{00000000-0005-0000-0000-00005F160000}"/>
    <cellStyle name="Normal 73 4 2 4 2" xfId="15779" xr:uid="{00000000-0005-0000-0000-0000A33D0000}"/>
    <cellStyle name="Normal 73 4 2 4 2 3" xfId="30877" xr:uid="{00000000-0005-0000-0000-00009D780000}"/>
    <cellStyle name="Normal 73 4 2 4 3" xfId="10759" xr:uid="{00000000-0005-0000-0000-0000072A0000}"/>
    <cellStyle name="Normal 73 4 2 4 3 3" xfId="25860" xr:uid="{00000000-0005-0000-0000-000004650000}"/>
    <cellStyle name="Normal 73 4 2 4 5" xfId="20847" xr:uid="{00000000-0005-0000-0000-00006F510000}"/>
    <cellStyle name="Normal 73 4 2 5" xfId="12437" xr:uid="{00000000-0005-0000-0000-000095300000}"/>
    <cellStyle name="Normal 73 4 2 5 3" xfId="27535" xr:uid="{00000000-0005-0000-0000-00008F6B0000}"/>
    <cellStyle name="Normal 73 4 2 6" xfId="7416" xr:uid="{00000000-0005-0000-0000-0000F81C0000}"/>
    <cellStyle name="Normal 73 4 2 6 3" xfId="22518" xr:uid="{00000000-0005-0000-0000-0000F6570000}"/>
    <cellStyle name="Normal 73 4 2 8" xfId="17505" xr:uid="{00000000-0005-0000-0000-000061440000}"/>
    <cellStyle name="Normal 73 4 3" xfId="2763" xr:uid="{00000000-0005-0000-0000-0000CB0A0000}"/>
    <cellStyle name="Normal 73 4 3 2" xfId="4453" xr:uid="{00000000-0005-0000-0000-000065110000}"/>
    <cellStyle name="Normal 73 4 3 2 2" xfId="14526" xr:uid="{00000000-0005-0000-0000-0000BE380000}"/>
    <cellStyle name="Normal 73 4 3 2 2 3" xfId="29624" xr:uid="{00000000-0005-0000-0000-0000B8730000}"/>
    <cellStyle name="Normal 73 4 3 2 3" xfId="9506" xr:uid="{00000000-0005-0000-0000-000022250000}"/>
    <cellStyle name="Normal 73 4 3 2 3 3" xfId="24607" xr:uid="{00000000-0005-0000-0000-00001F600000}"/>
    <cellStyle name="Normal 73 4 3 2 5" xfId="19594" xr:uid="{00000000-0005-0000-0000-00008A4C0000}"/>
    <cellStyle name="Normal 73 4 3 3" xfId="6145" xr:uid="{00000000-0005-0000-0000-000001180000}"/>
    <cellStyle name="Normal 73 4 3 3 2" xfId="16197" xr:uid="{00000000-0005-0000-0000-0000453F0000}"/>
    <cellStyle name="Normal 73 4 3 3 3" xfId="11177" xr:uid="{00000000-0005-0000-0000-0000A92B0000}"/>
    <cellStyle name="Normal 73 4 3 3 3 3" xfId="26278" xr:uid="{00000000-0005-0000-0000-0000A6660000}"/>
    <cellStyle name="Normal 73 4 3 3 5" xfId="21265" xr:uid="{00000000-0005-0000-0000-000011530000}"/>
    <cellStyle name="Normal 73 4 3 4" xfId="12855" xr:uid="{00000000-0005-0000-0000-000037320000}"/>
    <cellStyle name="Normal 73 4 3 4 3" xfId="27953" xr:uid="{00000000-0005-0000-0000-0000316D0000}"/>
    <cellStyle name="Normal 73 4 3 5" xfId="7834" xr:uid="{00000000-0005-0000-0000-00009A1E0000}"/>
    <cellStyle name="Normal 73 4 3 5 3" xfId="22936" xr:uid="{00000000-0005-0000-0000-000098590000}"/>
    <cellStyle name="Normal 73 4 3 7" xfId="17923" xr:uid="{00000000-0005-0000-0000-000003460000}"/>
    <cellStyle name="Normal 73 4 4" xfId="3616" xr:uid="{00000000-0005-0000-0000-0000200E0000}"/>
    <cellStyle name="Normal 73 4 4 2" xfId="13690" xr:uid="{00000000-0005-0000-0000-00007A350000}"/>
    <cellStyle name="Normal 73 4 4 2 3" xfId="28788" xr:uid="{00000000-0005-0000-0000-000074700000}"/>
    <cellStyle name="Normal 73 4 4 3" xfId="8670" xr:uid="{00000000-0005-0000-0000-0000DE210000}"/>
    <cellStyle name="Normal 73 4 4 3 3" xfId="23771" xr:uid="{00000000-0005-0000-0000-0000DB5C0000}"/>
    <cellStyle name="Normal 73 4 4 5" xfId="18758" xr:uid="{00000000-0005-0000-0000-000046490000}"/>
    <cellStyle name="Normal 73 4 5" xfId="5309" xr:uid="{00000000-0005-0000-0000-0000BD140000}"/>
    <cellStyle name="Normal 73 4 5 2" xfId="15361" xr:uid="{00000000-0005-0000-0000-0000013C0000}"/>
    <cellStyle name="Normal 73 4 5 2 3" xfId="30459" xr:uid="{00000000-0005-0000-0000-0000FB760000}"/>
    <cellStyle name="Normal 73 4 5 3" xfId="10341" xr:uid="{00000000-0005-0000-0000-000065280000}"/>
    <cellStyle name="Normal 73 4 5 3 3" xfId="25442" xr:uid="{00000000-0005-0000-0000-000062630000}"/>
    <cellStyle name="Normal 73 4 5 5" xfId="20429" xr:uid="{00000000-0005-0000-0000-0000CD4F0000}"/>
    <cellStyle name="Normal 73 4 6" xfId="12019" xr:uid="{00000000-0005-0000-0000-0000F32E0000}"/>
    <cellStyle name="Normal 73 4 6 3" xfId="27117" xr:uid="{00000000-0005-0000-0000-0000ED690000}"/>
    <cellStyle name="Normal 73 4 7" xfId="6998" xr:uid="{00000000-0005-0000-0000-0000561B0000}"/>
    <cellStyle name="Normal 73 4 7 3" xfId="22100" xr:uid="{00000000-0005-0000-0000-000054560000}"/>
    <cellStyle name="Normal 73 4 9" xfId="17087" xr:uid="{00000000-0005-0000-0000-0000BF420000}"/>
    <cellStyle name="Normal 73 5" xfId="2132" xr:uid="{00000000-0005-0000-0000-000054080000}"/>
    <cellStyle name="Normal 73 5 2" xfId="2973" xr:uid="{00000000-0005-0000-0000-00009D0B0000}"/>
    <cellStyle name="Normal 73 5 2 2" xfId="4663" xr:uid="{00000000-0005-0000-0000-000037120000}"/>
    <cellStyle name="Normal 73 5 2 2 2" xfId="14736" xr:uid="{00000000-0005-0000-0000-000090390000}"/>
    <cellStyle name="Normal 73 5 2 2 2 3" xfId="29834" xr:uid="{00000000-0005-0000-0000-00008A740000}"/>
    <cellStyle name="Normal 73 5 2 2 3" xfId="9716" xr:uid="{00000000-0005-0000-0000-0000F4250000}"/>
    <cellStyle name="Normal 73 5 2 2 3 3" xfId="24817" xr:uid="{00000000-0005-0000-0000-0000F1600000}"/>
    <cellStyle name="Normal 73 5 2 2 5" xfId="19804" xr:uid="{00000000-0005-0000-0000-00005C4D0000}"/>
    <cellStyle name="Normal 73 5 2 3" xfId="6355" xr:uid="{00000000-0005-0000-0000-0000D3180000}"/>
    <cellStyle name="Normal 73 5 2 3 2" xfId="16407" xr:uid="{00000000-0005-0000-0000-000017400000}"/>
    <cellStyle name="Normal 73 5 2 3 3" xfId="11387" xr:uid="{00000000-0005-0000-0000-00007B2C0000}"/>
    <cellStyle name="Normal 73 5 2 3 3 3" xfId="26488" xr:uid="{00000000-0005-0000-0000-000078670000}"/>
    <cellStyle name="Normal 73 5 2 3 5" xfId="21475" xr:uid="{00000000-0005-0000-0000-0000E3530000}"/>
    <cellStyle name="Normal 73 5 2 4" xfId="13065" xr:uid="{00000000-0005-0000-0000-000009330000}"/>
    <cellStyle name="Normal 73 5 2 4 3" xfId="28163" xr:uid="{00000000-0005-0000-0000-0000036E0000}"/>
    <cellStyle name="Normal 73 5 2 5" xfId="8044" xr:uid="{00000000-0005-0000-0000-00006C1F0000}"/>
    <cellStyle name="Normal 73 5 2 5 3" xfId="23146" xr:uid="{00000000-0005-0000-0000-00006A5A0000}"/>
    <cellStyle name="Normal 73 5 2 7" xfId="18133" xr:uid="{00000000-0005-0000-0000-0000D5460000}"/>
    <cellStyle name="Normal 73 5 3" xfId="3826" xr:uid="{00000000-0005-0000-0000-0000F20E0000}"/>
    <cellStyle name="Normal 73 5 3 2" xfId="13900" xr:uid="{00000000-0005-0000-0000-00004C360000}"/>
    <cellStyle name="Normal 73 5 3 2 3" xfId="28998" xr:uid="{00000000-0005-0000-0000-000046710000}"/>
    <cellStyle name="Normal 73 5 3 3" xfId="8880" xr:uid="{00000000-0005-0000-0000-0000B0220000}"/>
    <cellStyle name="Normal 73 5 3 3 3" xfId="23981" xr:uid="{00000000-0005-0000-0000-0000AD5D0000}"/>
    <cellStyle name="Normal 73 5 3 5" xfId="18968" xr:uid="{00000000-0005-0000-0000-0000184A0000}"/>
    <cellStyle name="Normal 73 5 4" xfId="5519" xr:uid="{00000000-0005-0000-0000-00008F150000}"/>
    <cellStyle name="Normal 73 5 4 2" xfId="15571" xr:uid="{00000000-0005-0000-0000-0000D33C0000}"/>
    <cellStyle name="Normal 73 5 4 2 3" xfId="30669" xr:uid="{00000000-0005-0000-0000-0000CD770000}"/>
    <cellStyle name="Normal 73 5 4 3" xfId="10551" xr:uid="{00000000-0005-0000-0000-000037290000}"/>
    <cellStyle name="Normal 73 5 4 3 3" xfId="25652" xr:uid="{00000000-0005-0000-0000-000034640000}"/>
    <cellStyle name="Normal 73 5 4 5" xfId="20639" xr:uid="{00000000-0005-0000-0000-00009F500000}"/>
    <cellStyle name="Normal 73 5 5" xfId="12229" xr:uid="{00000000-0005-0000-0000-0000C52F0000}"/>
    <cellStyle name="Normal 73 5 5 3" xfId="27327" xr:uid="{00000000-0005-0000-0000-0000BF6A0000}"/>
    <cellStyle name="Normal 73 5 6" xfId="7208" xr:uid="{00000000-0005-0000-0000-0000281C0000}"/>
    <cellStyle name="Normal 73 5 6 3" xfId="22310" xr:uid="{00000000-0005-0000-0000-000026570000}"/>
    <cellStyle name="Normal 73 5 8" xfId="17297" xr:uid="{00000000-0005-0000-0000-000091430000}"/>
    <cellStyle name="Normal 73 6" xfId="2553" xr:uid="{00000000-0005-0000-0000-0000F9090000}"/>
    <cellStyle name="Normal 73 6 2" xfId="4245" xr:uid="{00000000-0005-0000-0000-000095100000}"/>
    <cellStyle name="Normal 73 6 2 2" xfId="14318" xr:uid="{00000000-0005-0000-0000-0000EE370000}"/>
    <cellStyle name="Normal 73 6 2 2 3" xfId="29416" xr:uid="{00000000-0005-0000-0000-0000E8720000}"/>
    <cellStyle name="Normal 73 6 2 3" xfId="9298" xr:uid="{00000000-0005-0000-0000-000052240000}"/>
    <cellStyle name="Normal 73 6 2 3 3" xfId="24399" xr:uid="{00000000-0005-0000-0000-00004F5F0000}"/>
    <cellStyle name="Normal 73 6 2 5" xfId="19386" xr:uid="{00000000-0005-0000-0000-0000BA4B0000}"/>
    <cellStyle name="Normal 73 6 3" xfId="5937" xr:uid="{00000000-0005-0000-0000-000031170000}"/>
    <cellStyle name="Normal 73 6 3 2" xfId="15989" xr:uid="{00000000-0005-0000-0000-0000753E0000}"/>
    <cellStyle name="Normal 73 6 3 3" xfId="10969" xr:uid="{00000000-0005-0000-0000-0000D92A0000}"/>
    <cellStyle name="Normal 73 6 3 3 3" xfId="26070" xr:uid="{00000000-0005-0000-0000-0000D6650000}"/>
    <cellStyle name="Normal 73 6 3 5" xfId="21057" xr:uid="{00000000-0005-0000-0000-000041520000}"/>
    <cellStyle name="Normal 73 6 4" xfId="12647" xr:uid="{00000000-0005-0000-0000-000067310000}"/>
    <cellStyle name="Normal 73 6 4 3" xfId="27745" xr:uid="{00000000-0005-0000-0000-0000616C0000}"/>
    <cellStyle name="Normal 73 6 5" xfId="7626" xr:uid="{00000000-0005-0000-0000-0000CA1D0000}"/>
    <cellStyle name="Normal 73 6 5 3" xfId="22728" xr:uid="{00000000-0005-0000-0000-0000C8580000}"/>
    <cellStyle name="Normal 73 6 7" xfId="17715" xr:uid="{00000000-0005-0000-0000-000033450000}"/>
    <cellStyle name="Normal 73 7" xfId="3405" xr:uid="{00000000-0005-0000-0000-00004D0D0000}"/>
    <cellStyle name="Normal 73 7 2" xfId="13482" xr:uid="{00000000-0005-0000-0000-0000AA340000}"/>
    <cellStyle name="Normal 73 7 2 3" xfId="28580" xr:uid="{00000000-0005-0000-0000-0000A46F0000}"/>
    <cellStyle name="Normal 73 7 3" xfId="8462" xr:uid="{00000000-0005-0000-0000-00000E210000}"/>
    <cellStyle name="Normal 73 7 3 3" xfId="23563" xr:uid="{00000000-0005-0000-0000-00000B5C0000}"/>
    <cellStyle name="Normal 73 7 5" xfId="18550" xr:uid="{00000000-0005-0000-0000-000076480000}"/>
    <cellStyle name="Normal 73 8" xfId="5099" xr:uid="{00000000-0005-0000-0000-0000EB130000}"/>
    <cellStyle name="Normal 73 8 2" xfId="15153" xr:uid="{00000000-0005-0000-0000-0000313B0000}"/>
    <cellStyle name="Normal 73 8 2 3" xfId="30251" xr:uid="{00000000-0005-0000-0000-00002B760000}"/>
    <cellStyle name="Normal 73 8 3" xfId="10133" xr:uid="{00000000-0005-0000-0000-000095270000}"/>
    <cellStyle name="Normal 73 8 3 3" xfId="25234" xr:uid="{00000000-0005-0000-0000-000092620000}"/>
    <cellStyle name="Normal 73 8 5" xfId="20221" xr:uid="{00000000-0005-0000-0000-0000FD4E0000}"/>
    <cellStyle name="Normal 73 9" xfId="11809" xr:uid="{00000000-0005-0000-0000-0000212E0000}"/>
    <cellStyle name="Normal 73 9 3" xfId="26909" xr:uid="{00000000-0005-0000-0000-00001D690000}"/>
    <cellStyle name="Normal 74" xfId="1492" xr:uid="{00000000-0005-0000-0000-0000D4050000}"/>
    <cellStyle name="Normal 74 10" xfId="6789" xr:uid="{00000000-0005-0000-0000-0000851A0000}"/>
    <cellStyle name="Normal 74 10 3" xfId="21893" xr:uid="{00000000-0005-0000-0000-000085550000}"/>
    <cellStyle name="Normal 74 12" xfId="16878" xr:uid="{00000000-0005-0000-0000-0000EE410000}"/>
    <cellStyle name="Normal 74 2" xfId="1753" xr:uid="{00000000-0005-0000-0000-0000D9060000}"/>
    <cellStyle name="Normal 74 2 11" xfId="16932" xr:uid="{00000000-0005-0000-0000-000024420000}"/>
    <cellStyle name="Normal 74 2 2" xfId="1861" xr:uid="{00000000-0005-0000-0000-000045070000}"/>
    <cellStyle name="Normal 74 2 2 10" xfId="17036" xr:uid="{00000000-0005-0000-0000-00008C420000}"/>
    <cellStyle name="Normal 74 2 2 2" xfId="2078" xr:uid="{00000000-0005-0000-0000-00001E080000}"/>
    <cellStyle name="Normal 74 2 2 2 2" xfId="2499" xr:uid="{00000000-0005-0000-0000-0000C3090000}"/>
    <cellStyle name="Normal 74 2 2 2 2 2" xfId="3338" xr:uid="{00000000-0005-0000-0000-00000A0D0000}"/>
    <cellStyle name="Normal 74 2 2 2 2 2 2" xfId="5028" xr:uid="{00000000-0005-0000-0000-0000A4130000}"/>
    <cellStyle name="Normal 74 2 2 2 2 2 2 2" xfId="15101" xr:uid="{00000000-0005-0000-0000-0000FD3A0000}"/>
    <cellStyle name="Normal 74 2 2 2 2 2 2 2 3" xfId="30199" xr:uid="{00000000-0005-0000-0000-0000F7750000}"/>
    <cellStyle name="Normal 74 2 2 2 2 2 2 3" xfId="10081" xr:uid="{00000000-0005-0000-0000-000061270000}"/>
    <cellStyle name="Normal 74 2 2 2 2 2 2 3 3" xfId="25182" xr:uid="{00000000-0005-0000-0000-00005E620000}"/>
    <cellStyle name="Normal 74 2 2 2 2 2 2 5" xfId="20169" xr:uid="{00000000-0005-0000-0000-0000C94E0000}"/>
    <cellStyle name="Normal 74 2 2 2 2 2 3" xfId="6720" xr:uid="{00000000-0005-0000-0000-0000401A0000}"/>
    <cellStyle name="Normal 74 2 2 2 2 2 3 2" xfId="16772" xr:uid="{00000000-0005-0000-0000-000084410000}"/>
    <cellStyle name="Normal 74 2 2 2 2 2 3 3" xfId="11752" xr:uid="{00000000-0005-0000-0000-0000E82D0000}"/>
    <cellStyle name="Normal 74 2 2 2 2 2 3 3 3" xfId="26853" xr:uid="{00000000-0005-0000-0000-0000E5680000}"/>
    <cellStyle name="Normal 74 2 2 2 2 2 3 5" xfId="21840" xr:uid="{00000000-0005-0000-0000-000050550000}"/>
    <cellStyle name="Normal 74 2 2 2 2 2 4" xfId="13430" xr:uid="{00000000-0005-0000-0000-000076340000}"/>
    <cellStyle name="Normal 74 2 2 2 2 2 4 3" xfId="28528" xr:uid="{00000000-0005-0000-0000-0000706F0000}"/>
    <cellStyle name="Normal 74 2 2 2 2 2 5" xfId="8409" xr:uid="{00000000-0005-0000-0000-0000D9200000}"/>
    <cellStyle name="Normal 74 2 2 2 2 2 5 3" xfId="23511" xr:uid="{00000000-0005-0000-0000-0000D75B0000}"/>
    <cellStyle name="Normal 74 2 2 2 2 2 7" xfId="18498" xr:uid="{00000000-0005-0000-0000-000042480000}"/>
    <cellStyle name="Normal 74 2 2 2 2 3" xfId="4191" xr:uid="{00000000-0005-0000-0000-00005F100000}"/>
    <cellStyle name="Normal 74 2 2 2 2 3 2" xfId="14265" xr:uid="{00000000-0005-0000-0000-0000B9370000}"/>
    <cellStyle name="Normal 74 2 2 2 2 3 2 3" xfId="29363" xr:uid="{00000000-0005-0000-0000-0000B3720000}"/>
    <cellStyle name="Normal 74 2 2 2 2 3 3" xfId="9245" xr:uid="{00000000-0005-0000-0000-00001D240000}"/>
    <cellStyle name="Normal 74 2 2 2 2 3 3 3" xfId="24346" xr:uid="{00000000-0005-0000-0000-00001A5F0000}"/>
    <cellStyle name="Normal 74 2 2 2 2 3 5" xfId="19333" xr:uid="{00000000-0005-0000-0000-0000854B0000}"/>
    <cellStyle name="Normal 74 2 2 2 2 4" xfId="5884" xr:uid="{00000000-0005-0000-0000-0000FC160000}"/>
    <cellStyle name="Normal 74 2 2 2 2 4 2" xfId="15936" xr:uid="{00000000-0005-0000-0000-0000403E0000}"/>
    <cellStyle name="Normal 74 2 2 2 2 4 3" xfId="10916" xr:uid="{00000000-0005-0000-0000-0000A42A0000}"/>
    <cellStyle name="Normal 74 2 2 2 2 4 3 3" xfId="26017" xr:uid="{00000000-0005-0000-0000-0000A1650000}"/>
    <cellStyle name="Normal 74 2 2 2 2 4 5" xfId="21004" xr:uid="{00000000-0005-0000-0000-00000C520000}"/>
    <cellStyle name="Normal 74 2 2 2 2 5" xfId="12594" xr:uid="{00000000-0005-0000-0000-000032310000}"/>
    <cellStyle name="Normal 74 2 2 2 2 5 3" xfId="27692" xr:uid="{00000000-0005-0000-0000-00002C6C0000}"/>
    <cellStyle name="Normal 74 2 2 2 2 6" xfId="7573" xr:uid="{00000000-0005-0000-0000-0000951D0000}"/>
    <cellStyle name="Normal 74 2 2 2 2 6 3" xfId="22675" xr:uid="{00000000-0005-0000-0000-000093580000}"/>
    <cellStyle name="Normal 74 2 2 2 2 8" xfId="17662" xr:uid="{00000000-0005-0000-0000-0000FE440000}"/>
    <cellStyle name="Normal 74 2 2 2 3" xfId="2920" xr:uid="{00000000-0005-0000-0000-0000680B0000}"/>
    <cellStyle name="Normal 74 2 2 2 3 2" xfId="4610" xr:uid="{00000000-0005-0000-0000-000002120000}"/>
    <cellStyle name="Normal 74 2 2 2 3 2 2" xfId="14683" xr:uid="{00000000-0005-0000-0000-00005B390000}"/>
    <cellStyle name="Normal 74 2 2 2 3 2 2 3" xfId="29781" xr:uid="{00000000-0005-0000-0000-000055740000}"/>
    <cellStyle name="Normal 74 2 2 2 3 2 3" xfId="9663" xr:uid="{00000000-0005-0000-0000-0000BF250000}"/>
    <cellStyle name="Normal 74 2 2 2 3 2 3 3" xfId="24764" xr:uid="{00000000-0005-0000-0000-0000BC600000}"/>
    <cellStyle name="Normal 74 2 2 2 3 2 5" xfId="19751" xr:uid="{00000000-0005-0000-0000-0000274D0000}"/>
    <cellStyle name="Normal 74 2 2 2 3 3" xfId="6302" xr:uid="{00000000-0005-0000-0000-00009E180000}"/>
    <cellStyle name="Normal 74 2 2 2 3 3 2" xfId="16354" xr:uid="{00000000-0005-0000-0000-0000E23F0000}"/>
    <cellStyle name="Normal 74 2 2 2 3 3 3" xfId="11334" xr:uid="{00000000-0005-0000-0000-0000462C0000}"/>
    <cellStyle name="Normal 74 2 2 2 3 3 3 3" xfId="26435" xr:uid="{00000000-0005-0000-0000-000043670000}"/>
    <cellStyle name="Normal 74 2 2 2 3 3 5" xfId="21422" xr:uid="{00000000-0005-0000-0000-0000AE530000}"/>
    <cellStyle name="Normal 74 2 2 2 3 4" xfId="13012" xr:uid="{00000000-0005-0000-0000-0000D4320000}"/>
    <cellStyle name="Normal 74 2 2 2 3 4 3" xfId="28110" xr:uid="{00000000-0005-0000-0000-0000CE6D0000}"/>
    <cellStyle name="Normal 74 2 2 2 3 5" xfId="7991" xr:uid="{00000000-0005-0000-0000-0000371F0000}"/>
    <cellStyle name="Normal 74 2 2 2 3 5 3" xfId="23093" xr:uid="{00000000-0005-0000-0000-0000355A0000}"/>
    <cellStyle name="Normal 74 2 2 2 3 7" xfId="18080" xr:uid="{00000000-0005-0000-0000-0000A0460000}"/>
    <cellStyle name="Normal 74 2 2 2 4" xfId="3773" xr:uid="{00000000-0005-0000-0000-0000BD0E0000}"/>
    <cellStyle name="Normal 74 2 2 2 4 2" xfId="13847" xr:uid="{00000000-0005-0000-0000-000017360000}"/>
    <cellStyle name="Normal 74 2 2 2 4 2 3" xfId="28945" xr:uid="{00000000-0005-0000-0000-000011710000}"/>
    <cellStyle name="Normal 74 2 2 2 4 3" xfId="8827" xr:uid="{00000000-0005-0000-0000-00007B220000}"/>
    <cellStyle name="Normal 74 2 2 2 4 3 3" xfId="23928" xr:uid="{00000000-0005-0000-0000-0000785D0000}"/>
    <cellStyle name="Normal 74 2 2 2 4 5" xfId="18915" xr:uid="{00000000-0005-0000-0000-0000E3490000}"/>
    <cellStyle name="Normal 74 2 2 2 5" xfId="5466" xr:uid="{00000000-0005-0000-0000-00005A150000}"/>
    <cellStyle name="Normal 74 2 2 2 5 2" xfId="15518" xr:uid="{00000000-0005-0000-0000-00009E3C0000}"/>
    <cellStyle name="Normal 74 2 2 2 5 2 3" xfId="30616" xr:uid="{00000000-0005-0000-0000-000098770000}"/>
    <cellStyle name="Normal 74 2 2 2 5 3" xfId="10498" xr:uid="{00000000-0005-0000-0000-000002290000}"/>
    <cellStyle name="Normal 74 2 2 2 5 3 3" xfId="25599" xr:uid="{00000000-0005-0000-0000-0000FF630000}"/>
    <cellStyle name="Normal 74 2 2 2 5 5" xfId="20586" xr:uid="{00000000-0005-0000-0000-00006A500000}"/>
    <cellStyle name="Normal 74 2 2 2 6" xfId="12176" xr:uid="{00000000-0005-0000-0000-0000902F0000}"/>
    <cellStyle name="Normal 74 2 2 2 6 3" xfId="27274" xr:uid="{00000000-0005-0000-0000-00008A6A0000}"/>
    <cellStyle name="Normal 74 2 2 2 7" xfId="7155" xr:uid="{00000000-0005-0000-0000-0000F31B0000}"/>
    <cellStyle name="Normal 74 2 2 2 7 3" xfId="22257" xr:uid="{00000000-0005-0000-0000-0000F1560000}"/>
    <cellStyle name="Normal 74 2 2 2 9" xfId="17244" xr:uid="{00000000-0005-0000-0000-00005C430000}"/>
    <cellStyle name="Normal 74 2 2 3" xfId="2291" xr:uid="{00000000-0005-0000-0000-0000F3080000}"/>
    <cellStyle name="Normal 74 2 2 3 2" xfId="3130" xr:uid="{00000000-0005-0000-0000-00003A0C0000}"/>
    <cellStyle name="Normal 74 2 2 3 2 2" xfId="4820" xr:uid="{00000000-0005-0000-0000-0000D4120000}"/>
    <cellStyle name="Normal 74 2 2 3 2 2 2" xfId="14893" xr:uid="{00000000-0005-0000-0000-00002D3A0000}"/>
    <cellStyle name="Normal 74 2 2 3 2 2 2 3" xfId="29991" xr:uid="{00000000-0005-0000-0000-000027750000}"/>
    <cellStyle name="Normal 74 2 2 3 2 2 3" xfId="9873" xr:uid="{00000000-0005-0000-0000-000091260000}"/>
    <cellStyle name="Normal 74 2 2 3 2 2 3 3" xfId="24974" xr:uid="{00000000-0005-0000-0000-00008E610000}"/>
    <cellStyle name="Normal 74 2 2 3 2 2 5" xfId="19961" xr:uid="{00000000-0005-0000-0000-0000F94D0000}"/>
    <cellStyle name="Normal 74 2 2 3 2 3" xfId="6512" xr:uid="{00000000-0005-0000-0000-000070190000}"/>
    <cellStyle name="Normal 74 2 2 3 2 3 2" xfId="16564" xr:uid="{00000000-0005-0000-0000-0000B4400000}"/>
    <cellStyle name="Normal 74 2 2 3 2 3 3" xfId="11544" xr:uid="{00000000-0005-0000-0000-0000182D0000}"/>
    <cellStyle name="Normal 74 2 2 3 2 3 3 3" xfId="26645" xr:uid="{00000000-0005-0000-0000-000015680000}"/>
    <cellStyle name="Normal 74 2 2 3 2 3 5" xfId="21632" xr:uid="{00000000-0005-0000-0000-000080540000}"/>
    <cellStyle name="Normal 74 2 2 3 2 4" xfId="13222" xr:uid="{00000000-0005-0000-0000-0000A6330000}"/>
    <cellStyle name="Normal 74 2 2 3 2 4 3" xfId="28320" xr:uid="{00000000-0005-0000-0000-0000A06E0000}"/>
    <cellStyle name="Normal 74 2 2 3 2 5" xfId="8201" xr:uid="{00000000-0005-0000-0000-000009200000}"/>
    <cellStyle name="Normal 74 2 2 3 2 5 3" xfId="23303" xr:uid="{00000000-0005-0000-0000-0000075B0000}"/>
    <cellStyle name="Normal 74 2 2 3 2 7" xfId="18290" xr:uid="{00000000-0005-0000-0000-000072470000}"/>
    <cellStyle name="Normal 74 2 2 3 3" xfId="3983" xr:uid="{00000000-0005-0000-0000-00008F0F0000}"/>
    <cellStyle name="Normal 74 2 2 3 3 2" xfId="14057" xr:uid="{00000000-0005-0000-0000-0000E9360000}"/>
    <cellStyle name="Normal 74 2 2 3 3 2 3" xfId="29155" xr:uid="{00000000-0005-0000-0000-0000E3710000}"/>
    <cellStyle name="Normal 74 2 2 3 3 3" xfId="9037" xr:uid="{00000000-0005-0000-0000-00004D230000}"/>
    <cellStyle name="Normal 74 2 2 3 3 3 3" xfId="24138" xr:uid="{00000000-0005-0000-0000-00004A5E0000}"/>
    <cellStyle name="Normal 74 2 2 3 3 5" xfId="19125" xr:uid="{00000000-0005-0000-0000-0000B54A0000}"/>
    <cellStyle name="Normal 74 2 2 3 4" xfId="5676" xr:uid="{00000000-0005-0000-0000-00002C160000}"/>
    <cellStyle name="Normal 74 2 2 3 4 2" xfId="15728" xr:uid="{00000000-0005-0000-0000-0000703D0000}"/>
    <cellStyle name="Normal 74 2 2 3 4 2 3" xfId="30826" xr:uid="{00000000-0005-0000-0000-00006A780000}"/>
    <cellStyle name="Normal 74 2 2 3 4 3" xfId="10708" xr:uid="{00000000-0005-0000-0000-0000D4290000}"/>
    <cellStyle name="Normal 74 2 2 3 4 3 3" xfId="25809" xr:uid="{00000000-0005-0000-0000-0000D1640000}"/>
    <cellStyle name="Normal 74 2 2 3 4 5" xfId="20796" xr:uid="{00000000-0005-0000-0000-00003C510000}"/>
    <cellStyle name="Normal 74 2 2 3 5" xfId="12386" xr:uid="{00000000-0005-0000-0000-000062300000}"/>
    <cellStyle name="Normal 74 2 2 3 5 3" xfId="27484" xr:uid="{00000000-0005-0000-0000-00005C6B0000}"/>
    <cellStyle name="Normal 74 2 2 3 6" xfId="7365" xr:uid="{00000000-0005-0000-0000-0000C51C0000}"/>
    <cellStyle name="Normal 74 2 2 3 6 3" xfId="22467" xr:uid="{00000000-0005-0000-0000-0000C3570000}"/>
    <cellStyle name="Normal 74 2 2 3 8" xfId="17454" xr:uid="{00000000-0005-0000-0000-00002E440000}"/>
    <cellStyle name="Normal 74 2 2 4" xfId="2712" xr:uid="{00000000-0005-0000-0000-0000980A0000}"/>
    <cellStyle name="Normal 74 2 2 4 2" xfId="4402" xr:uid="{00000000-0005-0000-0000-000032110000}"/>
    <cellStyle name="Normal 74 2 2 4 2 2" xfId="14475" xr:uid="{00000000-0005-0000-0000-00008B380000}"/>
    <cellStyle name="Normal 74 2 2 4 2 2 3" xfId="29573" xr:uid="{00000000-0005-0000-0000-000085730000}"/>
    <cellStyle name="Normal 74 2 2 4 2 3" xfId="9455" xr:uid="{00000000-0005-0000-0000-0000EF240000}"/>
    <cellStyle name="Normal 74 2 2 4 2 3 3" xfId="24556" xr:uid="{00000000-0005-0000-0000-0000EC5F0000}"/>
    <cellStyle name="Normal 74 2 2 4 2 5" xfId="19543" xr:uid="{00000000-0005-0000-0000-0000574C0000}"/>
    <cellStyle name="Normal 74 2 2 4 3" xfId="6094" xr:uid="{00000000-0005-0000-0000-0000CE170000}"/>
    <cellStyle name="Normal 74 2 2 4 3 2" xfId="16146" xr:uid="{00000000-0005-0000-0000-0000123F0000}"/>
    <cellStyle name="Normal 74 2 2 4 3 3" xfId="11126" xr:uid="{00000000-0005-0000-0000-0000762B0000}"/>
    <cellStyle name="Normal 74 2 2 4 3 3 3" xfId="26227" xr:uid="{00000000-0005-0000-0000-000073660000}"/>
    <cellStyle name="Normal 74 2 2 4 3 5" xfId="21214" xr:uid="{00000000-0005-0000-0000-0000DE520000}"/>
    <cellStyle name="Normal 74 2 2 4 4" xfId="12804" xr:uid="{00000000-0005-0000-0000-000004320000}"/>
    <cellStyle name="Normal 74 2 2 4 4 3" xfId="27902" xr:uid="{00000000-0005-0000-0000-0000FE6C0000}"/>
    <cellStyle name="Normal 74 2 2 4 5" xfId="7783" xr:uid="{00000000-0005-0000-0000-0000671E0000}"/>
    <cellStyle name="Normal 74 2 2 4 5 3" xfId="22885" xr:uid="{00000000-0005-0000-0000-000065590000}"/>
    <cellStyle name="Normal 74 2 2 4 7" xfId="17872" xr:uid="{00000000-0005-0000-0000-0000D0450000}"/>
    <cellStyle name="Normal 74 2 2 5" xfId="3565" xr:uid="{00000000-0005-0000-0000-0000ED0D0000}"/>
    <cellStyle name="Normal 74 2 2 5 2" xfId="13639" xr:uid="{00000000-0005-0000-0000-000047350000}"/>
    <cellStyle name="Normal 74 2 2 5 2 3" xfId="28737" xr:uid="{00000000-0005-0000-0000-000041700000}"/>
    <cellStyle name="Normal 74 2 2 5 3" xfId="8619" xr:uid="{00000000-0005-0000-0000-0000AB210000}"/>
    <cellStyle name="Normal 74 2 2 5 3 3" xfId="23720" xr:uid="{00000000-0005-0000-0000-0000A85C0000}"/>
    <cellStyle name="Normal 74 2 2 5 5" xfId="18707" xr:uid="{00000000-0005-0000-0000-000013490000}"/>
    <cellStyle name="Normal 74 2 2 6" xfId="5258" xr:uid="{00000000-0005-0000-0000-00008A140000}"/>
    <cellStyle name="Normal 74 2 2 6 2" xfId="15310" xr:uid="{00000000-0005-0000-0000-0000CE3B0000}"/>
    <cellStyle name="Normal 74 2 2 6 2 3" xfId="30408" xr:uid="{00000000-0005-0000-0000-0000C8760000}"/>
    <cellStyle name="Normal 74 2 2 6 3" xfId="10290" xr:uid="{00000000-0005-0000-0000-000032280000}"/>
    <cellStyle name="Normal 74 2 2 6 3 3" xfId="25391" xr:uid="{00000000-0005-0000-0000-00002F630000}"/>
    <cellStyle name="Normal 74 2 2 6 5" xfId="20378" xr:uid="{00000000-0005-0000-0000-00009A4F0000}"/>
    <cellStyle name="Normal 74 2 2 7" xfId="11968" xr:uid="{00000000-0005-0000-0000-0000C02E0000}"/>
    <cellStyle name="Normal 74 2 2 7 3" xfId="27066" xr:uid="{00000000-0005-0000-0000-0000BA690000}"/>
    <cellStyle name="Normal 74 2 2 8" xfId="6947" xr:uid="{00000000-0005-0000-0000-0000231B0000}"/>
    <cellStyle name="Normal 74 2 2 8 3" xfId="22049" xr:uid="{00000000-0005-0000-0000-000021560000}"/>
    <cellStyle name="Normal 74 2 3" xfId="1974" xr:uid="{00000000-0005-0000-0000-0000B6070000}"/>
    <cellStyle name="Normal 74 2 3 2" xfId="2395" xr:uid="{00000000-0005-0000-0000-00005B090000}"/>
    <cellStyle name="Normal 74 2 3 2 2" xfId="3234" xr:uid="{00000000-0005-0000-0000-0000A20C0000}"/>
    <cellStyle name="Normal 74 2 3 2 2 2" xfId="4924" xr:uid="{00000000-0005-0000-0000-00003C130000}"/>
    <cellStyle name="Normal 74 2 3 2 2 2 2" xfId="14997" xr:uid="{00000000-0005-0000-0000-0000953A0000}"/>
    <cellStyle name="Normal 74 2 3 2 2 2 2 3" xfId="30095" xr:uid="{00000000-0005-0000-0000-00008F750000}"/>
    <cellStyle name="Normal 74 2 3 2 2 2 3" xfId="9977" xr:uid="{00000000-0005-0000-0000-0000F9260000}"/>
    <cellStyle name="Normal 74 2 3 2 2 2 3 3" xfId="25078" xr:uid="{00000000-0005-0000-0000-0000F6610000}"/>
    <cellStyle name="Normal 74 2 3 2 2 2 5" xfId="20065" xr:uid="{00000000-0005-0000-0000-0000614E0000}"/>
    <cellStyle name="Normal 74 2 3 2 2 3" xfId="6616" xr:uid="{00000000-0005-0000-0000-0000D8190000}"/>
    <cellStyle name="Normal 74 2 3 2 2 3 2" xfId="16668" xr:uid="{00000000-0005-0000-0000-00001C410000}"/>
    <cellStyle name="Normal 74 2 3 2 2 3 3" xfId="11648" xr:uid="{00000000-0005-0000-0000-0000802D0000}"/>
    <cellStyle name="Normal 74 2 3 2 2 3 3 3" xfId="26749" xr:uid="{00000000-0005-0000-0000-00007D680000}"/>
    <cellStyle name="Normal 74 2 3 2 2 3 5" xfId="21736" xr:uid="{00000000-0005-0000-0000-0000E8540000}"/>
    <cellStyle name="Normal 74 2 3 2 2 4" xfId="13326" xr:uid="{00000000-0005-0000-0000-00000E340000}"/>
    <cellStyle name="Normal 74 2 3 2 2 4 3" xfId="28424" xr:uid="{00000000-0005-0000-0000-0000086F0000}"/>
    <cellStyle name="Normal 74 2 3 2 2 5" xfId="8305" xr:uid="{00000000-0005-0000-0000-000071200000}"/>
    <cellStyle name="Normal 74 2 3 2 2 5 3" xfId="23407" xr:uid="{00000000-0005-0000-0000-00006F5B0000}"/>
    <cellStyle name="Normal 74 2 3 2 2 7" xfId="18394" xr:uid="{00000000-0005-0000-0000-0000DA470000}"/>
    <cellStyle name="Normal 74 2 3 2 3" xfId="4087" xr:uid="{00000000-0005-0000-0000-0000F70F0000}"/>
    <cellStyle name="Normal 74 2 3 2 3 2" xfId="14161" xr:uid="{00000000-0005-0000-0000-000051370000}"/>
    <cellStyle name="Normal 74 2 3 2 3 2 3" xfId="29259" xr:uid="{00000000-0005-0000-0000-00004B720000}"/>
    <cellStyle name="Normal 74 2 3 2 3 3" xfId="9141" xr:uid="{00000000-0005-0000-0000-0000B5230000}"/>
    <cellStyle name="Normal 74 2 3 2 3 3 3" xfId="24242" xr:uid="{00000000-0005-0000-0000-0000B25E0000}"/>
    <cellStyle name="Normal 74 2 3 2 3 5" xfId="19229" xr:uid="{00000000-0005-0000-0000-00001D4B0000}"/>
    <cellStyle name="Normal 74 2 3 2 4" xfId="5780" xr:uid="{00000000-0005-0000-0000-000094160000}"/>
    <cellStyle name="Normal 74 2 3 2 4 2" xfId="15832" xr:uid="{00000000-0005-0000-0000-0000D83D0000}"/>
    <cellStyle name="Normal 74 2 3 2 4 2 3" xfId="30930" xr:uid="{00000000-0005-0000-0000-0000D2780000}"/>
    <cellStyle name="Normal 74 2 3 2 4 3" xfId="10812" xr:uid="{00000000-0005-0000-0000-00003C2A0000}"/>
    <cellStyle name="Normal 74 2 3 2 4 3 3" xfId="25913" xr:uid="{00000000-0005-0000-0000-000039650000}"/>
    <cellStyle name="Normal 74 2 3 2 4 5" xfId="20900" xr:uid="{00000000-0005-0000-0000-0000A4510000}"/>
    <cellStyle name="Normal 74 2 3 2 5" xfId="12490" xr:uid="{00000000-0005-0000-0000-0000CA300000}"/>
    <cellStyle name="Normal 74 2 3 2 5 3" xfId="27588" xr:uid="{00000000-0005-0000-0000-0000C46B0000}"/>
    <cellStyle name="Normal 74 2 3 2 6" xfId="7469" xr:uid="{00000000-0005-0000-0000-00002D1D0000}"/>
    <cellStyle name="Normal 74 2 3 2 6 3" xfId="22571" xr:uid="{00000000-0005-0000-0000-00002B580000}"/>
    <cellStyle name="Normal 74 2 3 2 8" xfId="17558" xr:uid="{00000000-0005-0000-0000-000096440000}"/>
    <cellStyle name="Normal 74 2 3 3" xfId="2816" xr:uid="{00000000-0005-0000-0000-0000000B0000}"/>
    <cellStyle name="Normal 74 2 3 3 2" xfId="4506" xr:uid="{00000000-0005-0000-0000-00009A110000}"/>
    <cellStyle name="Normal 74 2 3 3 2 2" xfId="14579" xr:uid="{00000000-0005-0000-0000-0000F3380000}"/>
    <cellStyle name="Normal 74 2 3 3 2 2 3" xfId="29677" xr:uid="{00000000-0005-0000-0000-0000ED730000}"/>
    <cellStyle name="Normal 74 2 3 3 2 3" xfId="9559" xr:uid="{00000000-0005-0000-0000-000057250000}"/>
    <cellStyle name="Normal 74 2 3 3 2 3 3" xfId="24660" xr:uid="{00000000-0005-0000-0000-000054600000}"/>
    <cellStyle name="Normal 74 2 3 3 2 5" xfId="19647" xr:uid="{00000000-0005-0000-0000-0000BF4C0000}"/>
    <cellStyle name="Normal 74 2 3 3 3" xfId="6198" xr:uid="{00000000-0005-0000-0000-000036180000}"/>
    <cellStyle name="Normal 74 2 3 3 3 2" xfId="16250" xr:uid="{00000000-0005-0000-0000-00007A3F0000}"/>
    <cellStyle name="Normal 74 2 3 3 3 3" xfId="11230" xr:uid="{00000000-0005-0000-0000-0000DE2B0000}"/>
    <cellStyle name="Normal 74 2 3 3 3 3 3" xfId="26331" xr:uid="{00000000-0005-0000-0000-0000DB660000}"/>
    <cellStyle name="Normal 74 2 3 3 3 5" xfId="21318" xr:uid="{00000000-0005-0000-0000-000046530000}"/>
    <cellStyle name="Normal 74 2 3 3 4" xfId="12908" xr:uid="{00000000-0005-0000-0000-00006C320000}"/>
    <cellStyle name="Normal 74 2 3 3 4 3" xfId="28006" xr:uid="{00000000-0005-0000-0000-0000666D0000}"/>
    <cellStyle name="Normal 74 2 3 3 5" xfId="7887" xr:uid="{00000000-0005-0000-0000-0000CF1E0000}"/>
    <cellStyle name="Normal 74 2 3 3 5 3" xfId="22989" xr:uid="{00000000-0005-0000-0000-0000CD590000}"/>
    <cellStyle name="Normal 74 2 3 3 7" xfId="17976" xr:uid="{00000000-0005-0000-0000-000038460000}"/>
    <cellStyle name="Normal 74 2 3 4" xfId="3669" xr:uid="{00000000-0005-0000-0000-0000550E0000}"/>
    <cellStyle name="Normal 74 2 3 4 2" xfId="13743" xr:uid="{00000000-0005-0000-0000-0000AF350000}"/>
    <cellStyle name="Normal 74 2 3 4 2 3" xfId="28841" xr:uid="{00000000-0005-0000-0000-0000A9700000}"/>
    <cellStyle name="Normal 74 2 3 4 3" xfId="8723" xr:uid="{00000000-0005-0000-0000-000013220000}"/>
    <cellStyle name="Normal 74 2 3 4 3 3" xfId="23824" xr:uid="{00000000-0005-0000-0000-0000105D0000}"/>
    <cellStyle name="Normal 74 2 3 4 5" xfId="18811" xr:uid="{00000000-0005-0000-0000-00007B490000}"/>
    <cellStyle name="Normal 74 2 3 5" xfId="5362" xr:uid="{00000000-0005-0000-0000-0000F2140000}"/>
    <cellStyle name="Normal 74 2 3 5 2" xfId="15414" xr:uid="{00000000-0005-0000-0000-0000363C0000}"/>
    <cellStyle name="Normal 74 2 3 5 2 3" xfId="30512" xr:uid="{00000000-0005-0000-0000-000030770000}"/>
    <cellStyle name="Normal 74 2 3 5 3" xfId="10394" xr:uid="{00000000-0005-0000-0000-00009A280000}"/>
    <cellStyle name="Normal 74 2 3 5 3 3" xfId="25495" xr:uid="{00000000-0005-0000-0000-000097630000}"/>
    <cellStyle name="Normal 74 2 3 5 5" xfId="20482" xr:uid="{00000000-0005-0000-0000-000002500000}"/>
    <cellStyle name="Normal 74 2 3 6" xfId="12072" xr:uid="{00000000-0005-0000-0000-0000282F0000}"/>
    <cellStyle name="Normal 74 2 3 6 3" xfId="27170" xr:uid="{00000000-0005-0000-0000-0000226A0000}"/>
    <cellStyle name="Normal 74 2 3 7" xfId="7051" xr:uid="{00000000-0005-0000-0000-00008B1B0000}"/>
    <cellStyle name="Normal 74 2 3 7 3" xfId="22153" xr:uid="{00000000-0005-0000-0000-000089560000}"/>
    <cellStyle name="Normal 74 2 3 9" xfId="17140" xr:uid="{00000000-0005-0000-0000-0000F4420000}"/>
    <cellStyle name="Normal 74 2 4" xfId="2187" xr:uid="{00000000-0005-0000-0000-00008B080000}"/>
    <cellStyle name="Normal 74 2 4 2" xfId="3026" xr:uid="{00000000-0005-0000-0000-0000D20B0000}"/>
    <cellStyle name="Normal 74 2 4 2 2" xfId="4716" xr:uid="{00000000-0005-0000-0000-00006C120000}"/>
    <cellStyle name="Normal 74 2 4 2 2 2" xfId="14789" xr:uid="{00000000-0005-0000-0000-0000C5390000}"/>
    <cellStyle name="Normal 74 2 4 2 2 2 3" xfId="29887" xr:uid="{00000000-0005-0000-0000-0000BF740000}"/>
    <cellStyle name="Normal 74 2 4 2 2 3" xfId="9769" xr:uid="{00000000-0005-0000-0000-000029260000}"/>
    <cellStyle name="Normal 74 2 4 2 2 3 3" xfId="24870" xr:uid="{00000000-0005-0000-0000-000026610000}"/>
    <cellStyle name="Normal 74 2 4 2 2 5" xfId="19857" xr:uid="{00000000-0005-0000-0000-0000914D0000}"/>
    <cellStyle name="Normal 74 2 4 2 3" xfId="6408" xr:uid="{00000000-0005-0000-0000-000008190000}"/>
    <cellStyle name="Normal 74 2 4 2 3 2" xfId="16460" xr:uid="{00000000-0005-0000-0000-00004C400000}"/>
    <cellStyle name="Normal 74 2 4 2 3 3" xfId="11440" xr:uid="{00000000-0005-0000-0000-0000B02C0000}"/>
    <cellStyle name="Normal 74 2 4 2 3 3 3" xfId="26541" xr:uid="{00000000-0005-0000-0000-0000AD670000}"/>
    <cellStyle name="Normal 74 2 4 2 3 5" xfId="21528" xr:uid="{00000000-0005-0000-0000-000018540000}"/>
    <cellStyle name="Normal 74 2 4 2 4" xfId="13118" xr:uid="{00000000-0005-0000-0000-00003E330000}"/>
    <cellStyle name="Normal 74 2 4 2 4 3" xfId="28216" xr:uid="{00000000-0005-0000-0000-0000386E0000}"/>
    <cellStyle name="Normal 74 2 4 2 5" xfId="8097" xr:uid="{00000000-0005-0000-0000-0000A11F0000}"/>
    <cellStyle name="Normal 74 2 4 2 5 3" xfId="23199" xr:uid="{00000000-0005-0000-0000-00009F5A0000}"/>
    <cellStyle name="Normal 74 2 4 2 7" xfId="18186" xr:uid="{00000000-0005-0000-0000-00000A470000}"/>
    <cellStyle name="Normal 74 2 4 3" xfId="3879" xr:uid="{00000000-0005-0000-0000-0000270F0000}"/>
    <cellStyle name="Normal 74 2 4 3 2" xfId="13953" xr:uid="{00000000-0005-0000-0000-000081360000}"/>
    <cellStyle name="Normal 74 2 4 3 2 3" xfId="29051" xr:uid="{00000000-0005-0000-0000-00007B710000}"/>
    <cellStyle name="Normal 74 2 4 3 3" xfId="8933" xr:uid="{00000000-0005-0000-0000-0000E5220000}"/>
    <cellStyle name="Normal 74 2 4 3 3 3" xfId="24034" xr:uid="{00000000-0005-0000-0000-0000E25D0000}"/>
    <cellStyle name="Normal 74 2 4 3 5" xfId="19021" xr:uid="{00000000-0005-0000-0000-00004D4A0000}"/>
    <cellStyle name="Normal 74 2 4 4" xfId="5572" xr:uid="{00000000-0005-0000-0000-0000C4150000}"/>
    <cellStyle name="Normal 74 2 4 4 2" xfId="15624" xr:uid="{00000000-0005-0000-0000-0000083D0000}"/>
    <cellStyle name="Normal 74 2 4 4 2 3" xfId="30722" xr:uid="{00000000-0005-0000-0000-000002780000}"/>
    <cellStyle name="Normal 74 2 4 4 3" xfId="10604" xr:uid="{00000000-0005-0000-0000-00006C290000}"/>
    <cellStyle name="Normal 74 2 4 4 3 3" xfId="25705" xr:uid="{00000000-0005-0000-0000-000069640000}"/>
    <cellStyle name="Normal 74 2 4 4 5" xfId="20692" xr:uid="{00000000-0005-0000-0000-0000D4500000}"/>
    <cellStyle name="Normal 74 2 4 5" xfId="12282" xr:uid="{00000000-0005-0000-0000-0000FA2F0000}"/>
    <cellStyle name="Normal 74 2 4 5 3" xfId="27380" xr:uid="{00000000-0005-0000-0000-0000F46A0000}"/>
    <cellStyle name="Normal 74 2 4 6" xfId="7261" xr:uid="{00000000-0005-0000-0000-00005D1C0000}"/>
    <cellStyle name="Normal 74 2 4 6 3" xfId="22363" xr:uid="{00000000-0005-0000-0000-00005B570000}"/>
    <cellStyle name="Normal 74 2 4 8" xfId="17350" xr:uid="{00000000-0005-0000-0000-0000C6430000}"/>
    <cellStyle name="Normal 74 2 5" xfId="2608" xr:uid="{00000000-0005-0000-0000-0000300A0000}"/>
    <cellStyle name="Normal 74 2 5 2" xfId="4298" xr:uid="{00000000-0005-0000-0000-0000CA100000}"/>
    <cellStyle name="Normal 74 2 5 2 2" xfId="14371" xr:uid="{00000000-0005-0000-0000-000023380000}"/>
    <cellStyle name="Normal 74 2 5 2 2 3" xfId="29469" xr:uid="{00000000-0005-0000-0000-00001D730000}"/>
    <cellStyle name="Normal 74 2 5 2 3" xfId="9351" xr:uid="{00000000-0005-0000-0000-000087240000}"/>
    <cellStyle name="Normal 74 2 5 2 3 3" xfId="24452" xr:uid="{00000000-0005-0000-0000-0000845F0000}"/>
    <cellStyle name="Normal 74 2 5 2 5" xfId="19439" xr:uid="{00000000-0005-0000-0000-0000EF4B0000}"/>
    <cellStyle name="Normal 74 2 5 3" xfId="5990" xr:uid="{00000000-0005-0000-0000-000066170000}"/>
    <cellStyle name="Normal 74 2 5 3 2" xfId="16042" xr:uid="{00000000-0005-0000-0000-0000AA3E0000}"/>
    <cellStyle name="Normal 74 2 5 3 3" xfId="11022" xr:uid="{00000000-0005-0000-0000-00000E2B0000}"/>
    <cellStyle name="Normal 74 2 5 3 3 3" xfId="26123" xr:uid="{00000000-0005-0000-0000-00000B660000}"/>
    <cellStyle name="Normal 74 2 5 3 5" xfId="21110" xr:uid="{00000000-0005-0000-0000-000076520000}"/>
    <cellStyle name="Normal 74 2 5 4" xfId="12700" xr:uid="{00000000-0005-0000-0000-00009C310000}"/>
    <cellStyle name="Normal 74 2 5 4 3" xfId="27798" xr:uid="{00000000-0005-0000-0000-0000966C0000}"/>
    <cellStyle name="Normal 74 2 5 5" xfId="7679" xr:uid="{00000000-0005-0000-0000-0000FF1D0000}"/>
    <cellStyle name="Normal 74 2 5 5 3" xfId="22781" xr:uid="{00000000-0005-0000-0000-0000FD580000}"/>
    <cellStyle name="Normal 74 2 5 7" xfId="17768" xr:uid="{00000000-0005-0000-0000-000068450000}"/>
    <cellStyle name="Normal 74 2 6" xfId="3461" xr:uid="{00000000-0005-0000-0000-0000850D0000}"/>
    <cellStyle name="Normal 74 2 6 2" xfId="13535" xr:uid="{00000000-0005-0000-0000-0000DF340000}"/>
    <cellStyle name="Normal 74 2 6 2 3" xfId="28633" xr:uid="{00000000-0005-0000-0000-0000D96F0000}"/>
    <cellStyle name="Normal 74 2 6 3" xfId="8515" xr:uid="{00000000-0005-0000-0000-000043210000}"/>
    <cellStyle name="Normal 74 2 6 3 3" xfId="23616" xr:uid="{00000000-0005-0000-0000-0000405C0000}"/>
    <cellStyle name="Normal 74 2 6 5" xfId="18603" xr:uid="{00000000-0005-0000-0000-0000AB480000}"/>
    <cellStyle name="Normal 74 2 7" xfId="5154" xr:uid="{00000000-0005-0000-0000-000022140000}"/>
    <cellStyle name="Normal 74 2 7 2" xfId="15206" xr:uid="{00000000-0005-0000-0000-0000663B0000}"/>
    <cellStyle name="Normal 74 2 7 2 3" xfId="30304" xr:uid="{00000000-0005-0000-0000-000060760000}"/>
    <cellStyle name="Normal 74 2 7 3" xfId="10186" xr:uid="{00000000-0005-0000-0000-0000CA270000}"/>
    <cellStyle name="Normal 74 2 7 3 3" xfId="25287" xr:uid="{00000000-0005-0000-0000-0000C7620000}"/>
    <cellStyle name="Normal 74 2 7 5" xfId="20274" xr:uid="{00000000-0005-0000-0000-0000324F0000}"/>
    <cellStyle name="Normal 74 2 8" xfId="11864" xr:uid="{00000000-0005-0000-0000-0000582E0000}"/>
    <cellStyle name="Normal 74 2 8 3" xfId="26962" xr:uid="{00000000-0005-0000-0000-000052690000}"/>
    <cellStyle name="Normal 74 2 9" xfId="6843" xr:uid="{00000000-0005-0000-0000-0000BB1A0000}"/>
    <cellStyle name="Normal 74 2 9 3" xfId="21945" xr:uid="{00000000-0005-0000-0000-0000B9550000}"/>
    <cellStyle name="Normal 74 3" xfId="1807" xr:uid="{00000000-0005-0000-0000-00000F070000}"/>
    <cellStyle name="Normal 74 3 10" xfId="16984" xr:uid="{00000000-0005-0000-0000-000058420000}"/>
    <cellStyle name="Normal 74 3 2" xfId="2026" xr:uid="{00000000-0005-0000-0000-0000EA070000}"/>
    <cellStyle name="Normal 74 3 2 2" xfId="2447" xr:uid="{00000000-0005-0000-0000-00008F090000}"/>
    <cellStyle name="Normal 74 3 2 2 2" xfId="3286" xr:uid="{00000000-0005-0000-0000-0000D60C0000}"/>
    <cellStyle name="Normal 74 3 2 2 2 2" xfId="4976" xr:uid="{00000000-0005-0000-0000-000070130000}"/>
    <cellStyle name="Normal 74 3 2 2 2 2 2" xfId="15049" xr:uid="{00000000-0005-0000-0000-0000C93A0000}"/>
    <cellStyle name="Normal 74 3 2 2 2 2 2 3" xfId="30147" xr:uid="{00000000-0005-0000-0000-0000C3750000}"/>
    <cellStyle name="Normal 74 3 2 2 2 2 3" xfId="10029" xr:uid="{00000000-0005-0000-0000-00002D270000}"/>
    <cellStyle name="Normal 74 3 2 2 2 2 3 3" xfId="25130" xr:uid="{00000000-0005-0000-0000-00002A620000}"/>
    <cellStyle name="Normal 74 3 2 2 2 2 5" xfId="20117" xr:uid="{00000000-0005-0000-0000-0000954E0000}"/>
    <cellStyle name="Normal 74 3 2 2 2 3" xfId="6668" xr:uid="{00000000-0005-0000-0000-00000C1A0000}"/>
    <cellStyle name="Normal 74 3 2 2 2 3 2" xfId="16720" xr:uid="{00000000-0005-0000-0000-000050410000}"/>
    <cellStyle name="Normal 74 3 2 2 2 3 3" xfId="11700" xr:uid="{00000000-0005-0000-0000-0000B42D0000}"/>
    <cellStyle name="Normal 74 3 2 2 2 3 3 3" xfId="26801" xr:uid="{00000000-0005-0000-0000-0000B1680000}"/>
    <cellStyle name="Normal 74 3 2 2 2 3 5" xfId="21788" xr:uid="{00000000-0005-0000-0000-00001C550000}"/>
    <cellStyle name="Normal 74 3 2 2 2 4" xfId="13378" xr:uid="{00000000-0005-0000-0000-000042340000}"/>
    <cellStyle name="Normal 74 3 2 2 2 4 3" xfId="28476" xr:uid="{00000000-0005-0000-0000-00003C6F0000}"/>
    <cellStyle name="Normal 74 3 2 2 2 5" xfId="8357" xr:uid="{00000000-0005-0000-0000-0000A5200000}"/>
    <cellStyle name="Normal 74 3 2 2 2 5 3" xfId="23459" xr:uid="{00000000-0005-0000-0000-0000A35B0000}"/>
    <cellStyle name="Normal 74 3 2 2 2 7" xfId="18446" xr:uid="{00000000-0005-0000-0000-00000E480000}"/>
    <cellStyle name="Normal 74 3 2 2 3" xfId="4139" xr:uid="{00000000-0005-0000-0000-00002B100000}"/>
    <cellStyle name="Normal 74 3 2 2 3 2" xfId="14213" xr:uid="{00000000-0005-0000-0000-000085370000}"/>
    <cellStyle name="Normal 74 3 2 2 3 2 3" xfId="29311" xr:uid="{00000000-0005-0000-0000-00007F720000}"/>
    <cellStyle name="Normal 74 3 2 2 3 3" xfId="9193" xr:uid="{00000000-0005-0000-0000-0000E9230000}"/>
    <cellStyle name="Normal 74 3 2 2 3 3 3" xfId="24294" xr:uid="{00000000-0005-0000-0000-0000E65E0000}"/>
    <cellStyle name="Normal 74 3 2 2 3 5" xfId="19281" xr:uid="{00000000-0005-0000-0000-0000514B0000}"/>
    <cellStyle name="Normal 74 3 2 2 4" xfId="5832" xr:uid="{00000000-0005-0000-0000-0000C8160000}"/>
    <cellStyle name="Normal 74 3 2 2 4 2" xfId="15884" xr:uid="{00000000-0005-0000-0000-00000C3E0000}"/>
    <cellStyle name="Normal 74 3 2 2 4 3" xfId="10864" xr:uid="{00000000-0005-0000-0000-0000702A0000}"/>
    <cellStyle name="Normal 74 3 2 2 4 3 3" xfId="25965" xr:uid="{00000000-0005-0000-0000-00006D650000}"/>
    <cellStyle name="Normal 74 3 2 2 4 5" xfId="20952" xr:uid="{00000000-0005-0000-0000-0000D8510000}"/>
    <cellStyle name="Normal 74 3 2 2 5" xfId="12542" xr:uid="{00000000-0005-0000-0000-0000FE300000}"/>
    <cellStyle name="Normal 74 3 2 2 5 3" xfId="27640" xr:uid="{00000000-0005-0000-0000-0000F86B0000}"/>
    <cellStyle name="Normal 74 3 2 2 6" xfId="7521" xr:uid="{00000000-0005-0000-0000-0000611D0000}"/>
    <cellStyle name="Normal 74 3 2 2 6 3" xfId="22623" xr:uid="{00000000-0005-0000-0000-00005F580000}"/>
    <cellStyle name="Normal 74 3 2 2 8" xfId="17610" xr:uid="{00000000-0005-0000-0000-0000CA440000}"/>
    <cellStyle name="Normal 74 3 2 3" xfId="2868" xr:uid="{00000000-0005-0000-0000-0000340B0000}"/>
    <cellStyle name="Normal 74 3 2 3 2" xfId="4558" xr:uid="{00000000-0005-0000-0000-0000CE110000}"/>
    <cellStyle name="Normal 74 3 2 3 2 2" xfId="14631" xr:uid="{00000000-0005-0000-0000-000027390000}"/>
    <cellStyle name="Normal 74 3 2 3 2 2 3" xfId="29729" xr:uid="{00000000-0005-0000-0000-000021740000}"/>
    <cellStyle name="Normal 74 3 2 3 2 3" xfId="9611" xr:uid="{00000000-0005-0000-0000-00008B250000}"/>
    <cellStyle name="Normal 74 3 2 3 2 3 3" xfId="24712" xr:uid="{00000000-0005-0000-0000-000088600000}"/>
    <cellStyle name="Normal 74 3 2 3 2 5" xfId="19699" xr:uid="{00000000-0005-0000-0000-0000F34C0000}"/>
    <cellStyle name="Normal 74 3 2 3 3" xfId="6250" xr:uid="{00000000-0005-0000-0000-00006A180000}"/>
    <cellStyle name="Normal 74 3 2 3 3 2" xfId="16302" xr:uid="{00000000-0005-0000-0000-0000AE3F0000}"/>
    <cellStyle name="Normal 74 3 2 3 3 3" xfId="11282" xr:uid="{00000000-0005-0000-0000-0000122C0000}"/>
    <cellStyle name="Normal 74 3 2 3 3 3 3" xfId="26383" xr:uid="{00000000-0005-0000-0000-00000F670000}"/>
    <cellStyle name="Normal 74 3 2 3 3 5" xfId="21370" xr:uid="{00000000-0005-0000-0000-00007A530000}"/>
    <cellStyle name="Normal 74 3 2 3 4" xfId="12960" xr:uid="{00000000-0005-0000-0000-0000A0320000}"/>
    <cellStyle name="Normal 74 3 2 3 4 3" xfId="28058" xr:uid="{00000000-0005-0000-0000-00009A6D0000}"/>
    <cellStyle name="Normal 74 3 2 3 5" xfId="7939" xr:uid="{00000000-0005-0000-0000-0000031F0000}"/>
    <cellStyle name="Normal 74 3 2 3 5 3" xfId="23041" xr:uid="{00000000-0005-0000-0000-0000015A0000}"/>
    <cellStyle name="Normal 74 3 2 3 7" xfId="18028" xr:uid="{00000000-0005-0000-0000-00006C460000}"/>
    <cellStyle name="Normal 74 3 2 4" xfId="3721" xr:uid="{00000000-0005-0000-0000-0000890E0000}"/>
    <cellStyle name="Normal 74 3 2 4 2" xfId="13795" xr:uid="{00000000-0005-0000-0000-0000E3350000}"/>
    <cellStyle name="Normal 74 3 2 4 2 3" xfId="28893" xr:uid="{00000000-0005-0000-0000-0000DD700000}"/>
    <cellStyle name="Normal 74 3 2 4 3" xfId="8775" xr:uid="{00000000-0005-0000-0000-000047220000}"/>
    <cellStyle name="Normal 74 3 2 4 3 3" xfId="23876" xr:uid="{00000000-0005-0000-0000-0000445D0000}"/>
    <cellStyle name="Normal 74 3 2 4 5" xfId="18863" xr:uid="{00000000-0005-0000-0000-0000AF490000}"/>
    <cellStyle name="Normal 74 3 2 5" xfId="5414" xr:uid="{00000000-0005-0000-0000-000026150000}"/>
    <cellStyle name="Normal 74 3 2 5 2" xfId="15466" xr:uid="{00000000-0005-0000-0000-00006A3C0000}"/>
    <cellStyle name="Normal 74 3 2 5 2 3" xfId="30564" xr:uid="{00000000-0005-0000-0000-000064770000}"/>
    <cellStyle name="Normal 74 3 2 5 3" xfId="10446" xr:uid="{00000000-0005-0000-0000-0000CE280000}"/>
    <cellStyle name="Normal 74 3 2 5 3 3" xfId="25547" xr:uid="{00000000-0005-0000-0000-0000CB630000}"/>
    <cellStyle name="Normal 74 3 2 5 5" xfId="20534" xr:uid="{00000000-0005-0000-0000-000036500000}"/>
    <cellStyle name="Normal 74 3 2 6" xfId="12124" xr:uid="{00000000-0005-0000-0000-00005C2F0000}"/>
    <cellStyle name="Normal 74 3 2 6 3" xfId="27222" xr:uid="{00000000-0005-0000-0000-0000566A0000}"/>
    <cellStyle name="Normal 74 3 2 7" xfId="7103" xr:uid="{00000000-0005-0000-0000-0000BF1B0000}"/>
    <cellStyle name="Normal 74 3 2 7 3" xfId="22205" xr:uid="{00000000-0005-0000-0000-0000BD560000}"/>
    <cellStyle name="Normal 74 3 2 9" xfId="17192" xr:uid="{00000000-0005-0000-0000-000028430000}"/>
    <cellStyle name="Normal 74 3 3" xfId="2239" xr:uid="{00000000-0005-0000-0000-0000BF080000}"/>
    <cellStyle name="Normal 74 3 3 2" xfId="3078" xr:uid="{00000000-0005-0000-0000-0000060C0000}"/>
    <cellStyle name="Normal 74 3 3 2 2" xfId="4768" xr:uid="{00000000-0005-0000-0000-0000A0120000}"/>
    <cellStyle name="Normal 74 3 3 2 2 2" xfId="14841" xr:uid="{00000000-0005-0000-0000-0000F9390000}"/>
    <cellStyle name="Normal 74 3 3 2 2 2 3" xfId="29939" xr:uid="{00000000-0005-0000-0000-0000F3740000}"/>
    <cellStyle name="Normal 74 3 3 2 2 3" xfId="9821" xr:uid="{00000000-0005-0000-0000-00005D260000}"/>
    <cellStyle name="Normal 74 3 3 2 2 3 3" xfId="24922" xr:uid="{00000000-0005-0000-0000-00005A610000}"/>
    <cellStyle name="Normal 74 3 3 2 2 5" xfId="19909" xr:uid="{00000000-0005-0000-0000-0000C54D0000}"/>
    <cellStyle name="Normal 74 3 3 2 3" xfId="6460" xr:uid="{00000000-0005-0000-0000-00003C190000}"/>
    <cellStyle name="Normal 74 3 3 2 3 2" xfId="16512" xr:uid="{00000000-0005-0000-0000-000080400000}"/>
    <cellStyle name="Normal 74 3 3 2 3 3" xfId="11492" xr:uid="{00000000-0005-0000-0000-0000E42C0000}"/>
    <cellStyle name="Normal 74 3 3 2 3 3 3" xfId="26593" xr:uid="{00000000-0005-0000-0000-0000E1670000}"/>
    <cellStyle name="Normal 74 3 3 2 3 5" xfId="21580" xr:uid="{00000000-0005-0000-0000-00004C540000}"/>
    <cellStyle name="Normal 74 3 3 2 4" xfId="13170" xr:uid="{00000000-0005-0000-0000-000072330000}"/>
    <cellStyle name="Normal 74 3 3 2 4 3" xfId="28268" xr:uid="{00000000-0005-0000-0000-00006C6E0000}"/>
    <cellStyle name="Normal 74 3 3 2 5" xfId="8149" xr:uid="{00000000-0005-0000-0000-0000D51F0000}"/>
    <cellStyle name="Normal 74 3 3 2 5 3" xfId="23251" xr:uid="{00000000-0005-0000-0000-0000D35A0000}"/>
    <cellStyle name="Normal 74 3 3 2 7" xfId="18238" xr:uid="{00000000-0005-0000-0000-00003E470000}"/>
    <cellStyle name="Normal 74 3 3 3" xfId="3931" xr:uid="{00000000-0005-0000-0000-00005B0F0000}"/>
    <cellStyle name="Normal 74 3 3 3 2" xfId="14005" xr:uid="{00000000-0005-0000-0000-0000B5360000}"/>
    <cellStyle name="Normal 74 3 3 3 2 3" xfId="29103" xr:uid="{00000000-0005-0000-0000-0000AF710000}"/>
    <cellStyle name="Normal 74 3 3 3 3" xfId="8985" xr:uid="{00000000-0005-0000-0000-000019230000}"/>
    <cellStyle name="Normal 74 3 3 3 3 3" xfId="24086" xr:uid="{00000000-0005-0000-0000-0000165E0000}"/>
    <cellStyle name="Normal 74 3 3 3 5" xfId="19073" xr:uid="{00000000-0005-0000-0000-0000814A0000}"/>
    <cellStyle name="Normal 74 3 3 4" xfId="5624" xr:uid="{00000000-0005-0000-0000-0000F8150000}"/>
    <cellStyle name="Normal 74 3 3 4 2" xfId="15676" xr:uid="{00000000-0005-0000-0000-00003C3D0000}"/>
    <cellStyle name="Normal 74 3 3 4 2 3" xfId="30774" xr:uid="{00000000-0005-0000-0000-000036780000}"/>
    <cellStyle name="Normal 74 3 3 4 3" xfId="10656" xr:uid="{00000000-0005-0000-0000-0000A0290000}"/>
    <cellStyle name="Normal 74 3 3 4 3 3" xfId="25757" xr:uid="{00000000-0005-0000-0000-00009D640000}"/>
    <cellStyle name="Normal 74 3 3 4 5" xfId="20744" xr:uid="{00000000-0005-0000-0000-000008510000}"/>
    <cellStyle name="Normal 74 3 3 5" xfId="12334" xr:uid="{00000000-0005-0000-0000-00002E300000}"/>
    <cellStyle name="Normal 74 3 3 5 3" xfId="27432" xr:uid="{00000000-0005-0000-0000-0000286B0000}"/>
    <cellStyle name="Normal 74 3 3 6" xfId="7313" xr:uid="{00000000-0005-0000-0000-0000911C0000}"/>
    <cellStyle name="Normal 74 3 3 6 3" xfId="22415" xr:uid="{00000000-0005-0000-0000-00008F570000}"/>
    <cellStyle name="Normal 74 3 3 8" xfId="17402" xr:uid="{00000000-0005-0000-0000-0000FA430000}"/>
    <cellStyle name="Normal 74 3 4" xfId="2660" xr:uid="{00000000-0005-0000-0000-0000640A0000}"/>
    <cellStyle name="Normal 74 3 4 2" xfId="4350" xr:uid="{00000000-0005-0000-0000-0000FE100000}"/>
    <cellStyle name="Normal 74 3 4 2 2" xfId="14423" xr:uid="{00000000-0005-0000-0000-000057380000}"/>
    <cellStyle name="Normal 74 3 4 2 2 3" xfId="29521" xr:uid="{00000000-0005-0000-0000-000051730000}"/>
    <cellStyle name="Normal 74 3 4 2 3" xfId="9403" xr:uid="{00000000-0005-0000-0000-0000BB240000}"/>
    <cellStyle name="Normal 74 3 4 2 3 3" xfId="24504" xr:uid="{00000000-0005-0000-0000-0000B85F0000}"/>
    <cellStyle name="Normal 74 3 4 2 5" xfId="19491" xr:uid="{00000000-0005-0000-0000-0000234C0000}"/>
    <cellStyle name="Normal 74 3 4 3" xfId="6042" xr:uid="{00000000-0005-0000-0000-00009A170000}"/>
    <cellStyle name="Normal 74 3 4 3 2" xfId="16094" xr:uid="{00000000-0005-0000-0000-0000DE3E0000}"/>
    <cellStyle name="Normal 74 3 4 3 3" xfId="11074" xr:uid="{00000000-0005-0000-0000-0000422B0000}"/>
    <cellStyle name="Normal 74 3 4 3 3 3" xfId="26175" xr:uid="{00000000-0005-0000-0000-00003F660000}"/>
    <cellStyle name="Normal 74 3 4 3 5" xfId="21162" xr:uid="{00000000-0005-0000-0000-0000AA520000}"/>
    <cellStyle name="Normal 74 3 4 4" xfId="12752" xr:uid="{00000000-0005-0000-0000-0000D0310000}"/>
    <cellStyle name="Normal 74 3 4 4 3" xfId="27850" xr:uid="{00000000-0005-0000-0000-0000CA6C0000}"/>
    <cellStyle name="Normal 74 3 4 5" xfId="7731" xr:uid="{00000000-0005-0000-0000-0000331E0000}"/>
    <cellStyle name="Normal 74 3 4 5 3" xfId="22833" xr:uid="{00000000-0005-0000-0000-000031590000}"/>
    <cellStyle name="Normal 74 3 4 7" xfId="17820" xr:uid="{00000000-0005-0000-0000-00009C450000}"/>
    <cellStyle name="Normal 74 3 5" xfId="3513" xr:uid="{00000000-0005-0000-0000-0000B90D0000}"/>
    <cellStyle name="Normal 74 3 5 2" xfId="13587" xr:uid="{00000000-0005-0000-0000-000013350000}"/>
    <cellStyle name="Normal 74 3 5 2 3" xfId="28685" xr:uid="{00000000-0005-0000-0000-00000D700000}"/>
    <cellStyle name="Normal 74 3 5 3" xfId="8567" xr:uid="{00000000-0005-0000-0000-000077210000}"/>
    <cellStyle name="Normal 74 3 5 3 3" xfId="23668" xr:uid="{00000000-0005-0000-0000-0000745C0000}"/>
    <cellStyle name="Normal 74 3 5 5" xfId="18655" xr:uid="{00000000-0005-0000-0000-0000DF480000}"/>
    <cellStyle name="Normal 74 3 6" xfId="5206" xr:uid="{00000000-0005-0000-0000-000056140000}"/>
    <cellStyle name="Normal 74 3 6 2" xfId="15258" xr:uid="{00000000-0005-0000-0000-00009A3B0000}"/>
    <cellStyle name="Normal 74 3 6 2 3" xfId="30356" xr:uid="{00000000-0005-0000-0000-000094760000}"/>
    <cellStyle name="Normal 74 3 6 3" xfId="10238" xr:uid="{00000000-0005-0000-0000-0000FE270000}"/>
    <cellStyle name="Normal 74 3 6 3 3" xfId="25339" xr:uid="{00000000-0005-0000-0000-0000FB620000}"/>
    <cellStyle name="Normal 74 3 6 5" xfId="20326" xr:uid="{00000000-0005-0000-0000-0000664F0000}"/>
    <cellStyle name="Normal 74 3 7" xfId="11916" xr:uid="{00000000-0005-0000-0000-00008C2E0000}"/>
    <cellStyle name="Normal 74 3 7 3" xfId="27014" xr:uid="{00000000-0005-0000-0000-000086690000}"/>
    <cellStyle name="Normal 74 3 8" xfId="6895" xr:uid="{00000000-0005-0000-0000-0000EF1A0000}"/>
    <cellStyle name="Normal 74 3 8 3" xfId="21997" xr:uid="{00000000-0005-0000-0000-0000ED550000}"/>
    <cellStyle name="Normal 74 4" xfId="1920" xr:uid="{00000000-0005-0000-0000-000080070000}"/>
    <cellStyle name="Normal 74 4 2" xfId="2343" xr:uid="{00000000-0005-0000-0000-000027090000}"/>
    <cellStyle name="Normal 74 4 2 2" xfId="3182" xr:uid="{00000000-0005-0000-0000-00006E0C0000}"/>
    <cellStyle name="Normal 74 4 2 2 2" xfId="4872" xr:uid="{00000000-0005-0000-0000-000008130000}"/>
    <cellStyle name="Normal 74 4 2 2 2 2" xfId="14945" xr:uid="{00000000-0005-0000-0000-0000613A0000}"/>
    <cellStyle name="Normal 74 4 2 2 2 2 3" xfId="30043" xr:uid="{00000000-0005-0000-0000-00005B750000}"/>
    <cellStyle name="Normal 74 4 2 2 2 3" xfId="9925" xr:uid="{00000000-0005-0000-0000-0000C5260000}"/>
    <cellStyle name="Normal 74 4 2 2 2 3 3" xfId="25026" xr:uid="{00000000-0005-0000-0000-0000C2610000}"/>
    <cellStyle name="Normal 74 4 2 2 2 5" xfId="20013" xr:uid="{00000000-0005-0000-0000-00002D4E0000}"/>
    <cellStyle name="Normal 74 4 2 2 3" xfId="6564" xr:uid="{00000000-0005-0000-0000-0000A4190000}"/>
    <cellStyle name="Normal 74 4 2 2 3 2" xfId="16616" xr:uid="{00000000-0005-0000-0000-0000E8400000}"/>
    <cellStyle name="Normal 74 4 2 2 3 3" xfId="11596" xr:uid="{00000000-0005-0000-0000-00004C2D0000}"/>
    <cellStyle name="Normal 74 4 2 2 3 3 3" xfId="26697" xr:uid="{00000000-0005-0000-0000-000049680000}"/>
    <cellStyle name="Normal 74 4 2 2 3 5" xfId="21684" xr:uid="{00000000-0005-0000-0000-0000B4540000}"/>
    <cellStyle name="Normal 74 4 2 2 4" xfId="13274" xr:uid="{00000000-0005-0000-0000-0000DA330000}"/>
    <cellStyle name="Normal 74 4 2 2 4 3" xfId="28372" xr:uid="{00000000-0005-0000-0000-0000D46E0000}"/>
    <cellStyle name="Normal 74 4 2 2 5" xfId="8253" xr:uid="{00000000-0005-0000-0000-00003D200000}"/>
    <cellStyle name="Normal 74 4 2 2 5 3" xfId="23355" xr:uid="{00000000-0005-0000-0000-00003B5B0000}"/>
    <cellStyle name="Normal 74 4 2 2 7" xfId="18342" xr:uid="{00000000-0005-0000-0000-0000A6470000}"/>
    <cellStyle name="Normal 74 4 2 3" xfId="4035" xr:uid="{00000000-0005-0000-0000-0000C30F0000}"/>
    <cellStyle name="Normal 74 4 2 3 2" xfId="14109" xr:uid="{00000000-0005-0000-0000-00001D370000}"/>
    <cellStyle name="Normal 74 4 2 3 2 3" xfId="29207" xr:uid="{00000000-0005-0000-0000-000017720000}"/>
    <cellStyle name="Normal 74 4 2 3 3" xfId="9089" xr:uid="{00000000-0005-0000-0000-000081230000}"/>
    <cellStyle name="Normal 74 4 2 3 3 3" xfId="24190" xr:uid="{00000000-0005-0000-0000-00007E5E0000}"/>
    <cellStyle name="Normal 74 4 2 3 5" xfId="19177" xr:uid="{00000000-0005-0000-0000-0000E94A0000}"/>
    <cellStyle name="Normal 74 4 2 4" xfId="5728" xr:uid="{00000000-0005-0000-0000-000060160000}"/>
    <cellStyle name="Normal 74 4 2 4 2" xfId="15780" xr:uid="{00000000-0005-0000-0000-0000A43D0000}"/>
    <cellStyle name="Normal 74 4 2 4 2 3" xfId="30878" xr:uid="{00000000-0005-0000-0000-00009E780000}"/>
    <cellStyle name="Normal 74 4 2 4 3" xfId="10760" xr:uid="{00000000-0005-0000-0000-0000082A0000}"/>
    <cellStyle name="Normal 74 4 2 4 3 3" xfId="25861" xr:uid="{00000000-0005-0000-0000-000005650000}"/>
    <cellStyle name="Normal 74 4 2 4 5" xfId="20848" xr:uid="{00000000-0005-0000-0000-000070510000}"/>
    <cellStyle name="Normal 74 4 2 5" xfId="12438" xr:uid="{00000000-0005-0000-0000-000096300000}"/>
    <cellStyle name="Normal 74 4 2 5 3" xfId="27536" xr:uid="{00000000-0005-0000-0000-0000906B0000}"/>
    <cellStyle name="Normal 74 4 2 6" xfId="7417" xr:uid="{00000000-0005-0000-0000-0000F91C0000}"/>
    <cellStyle name="Normal 74 4 2 6 3" xfId="22519" xr:uid="{00000000-0005-0000-0000-0000F7570000}"/>
    <cellStyle name="Normal 74 4 2 8" xfId="17506" xr:uid="{00000000-0005-0000-0000-000062440000}"/>
    <cellStyle name="Normal 74 4 3" xfId="2764" xr:uid="{00000000-0005-0000-0000-0000CC0A0000}"/>
    <cellStyle name="Normal 74 4 3 2" xfId="4454" xr:uid="{00000000-0005-0000-0000-000066110000}"/>
    <cellStyle name="Normal 74 4 3 2 2" xfId="14527" xr:uid="{00000000-0005-0000-0000-0000BF380000}"/>
    <cellStyle name="Normal 74 4 3 2 2 3" xfId="29625" xr:uid="{00000000-0005-0000-0000-0000B9730000}"/>
    <cellStyle name="Normal 74 4 3 2 3" xfId="9507" xr:uid="{00000000-0005-0000-0000-000023250000}"/>
    <cellStyle name="Normal 74 4 3 2 3 3" xfId="24608" xr:uid="{00000000-0005-0000-0000-000020600000}"/>
    <cellStyle name="Normal 74 4 3 2 5" xfId="19595" xr:uid="{00000000-0005-0000-0000-00008B4C0000}"/>
    <cellStyle name="Normal 74 4 3 3" xfId="6146" xr:uid="{00000000-0005-0000-0000-000002180000}"/>
    <cellStyle name="Normal 74 4 3 3 2" xfId="16198" xr:uid="{00000000-0005-0000-0000-0000463F0000}"/>
    <cellStyle name="Normal 74 4 3 3 3" xfId="11178" xr:uid="{00000000-0005-0000-0000-0000AA2B0000}"/>
    <cellStyle name="Normal 74 4 3 3 3 3" xfId="26279" xr:uid="{00000000-0005-0000-0000-0000A7660000}"/>
    <cellStyle name="Normal 74 4 3 3 5" xfId="21266" xr:uid="{00000000-0005-0000-0000-000012530000}"/>
    <cellStyle name="Normal 74 4 3 4" xfId="12856" xr:uid="{00000000-0005-0000-0000-000038320000}"/>
    <cellStyle name="Normal 74 4 3 4 3" xfId="27954" xr:uid="{00000000-0005-0000-0000-0000326D0000}"/>
    <cellStyle name="Normal 74 4 3 5" xfId="7835" xr:uid="{00000000-0005-0000-0000-00009B1E0000}"/>
    <cellStyle name="Normal 74 4 3 5 3" xfId="22937" xr:uid="{00000000-0005-0000-0000-000099590000}"/>
    <cellStyle name="Normal 74 4 3 7" xfId="17924" xr:uid="{00000000-0005-0000-0000-000004460000}"/>
    <cellStyle name="Normal 74 4 4" xfId="3617" xr:uid="{00000000-0005-0000-0000-0000210E0000}"/>
    <cellStyle name="Normal 74 4 4 2" xfId="13691" xr:uid="{00000000-0005-0000-0000-00007B350000}"/>
    <cellStyle name="Normal 74 4 4 2 3" xfId="28789" xr:uid="{00000000-0005-0000-0000-000075700000}"/>
    <cellStyle name="Normal 74 4 4 3" xfId="8671" xr:uid="{00000000-0005-0000-0000-0000DF210000}"/>
    <cellStyle name="Normal 74 4 4 3 3" xfId="23772" xr:uid="{00000000-0005-0000-0000-0000DC5C0000}"/>
    <cellStyle name="Normal 74 4 4 5" xfId="18759" xr:uid="{00000000-0005-0000-0000-000047490000}"/>
    <cellStyle name="Normal 74 4 5" xfId="5310" xr:uid="{00000000-0005-0000-0000-0000BE140000}"/>
    <cellStyle name="Normal 74 4 5 2" xfId="15362" xr:uid="{00000000-0005-0000-0000-0000023C0000}"/>
    <cellStyle name="Normal 74 4 5 2 3" xfId="30460" xr:uid="{00000000-0005-0000-0000-0000FC760000}"/>
    <cellStyle name="Normal 74 4 5 3" xfId="10342" xr:uid="{00000000-0005-0000-0000-000066280000}"/>
    <cellStyle name="Normal 74 4 5 3 3" xfId="25443" xr:uid="{00000000-0005-0000-0000-000063630000}"/>
    <cellStyle name="Normal 74 4 5 5" xfId="20430" xr:uid="{00000000-0005-0000-0000-0000CE4F0000}"/>
    <cellStyle name="Normal 74 4 6" xfId="12020" xr:uid="{00000000-0005-0000-0000-0000F42E0000}"/>
    <cellStyle name="Normal 74 4 6 3" xfId="27118" xr:uid="{00000000-0005-0000-0000-0000EE690000}"/>
    <cellStyle name="Normal 74 4 7" xfId="6999" xr:uid="{00000000-0005-0000-0000-0000571B0000}"/>
    <cellStyle name="Normal 74 4 7 3" xfId="22101" xr:uid="{00000000-0005-0000-0000-000055560000}"/>
    <cellStyle name="Normal 74 4 9" xfId="17088" xr:uid="{00000000-0005-0000-0000-0000C0420000}"/>
    <cellStyle name="Normal 74 5" xfId="2133" xr:uid="{00000000-0005-0000-0000-000055080000}"/>
    <cellStyle name="Normal 74 5 2" xfId="2974" xr:uid="{00000000-0005-0000-0000-00009E0B0000}"/>
    <cellStyle name="Normal 74 5 2 2" xfId="4664" xr:uid="{00000000-0005-0000-0000-000038120000}"/>
    <cellStyle name="Normal 74 5 2 2 2" xfId="14737" xr:uid="{00000000-0005-0000-0000-000091390000}"/>
    <cellStyle name="Normal 74 5 2 2 2 3" xfId="29835" xr:uid="{00000000-0005-0000-0000-00008B740000}"/>
    <cellStyle name="Normal 74 5 2 2 3" xfId="9717" xr:uid="{00000000-0005-0000-0000-0000F5250000}"/>
    <cellStyle name="Normal 74 5 2 2 3 3" xfId="24818" xr:uid="{00000000-0005-0000-0000-0000F2600000}"/>
    <cellStyle name="Normal 74 5 2 2 5" xfId="19805" xr:uid="{00000000-0005-0000-0000-00005D4D0000}"/>
    <cellStyle name="Normal 74 5 2 3" xfId="6356" xr:uid="{00000000-0005-0000-0000-0000D4180000}"/>
    <cellStyle name="Normal 74 5 2 3 2" xfId="16408" xr:uid="{00000000-0005-0000-0000-000018400000}"/>
    <cellStyle name="Normal 74 5 2 3 3" xfId="11388" xr:uid="{00000000-0005-0000-0000-00007C2C0000}"/>
    <cellStyle name="Normal 74 5 2 3 3 3" xfId="26489" xr:uid="{00000000-0005-0000-0000-000079670000}"/>
    <cellStyle name="Normal 74 5 2 3 5" xfId="21476" xr:uid="{00000000-0005-0000-0000-0000E4530000}"/>
    <cellStyle name="Normal 74 5 2 4" xfId="13066" xr:uid="{00000000-0005-0000-0000-00000A330000}"/>
    <cellStyle name="Normal 74 5 2 4 3" xfId="28164" xr:uid="{00000000-0005-0000-0000-0000046E0000}"/>
    <cellStyle name="Normal 74 5 2 5" xfId="8045" xr:uid="{00000000-0005-0000-0000-00006D1F0000}"/>
    <cellStyle name="Normal 74 5 2 5 3" xfId="23147" xr:uid="{00000000-0005-0000-0000-00006B5A0000}"/>
    <cellStyle name="Normal 74 5 2 7" xfId="18134" xr:uid="{00000000-0005-0000-0000-0000D6460000}"/>
    <cellStyle name="Normal 74 5 3" xfId="3827" xr:uid="{00000000-0005-0000-0000-0000F30E0000}"/>
    <cellStyle name="Normal 74 5 3 2" xfId="13901" xr:uid="{00000000-0005-0000-0000-00004D360000}"/>
    <cellStyle name="Normal 74 5 3 2 3" xfId="28999" xr:uid="{00000000-0005-0000-0000-000047710000}"/>
    <cellStyle name="Normal 74 5 3 3" xfId="8881" xr:uid="{00000000-0005-0000-0000-0000B1220000}"/>
    <cellStyle name="Normal 74 5 3 3 3" xfId="23982" xr:uid="{00000000-0005-0000-0000-0000AE5D0000}"/>
    <cellStyle name="Normal 74 5 3 5" xfId="18969" xr:uid="{00000000-0005-0000-0000-0000194A0000}"/>
    <cellStyle name="Normal 74 5 4" xfId="5520" xr:uid="{00000000-0005-0000-0000-000090150000}"/>
    <cellStyle name="Normal 74 5 4 2" xfId="15572" xr:uid="{00000000-0005-0000-0000-0000D43C0000}"/>
    <cellStyle name="Normal 74 5 4 2 3" xfId="30670" xr:uid="{00000000-0005-0000-0000-0000CE770000}"/>
    <cellStyle name="Normal 74 5 4 3" xfId="10552" xr:uid="{00000000-0005-0000-0000-000038290000}"/>
    <cellStyle name="Normal 74 5 4 3 3" xfId="25653" xr:uid="{00000000-0005-0000-0000-000035640000}"/>
    <cellStyle name="Normal 74 5 4 5" xfId="20640" xr:uid="{00000000-0005-0000-0000-0000A0500000}"/>
    <cellStyle name="Normal 74 5 5" xfId="12230" xr:uid="{00000000-0005-0000-0000-0000C62F0000}"/>
    <cellStyle name="Normal 74 5 5 3" xfId="27328" xr:uid="{00000000-0005-0000-0000-0000C06A0000}"/>
    <cellStyle name="Normal 74 5 6" xfId="7209" xr:uid="{00000000-0005-0000-0000-0000291C0000}"/>
    <cellStyle name="Normal 74 5 6 3" xfId="22311" xr:uid="{00000000-0005-0000-0000-000027570000}"/>
    <cellStyle name="Normal 74 5 8" xfId="17298" xr:uid="{00000000-0005-0000-0000-000092430000}"/>
    <cellStyle name="Normal 74 6" xfId="2554" xr:uid="{00000000-0005-0000-0000-0000FA090000}"/>
    <cellStyle name="Normal 74 6 2" xfId="4246" xr:uid="{00000000-0005-0000-0000-000096100000}"/>
    <cellStyle name="Normal 74 6 2 2" xfId="14319" xr:uid="{00000000-0005-0000-0000-0000EF370000}"/>
    <cellStyle name="Normal 74 6 2 2 3" xfId="29417" xr:uid="{00000000-0005-0000-0000-0000E9720000}"/>
    <cellStyle name="Normal 74 6 2 3" xfId="9299" xr:uid="{00000000-0005-0000-0000-000053240000}"/>
    <cellStyle name="Normal 74 6 2 3 3" xfId="24400" xr:uid="{00000000-0005-0000-0000-0000505F0000}"/>
    <cellStyle name="Normal 74 6 2 5" xfId="19387" xr:uid="{00000000-0005-0000-0000-0000BB4B0000}"/>
    <cellStyle name="Normal 74 6 3" xfId="5938" xr:uid="{00000000-0005-0000-0000-000032170000}"/>
    <cellStyle name="Normal 74 6 3 2" xfId="15990" xr:uid="{00000000-0005-0000-0000-0000763E0000}"/>
    <cellStyle name="Normal 74 6 3 3" xfId="10970" xr:uid="{00000000-0005-0000-0000-0000DA2A0000}"/>
    <cellStyle name="Normal 74 6 3 3 3" xfId="26071" xr:uid="{00000000-0005-0000-0000-0000D7650000}"/>
    <cellStyle name="Normal 74 6 3 5" xfId="21058" xr:uid="{00000000-0005-0000-0000-000042520000}"/>
    <cellStyle name="Normal 74 6 4" xfId="12648" xr:uid="{00000000-0005-0000-0000-000068310000}"/>
    <cellStyle name="Normal 74 6 4 3" xfId="27746" xr:uid="{00000000-0005-0000-0000-0000626C0000}"/>
    <cellStyle name="Normal 74 6 5" xfId="7627" xr:uid="{00000000-0005-0000-0000-0000CB1D0000}"/>
    <cellStyle name="Normal 74 6 5 3" xfId="22729" xr:uid="{00000000-0005-0000-0000-0000C9580000}"/>
    <cellStyle name="Normal 74 6 7" xfId="17716" xr:uid="{00000000-0005-0000-0000-000034450000}"/>
    <cellStyle name="Normal 74 7" xfId="3406" xr:uid="{00000000-0005-0000-0000-00004E0D0000}"/>
    <cellStyle name="Normal 74 7 2" xfId="13483" xr:uid="{00000000-0005-0000-0000-0000AB340000}"/>
    <cellStyle name="Normal 74 7 2 3" xfId="28581" xr:uid="{00000000-0005-0000-0000-0000A56F0000}"/>
    <cellStyle name="Normal 74 7 3" xfId="8463" xr:uid="{00000000-0005-0000-0000-00000F210000}"/>
    <cellStyle name="Normal 74 7 3 3" xfId="23564" xr:uid="{00000000-0005-0000-0000-00000C5C0000}"/>
    <cellStyle name="Normal 74 7 5" xfId="18551" xr:uid="{00000000-0005-0000-0000-000077480000}"/>
    <cellStyle name="Normal 74 8" xfId="5100" xr:uid="{00000000-0005-0000-0000-0000EC130000}"/>
    <cellStyle name="Normal 74 8 2" xfId="15154" xr:uid="{00000000-0005-0000-0000-0000323B0000}"/>
    <cellStyle name="Normal 74 8 2 3" xfId="30252" xr:uid="{00000000-0005-0000-0000-00002C760000}"/>
    <cellStyle name="Normal 74 8 3" xfId="10134" xr:uid="{00000000-0005-0000-0000-000096270000}"/>
    <cellStyle name="Normal 74 8 3 3" xfId="25235" xr:uid="{00000000-0005-0000-0000-000093620000}"/>
    <cellStyle name="Normal 74 8 5" xfId="20222" xr:uid="{00000000-0005-0000-0000-0000FE4E0000}"/>
    <cellStyle name="Normal 74 9" xfId="11810" xr:uid="{00000000-0005-0000-0000-0000222E0000}"/>
    <cellStyle name="Normal 74 9 3" xfId="26910" xr:uid="{00000000-0005-0000-0000-00001E690000}"/>
    <cellStyle name="Normal 75" xfId="1493" xr:uid="{00000000-0005-0000-0000-0000D5050000}"/>
    <cellStyle name="Normal 76" xfId="1494" xr:uid="{00000000-0005-0000-0000-0000D6050000}"/>
    <cellStyle name="Normal 76 10" xfId="6790" xr:uid="{00000000-0005-0000-0000-0000861A0000}"/>
    <cellStyle name="Normal 76 10 3" xfId="21894" xr:uid="{00000000-0005-0000-0000-000086550000}"/>
    <cellStyle name="Normal 76 12" xfId="16879" xr:uid="{00000000-0005-0000-0000-0000EF410000}"/>
    <cellStyle name="Normal 76 2" xfId="1754" xr:uid="{00000000-0005-0000-0000-0000DA060000}"/>
    <cellStyle name="Normal 76 2 11" xfId="16933" xr:uid="{00000000-0005-0000-0000-000025420000}"/>
    <cellStyle name="Normal 76 2 2" xfId="1862" xr:uid="{00000000-0005-0000-0000-000046070000}"/>
    <cellStyle name="Normal 76 2 2 10" xfId="17037" xr:uid="{00000000-0005-0000-0000-00008D420000}"/>
    <cellStyle name="Normal 76 2 2 2" xfId="2079" xr:uid="{00000000-0005-0000-0000-00001F080000}"/>
    <cellStyle name="Normal 76 2 2 2 2" xfId="2500" xr:uid="{00000000-0005-0000-0000-0000C4090000}"/>
    <cellStyle name="Normal 76 2 2 2 2 2" xfId="3339" xr:uid="{00000000-0005-0000-0000-00000B0D0000}"/>
    <cellStyle name="Normal 76 2 2 2 2 2 2" xfId="5029" xr:uid="{00000000-0005-0000-0000-0000A5130000}"/>
    <cellStyle name="Normal 76 2 2 2 2 2 2 2" xfId="15102" xr:uid="{00000000-0005-0000-0000-0000FE3A0000}"/>
    <cellStyle name="Normal 76 2 2 2 2 2 2 2 3" xfId="30200" xr:uid="{00000000-0005-0000-0000-0000F8750000}"/>
    <cellStyle name="Normal 76 2 2 2 2 2 2 3" xfId="10082" xr:uid="{00000000-0005-0000-0000-000062270000}"/>
    <cellStyle name="Normal 76 2 2 2 2 2 2 3 3" xfId="25183" xr:uid="{00000000-0005-0000-0000-00005F620000}"/>
    <cellStyle name="Normal 76 2 2 2 2 2 2 5" xfId="20170" xr:uid="{00000000-0005-0000-0000-0000CA4E0000}"/>
    <cellStyle name="Normal 76 2 2 2 2 2 3" xfId="6721" xr:uid="{00000000-0005-0000-0000-0000411A0000}"/>
    <cellStyle name="Normal 76 2 2 2 2 2 3 2" xfId="16773" xr:uid="{00000000-0005-0000-0000-000085410000}"/>
    <cellStyle name="Normal 76 2 2 2 2 2 3 3" xfId="11753" xr:uid="{00000000-0005-0000-0000-0000E92D0000}"/>
    <cellStyle name="Normal 76 2 2 2 2 2 3 3 3" xfId="26854" xr:uid="{00000000-0005-0000-0000-0000E6680000}"/>
    <cellStyle name="Normal 76 2 2 2 2 2 3 5" xfId="21841" xr:uid="{00000000-0005-0000-0000-000051550000}"/>
    <cellStyle name="Normal 76 2 2 2 2 2 4" xfId="13431" xr:uid="{00000000-0005-0000-0000-000077340000}"/>
    <cellStyle name="Normal 76 2 2 2 2 2 4 3" xfId="28529" xr:uid="{00000000-0005-0000-0000-0000716F0000}"/>
    <cellStyle name="Normal 76 2 2 2 2 2 5" xfId="8410" xr:uid="{00000000-0005-0000-0000-0000DA200000}"/>
    <cellStyle name="Normal 76 2 2 2 2 2 5 3" xfId="23512" xr:uid="{00000000-0005-0000-0000-0000D85B0000}"/>
    <cellStyle name="Normal 76 2 2 2 2 2 7" xfId="18499" xr:uid="{00000000-0005-0000-0000-000043480000}"/>
    <cellStyle name="Normal 76 2 2 2 2 3" xfId="4192" xr:uid="{00000000-0005-0000-0000-000060100000}"/>
    <cellStyle name="Normal 76 2 2 2 2 3 2" xfId="14266" xr:uid="{00000000-0005-0000-0000-0000BA370000}"/>
    <cellStyle name="Normal 76 2 2 2 2 3 2 3" xfId="29364" xr:uid="{00000000-0005-0000-0000-0000B4720000}"/>
    <cellStyle name="Normal 76 2 2 2 2 3 3" xfId="9246" xr:uid="{00000000-0005-0000-0000-00001E240000}"/>
    <cellStyle name="Normal 76 2 2 2 2 3 3 3" xfId="24347" xr:uid="{00000000-0005-0000-0000-00001B5F0000}"/>
    <cellStyle name="Normal 76 2 2 2 2 3 5" xfId="19334" xr:uid="{00000000-0005-0000-0000-0000864B0000}"/>
    <cellStyle name="Normal 76 2 2 2 2 4" xfId="5885" xr:uid="{00000000-0005-0000-0000-0000FD160000}"/>
    <cellStyle name="Normal 76 2 2 2 2 4 2" xfId="15937" xr:uid="{00000000-0005-0000-0000-0000413E0000}"/>
    <cellStyle name="Normal 76 2 2 2 2 4 3" xfId="10917" xr:uid="{00000000-0005-0000-0000-0000A52A0000}"/>
    <cellStyle name="Normal 76 2 2 2 2 4 3 3" xfId="26018" xr:uid="{00000000-0005-0000-0000-0000A2650000}"/>
    <cellStyle name="Normal 76 2 2 2 2 4 5" xfId="21005" xr:uid="{00000000-0005-0000-0000-00000D520000}"/>
    <cellStyle name="Normal 76 2 2 2 2 5" xfId="12595" xr:uid="{00000000-0005-0000-0000-000033310000}"/>
    <cellStyle name="Normal 76 2 2 2 2 5 3" xfId="27693" xr:uid="{00000000-0005-0000-0000-00002D6C0000}"/>
    <cellStyle name="Normal 76 2 2 2 2 6" xfId="7574" xr:uid="{00000000-0005-0000-0000-0000961D0000}"/>
    <cellStyle name="Normal 76 2 2 2 2 6 3" xfId="22676" xr:uid="{00000000-0005-0000-0000-000094580000}"/>
    <cellStyle name="Normal 76 2 2 2 2 8" xfId="17663" xr:uid="{00000000-0005-0000-0000-0000FF440000}"/>
    <cellStyle name="Normal 76 2 2 2 3" xfId="2921" xr:uid="{00000000-0005-0000-0000-0000690B0000}"/>
    <cellStyle name="Normal 76 2 2 2 3 2" xfId="4611" xr:uid="{00000000-0005-0000-0000-000003120000}"/>
    <cellStyle name="Normal 76 2 2 2 3 2 2" xfId="14684" xr:uid="{00000000-0005-0000-0000-00005C390000}"/>
    <cellStyle name="Normal 76 2 2 2 3 2 2 3" xfId="29782" xr:uid="{00000000-0005-0000-0000-000056740000}"/>
    <cellStyle name="Normal 76 2 2 2 3 2 3" xfId="9664" xr:uid="{00000000-0005-0000-0000-0000C0250000}"/>
    <cellStyle name="Normal 76 2 2 2 3 2 3 3" xfId="24765" xr:uid="{00000000-0005-0000-0000-0000BD600000}"/>
    <cellStyle name="Normal 76 2 2 2 3 2 5" xfId="19752" xr:uid="{00000000-0005-0000-0000-0000284D0000}"/>
    <cellStyle name="Normal 76 2 2 2 3 3" xfId="6303" xr:uid="{00000000-0005-0000-0000-00009F180000}"/>
    <cellStyle name="Normal 76 2 2 2 3 3 2" xfId="16355" xr:uid="{00000000-0005-0000-0000-0000E33F0000}"/>
    <cellStyle name="Normal 76 2 2 2 3 3 3" xfId="11335" xr:uid="{00000000-0005-0000-0000-0000472C0000}"/>
    <cellStyle name="Normal 76 2 2 2 3 3 3 3" xfId="26436" xr:uid="{00000000-0005-0000-0000-000044670000}"/>
    <cellStyle name="Normal 76 2 2 2 3 3 5" xfId="21423" xr:uid="{00000000-0005-0000-0000-0000AF530000}"/>
    <cellStyle name="Normal 76 2 2 2 3 4" xfId="13013" xr:uid="{00000000-0005-0000-0000-0000D5320000}"/>
    <cellStyle name="Normal 76 2 2 2 3 4 3" xfId="28111" xr:uid="{00000000-0005-0000-0000-0000CF6D0000}"/>
    <cellStyle name="Normal 76 2 2 2 3 5" xfId="7992" xr:uid="{00000000-0005-0000-0000-0000381F0000}"/>
    <cellStyle name="Normal 76 2 2 2 3 5 3" xfId="23094" xr:uid="{00000000-0005-0000-0000-0000365A0000}"/>
    <cellStyle name="Normal 76 2 2 2 3 7" xfId="18081" xr:uid="{00000000-0005-0000-0000-0000A1460000}"/>
    <cellStyle name="Normal 76 2 2 2 4" xfId="3774" xr:uid="{00000000-0005-0000-0000-0000BE0E0000}"/>
    <cellStyle name="Normal 76 2 2 2 4 2" xfId="13848" xr:uid="{00000000-0005-0000-0000-000018360000}"/>
    <cellStyle name="Normal 76 2 2 2 4 2 3" xfId="28946" xr:uid="{00000000-0005-0000-0000-000012710000}"/>
    <cellStyle name="Normal 76 2 2 2 4 3" xfId="8828" xr:uid="{00000000-0005-0000-0000-00007C220000}"/>
    <cellStyle name="Normal 76 2 2 2 4 3 3" xfId="23929" xr:uid="{00000000-0005-0000-0000-0000795D0000}"/>
    <cellStyle name="Normal 76 2 2 2 4 5" xfId="18916" xr:uid="{00000000-0005-0000-0000-0000E4490000}"/>
    <cellStyle name="Normal 76 2 2 2 5" xfId="5467" xr:uid="{00000000-0005-0000-0000-00005B150000}"/>
    <cellStyle name="Normal 76 2 2 2 5 2" xfId="15519" xr:uid="{00000000-0005-0000-0000-00009F3C0000}"/>
    <cellStyle name="Normal 76 2 2 2 5 2 3" xfId="30617" xr:uid="{00000000-0005-0000-0000-000099770000}"/>
    <cellStyle name="Normal 76 2 2 2 5 3" xfId="10499" xr:uid="{00000000-0005-0000-0000-000003290000}"/>
    <cellStyle name="Normal 76 2 2 2 5 3 3" xfId="25600" xr:uid="{00000000-0005-0000-0000-000000640000}"/>
    <cellStyle name="Normal 76 2 2 2 5 5" xfId="20587" xr:uid="{00000000-0005-0000-0000-00006B500000}"/>
    <cellStyle name="Normal 76 2 2 2 6" xfId="12177" xr:uid="{00000000-0005-0000-0000-0000912F0000}"/>
    <cellStyle name="Normal 76 2 2 2 6 3" xfId="27275" xr:uid="{00000000-0005-0000-0000-00008B6A0000}"/>
    <cellStyle name="Normal 76 2 2 2 7" xfId="7156" xr:uid="{00000000-0005-0000-0000-0000F41B0000}"/>
    <cellStyle name="Normal 76 2 2 2 7 3" xfId="22258" xr:uid="{00000000-0005-0000-0000-0000F2560000}"/>
    <cellStyle name="Normal 76 2 2 2 9" xfId="17245" xr:uid="{00000000-0005-0000-0000-00005D430000}"/>
    <cellStyle name="Normal 76 2 2 3" xfId="2292" xr:uid="{00000000-0005-0000-0000-0000F4080000}"/>
    <cellStyle name="Normal 76 2 2 3 2" xfId="3131" xr:uid="{00000000-0005-0000-0000-00003B0C0000}"/>
    <cellStyle name="Normal 76 2 2 3 2 2" xfId="4821" xr:uid="{00000000-0005-0000-0000-0000D5120000}"/>
    <cellStyle name="Normal 76 2 2 3 2 2 2" xfId="14894" xr:uid="{00000000-0005-0000-0000-00002E3A0000}"/>
    <cellStyle name="Normal 76 2 2 3 2 2 2 3" xfId="29992" xr:uid="{00000000-0005-0000-0000-000028750000}"/>
    <cellStyle name="Normal 76 2 2 3 2 2 3" xfId="9874" xr:uid="{00000000-0005-0000-0000-000092260000}"/>
    <cellStyle name="Normal 76 2 2 3 2 2 3 3" xfId="24975" xr:uid="{00000000-0005-0000-0000-00008F610000}"/>
    <cellStyle name="Normal 76 2 2 3 2 2 5" xfId="19962" xr:uid="{00000000-0005-0000-0000-0000FA4D0000}"/>
    <cellStyle name="Normal 76 2 2 3 2 3" xfId="6513" xr:uid="{00000000-0005-0000-0000-000071190000}"/>
    <cellStyle name="Normal 76 2 2 3 2 3 2" xfId="16565" xr:uid="{00000000-0005-0000-0000-0000B5400000}"/>
    <cellStyle name="Normal 76 2 2 3 2 3 3" xfId="11545" xr:uid="{00000000-0005-0000-0000-0000192D0000}"/>
    <cellStyle name="Normal 76 2 2 3 2 3 3 3" xfId="26646" xr:uid="{00000000-0005-0000-0000-000016680000}"/>
    <cellStyle name="Normal 76 2 2 3 2 3 5" xfId="21633" xr:uid="{00000000-0005-0000-0000-000081540000}"/>
    <cellStyle name="Normal 76 2 2 3 2 4" xfId="13223" xr:uid="{00000000-0005-0000-0000-0000A7330000}"/>
    <cellStyle name="Normal 76 2 2 3 2 4 3" xfId="28321" xr:uid="{00000000-0005-0000-0000-0000A16E0000}"/>
    <cellStyle name="Normal 76 2 2 3 2 5" xfId="8202" xr:uid="{00000000-0005-0000-0000-00000A200000}"/>
    <cellStyle name="Normal 76 2 2 3 2 5 3" xfId="23304" xr:uid="{00000000-0005-0000-0000-0000085B0000}"/>
    <cellStyle name="Normal 76 2 2 3 2 7" xfId="18291" xr:uid="{00000000-0005-0000-0000-000073470000}"/>
    <cellStyle name="Normal 76 2 2 3 3" xfId="3984" xr:uid="{00000000-0005-0000-0000-0000900F0000}"/>
    <cellStyle name="Normal 76 2 2 3 3 2" xfId="14058" xr:uid="{00000000-0005-0000-0000-0000EA360000}"/>
    <cellStyle name="Normal 76 2 2 3 3 2 3" xfId="29156" xr:uid="{00000000-0005-0000-0000-0000E4710000}"/>
    <cellStyle name="Normal 76 2 2 3 3 3" xfId="9038" xr:uid="{00000000-0005-0000-0000-00004E230000}"/>
    <cellStyle name="Normal 76 2 2 3 3 3 3" xfId="24139" xr:uid="{00000000-0005-0000-0000-00004B5E0000}"/>
    <cellStyle name="Normal 76 2 2 3 3 5" xfId="19126" xr:uid="{00000000-0005-0000-0000-0000B64A0000}"/>
    <cellStyle name="Normal 76 2 2 3 4" xfId="5677" xr:uid="{00000000-0005-0000-0000-00002D160000}"/>
    <cellStyle name="Normal 76 2 2 3 4 2" xfId="15729" xr:uid="{00000000-0005-0000-0000-0000713D0000}"/>
    <cellStyle name="Normal 76 2 2 3 4 2 3" xfId="30827" xr:uid="{00000000-0005-0000-0000-00006B780000}"/>
    <cellStyle name="Normal 76 2 2 3 4 3" xfId="10709" xr:uid="{00000000-0005-0000-0000-0000D5290000}"/>
    <cellStyle name="Normal 76 2 2 3 4 3 3" xfId="25810" xr:uid="{00000000-0005-0000-0000-0000D2640000}"/>
    <cellStyle name="Normal 76 2 2 3 4 5" xfId="20797" xr:uid="{00000000-0005-0000-0000-00003D510000}"/>
    <cellStyle name="Normal 76 2 2 3 5" xfId="12387" xr:uid="{00000000-0005-0000-0000-000063300000}"/>
    <cellStyle name="Normal 76 2 2 3 5 3" xfId="27485" xr:uid="{00000000-0005-0000-0000-00005D6B0000}"/>
    <cellStyle name="Normal 76 2 2 3 6" xfId="7366" xr:uid="{00000000-0005-0000-0000-0000C61C0000}"/>
    <cellStyle name="Normal 76 2 2 3 6 3" xfId="22468" xr:uid="{00000000-0005-0000-0000-0000C4570000}"/>
    <cellStyle name="Normal 76 2 2 3 8" xfId="17455" xr:uid="{00000000-0005-0000-0000-00002F440000}"/>
    <cellStyle name="Normal 76 2 2 4" xfId="2713" xr:uid="{00000000-0005-0000-0000-0000990A0000}"/>
    <cellStyle name="Normal 76 2 2 4 2" xfId="4403" xr:uid="{00000000-0005-0000-0000-000033110000}"/>
    <cellStyle name="Normal 76 2 2 4 2 2" xfId="14476" xr:uid="{00000000-0005-0000-0000-00008C380000}"/>
    <cellStyle name="Normal 76 2 2 4 2 2 3" xfId="29574" xr:uid="{00000000-0005-0000-0000-000086730000}"/>
    <cellStyle name="Normal 76 2 2 4 2 3" xfId="9456" xr:uid="{00000000-0005-0000-0000-0000F0240000}"/>
    <cellStyle name="Normal 76 2 2 4 2 3 3" xfId="24557" xr:uid="{00000000-0005-0000-0000-0000ED5F0000}"/>
    <cellStyle name="Normal 76 2 2 4 2 5" xfId="19544" xr:uid="{00000000-0005-0000-0000-0000584C0000}"/>
    <cellStyle name="Normal 76 2 2 4 3" xfId="6095" xr:uid="{00000000-0005-0000-0000-0000CF170000}"/>
    <cellStyle name="Normal 76 2 2 4 3 2" xfId="16147" xr:uid="{00000000-0005-0000-0000-0000133F0000}"/>
    <cellStyle name="Normal 76 2 2 4 3 3" xfId="11127" xr:uid="{00000000-0005-0000-0000-0000772B0000}"/>
    <cellStyle name="Normal 76 2 2 4 3 3 3" xfId="26228" xr:uid="{00000000-0005-0000-0000-000074660000}"/>
    <cellStyle name="Normal 76 2 2 4 3 5" xfId="21215" xr:uid="{00000000-0005-0000-0000-0000DF520000}"/>
    <cellStyle name="Normal 76 2 2 4 4" xfId="12805" xr:uid="{00000000-0005-0000-0000-000005320000}"/>
    <cellStyle name="Normal 76 2 2 4 4 3" xfId="27903" xr:uid="{00000000-0005-0000-0000-0000FF6C0000}"/>
    <cellStyle name="Normal 76 2 2 4 5" xfId="7784" xr:uid="{00000000-0005-0000-0000-0000681E0000}"/>
    <cellStyle name="Normal 76 2 2 4 5 3" xfId="22886" xr:uid="{00000000-0005-0000-0000-000066590000}"/>
    <cellStyle name="Normal 76 2 2 4 7" xfId="17873" xr:uid="{00000000-0005-0000-0000-0000D1450000}"/>
    <cellStyle name="Normal 76 2 2 5" xfId="3566" xr:uid="{00000000-0005-0000-0000-0000EE0D0000}"/>
    <cellStyle name="Normal 76 2 2 5 2" xfId="13640" xr:uid="{00000000-0005-0000-0000-000048350000}"/>
    <cellStyle name="Normal 76 2 2 5 2 3" xfId="28738" xr:uid="{00000000-0005-0000-0000-000042700000}"/>
    <cellStyle name="Normal 76 2 2 5 3" xfId="8620" xr:uid="{00000000-0005-0000-0000-0000AC210000}"/>
    <cellStyle name="Normal 76 2 2 5 3 3" xfId="23721" xr:uid="{00000000-0005-0000-0000-0000A95C0000}"/>
    <cellStyle name="Normal 76 2 2 5 5" xfId="18708" xr:uid="{00000000-0005-0000-0000-000014490000}"/>
    <cellStyle name="Normal 76 2 2 6" xfId="5259" xr:uid="{00000000-0005-0000-0000-00008B140000}"/>
    <cellStyle name="Normal 76 2 2 6 2" xfId="15311" xr:uid="{00000000-0005-0000-0000-0000CF3B0000}"/>
    <cellStyle name="Normal 76 2 2 6 2 3" xfId="30409" xr:uid="{00000000-0005-0000-0000-0000C9760000}"/>
    <cellStyle name="Normal 76 2 2 6 3" xfId="10291" xr:uid="{00000000-0005-0000-0000-000033280000}"/>
    <cellStyle name="Normal 76 2 2 6 3 3" xfId="25392" xr:uid="{00000000-0005-0000-0000-000030630000}"/>
    <cellStyle name="Normal 76 2 2 6 5" xfId="20379" xr:uid="{00000000-0005-0000-0000-00009B4F0000}"/>
    <cellStyle name="Normal 76 2 2 7" xfId="11969" xr:uid="{00000000-0005-0000-0000-0000C12E0000}"/>
    <cellStyle name="Normal 76 2 2 7 3" xfId="27067" xr:uid="{00000000-0005-0000-0000-0000BB690000}"/>
    <cellStyle name="Normal 76 2 2 8" xfId="6948" xr:uid="{00000000-0005-0000-0000-0000241B0000}"/>
    <cellStyle name="Normal 76 2 2 8 3" xfId="22050" xr:uid="{00000000-0005-0000-0000-000022560000}"/>
    <cellStyle name="Normal 76 2 3" xfId="1975" xr:uid="{00000000-0005-0000-0000-0000B7070000}"/>
    <cellStyle name="Normal 76 2 3 2" xfId="2396" xr:uid="{00000000-0005-0000-0000-00005C090000}"/>
    <cellStyle name="Normal 76 2 3 2 2" xfId="3235" xr:uid="{00000000-0005-0000-0000-0000A30C0000}"/>
    <cellStyle name="Normal 76 2 3 2 2 2" xfId="4925" xr:uid="{00000000-0005-0000-0000-00003D130000}"/>
    <cellStyle name="Normal 76 2 3 2 2 2 2" xfId="14998" xr:uid="{00000000-0005-0000-0000-0000963A0000}"/>
    <cellStyle name="Normal 76 2 3 2 2 2 2 3" xfId="30096" xr:uid="{00000000-0005-0000-0000-000090750000}"/>
    <cellStyle name="Normal 76 2 3 2 2 2 3" xfId="9978" xr:uid="{00000000-0005-0000-0000-0000FA260000}"/>
    <cellStyle name="Normal 76 2 3 2 2 2 3 3" xfId="25079" xr:uid="{00000000-0005-0000-0000-0000F7610000}"/>
    <cellStyle name="Normal 76 2 3 2 2 2 5" xfId="20066" xr:uid="{00000000-0005-0000-0000-0000624E0000}"/>
    <cellStyle name="Normal 76 2 3 2 2 3" xfId="6617" xr:uid="{00000000-0005-0000-0000-0000D9190000}"/>
    <cellStyle name="Normal 76 2 3 2 2 3 2" xfId="16669" xr:uid="{00000000-0005-0000-0000-00001D410000}"/>
    <cellStyle name="Normal 76 2 3 2 2 3 3" xfId="11649" xr:uid="{00000000-0005-0000-0000-0000812D0000}"/>
    <cellStyle name="Normal 76 2 3 2 2 3 3 3" xfId="26750" xr:uid="{00000000-0005-0000-0000-00007E680000}"/>
    <cellStyle name="Normal 76 2 3 2 2 3 5" xfId="21737" xr:uid="{00000000-0005-0000-0000-0000E9540000}"/>
    <cellStyle name="Normal 76 2 3 2 2 4" xfId="13327" xr:uid="{00000000-0005-0000-0000-00000F340000}"/>
    <cellStyle name="Normal 76 2 3 2 2 4 3" xfId="28425" xr:uid="{00000000-0005-0000-0000-0000096F0000}"/>
    <cellStyle name="Normal 76 2 3 2 2 5" xfId="8306" xr:uid="{00000000-0005-0000-0000-000072200000}"/>
    <cellStyle name="Normal 76 2 3 2 2 5 3" xfId="23408" xr:uid="{00000000-0005-0000-0000-0000705B0000}"/>
    <cellStyle name="Normal 76 2 3 2 2 7" xfId="18395" xr:uid="{00000000-0005-0000-0000-0000DB470000}"/>
    <cellStyle name="Normal 76 2 3 2 3" xfId="4088" xr:uid="{00000000-0005-0000-0000-0000F80F0000}"/>
    <cellStyle name="Normal 76 2 3 2 3 2" xfId="14162" xr:uid="{00000000-0005-0000-0000-000052370000}"/>
    <cellStyle name="Normal 76 2 3 2 3 2 3" xfId="29260" xr:uid="{00000000-0005-0000-0000-00004C720000}"/>
    <cellStyle name="Normal 76 2 3 2 3 3" xfId="9142" xr:uid="{00000000-0005-0000-0000-0000B6230000}"/>
    <cellStyle name="Normal 76 2 3 2 3 3 3" xfId="24243" xr:uid="{00000000-0005-0000-0000-0000B35E0000}"/>
    <cellStyle name="Normal 76 2 3 2 3 5" xfId="19230" xr:uid="{00000000-0005-0000-0000-00001E4B0000}"/>
    <cellStyle name="Normal 76 2 3 2 4" xfId="5781" xr:uid="{00000000-0005-0000-0000-000095160000}"/>
    <cellStyle name="Normal 76 2 3 2 4 2" xfId="15833" xr:uid="{00000000-0005-0000-0000-0000D93D0000}"/>
    <cellStyle name="Normal 76 2 3 2 4 2 3" xfId="30931" xr:uid="{00000000-0005-0000-0000-0000D3780000}"/>
    <cellStyle name="Normal 76 2 3 2 4 3" xfId="10813" xr:uid="{00000000-0005-0000-0000-00003D2A0000}"/>
    <cellStyle name="Normal 76 2 3 2 4 3 3" xfId="25914" xr:uid="{00000000-0005-0000-0000-00003A650000}"/>
    <cellStyle name="Normal 76 2 3 2 4 5" xfId="20901" xr:uid="{00000000-0005-0000-0000-0000A5510000}"/>
    <cellStyle name="Normal 76 2 3 2 5" xfId="12491" xr:uid="{00000000-0005-0000-0000-0000CB300000}"/>
    <cellStyle name="Normal 76 2 3 2 5 3" xfId="27589" xr:uid="{00000000-0005-0000-0000-0000C56B0000}"/>
    <cellStyle name="Normal 76 2 3 2 6" xfId="7470" xr:uid="{00000000-0005-0000-0000-00002E1D0000}"/>
    <cellStyle name="Normal 76 2 3 2 6 3" xfId="22572" xr:uid="{00000000-0005-0000-0000-00002C580000}"/>
    <cellStyle name="Normal 76 2 3 2 8" xfId="17559" xr:uid="{00000000-0005-0000-0000-000097440000}"/>
    <cellStyle name="Normal 76 2 3 3" xfId="2817" xr:uid="{00000000-0005-0000-0000-0000010B0000}"/>
    <cellStyle name="Normal 76 2 3 3 2" xfId="4507" xr:uid="{00000000-0005-0000-0000-00009B110000}"/>
    <cellStyle name="Normal 76 2 3 3 2 2" xfId="14580" xr:uid="{00000000-0005-0000-0000-0000F4380000}"/>
    <cellStyle name="Normal 76 2 3 3 2 2 3" xfId="29678" xr:uid="{00000000-0005-0000-0000-0000EE730000}"/>
    <cellStyle name="Normal 76 2 3 3 2 3" xfId="9560" xr:uid="{00000000-0005-0000-0000-000058250000}"/>
    <cellStyle name="Normal 76 2 3 3 2 3 3" xfId="24661" xr:uid="{00000000-0005-0000-0000-000055600000}"/>
    <cellStyle name="Normal 76 2 3 3 2 5" xfId="19648" xr:uid="{00000000-0005-0000-0000-0000C04C0000}"/>
    <cellStyle name="Normal 76 2 3 3 3" xfId="6199" xr:uid="{00000000-0005-0000-0000-000037180000}"/>
    <cellStyle name="Normal 76 2 3 3 3 2" xfId="16251" xr:uid="{00000000-0005-0000-0000-00007B3F0000}"/>
    <cellStyle name="Normal 76 2 3 3 3 3" xfId="11231" xr:uid="{00000000-0005-0000-0000-0000DF2B0000}"/>
    <cellStyle name="Normal 76 2 3 3 3 3 3" xfId="26332" xr:uid="{00000000-0005-0000-0000-0000DC660000}"/>
    <cellStyle name="Normal 76 2 3 3 3 5" xfId="21319" xr:uid="{00000000-0005-0000-0000-000047530000}"/>
    <cellStyle name="Normal 76 2 3 3 4" xfId="12909" xr:uid="{00000000-0005-0000-0000-00006D320000}"/>
    <cellStyle name="Normal 76 2 3 3 4 3" xfId="28007" xr:uid="{00000000-0005-0000-0000-0000676D0000}"/>
    <cellStyle name="Normal 76 2 3 3 5" xfId="7888" xr:uid="{00000000-0005-0000-0000-0000D01E0000}"/>
    <cellStyle name="Normal 76 2 3 3 5 3" xfId="22990" xr:uid="{00000000-0005-0000-0000-0000CE590000}"/>
    <cellStyle name="Normal 76 2 3 3 7" xfId="17977" xr:uid="{00000000-0005-0000-0000-000039460000}"/>
    <cellStyle name="Normal 76 2 3 4" xfId="3670" xr:uid="{00000000-0005-0000-0000-0000560E0000}"/>
    <cellStyle name="Normal 76 2 3 4 2" xfId="13744" xr:uid="{00000000-0005-0000-0000-0000B0350000}"/>
    <cellStyle name="Normal 76 2 3 4 2 3" xfId="28842" xr:uid="{00000000-0005-0000-0000-0000AA700000}"/>
    <cellStyle name="Normal 76 2 3 4 3" xfId="8724" xr:uid="{00000000-0005-0000-0000-000014220000}"/>
    <cellStyle name="Normal 76 2 3 4 3 3" xfId="23825" xr:uid="{00000000-0005-0000-0000-0000115D0000}"/>
    <cellStyle name="Normal 76 2 3 4 5" xfId="18812" xr:uid="{00000000-0005-0000-0000-00007C490000}"/>
    <cellStyle name="Normal 76 2 3 5" xfId="5363" xr:uid="{00000000-0005-0000-0000-0000F3140000}"/>
    <cellStyle name="Normal 76 2 3 5 2" xfId="15415" xr:uid="{00000000-0005-0000-0000-0000373C0000}"/>
    <cellStyle name="Normal 76 2 3 5 2 3" xfId="30513" xr:uid="{00000000-0005-0000-0000-000031770000}"/>
    <cellStyle name="Normal 76 2 3 5 3" xfId="10395" xr:uid="{00000000-0005-0000-0000-00009B280000}"/>
    <cellStyle name="Normal 76 2 3 5 3 3" xfId="25496" xr:uid="{00000000-0005-0000-0000-000098630000}"/>
    <cellStyle name="Normal 76 2 3 5 5" xfId="20483" xr:uid="{00000000-0005-0000-0000-000003500000}"/>
    <cellStyle name="Normal 76 2 3 6" xfId="12073" xr:uid="{00000000-0005-0000-0000-0000292F0000}"/>
    <cellStyle name="Normal 76 2 3 6 3" xfId="27171" xr:uid="{00000000-0005-0000-0000-0000236A0000}"/>
    <cellStyle name="Normal 76 2 3 7" xfId="7052" xr:uid="{00000000-0005-0000-0000-00008C1B0000}"/>
    <cellStyle name="Normal 76 2 3 7 3" xfId="22154" xr:uid="{00000000-0005-0000-0000-00008A560000}"/>
    <cellStyle name="Normal 76 2 3 9" xfId="17141" xr:uid="{00000000-0005-0000-0000-0000F5420000}"/>
    <cellStyle name="Normal 76 2 4" xfId="2188" xr:uid="{00000000-0005-0000-0000-00008C080000}"/>
    <cellStyle name="Normal 76 2 4 2" xfId="3027" xr:uid="{00000000-0005-0000-0000-0000D30B0000}"/>
    <cellStyle name="Normal 76 2 4 2 2" xfId="4717" xr:uid="{00000000-0005-0000-0000-00006D120000}"/>
    <cellStyle name="Normal 76 2 4 2 2 2" xfId="14790" xr:uid="{00000000-0005-0000-0000-0000C6390000}"/>
    <cellStyle name="Normal 76 2 4 2 2 2 3" xfId="29888" xr:uid="{00000000-0005-0000-0000-0000C0740000}"/>
    <cellStyle name="Normal 76 2 4 2 2 3" xfId="9770" xr:uid="{00000000-0005-0000-0000-00002A260000}"/>
    <cellStyle name="Normal 76 2 4 2 2 3 3" xfId="24871" xr:uid="{00000000-0005-0000-0000-000027610000}"/>
    <cellStyle name="Normal 76 2 4 2 2 5" xfId="19858" xr:uid="{00000000-0005-0000-0000-0000924D0000}"/>
    <cellStyle name="Normal 76 2 4 2 3" xfId="6409" xr:uid="{00000000-0005-0000-0000-000009190000}"/>
    <cellStyle name="Normal 76 2 4 2 3 2" xfId="16461" xr:uid="{00000000-0005-0000-0000-00004D400000}"/>
    <cellStyle name="Normal 76 2 4 2 3 3" xfId="11441" xr:uid="{00000000-0005-0000-0000-0000B12C0000}"/>
    <cellStyle name="Normal 76 2 4 2 3 3 3" xfId="26542" xr:uid="{00000000-0005-0000-0000-0000AE670000}"/>
    <cellStyle name="Normal 76 2 4 2 3 5" xfId="21529" xr:uid="{00000000-0005-0000-0000-000019540000}"/>
    <cellStyle name="Normal 76 2 4 2 4" xfId="13119" xr:uid="{00000000-0005-0000-0000-00003F330000}"/>
    <cellStyle name="Normal 76 2 4 2 4 3" xfId="28217" xr:uid="{00000000-0005-0000-0000-0000396E0000}"/>
    <cellStyle name="Normal 76 2 4 2 5" xfId="8098" xr:uid="{00000000-0005-0000-0000-0000A21F0000}"/>
    <cellStyle name="Normal 76 2 4 2 5 3" xfId="23200" xr:uid="{00000000-0005-0000-0000-0000A05A0000}"/>
    <cellStyle name="Normal 76 2 4 2 7" xfId="18187" xr:uid="{00000000-0005-0000-0000-00000B470000}"/>
    <cellStyle name="Normal 76 2 4 3" xfId="3880" xr:uid="{00000000-0005-0000-0000-0000280F0000}"/>
    <cellStyle name="Normal 76 2 4 3 2" xfId="13954" xr:uid="{00000000-0005-0000-0000-000082360000}"/>
    <cellStyle name="Normal 76 2 4 3 2 3" xfId="29052" xr:uid="{00000000-0005-0000-0000-00007C710000}"/>
    <cellStyle name="Normal 76 2 4 3 3" xfId="8934" xr:uid="{00000000-0005-0000-0000-0000E6220000}"/>
    <cellStyle name="Normal 76 2 4 3 3 3" xfId="24035" xr:uid="{00000000-0005-0000-0000-0000E35D0000}"/>
    <cellStyle name="Normal 76 2 4 3 5" xfId="19022" xr:uid="{00000000-0005-0000-0000-00004E4A0000}"/>
    <cellStyle name="Normal 76 2 4 4" xfId="5573" xr:uid="{00000000-0005-0000-0000-0000C5150000}"/>
    <cellStyle name="Normal 76 2 4 4 2" xfId="15625" xr:uid="{00000000-0005-0000-0000-0000093D0000}"/>
    <cellStyle name="Normal 76 2 4 4 2 3" xfId="30723" xr:uid="{00000000-0005-0000-0000-000003780000}"/>
    <cellStyle name="Normal 76 2 4 4 3" xfId="10605" xr:uid="{00000000-0005-0000-0000-00006D290000}"/>
    <cellStyle name="Normal 76 2 4 4 3 3" xfId="25706" xr:uid="{00000000-0005-0000-0000-00006A640000}"/>
    <cellStyle name="Normal 76 2 4 4 5" xfId="20693" xr:uid="{00000000-0005-0000-0000-0000D5500000}"/>
    <cellStyle name="Normal 76 2 4 5" xfId="12283" xr:uid="{00000000-0005-0000-0000-0000FB2F0000}"/>
    <cellStyle name="Normal 76 2 4 5 3" xfId="27381" xr:uid="{00000000-0005-0000-0000-0000F56A0000}"/>
    <cellStyle name="Normal 76 2 4 6" xfId="7262" xr:uid="{00000000-0005-0000-0000-00005E1C0000}"/>
    <cellStyle name="Normal 76 2 4 6 3" xfId="22364" xr:uid="{00000000-0005-0000-0000-00005C570000}"/>
    <cellStyle name="Normal 76 2 4 8" xfId="17351" xr:uid="{00000000-0005-0000-0000-0000C7430000}"/>
    <cellStyle name="Normal 76 2 5" xfId="2609" xr:uid="{00000000-0005-0000-0000-0000310A0000}"/>
    <cellStyle name="Normal 76 2 5 2" xfId="4299" xr:uid="{00000000-0005-0000-0000-0000CB100000}"/>
    <cellStyle name="Normal 76 2 5 2 2" xfId="14372" xr:uid="{00000000-0005-0000-0000-000024380000}"/>
    <cellStyle name="Normal 76 2 5 2 2 3" xfId="29470" xr:uid="{00000000-0005-0000-0000-00001E730000}"/>
    <cellStyle name="Normal 76 2 5 2 3" xfId="9352" xr:uid="{00000000-0005-0000-0000-000088240000}"/>
    <cellStyle name="Normal 76 2 5 2 3 3" xfId="24453" xr:uid="{00000000-0005-0000-0000-0000855F0000}"/>
    <cellStyle name="Normal 76 2 5 2 5" xfId="19440" xr:uid="{00000000-0005-0000-0000-0000F04B0000}"/>
    <cellStyle name="Normal 76 2 5 3" xfId="5991" xr:uid="{00000000-0005-0000-0000-000067170000}"/>
    <cellStyle name="Normal 76 2 5 3 2" xfId="16043" xr:uid="{00000000-0005-0000-0000-0000AB3E0000}"/>
    <cellStyle name="Normal 76 2 5 3 3" xfId="11023" xr:uid="{00000000-0005-0000-0000-00000F2B0000}"/>
    <cellStyle name="Normal 76 2 5 3 3 3" xfId="26124" xr:uid="{00000000-0005-0000-0000-00000C660000}"/>
    <cellStyle name="Normal 76 2 5 3 5" xfId="21111" xr:uid="{00000000-0005-0000-0000-000077520000}"/>
    <cellStyle name="Normal 76 2 5 4" xfId="12701" xr:uid="{00000000-0005-0000-0000-00009D310000}"/>
    <cellStyle name="Normal 76 2 5 4 3" xfId="27799" xr:uid="{00000000-0005-0000-0000-0000976C0000}"/>
    <cellStyle name="Normal 76 2 5 5" xfId="7680" xr:uid="{00000000-0005-0000-0000-0000001E0000}"/>
    <cellStyle name="Normal 76 2 5 5 3" xfId="22782" xr:uid="{00000000-0005-0000-0000-0000FE580000}"/>
    <cellStyle name="Normal 76 2 5 7" xfId="17769" xr:uid="{00000000-0005-0000-0000-000069450000}"/>
    <cellStyle name="Normal 76 2 6" xfId="3462" xr:uid="{00000000-0005-0000-0000-0000860D0000}"/>
    <cellStyle name="Normal 76 2 6 2" xfId="13536" xr:uid="{00000000-0005-0000-0000-0000E0340000}"/>
    <cellStyle name="Normal 76 2 6 2 3" xfId="28634" xr:uid="{00000000-0005-0000-0000-0000DA6F0000}"/>
    <cellStyle name="Normal 76 2 6 3" xfId="8516" xr:uid="{00000000-0005-0000-0000-000044210000}"/>
    <cellStyle name="Normal 76 2 6 3 3" xfId="23617" xr:uid="{00000000-0005-0000-0000-0000415C0000}"/>
    <cellStyle name="Normal 76 2 6 5" xfId="18604" xr:uid="{00000000-0005-0000-0000-0000AC480000}"/>
    <cellStyle name="Normal 76 2 7" xfId="5155" xr:uid="{00000000-0005-0000-0000-000023140000}"/>
    <cellStyle name="Normal 76 2 7 2" xfId="15207" xr:uid="{00000000-0005-0000-0000-0000673B0000}"/>
    <cellStyle name="Normal 76 2 7 2 3" xfId="30305" xr:uid="{00000000-0005-0000-0000-000061760000}"/>
    <cellStyle name="Normal 76 2 7 3" xfId="10187" xr:uid="{00000000-0005-0000-0000-0000CB270000}"/>
    <cellStyle name="Normal 76 2 7 3 3" xfId="25288" xr:uid="{00000000-0005-0000-0000-0000C8620000}"/>
    <cellStyle name="Normal 76 2 7 5" xfId="20275" xr:uid="{00000000-0005-0000-0000-0000334F0000}"/>
    <cellStyle name="Normal 76 2 8" xfId="11865" xr:uid="{00000000-0005-0000-0000-0000592E0000}"/>
    <cellStyle name="Normal 76 2 8 3" xfId="26963" xr:uid="{00000000-0005-0000-0000-000053690000}"/>
    <cellStyle name="Normal 76 2 9" xfId="6844" xr:uid="{00000000-0005-0000-0000-0000BC1A0000}"/>
    <cellStyle name="Normal 76 2 9 3" xfId="21946" xr:uid="{00000000-0005-0000-0000-0000BA550000}"/>
    <cellStyle name="Normal 76 3" xfId="1808" xr:uid="{00000000-0005-0000-0000-000010070000}"/>
    <cellStyle name="Normal 76 3 10" xfId="16985" xr:uid="{00000000-0005-0000-0000-000059420000}"/>
    <cellStyle name="Normal 76 3 2" xfId="2027" xr:uid="{00000000-0005-0000-0000-0000EB070000}"/>
    <cellStyle name="Normal 76 3 2 2" xfId="2448" xr:uid="{00000000-0005-0000-0000-000090090000}"/>
    <cellStyle name="Normal 76 3 2 2 2" xfId="3287" xr:uid="{00000000-0005-0000-0000-0000D70C0000}"/>
    <cellStyle name="Normal 76 3 2 2 2 2" xfId="4977" xr:uid="{00000000-0005-0000-0000-000071130000}"/>
    <cellStyle name="Normal 76 3 2 2 2 2 2" xfId="15050" xr:uid="{00000000-0005-0000-0000-0000CA3A0000}"/>
    <cellStyle name="Normal 76 3 2 2 2 2 2 3" xfId="30148" xr:uid="{00000000-0005-0000-0000-0000C4750000}"/>
    <cellStyle name="Normal 76 3 2 2 2 2 3" xfId="10030" xr:uid="{00000000-0005-0000-0000-00002E270000}"/>
    <cellStyle name="Normal 76 3 2 2 2 2 3 3" xfId="25131" xr:uid="{00000000-0005-0000-0000-00002B620000}"/>
    <cellStyle name="Normal 76 3 2 2 2 2 5" xfId="20118" xr:uid="{00000000-0005-0000-0000-0000964E0000}"/>
    <cellStyle name="Normal 76 3 2 2 2 3" xfId="6669" xr:uid="{00000000-0005-0000-0000-00000D1A0000}"/>
    <cellStyle name="Normal 76 3 2 2 2 3 2" xfId="16721" xr:uid="{00000000-0005-0000-0000-000051410000}"/>
    <cellStyle name="Normal 76 3 2 2 2 3 3" xfId="11701" xr:uid="{00000000-0005-0000-0000-0000B52D0000}"/>
    <cellStyle name="Normal 76 3 2 2 2 3 3 3" xfId="26802" xr:uid="{00000000-0005-0000-0000-0000B2680000}"/>
    <cellStyle name="Normal 76 3 2 2 2 3 5" xfId="21789" xr:uid="{00000000-0005-0000-0000-00001D550000}"/>
    <cellStyle name="Normal 76 3 2 2 2 4" xfId="13379" xr:uid="{00000000-0005-0000-0000-000043340000}"/>
    <cellStyle name="Normal 76 3 2 2 2 4 3" xfId="28477" xr:uid="{00000000-0005-0000-0000-00003D6F0000}"/>
    <cellStyle name="Normal 76 3 2 2 2 5" xfId="8358" xr:uid="{00000000-0005-0000-0000-0000A6200000}"/>
    <cellStyle name="Normal 76 3 2 2 2 5 3" xfId="23460" xr:uid="{00000000-0005-0000-0000-0000A45B0000}"/>
    <cellStyle name="Normal 76 3 2 2 2 7" xfId="18447" xr:uid="{00000000-0005-0000-0000-00000F480000}"/>
    <cellStyle name="Normal 76 3 2 2 3" xfId="4140" xr:uid="{00000000-0005-0000-0000-00002C100000}"/>
    <cellStyle name="Normal 76 3 2 2 3 2" xfId="14214" xr:uid="{00000000-0005-0000-0000-000086370000}"/>
    <cellStyle name="Normal 76 3 2 2 3 2 3" xfId="29312" xr:uid="{00000000-0005-0000-0000-000080720000}"/>
    <cellStyle name="Normal 76 3 2 2 3 3" xfId="9194" xr:uid="{00000000-0005-0000-0000-0000EA230000}"/>
    <cellStyle name="Normal 76 3 2 2 3 3 3" xfId="24295" xr:uid="{00000000-0005-0000-0000-0000E75E0000}"/>
    <cellStyle name="Normal 76 3 2 2 3 5" xfId="19282" xr:uid="{00000000-0005-0000-0000-0000524B0000}"/>
    <cellStyle name="Normal 76 3 2 2 4" xfId="5833" xr:uid="{00000000-0005-0000-0000-0000C9160000}"/>
    <cellStyle name="Normal 76 3 2 2 4 2" xfId="15885" xr:uid="{00000000-0005-0000-0000-00000D3E0000}"/>
    <cellStyle name="Normal 76 3 2 2 4 3" xfId="10865" xr:uid="{00000000-0005-0000-0000-0000712A0000}"/>
    <cellStyle name="Normal 76 3 2 2 4 3 3" xfId="25966" xr:uid="{00000000-0005-0000-0000-00006E650000}"/>
    <cellStyle name="Normal 76 3 2 2 4 5" xfId="20953" xr:uid="{00000000-0005-0000-0000-0000D9510000}"/>
    <cellStyle name="Normal 76 3 2 2 5" xfId="12543" xr:uid="{00000000-0005-0000-0000-0000FF300000}"/>
    <cellStyle name="Normal 76 3 2 2 5 3" xfId="27641" xr:uid="{00000000-0005-0000-0000-0000F96B0000}"/>
    <cellStyle name="Normal 76 3 2 2 6" xfId="7522" xr:uid="{00000000-0005-0000-0000-0000621D0000}"/>
    <cellStyle name="Normal 76 3 2 2 6 3" xfId="22624" xr:uid="{00000000-0005-0000-0000-000060580000}"/>
    <cellStyle name="Normal 76 3 2 2 8" xfId="17611" xr:uid="{00000000-0005-0000-0000-0000CB440000}"/>
    <cellStyle name="Normal 76 3 2 3" xfId="2869" xr:uid="{00000000-0005-0000-0000-0000350B0000}"/>
    <cellStyle name="Normal 76 3 2 3 2" xfId="4559" xr:uid="{00000000-0005-0000-0000-0000CF110000}"/>
    <cellStyle name="Normal 76 3 2 3 2 2" xfId="14632" xr:uid="{00000000-0005-0000-0000-000028390000}"/>
    <cellStyle name="Normal 76 3 2 3 2 2 3" xfId="29730" xr:uid="{00000000-0005-0000-0000-000022740000}"/>
    <cellStyle name="Normal 76 3 2 3 2 3" xfId="9612" xr:uid="{00000000-0005-0000-0000-00008C250000}"/>
    <cellStyle name="Normal 76 3 2 3 2 3 3" xfId="24713" xr:uid="{00000000-0005-0000-0000-000089600000}"/>
    <cellStyle name="Normal 76 3 2 3 2 5" xfId="19700" xr:uid="{00000000-0005-0000-0000-0000F44C0000}"/>
    <cellStyle name="Normal 76 3 2 3 3" xfId="6251" xr:uid="{00000000-0005-0000-0000-00006B180000}"/>
    <cellStyle name="Normal 76 3 2 3 3 2" xfId="16303" xr:uid="{00000000-0005-0000-0000-0000AF3F0000}"/>
    <cellStyle name="Normal 76 3 2 3 3 3" xfId="11283" xr:uid="{00000000-0005-0000-0000-0000132C0000}"/>
    <cellStyle name="Normal 76 3 2 3 3 3 3" xfId="26384" xr:uid="{00000000-0005-0000-0000-000010670000}"/>
    <cellStyle name="Normal 76 3 2 3 3 5" xfId="21371" xr:uid="{00000000-0005-0000-0000-00007B530000}"/>
    <cellStyle name="Normal 76 3 2 3 4" xfId="12961" xr:uid="{00000000-0005-0000-0000-0000A1320000}"/>
    <cellStyle name="Normal 76 3 2 3 4 3" xfId="28059" xr:uid="{00000000-0005-0000-0000-00009B6D0000}"/>
    <cellStyle name="Normal 76 3 2 3 5" xfId="7940" xr:uid="{00000000-0005-0000-0000-0000041F0000}"/>
    <cellStyle name="Normal 76 3 2 3 5 3" xfId="23042" xr:uid="{00000000-0005-0000-0000-0000025A0000}"/>
    <cellStyle name="Normal 76 3 2 3 7" xfId="18029" xr:uid="{00000000-0005-0000-0000-00006D460000}"/>
    <cellStyle name="Normal 76 3 2 4" xfId="3722" xr:uid="{00000000-0005-0000-0000-00008A0E0000}"/>
    <cellStyle name="Normal 76 3 2 4 2" xfId="13796" xr:uid="{00000000-0005-0000-0000-0000E4350000}"/>
    <cellStyle name="Normal 76 3 2 4 2 3" xfId="28894" xr:uid="{00000000-0005-0000-0000-0000DE700000}"/>
    <cellStyle name="Normal 76 3 2 4 3" xfId="8776" xr:uid="{00000000-0005-0000-0000-000048220000}"/>
    <cellStyle name="Normal 76 3 2 4 3 3" xfId="23877" xr:uid="{00000000-0005-0000-0000-0000455D0000}"/>
    <cellStyle name="Normal 76 3 2 4 5" xfId="18864" xr:uid="{00000000-0005-0000-0000-0000B0490000}"/>
    <cellStyle name="Normal 76 3 2 5" xfId="5415" xr:uid="{00000000-0005-0000-0000-000027150000}"/>
    <cellStyle name="Normal 76 3 2 5 2" xfId="15467" xr:uid="{00000000-0005-0000-0000-00006B3C0000}"/>
    <cellStyle name="Normal 76 3 2 5 2 3" xfId="30565" xr:uid="{00000000-0005-0000-0000-000065770000}"/>
    <cellStyle name="Normal 76 3 2 5 3" xfId="10447" xr:uid="{00000000-0005-0000-0000-0000CF280000}"/>
    <cellStyle name="Normal 76 3 2 5 3 3" xfId="25548" xr:uid="{00000000-0005-0000-0000-0000CC630000}"/>
    <cellStyle name="Normal 76 3 2 5 5" xfId="20535" xr:uid="{00000000-0005-0000-0000-000037500000}"/>
    <cellStyle name="Normal 76 3 2 6" xfId="12125" xr:uid="{00000000-0005-0000-0000-00005D2F0000}"/>
    <cellStyle name="Normal 76 3 2 6 3" xfId="27223" xr:uid="{00000000-0005-0000-0000-0000576A0000}"/>
    <cellStyle name="Normal 76 3 2 7" xfId="7104" xr:uid="{00000000-0005-0000-0000-0000C01B0000}"/>
    <cellStyle name="Normal 76 3 2 7 3" xfId="22206" xr:uid="{00000000-0005-0000-0000-0000BE560000}"/>
    <cellStyle name="Normal 76 3 2 9" xfId="17193" xr:uid="{00000000-0005-0000-0000-000029430000}"/>
    <cellStyle name="Normal 76 3 3" xfId="2240" xr:uid="{00000000-0005-0000-0000-0000C0080000}"/>
    <cellStyle name="Normal 76 3 3 2" xfId="3079" xr:uid="{00000000-0005-0000-0000-0000070C0000}"/>
    <cellStyle name="Normal 76 3 3 2 2" xfId="4769" xr:uid="{00000000-0005-0000-0000-0000A1120000}"/>
    <cellStyle name="Normal 76 3 3 2 2 2" xfId="14842" xr:uid="{00000000-0005-0000-0000-0000FA390000}"/>
    <cellStyle name="Normal 76 3 3 2 2 2 3" xfId="29940" xr:uid="{00000000-0005-0000-0000-0000F4740000}"/>
    <cellStyle name="Normal 76 3 3 2 2 3" xfId="9822" xr:uid="{00000000-0005-0000-0000-00005E260000}"/>
    <cellStyle name="Normal 76 3 3 2 2 3 3" xfId="24923" xr:uid="{00000000-0005-0000-0000-00005B610000}"/>
    <cellStyle name="Normal 76 3 3 2 2 5" xfId="19910" xr:uid="{00000000-0005-0000-0000-0000C64D0000}"/>
    <cellStyle name="Normal 76 3 3 2 3" xfId="6461" xr:uid="{00000000-0005-0000-0000-00003D190000}"/>
    <cellStyle name="Normal 76 3 3 2 3 2" xfId="16513" xr:uid="{00000000-0005-0000-0000-000081400000}"/>
    <cellStyle name="Normal 76 3 3 2 3 3" xfId="11493" xr:uid="{00000000-0005-0000-0000-0000E52C0000}"/>
    <cellStyle name="Normal 76 3 3 2 3 3 3" xfId="26594" xr:uid="{00000000-0005-0000-0000-0000E2670000}"/>
    <cellStyle name="Normal 76 3 3 2 3 5" xfId="21581" xr:uid="{00000000-0005-0000-0000-00004D540000}"/>
    <cellStyle name="Normal 76 3 3 2 4" xfId="13171" xr:uid="{00000000-0005-0000-0000-000073330000}"/>
    <cellStyle name="Normal 76 3 3 2 4 3" xfId="28269" xr:uid="{00000000-0005-0000-0000-00006D6E0000}"/>
    <cellStyle name="Normal 76 3 3 2 5" xfId="8150" xr:uid="{00000000-0005-0000-0000-0000D61F0000}"/>
    <cellStyle name="Normal 76 3 3 2 5 3" xfId="23252" xr:uid="{00000000-0005-0000-0000-0000D45A0000}"/>
    <cellStyle name="Normal 76 3 3 2 7" xfId="18239" xr:uid="{00000000-0005-0000-0000-00003F470000}"/>
    <cellStyle name="Normal 76 3 3 3" xfId="3932" xr:uid="{00000000-0005-0000-0000-00005C0F0000}"/>
    <cellStyle name="Normal 76 3 3 3 2" xfId="14006" xr:uid="{00000000-0005-0000-0000-0000B6360000}"/>
    <cellStyle name="Normal 76 3 3 3 2 3" xfId="29104" xr:uid="{00000000-0005-0000-0000-0000B0710000}"/>
    <cellStyle name="Normal 76 3 3 3 3" xfId="8986" xr:uid="{00000000-0005-0000-0000-00001A230000}"/>
    <cellStyle name="Normal 76 3 3 3 3 3" xfId="24087" xr:uid="{00000000-0005-0000-0000-0000175E0000}"/>
    <cellStyle name="Normal 76 3 3 3 5" xfId="19074" xr:uid="{00000000-0005-0000-0000-0000824A0000}"/>
    <cellStyle name="Normal 76 3 3 4" xfId="5625" xr:uid="{00000000-0005-0000-0000-0000F9150000}"/>
    <cellStyle name="Normal 76 3 3 4 2" xfId="15677" xr:uid="{00000000-0005-0000-0000-00003D3D0000}"/>
    <cellStyle name="Normal 76 3 3 4 2 3" xfId="30775" xr:uid="{00000000-0005-0000-0000-000037780000}"/>
    <cellStyle name="Normal 76 3 3 4 3" xfId="10657" xr:uid="{00000000-0005-0000-0000-0000A1290000}"/>
    <cellStyle name="Normal 76 3 3 4 3 3" xfId="25758" xr:uid="{00000000-0005-0000-0000-00009E640000}"/>
    <cellStyle name="Normal 76 3 3 4 5" xfId="20745" xr:uid="{00000000-0005-0000-0000-000009510000}"/>
    <cellStyle name="Normal 76 3 3 5" xfId="12335" xr:uid="{00000000-0005-0000-0000-00002F300000}"/>
    <cellStyle name="Normal 76 3 3 5 3" xfId="27433" xr:uid="{00000000-0005-0000-0000-0000296B0000}"/>
    <cellStyle name="Normal 76 3 3 6" xfId="7314" xr:uid="{00000000-0005-0000-0000-0000921C0000}"/>
    <cellStyle name="Normal 76 3 3 6 3" xfId="22416" xr:uid="{00000000-0005-0000-0000-000090570000}"/>
    <cellStyle name="Normal 76 3 3 8" xfId="17403" xr:uid="{00000000-0005-0000-0000-0000FB430000}"/>
    <cellStyle name="Normal 76 3 4" xfId="2661" xr:uid="{00000000-0005-0000-0000-0000650A0000}"/>
    <cellStyle name="Normal 76 3 4 2" xfId="4351" xr:uid="{00000000-0005-0000-0000-0000FF100000}"/>
    <cellStyle name="Normal 76 3 4 2 2" xfId="14424" xr:uid="{00000000-0005-0000-0000-000058380000}"/>
    <cellStyle name="Normal 76 3 4 2 2 3" xfId="29522" xr:uid="{00000000-0005-0000-0000-000052730000}"/>
    <cellStyle name="Normal 76 3 4 2 3" xfId="9404" xr:uid="{00000000-0005-0000-0000-0000BC240000}"/>
    <cellStyle name="Normal 76 3 4 2 3 3" xfId="24505" xr:uid="{00000000-0005-0000-0000-0000B95F0000}"/>
    <cellStyle name="Normal 76 3 4 2 5" xfId="19492" xr:uid="{00000000-0005-0000-0000-0000244C0000}"/>
    <cellStyle name="Normal 76 3 4 3" xfId="6043" xr:uid="{00000000-0005-0000-0000-00009B170000}"/>
    <cellStyle name="Normal 76 3 4 3 2" xfId="16095" xr:uid="{00000000-0005-0000-0000-0000DF3E0000}"/>
    <cellStyle name="Normal 76 3 4 3 3" xfId="11075" xr:uid="{00000000-0005-0000-0000-0000432B0000}"/>
    <cellStyle name="Normal 76 3 4 3 3 3" xfId="26176" xr:uid="{00000000-0005-0000-0000-000040660000}"/>
    <cellStyle name="Normal 76 3 4 3 5" xfId="21163" xr:uid="{00000000-0005-0000-0000-0000AB520000}"/>
    <cellStyle name="Normal 76 3 4 4" xfId="12753" xr:uid="{00000000-0005-0000-0000-0000D1310000}"/>
    <cellStyle name="Normal 76 3 4 4 3" xfId="27851" xr:uid="{00000000-0005-0000-0000-0000CB6C0000}"/>
    <cellStyle name="Normal 76 3 4 5" xfId="7732" xr:uid="{00000000-0005-0000-0000-0000341E0000}"/>
    <cellStyle name="Normal 76 3 4 5 3" xfId="22834" xr:uid="{00000000-0005-0000-0000-000032590000}"/>
    <cellStyle name="Normal 76 3 4 7" xfId="17821" xr:uid="{00000000-0005-0000-0000-00009D450000}"/>
    <cellStyle name="Normal 76 3 5" xfId="3514" xr:uid="{00000000-0005-0000-0000-0000BA0D0000}"/>
    <cellStyle name="Normal 76 3 5 2" xfId="13588" xr:uid="{00000000-0005-0000-0000-000014350000}"/>
    <cellStyle name="Normal 76 3 5 2 3" xfId="28686" xr:uid="{00000000-0005-0000-0000-00000E700000}"/>
    <cellStyle name="Normal 76 3 5 3" xfId="8568" xr:uid="{00000000-0005-0000-0000-000078210000}"/>
    <cellStyle name="Normal 76 3 5 3 3" xfId="23669" xr:uid="{00000000-0005-0000-0000-0000755C0000}"/>
    <cellStyle name="Normal 76 3 5 5" xfId="18656" xr:uid="{00000000-0005-0000-0000-0000E0480000}"/>
    <cellStyle name="Normal 76 3 6" xfId="5207" xr:uid="{00000000-0005-0000-0000-000057140000}"/>
    <cellStyle name="Normal 76 3 6 2" xfId="15259" xr:uid="{00000000-0005-0000-0000-00009B3B0000}"/>
    <cellStyle name="Normal 76 3 6 2 3" xfId="30357" xr:uid="{00000000-0005-0000-0000-000095760000}"/>
    <cellStyle name="Normal 76 3 6 3" xfId="10239" xr:uid="{00000000-0005-0000-0000-0000FF270000}"/>
    <cellStyle name="Normal 76 3 6 3 3" xfId="25340" xr:uid="{00000000-0005-0000-0000-0000FC620000}"/>
    <cellStyle name="Normal 76 3 6 5" xfId="20327" xr:uid="{00000000-0005-0000-0000-0000674F0000}"/>
    <cellStyle name="Normal 76 3 7" xfId="11917" xr:uid="{00000000-0005-0000-0000-00008D2E0000}"/>
    <cellStyle name="Normal 76 3 7 3" xfId="27015" xr:uid="{00000000-0005-0000-0000-000087690000}"/>
    <cellStyle name="Normal 76 3 8" xfId="6896" xr:uid="{00000000-0005-0000-0000-0000F01A0000}"/>
    <cellStyle name="Normal 76 3 8 3" xfId="21998" xr:uid="{00000000-0005-0000-0000-0000EE550000}"/>
    <cellStyle name="Normal 76 4" xfId="1921" xr:uid="{00000000-0005-0000-0000-000081070000}"/>
    <cellStyle name="Normal 76 4 2" xfId="2344" xr:uid="{00000000-0005-0000-0000-000028090000}"/>
    <cellStyle name="Normal 76 4 2 2" xfId="3183" xr:uid="{00000000-0005-0000-0000-00006F0C0000}"/>
    <cellStyle name="Normal 76 4 2 2 2" xfId="4873" xr:uid="{00000000-0005-0000-0000-000009130000}"/>
    <cellStyle name="Normal 76 4 2 2 2 2" xfId="14946" xr:uid="{00000000-0005-0000-0000-0000623A0000}"/>
    <cellStyle name="Normal 76 4 2 2 2 2 3" xfId="30044" xr:uid="{00000000-0005-0000-0000-00005C750000}"/>
    <cellStyle name="Normal 76 4 2 2 2 3" xfId="9926" xr:uid="{00000000-0005-0000-0000-0000C6260000}"/>
    <cellStyle name="Normal 76 4 2 2 2 3 3" xfId="25027" xr:uid="{00000000-0005-0000-0000-0000C3610000}"/>
    <cellStyle name="Normal 76 4 2 2 2 5" xfId="20014" xr:uid="{00000000-0005-0000-0000-00002E4E0000}"/>
    <cellStyle name="Normal 76 4 2 2 3" xfId="6565" xr:uid="{00000000-0005-0000-0000-0000A5190000}"/>
    <cellStyle name="Normal 76 4 2 2 3 2" xfId="16617" xr:uid="{00000000-0005-0000-0000-0000E9400000}"/>
    <cellStyle name="Normal 76 4 2 2 3 3" xfId="11597" xr:uid="{00000000-0005-0000-0000-00004D2D0000}"/>
    <cellStyle name="Normal 76 4 2 2 3 3 3" xfId="26698" xr:uid="{00000000-0005-0000-0000-00004A680000}"/>
    <cellStyle name="Normal 76 4 2 2 3 5" xfId="21685" xr:uid="{00000000-0005-0000-0000-0000B5540000}"/>
    <cellStyle name="Normal 76 4 2 2 4" xfId="13275" xr:uid="{00000000-0005-0000-0000-0000DB330000}"/>
    <cellStyle name="Normal 76 4 2 2 4 3" xfId="28373" xr:uid="{00000000-0005-0000-0000-0000D56E0000}"/>
    <cellStyle name="Normal 76 4 2 2 5" xfId="8254" xr:uid="{00000000-0005-0000-0000-00003E200000}"/>
    <cellStyle name="Normal 76 4 2 2 5 3" xfId="23356" xr:uid="{00000000-0005-0000-0000-00003C5B0000}"/>
    <cellStyle name="Normal 76 4 2 2 7" xfId="18343" xr:uid="{00000000-0005-0000-0000-0000A7470000}"/>
    <cellStyle name="Normal 76 4 2 3" xfId="4036" xr:uid="{00000000-0005-0000-0000-0000C40F0000}"/>
    <cellStyle name="Normal 76 4 2 3 2" xfId="14110" xr:uid="{00000000-0005-0000-0000-00001E370000}"/>
    <cellStyle name="Normal 76 4 2 3 2 3" xfId="29208" xr:uid="{00000000-0005-0000-0000-000018720000}"/>
    <cellStyle name="Normal 76 4 2 3 3" xfId="9090" xr:uid="{00000000-0005-0000-0000-000082230000}"/>
    <cellStyle name="Normal 76 4 2 3 3 3" xfId="24191" xr:uid="{00000000-0005-0000-0000-00007F5E0000}"/>
    <cellStyle name="Normal 76 4 2 3 5" xfId="19178" xr:uid="{00000000-0005-0000-0000-0000EA4A0000}"/>
    <cellStyle name="Normal 76 4 2 4" xfId="5729" xr:uid="{00000000-0005-0000-0000-000061160000}"/>
    <cellStyle name="Normal 76 4 2 4 2" xfId="15781" xr:uid="{00000000-0005-0000-0000-0000A53D0000}"/>
    <cellStyle name="Normal 76 4 2 4 2 3" xfId="30879" xr:uid="{00000000-0005-0000-0000-00009F780000}"/>
    <cellStyle name="Normal 76 4 2 4 3" xfId="10761" xr:uid="{00000000-0005-0000-0000-0000092A0000}"/>
    <cellStyle name="Normal 76 4 2 4 3 3" xfId="25862" xr:uid="{00000000-0005-0000-0000-000006650000}"/>
    <cellStyle name="Normal 76 4 2 4 5" xfId="20849" xr:uid="{00000000-0005-0000-0000-000071510000}"/>
    <cellStyle name="Normal 76 4 2 5" xfId="12439" xr:uid="{00000000-0005-0000-0000-000097300000}"/>
    <cellStyle name="Normal 76 4 2 5 3" xfId="27537" xr:uid="{00000000-0005-0000-0000-0000916B0000}"/>
    <cellStyle name="Normal 76 4 2 6" xfId="7418" xr:uid="{00000000-0005-0000-0000-0000FA1C0000}"/>
    <cellStyle name="Normal 76 4 2 6 3" xfId="22520" xr:uid="{00000000-0005-0000-0000-0000F8570000}"/>
    <cellStyle name="Normal 76 4 2 8" xfId="17507" xr:uid="{00000000-0005-0000-0000-000063440000}"/>
    <cellStyle name="Normal 76 4 3" xfId="2765" xr:uid="{00000000-0005-0000-0000-0000CD0A0000}"/>
    <cellStyle name="Normal 76 4 3 2" xfId="4455" xr:uid="{00000000-0005-0000-0000-000067110000}"/>
    <cellStyle name="Normal 76 4 3 2 2" xfId="14528" xr:uid="{00000000-0005-0000-0000-0000C0380000}"/>
    <cellStyle name="Normal 76 4 3 2 2 3" xfId="29626" xr:uid="{00000000-0005-0000-0000-0000BA730000}"/>
    <cellStyle name="Normal 76 4 3 2 3" xfId="9508" xr:uid="{00000000-0005-0000-0000-000024250000}"/>
    <cellStyle name="Normal 76 4 3 2 3 3" xfId="24609" xr:uid="{00000000-0005-0000-0000-000021600000}"/>
    <cellStyle name="Normal 76 4 3 2 5" xfId="19596" xr:uid="{00000000-0005-0000-0000-00008C4C0000}"/>
    <cellStyle name="Normal 76 4 3 3" xfId="6147" xr:uid="{00000000-0005-0000-0000-000003180000}"/>
    <cellStyle name="Normal 76 4 3 3 2" xfId="16199" xr:uid="{00000000-0005-0000-0000-0000473F0000}"/>
    <cellStyle name="Normal 76 4 3 3 3" xfId="11179" xr:uid="{00000000-0005-0000-0000-0000AB2B0000}"/>
    <cellStyle name="Normal 76 4 3 3 3 3" xfId="26280" xr:uid="{00000000-0005-0000-0000-0000A8660000}"/>
    <cellStyle name="Normal 76 4 3 3 5" xfId="21267" xr:uid="{00000000-0005-0000-0000-000013530000}"/>
    <cellStyle name="Normal 76 4 3 4" xfId="12857" xr:uid="{00000000-0005-0000-0000-000039320000}"/>
    <cellStyle name="Normal 76 4 3 4 3" xfId="27955" xr:uid="{00000000-0005-0000-0000-0000336D0000}"/>
    <cellStyle name="Normal 76 4 3 5" xfId="7836" xr:uid="{00000000-0005-0000-0000-00009C1E0000}"/>
    <cellStyle name="Normal 76 4 3 5 3" xfId="22938" xr:uid="{00000000-0005-0000-0000-00009A590000}"/>
    <cellStyle name="Normal 76 4 3 7" xfId="17925" xr:uid="{00000000-0005-0000-0000-000005460000}"/>
    <cellStyle name="Normal 76 4 4" xfId="3618" xr:uid="{00000000-0005-0000-0000-0000220E0000}"/>
    <cellStyle name="Normal 76 4 4 2" xfId="13692" xr:uid="{00000000-0005-0000-0000-00007C350000}"/>
    <cellStyle name="Normal 76 4 4 2 3" xfId="28790" xr:uid="{00000000-0005-0000-0000-000076700000}"/>
    <cellStyle name="Normal 76 4 4 3" xfId="8672" xr:uid="{00000000-0005-0000-0000-0000E0210000}"/>
    <cellStyle name="Normal 76 4 4 3 3" xfId="23773" xr:uid="{00000000-0005-0000-0000-0000DD5C0000}"/>
    <cellStyle name="Normal 76 4 4 5" xfId="18760" xr:uid="{00000000-0005-0000-0000-000048490000}"/>
    <cellStyle name="Normal 76 4 5" xfId="5311" xr:uid="{00000000-0005-0000-0000-0000BF140000}"/>
    <cellStyle name="Normal 76 4 5 2" xfId="15363" xr:uid="{00000000-0005-0000-0000-0000033C0000}"/>
    <cellStyle name="Normal 76 4 5 2 3" xfId="30461" xr:uid="{00000000-0005-0000-0000-0000FD760000}"/>
    <cellStyle name="Normal 76 4 5 3" xfId="10343" xr:uid="{00000000-0005-0000-0000-000067280000}"/>
    <cellStyle name="Normal 76 4 5 3 3" xfId="25444" xr:uid="{00000000-0005-0000-0000-000064630000}"/>
    <cellStyle name="Normal 76 4 5 5" xfId="20431" xr:uid="{00000000-0005-0000-0000-0000CF4F0000}"/>
    <cellStyle name="Normal 76 4 6" xfId="12021" xr:uid="{00000000-0005-0000-0000-0000F52E0000}"/>
    <cellStyle name="Normal 76 4 6 3" xfId="27119" xr:uid="{00000000-0005-0000-0000-0000EF690000}"/>
    <cellStyle name="Normal 76 4 7" xfId="7000" xr:uid="{00000000-0005-0000-0000-0000581B0000}"/>
    <cellStyle name="Normal 76 4 7 3" xfId="22102" xr:uid="{00000000-0005-0000-0000-000056560000}"/>
    <cellStyle name="Normal 76 4 9" xfId="17089" xr:uid="{00000000-0005-0000-0000-0000C1420000}"/>
    <cellStyle name="Normal 76 5" xfId="2134" xr:uid="{00000000-0005-0000-0000-000056080000}"/>
    <cellStyle name="Normal 76 5 2" xfId="2975" xr:uid="{00000000-0005-0000-0000-00009F0B0000}"/>
    <cellStyle name="Normal 76 5 2 2" xfId="4665" xr:uid="{00000000-0005-0000-0000-000039120000}"/>
    <cellStyle name="Normal 76 5 2 2 2" xfId="14738" xr:uid="{00000000-0005-0000-0000-000092390000}"/>
    <cellStyle name="Normal 76 5 2 2 2 3" xfId="29836" xr:uid="{00000000-0005-0000-0000-00008C740000}"/>
    <cellStyle name="Normal 76 5 2 2 3" xfId="9718" xr:uid="{00000000-0005-0000-0000-0000F6250000}"/>
    <cellStyle name="Normal 76 5 2 2 3 3" xfId="24819" xr:uid="{00000000-0005-0000-0000-0000F3600000}"/>
    <cellStyle name="Normal 76 5 2 2 5" xfId="19806" xr:uid="{00000000-0005-0000-0000-00005E4D0000}"/>
    <cellStyle name="Normal 76 5 2 3" xfId="6357" xr:uid="{00000000-0005-0000-0000-0000D5180000}"/>
    <cellStyle name="Normal 76 5 2 3 2" xfId="16409" xr:uid="{00000000-0005-0000-0000-000019400000}"/>
    <cellStyle name="Normal 76 5 2 3 3" xfId="11389" xr:uid="{00000000-0005-0000-0000-00007D2C0000}"/>
    <cellStyle name="Normal 76 5 2 3 3 3" xfId="26490" xr:uid="{00000000-0005-0000-0000-00007A670000}"/>
    <cellStyle name="Normal 76 5 2 3 5" xfId="21477" xr:uid="{00000000-0005-0000-0000-0000E5530000}"/>
    <cellStyle name="Normal 76 5 2 4" xfId="13067" xr:uid="{00000000-0005-0000-0000-00000B330000}"/>
    <cellStyle name="Normal 76 5 2 4 3" xfId="28165" xr:uid="{00000000-0005-0000-0000-0000056E0000}"/>
    <cellStyle name="Normal 76 5 2 5" xfId="8046" xr:uid="{00000000-0005-0000-0000-00006E1F0000}"/>
    <cellStyle name="Normal 76 5 2 5 3" xfId="23148" xr:uid="{00000000-0005-0000-0000-00006C5A0000}"/>
    <cellStyle name="Normal 76 5 2 7" xfId="18135" xr:uid="{00000000-0005-0000-0000-0000D7460000}"/>
    <cellStyle name="Normal 76 5 3" xfId="3828" xr:uid="{00000000-0005-0000-0000-0000F40E0000}"/>
    <cellStyle name="Normal 76 5 3 2" xfId="13902" xr:uid="{00000000-0005-0000-0000-00004E360000}"/>
    <cellStyle name="Normal 76 5 3 2 3" xfId="29000" xr:uid="{00000000-0005-0000-0000-000048710000}"/>
    <cellStyle name="Normal 76 5 3 3" xfId="8882" xr:uid="{00000000-0005-0000-0000-0000B2220000}"/>
    <cellStyle name="Normal 76 5 3 3 3" xfId="23983" xr:uid="{00000000-0005-0000-0000-0000AF5D0000}"/>
    <cellStyle name="Normal 76 5 3 5" xfId="18970" xr:uid="{00000000-0005-0000-0000-00001A4A0000}"/>
    <cellStyle name="Normal 76 5 4" xfId="5521" xr:uid="{00000000-0005-0000-0000-000091150000}"/>
    <cellStyle name="Normal 76 5 4 2" xfId="15573" xr:uid="{00000000-0005-0000-0000-0000D53C0000}"/>
    <cellStyle name="Normal 76 5 4 2 3" xfId="30671" xr:uid="{00000000-0005-0000-0000-0000CF770000}"/>
    <cellStyle name="Normal 76 5 4 3" xfId="10553" xr:uid="{00000000-0005-0000-0000-000039290000}"/>
    <cellStyle name="Normal 76 5 4 3 3" xfId="25654" xr:uid="{00000000-0005-0000-0000-000036640000}"/>
    <cellStyle name="Normal 76 5 4 5" xfId="20641" xr:uid="{00000000-0005-0000-0000-0000A1500000}"/>
    <cellStyle name="Normal 76 5 5" xfId="12231" xr:uid="{00000000-0005-0000-0000-0000C72F0000}"/>
    <cellStyle name="Normal 76 5 5 3" xfId="27329" xr:uid="{00000000-0005-0000-0000-0000C16A0000}"/>
    <cellStyle name="Normal 76 5 6" xfId="7210" xr:uid="{00000000-0005-0000-0000-00002A1C0000}"/>
    <cellStyle name="Normal 76 5 6 3" xfId="22312" xr:uid="{00000000-0005-0000-0000-000028570000}"/>
    <cellStyle name="Normal 76 5 8" xfId="17299" xr:uid="{00000000-0005-0000-0000-000093430000}"/>
    <cellStyle name="Normal 76 6" xfId="2555" xr:uid="{00000000-0005-0000-0000-0000FB090000}"/>
    <cellStyle name="Normal 76 6 2" xfId="4247" xr:uid="{00000000-0005-0000-0000-000097100000}"/>
    <cellStyle name="Normal 76 6 2 2" xfId="14320" xr:uid="{00000000-0005-0000-0000-0000F0370000}"/>
    <cellStyle name="Normal 76 6 2 2 3" xfId="29418" xr:uid="{00000000-0005-0000-0000-0000EA720000}"/>
    <cellStyle name="Normal 76 6 2 3" xfId="9300" xr:uid="{00000000-0005-0000-0000-000054240000}"/>
    <cellStyle name="Normal 76 6 2 3 3" xfId="24401" xr:uid="{00000000-0005-0000-0000-0000515F0000}"/>
    <cellStyle name="Normal 76 6 2 5" xfId="19388" xr:uid="{00000000-0005-0000-0000-0000BC4B0000}"/>
    <cellStyle name="Normal 76 6 3" xfId="5939" xr:uid="{00000000-0005-0000-0000-000033170000}"/>
    <cellStyle name="Normal 76 6 3 2" xfId="15991" xr:uid="{00000000-0005-0000-0000-0000773E0000}"/>
    <cellStyle name="Normal 76 6 3 3" xfId="10971" xr:uid="{00000000-0005-0000-0000-0000DB2A0000}"/>
    <cellStyle name="Normal 76 6 3 3 3" xfId="26072" xr:uid="{00000000-0005-0000-0000-0000D8650000}"/>
    <cellStyle name="Normal 76 6 3 5" xfId="21059" xr:uid="{00000000-0005-0000-0000-000043520000}"/>
    <cellStyle name="Normal 76 6 4" xfId="12649" xr:uid="{00000000-0005-0000-0000-000069310000}"/>
    <cellStyle name="Normal 76 6 4 3" xfId="27747" xr:uid="{00000000-0005-0000-0000-0000636C0000}"/>
    <cellStyle name="Normal 76 6 5" xfId="7628" xr:uid="{00000000-0005-0000-0000-0000CC1D0000}"/>
    <cellStyle name="Normal 76 6 5 3" xfId="22730" xr:uid="{00000000-0005-0000-0000-0000CA580000}"/>
    <cellStyle name="Normal 76 6 7" xfId="17717" xr:uid="{00000000-0005-0000-0000-000035450000}"/>
    <cellStyle name="Normal 76 7" xfId="3407" xr:uid="{00000000-0005-0000-0000-00004F0D0000}"/>
    <cellStyle name="Normal 76 7 2" xfId="13484" xr:uid="{00000000-0005-0000-0000-0000AC340000}"/>
    <cellStyle name="Normal 76 7 2 3" xfId="28582" xr:uid="{00000000-0005-0000-0000-0000A66F0000}"/>
    <cellStyle name="Normal 76 7 3" xfId="8464" xr:uid="{00000000-0005-0000-0000-000010210000}"/>
    <cellStyle name="Normal 76 7 3 3" xfId="23565" xr:uid="{00000000-0005-0000-0000-00000D5C0000}"/>
    <cellStyle name="Normal 76 7 5" xfId="18552" xr:uid="{00000000-0005-0000-0000-000078480000}"/>
    <cellStyle name="Normal 76 8" xfId="5101" xr:uid="{00000000-0005-0000-0000-0000ED130000}"/>
    <cellStyle name="Normal 76 8 2" xfId="15155" xr:uid="{00000000-0005-0000-0000-0000333B0000}"/>
    <cellStyle name="Normal 76 8 2 3" xfId="30253" xr:uid="{00000000-0005-0000-0000-00002D760000}"/>
    <cellStyle name="Normal 76 8 3" xfId="10135" xr:uid="{00000000-0005-0000-0000-000097270000}"/>
    <cellStyle name="Normal 76 8 3 3" xfId="25236" xr:uid="{00000000-0005-0000-0000-000094620000}"/>
    <cellStyle name="Normal 76 8 5" xfId="20223" xr:uid="{00000000-0005-0000-0000-0000FF4E0000}"/>
    <cellStyle name="Normal 76 9" xfId="11811" xr:uid="{00000000-0005-0000-0000-0000232E0000}"/>
    <cellStyle name="Normal 76 9 3" xfId="26911" xr:uid="{00000000-0005-0000-0000-00001F690000}"/>
    <cellStyle name="Normal 77" xfId="1163" xr:uid="{00000000-0005-0000-0000-00008B040000}"/>
    <cellStyle name="Normal 78" xfId="1054" xr:uid="{00000000-0005-0000-0000-00001E040000}"/>
    <cellStyle name="Normal 78 10" xfId="6739" xr:uid="{00000000-0005-0000-0000-0000531A0000}"/>
    <cellStyle name="Normal 78 10 3" xfId="21845" xr:uid="{00000000-0005-0000-0000-000055550000}"/>
    <cellStyle name="Normal 78 10 4" xfId="30950" xr:uid="{00000000-0005-0000-0000-0000E6780000}"/>
    <cellStyle name="Normal 78 12" xfId="16830" xr:uid="{00000000-0005-0000-0000-0000BE410000}"/>
    <cellStyle name="Normal 78 2" xfId="1704" xr:uid="{00000000-0005-0000-0000-0000A8060000}"/>
    <cellStyle name="Normal 78 2 11" xfId="16884" xr:uid="{00000000-0005-0000-0000-0000F4410000}"/>
    <cellStyle name="Normal 78 2 2" xfId="1813" xr:uid="{00000000-0005-0000-0000-000015070000}"/>
    <cellStyle name="Normal 78 2 2 10" xfId="16988" xr:uid="{00000000-0005-0000-0000-00005C420000}"/>
    <cellStyle name="Normal 78 2 2 2" xfId="2030" xr:uid="{00000000-0005-0000-0000-0000EE070000}"/>
    <cellStyle name="Normal 78 2 2 2 2" xfId="2451" xr:uid="{00000000-0005-0000-0000-000093090000}"/>
    <cellStyle name="Normal 78 2 2 2 2 2" xfId="3290" xr:uid="{00000000-0005-0000-0000-0000DA0C0000}"/>
    <cellStyle name="Normal 78 2 2 2 2 2 2" xfId="4980" xr:uid="{00000000-0005-0000-0000-000074130000}"/>
    <cellStyle name="Normal 78 2 2 2 2 2 2 2" xfId="15053" xr:uid="{00000000-0005-0000-0000-0000CD3A0000}"/>
    <cellStyle name="Normal 78 2 2 2 2 2 2 2 3" xfId="30151" xr:uid="{00000000-0005-0000-0000-0000C7750000}"/>
    <cellStyle name="Normal 78 2 2 2 2 2 2 3" xfId="10033" xr:uid="{00000000-0005-0000-0000-000031270000}"/>
    <cellStyle name="Normal 78 2 2 2 2 2 2 3 3" xfId="25134" xr:uid="{00000000-0005-0000-0000-00002E620000}"/>
    <cellStyle name="Normal 78 2 2 2 2 2 2 5" xfId="20121" xr:uid="{00000000-0005-0000-0000-0000994E0000}"/>
    <cellStyle name="Normal 78 2 2 2 2 2 3" xfId="6672" xr:uid="{00000000-0005-0000-0000-0000101A0000}"/>
    <cellStyle name="Normal 78 2 2 2 2 2 3 2" xfId="16724" xr:uid="{00000000-0005-0000-0000-000054410000}"/>
    <cellStyle name="Normal 78 2 2 2 2 2 3 3" xfId="11704" xr:uid="{00000000-0005-0000-0000-0000B82D0000}"/>
    <cellStyle name="Normal 78 2 2 2 2 2 3 3 3" xfId="26805" xr:uid="{00000000-0005-0000-0000-0000B5680000}"/>
    <cellStyle name="Normal 78 2 2 2 2 2 3 5" xfId="21792" xr:uid="{00000000-0005-0000-0000-000020550000}"/>
    <cellStyle name="Normal 78 2 2 2 2 2 4" xfId="13382" xr:uid="{00000000-0005-0000-0000-000046340000}"/>
    <cellStyle name="Normal 78 2 2 2 2 2 4 3" xfId="28480" xr:uid="{00000000-0005-0000-0000-0000406F0000}"/>
    <cellStyle name="Normal 78 2 2 2 2 2 5" xfId="8361" xr:uid="{00000000-0005-0000-0000-0000A9200000}"/>
    <cellStyle name="Normal 78 2 2 2 2 2 5 3" xfId="23463" xr:uid="{00000000-0005-0000-0000-0000A75B0000}"/>
    <cellStyle name="Normal 78 2 2 2 2 2 7" xfId="18450" xr:uid="{00000000-0005-0000-0000-000012480000}"/>
    <cellStyle name="Normal 78 2 2 2 2 3" xfId="4143" xr:uid="{00000000-0005-0000-0000-00002F100000}"/>
    <cellStyle name="Normal 78 2 2 2 2 3 2" xfId="14217" xr:uid="{00000000-0005-0000-0000-000089370000}"/>
    <cellStyle name="Normal 78 2 2 2 2 3 2 3" xfId="29315" xr:uid="{00000000-0005-0000-0000-000083720000}"/>
    <cellStyle name="Normal 78 2 2 2 2 3 3" xfId="9197" xr:uid="{00000000-0005-0000-0000-0000ED230000}"/>
    <cellStyle name="Normal 78 2 2 2 2 3 3 3" xfId="24298" xr:uid="{00000000-0005-0000-0000-0000EA5E0000}"/>
    <cellStyle name="Normal 78 2 2 2 2 3 5" xfId="19285" xr:uid="{00000000-0005-0000-0000-0000554B0000}"/>
    <cellStyle name="Normal 78 2 2 2 2 4" xfId="5836" xr:uid="{00000000-0005-0000-0000-0000CC160000}"/>
    <cellStyle name="Normal 78 2 2 2 2 4 2" xfId="15888" xr:uid="{00000000-0005-0000-0000-0000103E0000}"/>
    <cellStyle name="Normal 78 2 2 2 2 4 3" xfId="10868" xr:uid="{00000000-0005-0000-0000-0000742A0000}"/>
    <cellStyle name="Normal 78 2 2 2 2 4 3 3" xfId="25969" xr:uid="{00000000-0005-0000-0000-000071650000}"/>
    <cellStyle name="Normal 78 2 2 2 2 4 5" xfId="20956" xr:uid="{00000000-0005-0000-0000-0000DC510000}"/>
    <cellStyle name="Normal 78 2 2 2 2 5" xfId="12546" xr:uid="{00000000-0005-0000-0000-000002310000}"/>
    <cellStyle name="Normal 78 2 2 2 2 5 3" xfId="27644" xr:uid="{00000000-0005-0000-0000-0000FC6B0000}"/>
    <cellStyle name="Normal 78 2 2 2 2 6" xfId="7525" xr:uid="{00000000-0005-0000-0000-0000651D0000}"/>
    <cellStyle name="Normal 78 2 2 2 2 6 3" xfId="22627" xr:uid="{00000000-0005-0000-0000-000063580000}"/>
    <cellStyle name="Normal 78 2 2 2 2 8" xfId="17614" xr:uid="{00000000-0005-0000-0000-0000CE440000}"/>
    <cellStyle name="Normal 78 2 2 2 3" xfId="2872" xr:uid="{00000000-0005-0000-0000-0000380B0000}"/>
    <cellStyle name="Normal 78 2 2 2 3 2" xfId="4562" xr:uid="{00000000-0005-0000-0000-0000D2110000}"/>
    <cellStyle name="Normal 78 2 2 2 3 2 2" xfId="14635" xr:uid="{00000000-0005-0000-0000-00002B390000}"/>
    <cellStyle name="Normal 78 2 2 2 3 2 2 3" xfId="29733" xr:uid="{00000000-0005-0000-0000-000025740000}"/>
    <cellStyle name="Normal 78 2 2 2 3 2 3" xfId="9615" xr:uid="{00000000-0005-0000-0000-00008F250000}"/>
    <cellStyle name="Normal 78 2 2 2 3 2 3 3" xfId="24716" xr:uid="{00000000-0005-0000-0000-00008C600000}"/>
    <cellStyle name="Normal 78 2 2 2 3 2 5" xfId="19703" xr:uid="{00000000-0005-0000-0000-0000F74C0000}"/>
    <cellStyle name="Normal 78 2 2 2 3 3" xfId="6254" xr:uid="{00000000-0005-0000-0000-00006E180000}"/>
    <cellStyle name="Normal 78 2 2 2 3 3 2" xfId="16306" xr:uid="{00000000-0005-0000-0000-0000B23F0000}"/>
    <cellStyle name="Normal 78 2 2 2 3 3 3" xfId="11286" xr:uid="{00000000-0005-0000-0000-0000162C0000}"/>
    <cellStyle name="Normal 78 2 2 2 3 3 3 3" xfId="26387" xr:uid="{00000000-0005-0000-0000-000013670000}"/>
    <cellStyle name="Normal 78 2 2 2 3 3 5" xfId="21374" xr:uid="{00000000-0005-0000-0000-00007E530000}"/>
    <cellStyle name="Normal 78 2 2 2 3 4" xfId="12964" xr:uid="{00000000-0005-0000-0000-0000A4320000}"/>
    <cellStyle name="Normal 78 2 2 2 3 4 3" xfId="28062" xr:uid="{00000000-0005-0000-0000-00009E6D0000}"/>
    <cellStyle name="Normal 78 2 2 2 3 5" xfId="7943" xr:uid="{00000000-0005-0000-0000-0000071F0000}"/>
    <cellStyle name="Normal 78 2 2 2 3 5 3" xfId="23045" xr:uid="{00000000-0005-0000-0000-0000055A0000}"/>
    <cellStyle name="Normal 78 2 2 2 3 7" xfId="18032" xr:uid="{00000000-0005-0000-0000-000070460000}"/>
    <cellStyle name="Normal 78 2 2 2 4" xfId="3725" xr:uid="{00000000-0005-0000-0000-00008D0E0000}"/>
    <cellStyle name="Normal 78 2 2 2 4 2" xfId="13799" xr:uid="{00000000-0005-0000-0000-0000E7350000}"/>
    <cellStyle name="Normal 78 2 2 2 4 2 3" xfId="28897" xr:uid="{00000000-0005-0000-0000-0000E1700000}"/>
    <cellStyle name="Normal 78 2 2 2 4 3" xfId="8779" xr:uid="{00000000-0005-0000-0000-00004B220000}"/>
    <cellStyle name="Normal 78 2 2 2 4 3 3" xfId="23880" xr:uid="{00000000-0005-0000-0000-0000485D0000}"/>
    <cellStyle name="Normal 78 2 2 2 4 5" xfId="18867" xr:uid="{00000000-0005-0000-0000-0000B3490000}"/>
    <cellStyle name="Normal 78 2 2 2 5" xfId="5418" xr:uid="{00000000-0005-0000-0000-00002A150000}"/>
    <cellStyle name="Normal 78 2 2 2 5 2" xfId="15470" xr:uid="{00000000-0005-0000-0000-00006E3C0000}"/>
    <cellStyle name="Normal 78 2 2 2 5 2 3" xfId="30568" xr:uid="{00000000-0005-0000-0000-000068770000}"/>
    <cellStyle name="Normal 78 2 2 2 5 3" xfId="10450" xr:uid="{00000000-0005-0000-0000-0000D2280000}"/>
    <cellStyle name="Normal 78 2 2 2 5 3 3" xfId="25551" xr:uid="{00000000-0005-0000-0000-0000CF630000}"/>
    <cellStyle name="Normal 78 2 2 2 5 5" xfId="20538" xr:uid="{00000000-0005-0000-0000-00003A500000}"/>
    <cellStyle name="Normal 78 2 2 2 6" xfId="12128" xr:uid="{00000000-0005-0000-0000-0000602F0000}"/>
    <cellStyle name="Normal 78 2 2 2 6 3" xfId="27226" xr:uid="{00000000-0005-0000-0000-00005A6A0000}"/>
    <cellStyle name="Normal 78 2 2 2 7" xfId="7107" xr:uid="{00000000-0005-0000-0000-0000C31B0000}"/>
    <cellStyle name="Normal 78 2 2 2 7 3" xfId="22209" xr:uid="{00000000-0005-0000-0000-0000C1560000}"/>
    <cellStyle name="Normal 78 2 2 2 9" xfId="17196" xr:uid="{00000000-0005-0000-0000-00002C430000}"/>
    <cellStyle name="Normal 78 2 2 3" xfId="2243" xr:uid="{00000000-0005-0000-0000-0000C3080000}"/>
    <cellStyle name="Normal 78 2 2 3 2" xfId="3082" xr:uid="{00000000-0005-0000-0000-00000A0C0000}"/>
    <cellStyle name="Normal 78 2 2 3 2 2" xfId="4772" xr:uid="{00000000-0005-0000-0000-0000A4120000}"/>
    <cellStyle name="Normal 78 2 2 3 2 2 2" xfId="14845" xr:uid="{00000000-0005-0000-0000-0000FD390000}"/>
    <cellStyle name="Normal 78 2 2 3 2 2 2 3" xfId="29943" xr:uid="{00000000-0005-0000-0000-0000F7740000}"/>
    <cellStyle name="Normal 78 2 2 3 2 2 3" xfId="9825" xr:uid="{00000000-0005-0000-0000-000061260000}"/>
    <cellStyle name="Normal 78 2 2 3 2 2 3 3" xfId="24926" xr:uid="{00000000-0005-0000-0000-00005E610000}"/>
    <cellStyle name="Normal 78 2 2 3 2 2 5" xfId="19913" xr:uid="{00000000-0005-0000-0000-0000C94D0000}"/>
    <cellStyle name="Normal 78 2 2 3 2 3" xfId="6464" xr:uid="{00000000-0005-0000-0000-000040190000}"/>
    <cellStyle name="Normal 78 2 2 3 2 3 2" xfId="16516" xr:uid="{00000000-0005-0000-0000-000084400000}"/>
    <cellStyle name="Normal 78 2 2 3 2 3 3" xfId="11496" xr:uid="{00000000-0005-0000-0000-0000E82C0000}"/>
    <cellStyle name="Normal 78 2 2 3 2 3 3 3" xfId="26597" xr:uid="{00000000-0005-0000-0000-0000E5670000}"/>
    <cellStyle name="Normal 78 2 2 3 2 3 5" xfId="21584" xr:uid="{00000000-0005-0000-0000-000050540000}"/>
    <cellStyle name="Normal 78 2 2 3 2 4" xfId="13174" xr:uid="{00000000-0005-0000-0000-000076330000}"/>
    <cellStyle name="Normal 78 2 2 3 2 4 3" xfId="28272" xr:uid="{00000000-0005-0000-0000-0000706E0000}"/>
    <cellStyle name="Normal 78 2 2 3 2 5" xfId="8153" xr:uid="{00000000-0005-0000-0000-0000D91F0000}"/>
    <cellStyle name="Normal 78 2 2 3 2 5 3" xfId="23255" xr:uid="{00000000-0005-0000-0000-0000D75A0000}"/>
    <cellStyle name="Normal 78 2 2 3 2 7" xfId="18242" xr:uid="{00000000-0005-0000-0000-000042470000}"/>
    <cellStyle name="Normal 78 2 2 3 3" xfId="3935" xr:uid="{00000000-0005-0000-0000-00005F0F0000}"/>
    <cellStyle name="Normal 78 2 2 3 3 2" xfId="14009" xr:uid="{00000000-0005-0000-0000-0000B9360000}"/>
    <cellStyle name="Normal 78 2 2 3 3 2 3" xfId="29107" xr:uid="{00000000-0005-0000-0000-0000B3710000}"/>
    <cellStyle name="Normal 78 2 2 3 3 3" xfId="8989" xr:uid="{00000000-0005-0000-0000-00001D230000}"/>
    <cellStyle name="Normal 78 2 2 3 3 3 3" xfId="24090" xr:uid="{00000000-0005-0000-0000-00001A5E0000}"/>
    <cellStyle name="Normal 78 2 2 3 3 5" xfId="19077" xr:uid="{00000000-0005-0000-0000-0000854A0000}"/>
    <cellStyle name="Normal 78 2 2 3 4" xfId="5628" xr:uid="{00000000-0005-0000-0000-0000FC150000}"/>
    <cellStyle name="Normal 78 2 2 3 4 2" xfId="15680" xr:uid="{00000000-0005-0000-0000-0000403D0000}"/>
    <cellStyle name="Normal 78 2 2 3 4 2 3" xfId="30778" xr:uid="{00000000-0005-0000-0000-00003A780000}"/>
    <cellStyle name="Normal 78 2 2 3 4 3" xfId="10660" xr:uid="{00000000-0005-0000-0000-0000A4290000}"/>
    <cellStyle name="Normal 78 2 2 3 4 3 3" xfId="25761" xr:uid="{00000000-0005-0000-0000-0000A1640000}"/>
    <cellStyle name="Normal 78 2 2 3 4 5" xfId="20748" xr:uid="{00000000-0005-0000-0000-00000C510000}"/>
    <cellStyle name="Normal 78 2 2 3 5" xfId="12338" xr:uid="{00000000-0005-0000-0000-000032300000}"/>
    <cellStyle name="Normal 78 2 2 3 5 3" xfId="27436" xr:uid="{00000000-0005-0000-0000-00002C6B0000}"/>
    <cellStyle name="Normal 78 2 2 3 6" xfId="7317" xr:uid="{00000000-0005-0000-0000-0000951C0000}"/>
    <cellStyle name="Normal 78 2 2 3 6 3" xfId="22419" xr:uid="{00000000-0005-0000-0000-000093570000}"/>
    <cellStyle name="Normal 78 2 2 3 8" xfId="17406" xr:uid="{00000000-0005-0000-0000-0000FE430000}"/>
    <cellStyle name="Normal 78 2 2 4" xfId="2664" xr:uid="{00000000-0005-0000-0000-0000680A0000}"/>
    <cellStyle name="Normal 78 2 2 4 2" xfId="4354" xr:uid="{00000000-0005-0000-0000-000002110000}"/>
    <cellStyle name="Normal 78 2 2 4 2 2" xfId="14427" xr:uid="{00000000-0005-0000-0000-00005B380000}"/>
    <cellStyle name="Normal 78 2 2 4 2 2 3" xfId="29525" xr:uid="{00000000-0005-0000-0000-000055730000}"/>
    <cellStyle name="Normal 78 2 2 4 2 3" xfId="9407" xr:uid="{00000000-0005-0000-0000-0000BF240000}"/>
    <cellStyle name="Normal 78 2 2 4 2 3 3" xfId="24508" xr:uid="{00000000-0005-0000-0000-0000BC5F0000}"/>
    <cellStyle name="Normal 78 2 2 4 2 5" xfId="19495" xr:uid="{00000000-0005-0000-0000-0000274C0000}"/>
    <cellStyle name="Normal 78 2 2 4 3" xfId="6046" xr:uid="{00000000-0005-0000-0000-00009E170000}"/>
    <cellStyle name="Normal 78 2 2 4 3 2" xfId="16098" xr:uid="{00000000-0005-0000-0000-0000E23E0000}"/>
    <cellStyle name="Normal 78 2 2 4 3 3" xfId="11078" xr:uid="{00000000-0005-0000-0000-0000462B0000}"/>
    <cellStyle name="Normal 78 2 2 4 3 3 3" xfId="26179" xr:uid="{00000000-0005-0000-0000-000043660000}"/>
    <cellStyle name="Normal 78 2 2 4 3 5" xfId="21166" xr:uid="{00000000-0005-0000-0000-0000AE520000}"/>
    <cellStyle name="Normal 78 2 2 4 4" xfId="12756" xr:uid="{00000000-0005-0000-0000-0000D4310000}"/>
    <cellStyle name="Normal 78 2 2 4 4 3" xfId="27854" xr:uid="{00000000-0005-0000-0000-0000CE6C0000}"/>
    <cellStyle name="Normal 78 2 2 4 5" xfId="7735" xr:uid="{00000000-0005-0000-0000-0000371E0000}"/>
    <cellStyle name="Normal 78 2 2 4 5 3" xfId="22837" xr:uid="{00000000-0005-0000-0000-000035590000}"/>
    <cellStyle name="Normal 78 2 2 4 7" xfId="17824" xr:uid="{00000000-0005-0000-0000-0000A0450000}"/>
    <cellStyle name="Normal 78 2 2 5" xfId="3517" xr:uid="{00000000-0005-0000-0000-0000BD0D0000}"/>
    <cellStyle name="Normal 78 2 2 5 2" xfId="13591" xr:uid="{00000000-0005-0000-0000-000017350000}"/>
    <cellStyle name="Normal 78 2 2 5 2 3" xfId="28689" xr:uid="{00000000-0005-0000-0000-000011700000}"/>
    <cellStyle name="Normal 78 2 2 5 3" xfId="8571" xr:uid="{00000000-0005-0000-0000-00007B210000}"/>
    <cellStyle name="Normal 78 2 2 5 3 3" xfId="23672" xr:uid="{00000000-0005-0000-0000-0000785C0000}"/>
    <cellStyle name="Normal 78 2 2 5 5" xfId="18659" xr:uid="{00000000-0005-0000-0000-0000E3480000}"/>
    <cellStyle name="Normal 78 2 2 6" xfId="5210" xr:uid="{00000000-0005-0000-0000-00005A140000}"/>
    <cellStyle name="Normal 78 2 2 6 2" xfId="15262" xr:uid="{00000000-0005-0000-0000-00009E3B0000}"/>
    <cellStyle name="Normal 78 2 2 6 2 3" xfId="30360" xr:uid="{00000000-0005-0000-0000-000098760000}"/>
    <cellStyle name="Normal 78 2 2 6 3" xfId="10242" xr:uid="{00000000-0005-0000-0000-000002280000}"/>
    <cellStyle name="Normal 78 2 2 6 3 3" xfId="25343" xr:uid="{00000000-0005-0000-0000-0000FF620000}"/>
    <cellStyle name="Normal 78 2 2 6 5" xfId="20330" xr:uid="{00000000-0005-0000-0000-00006A4F0000}"/>
    <cellStyle name="Normal 78 2 2 7" xfId="11920" xr:uid="{00000000-0005-0000-0000-0000902E0000}"/>
    <cellStyle name="Normal 78 2 2 7 3" xfId="27018" xr:uid="{00000000-0005-0000-0000-00008A690000}"/>
    <cellStyle name="Normal 78 2 2 8" xfId="6899" xr:uid="{00000000-0005-0000-0000-0000F31A0000}"/>
    <cellStyle name="Normal 78 2 2 8 3" xfId="22001" xr:uid="{00000000-0005-0000-0000-0000F1550000}"/>
    <cellStyle name="Normal 78 2 3" xfId="1926" xr:uid="{00000000-0005-0000-0000-000086070000}"/>
    <cellStyle name="Normal 78 2 3 2" xfId="2347" xr:uid="{00000000-0005-0000-0000-00002B090000}"/>
    <cellStyle name="Normal 78 2 3 2 2" xfId="3186" xr:uid="{00000000-0005-0000-0000-0000720C0000}"/>
    <cellStyle name="Normal 78 2 3 2 2 2" xfId="4876" xr:uid="{00000000-0005-0000-0000-00000C130000}"/>
    <cellStyle name="Normal 78 2 3 2 2 2 2" xfId="14949" xr:uid="{00000000-0005-0000-0000-0000653A0000}"/>
    <cellStyle name="Normal 78 2 3 2 2 2 2 3" xfId="30047" xr:uid="{00000000-0005-0000-0000-00005F750000}"/>
    <cellStyle name="Normal 78 2 3 2 2 2 3" xfId="9929" xr:uid="{00000000-0005-0000-0000-0000C9260000}"/>
    <cellStyle name="Normal 78 2 3 2 2 2 3 3" xfId="25030" xr:uid="{00000000-0005-0000-0000-0000C6610000}"/>
    <cellStyle name="Normal 78 2 3 2 2 2 5" xfId="20017" xr:uid="{00000000-0005-0000-0000-0000314E0000}"/>
    <cellStyle name="Normal 78 2 3 2 2 3" xfId="6568" xr:uid="{00000000-0005-0000-0000-0000A8190000}"/>
    <cellStyle name="Normal 78 2 3 2 2 3 2" xfId="16620" xr:uid="{00000000-0005-0000-0000-0000EC400000}"/>
    <cellStyle name="Normal 78 2 3 2 2 3 3" xfId="11600" xr:uid="{00000000-0005-0000-0000-0000502D0000}"/>
    <cellStyle name="Normal 78 2 3 2 2 3 3 3" xfId="26701" xr:uid="{00000000-0005-0000-0000-00004D680000}"/>
    <cellStyle name="Normal 78 2 3 2 2 3 5" xfId="21688" xr:uid="{00000000-0005-0000-0000-0000B8540000}"/>
    <cellStyle name="Normal 78 2 3 2 2 4" xfId="13278" xr:uid="{00000000-0005-0000-0000-0000DE330000}"/>
    <cellStyle name="Normal 78 2 3 2 2 4 3" xfId="28376" xr:uid="{00000000-0005-0000-0000-0000D86E0000}"/>
    <cellStyle name="Normal 78 2 3 2 2 5" xfId="8257" xr:uid="{00000000-0005-0000-0000-000041200000}"/>
    <cellStyle name="Normal 78 2 3 2 2 5 3" xfId="23359" xr:uid="{00000000-0005-0000-0000-00003F5B0000}"/>
    <cellStyle name="Normal 78 2 3 2 2 7" xfId="18346" xr:uid="{00000000-0005-0000-0000-0000AA470000}"/>
    <cellStyle name="Normal 78 2 3 2 3" xfId="4039" xr:uid="{00000000-0005-0000-0000-0000C70F0000}"/>
    <cellStyle name="Normal 78 2 3 2 3 2" xfId="14113" xr:uid="{00000000-0005-0000-0000-000021370000}"/>
    <cellStyle name="Normal 78 2 3 2 3 2 3" xfId="29211" xr:uid="{00000000-0005-0000-0000-00001B720000}"/>
    <cellStyle name="Normal 78 2 3 2 3 3" xfId="9093" xr:uid="{00000000-0005-0000-0000-000085230000}"/>
    <cellStyle name="Normal 78 2 3 2 3 3 3" xfId="24194" xr:uid="{00000000-0005-0000-0000-0000825E0000}"/>
    <cellStyle name="Normal 78 2 3 2 3 5" xfId="19181" xr:uid="{00000000-0005-0000-0000-0000ED4A0000}"/>
    <cellStyle name="Normal 78 2 3 2 4" xfId="5732" xr:uid="{00000000-0005-0000-0000-000064160000}"/>
    <cellStyle name="Normal 78 2 3 2 4 2" xfId="15784" xr:uid="{00000000-0005-0000-0000-0000A83D0000}"/>
    <cellStyle name="Normal 78 2 3 2 4 2 3" xfId="30882" xr:uid="{00000000-0005-0000-0000-0000A2780000}"/>
    <cellStyle name="Normal 78 2 3 2 4 3" xfId="10764" xr:uid="{00000000-0005-0000-0000-00000C2A0000}"/>
    <cellStyle name="Normal 78 2 3 2 4 3 3" xfId="25865" xr:uid="{00000000-0005-0000-0000-000009650000}"/>
    <cellStyle name="Normal 78 2 3 2 4 5" xfId="20852" xr:uid="{00000000-0005-0000-0000-000074510000}"/>
    <cellStyle name="Normal 78 2 3 2 5" xfId="12442" xr:uid="{00000000-0005-0000-0000-00009A300000}"/>
    <cellStyle name="Normal 78 2 3 2 5 3" xfId="27540" xr:uid="{00000000-0005-0000-0000-0000946B0000}"/>
    <cellStyle name="Normal 78 2 3 2 6" xfId="7421" xr:uid="{00000000-0005-0000-0000-0000FD1C0000}"/>
    <cellStyle name="Normal 78 2 3 2 6 3" xfId="22523" xr:uid="{00000000-0005-0000-0000-0000FB570000}"/>
    <cellStyle name="Normal 78 2 3 2 8" xfId="17510" xr:uid="{00000000-0005-0000-0000-000066440000}"/>
    <cellStyle name="Normal 78 2 3 3" xfId="2768" xr:uid="{00000000-0005-0000-0000-0000D00A0000}"/>
    <cellStyle name="Normal 78 2 3 3 2" xfId="4458" xr:uid="{00000000-0005-0000-0000-00006A110000}"/>
    <cellStyle name="Normal 78 2 3 3 2 2" xfId="14531" xr:uid="{00000000-0005-0000-0000-0000C3380000}"/>
    <cellStyle name="Normal 78 2 3 3 2 2 3" xfId="29629" xr:uid="{00000000-0005-0000-0000-0000BD730000}"/>
    <cellStyle name="Normal 78 2 3 3 2 3" xfId="9511" xr:uid="{00000000-0005-0000-0000-000027250000}"/>
    <cellStyle name="Normal 78 2 3 3 2 3 3" xfId="24612" xr:uid="{00000000-0005-0000-0000-000024600000}"/>
    <cellStyle name="Normal 78 2 3 3 2 5" xfId="19599" xr:uid="{00000000-0005-0000-0000-00008F4C0000}"/>
    <cellStyle name="Normal 78 2 3 3 3" xfId="6150" xr:uid="{00000000-0005-0000-0000-000006180000}"/>
    <cellStyle name="Normal 78 2 3 3 3 2" xfId="16202" xr:uid="{00000000-0005-0000-0000-00004A3F0000}"/>
    <cellStyle name="Normal 78 2 3 3 3 3" xfId="11182" xr:uid="{00000000-0005-0000-0000-0000AE2B0000}"/>
    <cellStyle name="Normal 78 2 3 3 3 3 3" xfId="26283" xr:uid="{00000000-0005-0000-0000-0000AB660000}"/>
    <cellStyle name="Normal 78 2 3 3 3 5" xfId="21270" xr:uid="{00000000-0005-0000-0000-000016530000}"/>
    <cellStyle name="Normal 78 2 3 3 4" xfId="12860" xr:uid="{00000000-0005-0000-0000-00003C320000}"/>
    <cellStyle name="Normal 78 2 3 3 4 3" xfId="27958" xr:uid="{00000000-0005-0000-0000-0000366D0000}"/>
    <cellStyle name="Normal 78 2 3 3 5" xfId="7839" xr:uid="{00000000-0005-0000-0000-00009F1E0000}"/>
    <cellStyle name="Normal 78 2 3 3 5 3" xfId="22941" xr:uid="{00000000-0005-0000-0000-00009D590000}"/>
    <cellStyle name="Normal 78 2 3 3 7" xfId="17928" xr:uid="{00000000-0005-0000-0000-000008460000}"/>
    <cellStyle name="Normal 78 2 3 4" xfId="3621" xr:uid="{00000000-0005-0000-0000-0000250E0000}"/>
    <cellStyle name="Normal 78 2 3 4 2" xfId="13695" xr:uid="{00000000-0005-0000-0000-00007F350000}"/>
    <cellStyle name="Normal 78 2 3 4 2 3" xfId="28793" xr:uid="{00000000-0005-0000-0000-000079700000}"/>
    <cellStyle name="Normal 78 2 3 4 3" xfId="8675" xr:uid="{00000000-0005-0000-0000-0000E3210000}"/>
    <cellStyle name="Normal 78 2 3 4 3 3" xfId="23776" xr:uid="{00000000-0005-0000-0000-0000E05C0000}"/>
    <cellStyle name="Normal 78 2 3 4 5" xfId="18763" xr:uid="{00000000-0005-0000-0000-00004B490000}"/>
    <cellStyle name="Normal 78 2 3 5" xfId="5314" xr:uid="{00000000-0005-0000-0000-0000C2140000}"/>
    <cellStyle name="Normal 78 2 3 5 2" xfId="15366" xr:uid="{00000000-0005-0000-0000-0000063C0000}"/>
    <cellStyle name="Normal 78 2 3 5 2 3" xfId="30464" xr:uid="{00000000-0005-0000-0000-000000770000}"/>
    <cellStyle name="Normal 78 2 3 5 3" xfId="10346" xr:uid="{00000000-0005-0000-0000-00006A280000}"/>
    <cellStyle name="Normal 78 2 3 5 3 3" xfId="25447" xr:uid="{00000000-0005-0000-0000-000067630000}"/>
    <cellStyle name="Normal 78 2 3 5 5" xfId="20434" xr:uid="{00000000-0005-0000-0000-0000D24F0000}"/>
    <cellStyle name="Normal 78 2 3 6" xfId="12024" xr:uid="{00000000-0005-0000-0000-0000F82E0000}"/>
    <cellStyle name="Normal 78 2 3 6 3" xfId="27122" xr:uid="{00000000-0005-0000-0000-0000F2690000}"/>
    <cellStyle name="Normal 78 2 3 7" xfId="7003" xr:uid="{00000000-0005-0000-0000-00005B1B0000}"/>
    <cellStyle name="Normal 78 2 3 7 3" xfId="22105" xr:uid="{00000000-0005-0000-0000-000059560000}"/>
    <cellStyle name="Normal 78 2 3 9" xfId="17092" xr:uid="{00000000-0005-0000-0000-0000C4420000}"/>
    <cellStyle name="Normal 78 2 4" xfId="2139" xr:uid="{00000000-0005-0000-0000-00005B080000}"/>
    <cellStyle name="Normal 78 2 4 2" xfId="2978" xr:uid="{00000000-0005-0000-0000-0000A20B0000}"/>
    <cellStyle name="Normal 78 2 4 2 2" xfId="4668" xr:uid="{00000000-0005-0000-0000-00003C120000}"/>
    <cellStyle name="Normal 78 2 4 2 2 2" xfId="14741" xr:uid="{00000000-0005-0000-0000-000095390000}"/>
    <cellStyle name="Normal 78 2 4 2 2 2 3" xfId="29839" xr:uid="{00000000-0005-0000-0000-00008F740000}"/>
    <cellStyle name="Normal 78 2 4 2 2 3" xfId="9721" xr:uid="{00000000-0005-0000-0000-0000F9250000}"/>
    <cellStyle name="Normal 78 2 4 2 2 3 3" xfId="24822" xr:uid="{00000000-0005-0000-0000-0000F6600000}"/>
    <cellStyle name="Normal 78 2 4 2 2 5" xfId="19809" xr:uid="{00000000-0005-0000-0000-0000614D0000}"/>
    <cellStyle name="Normal 78 2 4 2 3" xfId="6360" xr:uid="{00000000-0005-0000-0000-0000D8180000}"/>
    <cellStyle name="Normal 78 2 4 2 3 2" xfId="16412" xr:uid="{00000000-0005-0000-0000-00001C400000}"/>
    <cellStyle name="Normal 78 2 4 2 3 3" xfId="11392" xr:uid="{00000000-0005-0000-0000-0000802C0000}"/>
    <cellStyle name="Normal 78 2 4 2 3 3 3" xfId="26493" xr:uid="{00000000-0005-0000-0000-00007D670000}"/>
    <cellStyle name="Normal 78 2 4 2 3 5" xfId="21480" xr:uid="{00000000-0005-0000-0000-0000E8530000}"/>
    <cellStyle name="Normal 78 2 4 2 4" xfId="13070" xr:uid="{00000000-0005-0000-0000-00000E330000}"/>
    <cellStyle name="Normal 78 2 4 2 4 3" xfId="28168" xr:uid="{00000000-0005-0000-0000-0000086E0000}"/>
    <cellStyle name="Normal 78 2 4 2 5" xfId="8049" xr:uid="{00000000-0005-0000-0000-0000711F0000}"/>
    <cellStyle name="Normal 78 2 4 2 5 3" xfId="23151" xr:uid="{00000000-0005-0000-0000-00006F5A0000}"/>
    <cellStyle name="Normal 78 2 4 2 7" xfId="18138" xr:uid="{00000000-0005-0000-0000-0000DA460000}"/>
    <cellStyle name="Normal 78 2 4 3" xfId="3831" xr:uid="{00000000-0005-0000-0000-0000F70E0000}"/>
    <cellStyle name="Normal 78 2 4 3 2" xfId="13905" xr:uid="{00000000-0005-0000-0000-000051360000}"/>
    <cellStyle name="Normal 78 2 4 3 2 3" xfId="29003" xr:uid="{00000000-0005-0000-0000-00004B710000}"/>
    <cellStyle name="Normal 78 2 4 3 3" xfId="8885" xr:uid="{00000000-0005-0000-0000-0000B5220000}"/>
    <cellStyle name="Normal 78 2 4 3 3 3" xfId="23986" xr:uid="{00000000-0005-0000-0000-0000B25D0000}"/>
    <cellStyle name="Normal 78 2 4 3 5" xfId="18973" xr:uid="{00000000-0005-0000-0000-00001D4A0000}"/>
    <cellStyle name="Normal 78 2 4 4" xfId="5524" xr:uid="{00000000-0005-0000-0000-000094150000}"/>
    <cellStyle name="Normal 78 2 4 4 2" xfId="15576" xr:uid="{00000000-0005-0000-0000-0000D83C0000}"/>
    <cellStyle name="Normal 78 2 4 4 2 3" xfId="30674" xr:uid="{00000000-0005-0000-0000-0000D2770000}"/>
    <cellStyle name="Normal 78 2 4 4 3" xfId="10556" xr:uid="{00000000-0005-0000-0000-00003C290000}"/>
    <cellStyle name="Normal 78 2 4 4 3 3" xfId="25657" xr:uid="{00000000-0005-0000-0000-000039640000}"/>
    <cellStyle name="Normal 78 2 4 4 5" xfId="20644" xr:uid="{00000000-0005-0000-0000-0000A4500000}"/>
    <cellStyle name="Normal 78 2 4 5" xfId="12234" xr:uid="{00000000-0005-0000-0000-0000CA2F0000}"/>
    <cellStyle name="Normal 78 2 4 5 3" xfId="27332" xr:uid="{00000000-0005-0000-0000-0000C46A0000}"/>
    <cellStyle name="Normal 78 2 4 6" xfId="7213" xr:uid="{00000000-0005-0000-0000-00002D1C0000}"/>
    <cellStyle name="Normal 78 2 4 6 3" xfId="22315" xr:uid="{00000000-0005-0000-0000-00002B570000}"/>
    <cellStyle name="Normal 78 2 4 8" xfId="17302" xr:uid="{00000000-0005-0000-0000-000096430000}"/>
    <cellStyle name="Normal 78 2 5" xfId="2560" xr:uid="{00000000-0005-0000-0000-0000000A0000}"/>
    <cellStyle name="Normal 78 2 5 2" xfId="4250" xr:uid="{00000000-0005-0000-0000-00009A100000}"/>
    <cellStyle name="Normal 78 2 5 2 2" xfId="14323" xr:uid="{00000000-0005-0000-0000-0000F3370000}"/>
    <cellStyle name="Normal 78 2 5 2 2 3" xfId="29421" xr:uid="{00000000-0005-0000-0000-0000ED720000}"/>
    <cellStyle name="Normal 78 2 5 2 3" xfId="9303" xr:uid="{00000000-0005-0000-0000-000057240000}"/>
    <cellStyle name="Normal 78 2 5 2 3 3" xfId="24404" xr:uid="{00000000-0005-0000-0000-0000545F0000}"/>
    <cellStyle name="Normal 78 2 5 2 5" xfId="19391" xr:uid="{00000000-0005-0000-0000-0000BF4B0000}"/>
    <cellStyle name="Normal 78 2 5 3" xfId="5942" xr:uid="{00000000-0005-0000-0000-000036170000}"/>
    <cellStyle name="Normal 78 2 5 3 2" xfId="15994" xr:uid="{00000000-0005-0000-0000-00007A3E0000}"/>
    <cellStyle name="Normal 78 2 5 3 3" xfId="10974" xr:uid="{00000000-0005-0000-0000-0000DE2A0000}"/>
    <cellStyle name="Normal 78 2 5 3 3 3" xfId="26075" xr:uid="{00000000-0005-0000-0000-0000DB650000}"/>
    <cellStyle name="Normal 78 2 5 3 5" xfId="21062" xr:uid="{00000000-0005-0000-0000-000046520000}"/>
    <cellStyle name="Normal 78 2 5 4" xfId="12652" xr:uid="{00000000-0005-0000-0000-00006C310000}"/>
    <cellStyle name="Normal 78 2 5 4 3" xfId="27750" xr:uid="{00000000-0005-0000-0000-0000666C0000}"/>
    <cellStyle name="Normal 78 2 5 5" xfId="7631" xr:uid="{00000000-0005-0000-0000-0000CF1D0000}"/>
    <cellStyle name="Normal 78 2 5 5 3" xfId="22733" xr:uid="{00000000-0005-0000-0000-0000CD580000}"/>
    <cellStyle name="Normal 78 2 5 7" xfId="17720" xr:uid="{00000000-0005-0000-0000-000038450000}"/>
    <cellStyle name="Normal 78 2 6" xfId="3413" xr:uid="{00000000-0005-0000-0000-0000550D0000}"/>
    <cellStyle name="Normal 78 2 6 2" xfId="13487" xr:uid="{00000000-0005-0000-0000-0000AF340000}"/>
    <cellStyle name="Normal 78 2 6 2 3" xfId="28585" xr:uid="{00000000-0005-0000-0000-0000A96F0000}"/>
    <cellStyle name="Normal 78 2 6 3" xfId="8467" xr:uid="{00000000-0005-0000-0000-000013210000}"/>
    <cellStyle name="Normal 78 2 6 3 3" xfId="23568" xr:uid="{00000000-0005-0000-0000-0000105C0000}"/>
    <cellStyle name="Normal 78 2 6 5" xfId="18555" xr:uid="{00000000-0005-0000-0000-00007B480000}"/>
    <cellStyle name="Normal 78 2 7" xfId="5106" xr:uid="{00000000-0005-0000-0000-0000F2130000}"/>
    <cellStyle name="Normal 78 2 7 2" xfId="15158" xr:uid="{00000000-0005-0000-0000-0000363B0000}"/>
    <cellStyle name="Normal 78 2 7 2 3" xfId="30256" xr:uid="{00000000-0005-0000-0000-000030760000}"/>
    <cellStyle name="Normal 78 2 7 3" xfId="10138" xr:uid="{00000000-0005-0000-0000-00009A270000}"/>
    <cellStyle name="Normal 78 2 7 3 3" xfId="25239" xr:uid="{00000000-0005-0000-0000-000097620000}"/>
    <cellStyle name="Normal 78 2 7 5" xfId="20226" xr:uid="{00000000-0005-0000-0000-0000024F0000}"/>
    <cellStyle name="Normal 78 2 8" xfId="11816" xr:uid="{00000000-0005-0000-0000-0000282E0000}"/>
    <cellStyle name="Normal 78 2 8 3" xfId="26914" xr:uid="{00000000-0005-0000-0000-000022690000}"/>
    <cellStyle name="Normal 78 2 9" xfId="6795" xr:uid="{00000000-0005-0000-0000-00008B1A0000}"/>
    <cellStyle name="Normal 78 2 9 3" xfId="21897" xr:uid="{00000000-0005-0000-0000-000089550000}"/>
    <cellStyle name="Normal 78 3" xfId="1759" xr:uid="{00000000-0005-0000-0000-0000DF060000}"/>
    <cellStyle name="Normal 78 3 10" xfId="16936" xr:uid="{00000000-0005-0000-0000-000028420000}"/>
    <cellStyle name="Normal 78 3 2" xfId="1978" xr:uid="{00000000-0005-0000-0000-0000BA070000}"/>
    <cellStyle name="Normal 78 3 2 2" xfId="2399" xr:uid="{00000000-0005-0000-0000-00005F090000}"/>
    <cellStyle name="Normal 78 3 2 2 2" xfId="3238" xr:uid="{00000000-0005-0000-0000-0000A60C0000}"/>
    <cellStyle name="Normal 78 3 2 2 2 2" xfId="4928" xr:uid="{00000000-0005-0000-0000-000040130000}"/>
    <cellStyle name="Normal 78 3 2 2 2 2 2" xfId="15001" xr:uid="{00000000-0005-0000-0000-0000993A0000}"/>
    <cellStyle name="Normal 78 3 2 2 2 2 2 3" xfId="30099" xr:uid="{00000000-0005-0000-0000-000093750000}"/>
    <cellStyle name="Normal 78 3 2 2 2 2 3" xfId="9981" xr:uid="{00000000-0005-0000-0000-0000FD260000}"/>
    <cellStyle name="Normal 78 3 2 2 2 2 3 3" xfId="25082" xr:uid="{00000000-0005-0000-0000-0000FA610000}"/>
    <cellStyle name="Normal 78 3 2 2 2 2 5" xfId="20069" xr:uid="{00000000-0005-0000-0000-0000654E0000}"/>
    <cellStyle name="Normal 78 3 2 2 2 3" xfId="6620" xr:uid="{00000000-0005-0000-0000-0000DC190000}"/>
    <cellStyle name="Normal 78 3 2 2 2 3 2" xfId="16672" xr:uid="{00000000-0005-0000-0000-000020410000}"/>
    <cellStyle name="Normal 78 3 2 2 2 3 3" xfId="11652" xr:uid="{00000000-0005-0000-0000-0000842D0000}"/>
    <cellStyle name="Normal 78 3 2 2 2 3 3 3" xfId="26753" xr:uid="{00000000-0005-0000-0000-000081680000}"/>
    <cellStyle name="Normal 78 3 2 2 2 3 5" xfId="21740" xr:uid="{00000000-0005-0000-0000-0000EC540000}"/>
    <cellStyle name="Normal 78 3 2 2 2 4" xfId="13330" xr:uid="{00000000-0005-0000-0000-000012340000}"/>
    <cellStyle name="Normal 78 3 2 2 2 4 3" xfId="28428" xr:uid="{00000000-0005-0000-0000-00000C6F0000}"/>
    <cellStyle name="Normal 78 3 2 2 2 5" xfId="8309" xr:uid="{00000000-0005-0000-0000-000075200000}"/>
    <cellStyle name="Normal 78 3 2 2 2 5 3" xfId="23411" xr:uid="{00000000-0005-0000-0000-0000735B0000}"/>
    <cellStyle name="Normal 78 3 2 2 2 7" xfId="18398" xr:uid="{00000000-0005-0000-0000-0000DE470000}"/>
    <cellStyle name="Normal 78 3 2 2 3" xfId="4091" xr:uid="{00000000-0005-0000-0000-0000FB0F0000}"/>
    <cellStyle name="Normal 78 3 2 2 3 2" xfId="14165" xr:uid="{00000000-0005-0000-0000-000055370000}"/>
    <cellStyle name="Normal 78 3 2 2 3 2 3" xfId="29263" xr:uid="{00000000-0005-0000-0000-00004F720000}"/>
    <cellStyle name="Normal 78 3 2 2 3 3" xfId="9145" xr:uid="{00000000-0005-0000-0000-0000B9230000}"/>
    <cellStyle name="Normal 78 3 2 2 3 3 3" xfId="24246" xr:uid="{00000000-0005-0000-0000-0000B65E0000}"/>
    <cellStyle name="Normal 78 3 2 2 3 5" xfId="19233" xr:uid="{00000000-0005-0000-0000-0000214B0000}"/>
    <cellStyle name="Normal 78 3 2 2 4" xfId="5784" xr:uid="{00000000-0005-0000-0000-000098160000}"/>
    <cellStyle name="Normal 78 3 2 2 4 2" xfId="15836" xr:uid="{00000000-0005-0000-0000-0000DC3D0000}"/>
    <cellStyle name="Normal 78 3 2 2 4 2 3" xfId="30934" xr:uid="{00000000-0005-0000-0000-0000D6780000}"/>
    <cellStyle name="Normal 78 3 2 2 4 3" xfId="10816" xr:uid="{00000000-0005-0000-0000-0000402A0000}"/>
    <cellStyle name="Normal 78 3 2 2 4 3 3" xfId="25917" xr:uid="{00000000-0005-0000-0000-00003D650000}"/>
    <cellStyle name="Normal 78 3 2 2 4 5" xfId="20904" xr:uid="{00000000-0005-0000-0000-0000A8510000}"/>
    <cellStyle name="Normal 78 3 2 2 5" xfId="12494" xr:uid="{00000000-0005-0000-0000-0000CE300000}"/>
    <cellStyle name="Normal 78 3 2 2 5 3" xfId="27592" xr:uid="{00000000-0005-0000-0000-0000C86B0000}"/>
    <cellStyle name="Normal 78 3 2 2 6" xfId="7473" xr:uid="{00000000-0005-0000-0000-0000311D0000}"/>
    <cellStyle name="Normal 78 3 2 2 6 3" xfId="22575" xr:uid="{00000000-0005-0000-0000-00002F580000}"/>
    <cellStyle name="Normal 78 3 2 2 8" xfId="17562" xr:uid="{00000000-0005-0000-0000-00009A440000}"/>
    <cellStyle name="Normal 78 3 2 3" xfId="2820" xr:uid="{00000000-0005-0000-0000-0000040B0000}"/>
    <cellStyle name="Normal 78 3 2 3 2" xfId="4510" xr:uid="{00000000-0005-0000-0000-00009E110000}"/>
    <cellStyle name="Normal 78 3 2 3 2 2" xfId="14583" xr:uid="{00000000-0005-0000-0000-0000F7380000}"/>
    <cellStyle name="Normal 78 3 2 3 2 2 3" xfId="29681" xr:uid="{00000000-0005-0000-0000-0000F1730000}"/>
    <cellStyle name="Normal 78 3 2 3 2 3" xfId="9563" xr:uid="{00000000-0005-0000-0000-00005B250000}"/>
    <cellStyle name="Normal 78 3 2 3 2 3 3" xfId="24664" xr:uid="{00000000-0005-0000-0000-000058600000}"/>
    <cellStyle name="Normal 78 3 2 3 2 5" xfId="19651" xr:uid="{00000000-0005-0000-0000-0000C34C0000}"/>
    <cellStyle name="Normal 78 3 2 3 3" xfId="6202" xr:uid="{00000000-0005-0000-0000-00003A180000}"/>
    <cellStyle name="Normal 78 3 2 3 3 2" xfId="16254" xr:uid="{00000000-0005-0000-0000-00007E3F0000}"/>
    <cellStyle name="Normal 78 3 2 3 3 3" xfId="11234" xr:uid="{00000000-0005-0000-0000-0000E22B0000}"/>
    <cellStyle name="Normal 78 3 2 3 3 3 3" xfId="26335" xr:uid="{00000000-0005-0000-0000-0000DF660000}"/>
    <cellStyle name="Normal 78 3 2 3 3 5" xfId="21322" xr:uid="{00000000-0005-0000-0000-00004A530000}"/>
    <cellStyle name="Normal 78 3 2 3 4" xfId="12912" xr:uid="{00000000-0005-0000-0000-000070320000}"/>
    <cellStyle name="Normal 78 3 2 3 4 3" xfId="28010" xr:uid="{00000000-0005-0000-0000-00006A6D0000}"/>
    <cellStyle name="Normal 78 3 2 3 5" xfId="7891" xr:uid="{00000000-0005-0000-0000-0000D31E0000}"/>
    <cellStyle name="Normal 78 3 2 3 5 3" xfId="22993" xr:uid="{00000000-0005-0000-0000-0000D1590000}"/>
    <cellStyle name="Normal 78 3 2 3 7" xfId="17980" xr:uid="{00000000-0005-0000-0000-00003C460000}"/>
    <cellStyle name="Normal 78 3 2 4" xfId="3673" xr:uid="{00000000-0005-0000-0000-0000590E0000}"/>
    <cellStyle name="Normal 78 3 2 4 2" xfId="13747" xr:uid="{00000000-0005-0000-0000-0000B3350000}"/>
    <cellStyle name="Normal 78 3 2 4 2 3" xfId="28845" xr:uid="{00000000-0005-0000-0000-0000AD700000}"/>
    <cellStyle name="Normal 78 3 2 4 3" xfId="8727" xr:uid="{00000000-0005-0000-0000-000017220000}"/>
    <cellStyle name="Normal 78 3 2 4 3 3" xfId="23828" xr:uid="{00000000-0005-0000-0000-0000145D0000}"/>
    <cellStyle name="Normal 78 3 2 4 5" xfId="18815" xr:uid="{00000000-0005-0000-0000-00007F490000}"/>
    <cellStyle name="Normal 78 3 2 5" xfId="5366" xr:uid="{00000000-0005-0000-0000-0000F6140000}"/>
    <cellStyle name="Normal 78 3 2 5 2" xfId="15418" xr:uid="{00000000-0005-0000-0000-00003A3C0000}"/>
    <cellStyle name="Normal 78 3 2 5 2 3" xfId="30516" xr:uid="{00000000-0005-0000-0000-000034770000}"/>
    <cellStyle name="Normal 78 3 2 5 3" xfId="10398" xr:uid="{00000000-0005-0000-0000-00009E280000}"/>
    <cellStyle name="Normal 78 3 2 5 3 3" xfId="25499" xr:uid="{00000000-0005-0000-0000-00009B630000}"/>
    <cellStyle name="Normal 78 3 2 5 5" xfId="20486" xr:uid="{00000000-0005-0000-0000-000006500000}"/>
    <cellStyle name="Normal 78 3 2 6" xfId="12076" xr:uid="{00000000-0005-0000-0000-00002C2F0000}"/>
    <cellStyle name="Normal 78 3 2 6 3" xfId="27174" xr:uid="{00000000-0005-0000-0000-0000266A0000}"/>
    <cellStyle name="Normal 78 3 2 7" xfId="7055" xr:uid="{00000000-0005-0000-0000-00008F1B0000}"/>
    <cellStyle name="Normal 78 3 2 7 3" xfId="22157" xr:uid="{00000000-0005-0000-0000-00008D560000}"/>
    <cellStyle name="Normal 78 3 2 9" xfId="17144" xr:uid="{00000000-0005-0000-0000-0000F8420000}"/>
    <cellStyle name="Normal 78 3 3" xfId="2191" xr:uid="{00000000-0005-0000-0000-00008F080000}"/>
    <cellStyle name="Normal 78 3 3 2" xfId="3030" xr:uid="{00000000-0005-0000-0000-0000D60B0000}"/>
    <cellStyle name="Normal 78 3 3 2 2" xfId="4720" xr:uid="{00000000-0005-0000-0000-000070120000}"/>
    <cellStyle name="Normal 78 3 3 2 2 2" xfId="14793" xr:uid="{00000000-0005-0000-0000-0000C9390000}"/>
    <cellStyle name="Normal 78 3 3 2 2 2 3" xfId="29891" xr:uid="{00000000-0005-0000-0000-0000C3740000}"/>
    <cellStyle name="Normal 78 3 3 2 2 3" xfId="9773" xr:uid="{00000000-0005-0000-0000-00002D260000}"/>
    <cellStyle name="Normal 78 3 3 2 2 3 3" xfId="24874" xr:uid="{00000000-0005-0000-0000-00002A610000}"/>
    <cellStyle name="Normal 78 3 3 2 2 5" xfId="19861" xr:uid="{00000000-0005-0000-0000-0000954D0000}"/>
    <cellStyle name="Normal 78 3 3 2 3" xfId="6412" xr:uid="{00000000-0005-0000-0000-00000C190000}"/>
    <cellStyle name="Normal 78 3 3 2 3 2" xfId="16464" xr:uid="{00000000-0005-0000-0000-000050400000}"/>
    <cellStyle name="Normal 78 3 3 2 3 3" xfId="11444" xr:uid="{00000000-0005-0000-0000-0000B42C0000}"/>
    <cellStyle name="Normal 78 3 3 2 3 3 3" xfId="26545" xr:uid="{00000000-0005-0000-0000-0000B1670000}"/>
    <cellStyle name="Normal 78 3 3 2 3 5" xfId="21532" xr:uid="{00000000-0005-0000-0000-00001C540000}"/>
    <cellStyle name="Normal 78 3 3 2 4" xfId="13122" xr:uid="{00000000-0005-0000-0000-000042330000}"/>
    <cellStyle name="Normal 78 3 3 2 4 3" xfId="28220" xr:uid="{00000000-0005-0000-0000-00003C6E0000}"/>
    <cellStyle name="Normal 78 3 3 2 5" xfId="8101" xr:uid="{00000000-0005-0000-0000-0000A51F0000}"/>
    <cellStyle name="Normal 78 3 3 2 5 3" xfId="23203" xr:uid="{00000000-0005-0000-0000-0000A35A0000}"/>
    <cellStyle name="Normal 78 3 3 2 7" xfId="18190" xr:uid="{00000000-0005-0000-0000-00000E470000}"/>
    <cellStyle name="Normal 78 3 3 3" xfId="3883" xr:uid="{00000000-0005-0000-0000-00002B0F0000}"/>
    <cellStyle name="Normal 78 3 3 3 2" xfId="13957" xr:uid="{00000000-0005-0000-0000-000085360000}"/>
    <cellStyle name="Normal 78 3 3 3 2 3" xfId="29055" xr:uid="{00000000-0005-0000-0000-00007F710000}"/>
    <cellStyle name="Normal 78 3 3 3 3" xfId="8937" xr:uid="{00000000-0005-0000-0000-0000E9220000}"/>
    <cellStyle name="Normal 78 3 3 3 3 3" xfId="24038" xr:uid="{00000000-0005-0000-0000-0000E65D0000}"/>
    <cellStyle name="Normal 78 3 3 3 5" xfId="19025" xr:uid="{00000000-0005-0000-0000-0000514A0000}"/>
    <cellStyle name="Normal 78 3 3 4" xfId="5576" xr:uid="{00000000-0005-0000-0000-0000C8150000}"/>
    <cellStyle name="Normal 78 3 3 4 2" xfId="15628" xr:uid="{00000000-0005-0000-0000-00000C3D0000}"/>
    <cellStyle name="Normal 78 3 3 4 2 3" xfId="30726" xr:uid="{00000000-0005-0000-0000-000006780000}"/>
    <cellStyle name="Normal 78 3 3 4 3" xfId="10608" xr:uid="{00000000-0005-0000-0000-000070290000}"/>
    <cellStyle name="Normal 78 3 3 4 3 3" xfId="25709" xr:uid="{00000000-0005-0000-0000-00006D640000}"/>
    <cellStyle name="Normal 78 3 3 4 5" xfId="20696" xr:uid="{00000000-0005-0000-0000-0000D8500000}"/>
    <cellStyle name="Normal 78 3 3 5" xfId="12286" xr:uid="{00000000-0005-0000-0000-0000FE2F0000}"/>
    <cellStyle name="Normal 78 3 3 5 3" xfId="27384" xr:uid="{00000000-0005-0000-0000-0000F86A0000}"/>
    <cellStyle name="Normal 78 3 3 6" xfId="7265" xr:uid="{00000000-0005-0000-0000-0000611C0000}"/>
    <cellStyle name="Normal 78 3 3 6 3" xfId="22367" xr:uid="{00000000-0005-0000-0000-00005F570000}"/>
    <cellStyle name="Normal 78 3 3 8" xfId="17354" xr:uid="{00000000-0005-0000-0000-0000CA430000}"/>
    <cellStyle name="Normal 78 3 4" xfId="2612" xr:uid="{00000000-0005-0000-0000-0000340A0000}"/>
    <cellStyle name="Normal 78 3 4 2" xfId="4302" xr:uid="{00000000-0005-0000-0000-0000CE100000}"/>
    <cellStyle name="Normal 78 3 4 2 2" xfId="14375" xr:uid="{00000000-0005-0000-0000-000027380000}"/>
    <cellStyle name="Normal 78 3 4 2 2 3" xfId="29473" xr:uid="{00000000-0005-0000-0000-000021730000}"/>
    <cellStyle name="Normal 78 3 4 2 3" xfId="9355" xr:uid="{00000000-0005-0000-0000-00008B240000}"/>
    <cellStyle name="Normal 78 3 4 2 3 3" xfId="24456" xr:uid="{00000000-0005-0000-0000-0000885F0000}"/>
    <cellStyle name="Normal 78 3 4 2 5" xfId="19443" xr:uid="{00000000-0005-0000-0000-0000F34B0000}"/>
    <cellStyle name="Normal 78 3 4 3" xfId="5994" xr:uid="{00000000-0005-0000-0000-00006A170000}"/>
    <cellStyle name="Normal 78 3 4 3 2" xfId="16046" xr:uid="{00000000-0005-0000-0000-0000AE3E0000}"/>
    <cellStyle name="Normal 78 3 4 3 3" xfId="11026" xr:uid="{00000000-0005-0000-0000-0000122B0000}"/>
    <cellStyle name="Normal 78 3 4 3 3 3" xfId="26127" xr:uid="{00000000-0005-0000-0000-00000F660000}"/>
    <cellStyle name="Normal 78 3 4 3 5" xfId="21114" xr:uid="{00000000-0005-0000-0000-00007A520000}"/>
    <cellStyle name="Normal 78 3 4 4" xfId="12704" xr:uid="{00000000-0005-0000-0000-0000A0310000}"/>
    <cellStyle name="Normal 78 3 4 4 3" xfId="27802" xr:uid="{00000000-0005-0000-0000-00009A6C0000}"/>
    <cellStyle name="Normal 78 3 4 5" xfId="7683" xr:uid="{00000000-0005-0000-0000-0000031E0000}"/>
    <cellStyle name="Normal 78 3 4 5 3" xfId="22785" xr:uid="{00000000-0005-0000-0000-000001590000}"/>
    <cellStyle name="Normal 78 3 4 7" xfId="17772" xr:uid="{00000000-0005-0000-0000-00006C450000}"/>
    <cellStyle name="Normal 78 3 5" xfId="3465" xr:uid="{00000000-0005-0000-0000-0000890D0000}"/>
    <cellStyle name="Normal 78 3 5 2" xfId="13539" xr:uid="{00000000-0005-0000-0000-0000E3340000}"/>
    <cellStyle name="Normal 78 3 5 2 3" xfId="28637" xr:uid="{00000000-0005-0000-0000-0000DD6F0000}"/>
    <cellStyle name="Normal 78 3 5 3" xfId="8519" xr:uid="{00000000-0005-0000-0000-000047210000}"/>
    <cellStyle name="Normal 78 3 5 3 3" xfId="23620" xr:uid="{00000000-0005-0000-0000-0000445C0000}"/>
    <cellStyle name="Normal 78 3 5 5" xfId="18607" xr:uid="{00000000-0005-0000-0000-0000AF480000}"/>
    <cellStyle name="Normal 78 3 6" xfId="5158" xr:uid="{00000000-0005-0000-0000-000026140000}"/>
    <cellStyle name="Normal 78 3 6 2" xfId="15210" xr:uid="{00000000-0005-0000-0000-00006A3B0000}"/>
    <cellStyle name="Normal 78 3 6 2 3" xfId="30308" xr:uid="{00000000-0005-0000-0000-000064760000}"/>
    <cellStyle name="Normal 78 3 6 3" xfId="10190" xr:uid="{00000000-0005-0000-0000-0000CE270000}"/>
    <cellStyle name="Normal 78 3 6 3 3" xfId="25291" xr:uid="{00000000-0005-0000-0000-0000CB620000}"/>
    <cellStyle name="Normal 78 3 6 5" xfId="20278" xr:uid="{00000000-0005-0000-0000-0000364F0000}"/>
    <cellStyle name="Normal 78 3 7" xfId="11868" xr:uid="{00000000-0005-0000-0000-00005C2E0000}"/>
    <cellStyle name="Normal 78 3 7 3" xfId="26966" xr:uid="{00000000-0005-0000-0000-000056690000}"/>
    <cellStyle name="Normal 78 3 8" xfId="6847" xr:uid="{00000000-0005-0000-0000-0000BF1A0000}"/>
    <cellStyle name="Normal 78 3 8 3" xfId="21949" xr:uid="{00000000-0005-0000-0000-0000BD550000}"/>
    <cellStyle name="Normal 78 4" xfId="1872" xr:uid="{00000000-0005-0000-0000-000050070000}"/>
    <cellStyle name="Normal 78 4 2" xfId="2295" xr:uid="{00000000-0005-0000-0000-0000F7080000}"/>
    <cellStyle name="Normal 78 4 2 2" xfId="3134" xr:uid="{00000000-0005-0000-0000-00003E0C0000}"/>
    <cellStyle name="Normal 78 4 2 2 2" xfId="4824" xr:uid="{00000000-0005-0000-0000-0000D8120000}"/>
    <cellStyle name="Normal 78 4 2 2 2 2" xfId="14897" xr:uid="{00000000-0005-0000-0000-0000313A0000}"/>
    <cellStyle name="Normal 78 4 2 2 2 2 3" xfId="29995" xr:uid="{00000000-0005-0000-0000-00002B750000}"/>
    <cellStyle name="Normal 78 4 2 2 2 3" xfId="9877" xr:uid="{00000000-0005-0000-0000-000095260000}"/>
    <cellStyle name="Normal 78 4 2 2 2 3 3" xfId="24978" xr:uid="{00000000-0005-0000-0000-000092610000}"/>
    <cellStyle name="Normal 78 4 2 2 2 5" xfId="19965" xr:uid="{00000000-0005-0000-0000-0000FD4D0000}"/>
    <cellStyle name="Normal 78 4 2 2 3" xfId="6516" xr:uid="{00000000-0005-0000-0000-000074190000}"/>
    <cellStyle name="Normal 78 4 2 2 3 2" xfId="16568" xr:uid="{00000000-0005-0000-0000-0000B8400000}"/>
    <cellStyle name="Normal 78 4 2 2 3 3" xfId="11548" xr:uid="{00000000-0005-0000-0000-00001C2D0000}"/>
    <cellStyle name="Normal 78 4 2 2 3 3 3" xfId="26649" xr:uid="{00000000-0005-0000-0000-000019680000}"/>
    <cellStyle name="Normal 78 4 2 2 3 5" xfId="21636" xr:uid="{00000000-0005-0000-0000-000084540000}"/>
    <cellStyle name="Normal 78 4 2 2 4" xfId="13226" xr:uid="{00000000-0005-0000-0000-0000AA330000}"/>
    <cellStyle name="Normal 78 4 2 2 4 3" xfId="28324" xr:uid="{00000000-0005-0000-0000-0000A46E0000}"/>
    <cellStyle name="Normal 78 4 2 2 5" xfId="8205" xr:uid="{00000000-0005-0000-0000-00000D200000}"/>
    <cellStyle name="Normal 78 4 2 2 5 3" xfId="23307" xr:uid="{00000000-0005-0000-0000-00000B5B0000}"/>
    <cellStyle name="Normal 78 4 2 2 7" xfId="18294" xr:uid="{00000000-0005-0000-0000-000076470000}"/>
    <cellStyle name="Normal 78 4 2 3" xfId="3987" xr:uid="{00000000-0005-0000-0000-0000930F0000}"/>
    <cellStyle name="Normal 78 4 2 3 2" xfId="14061" xr:uid="{00000000-0005-0000-0000-0000ED360000}"/>
    <cellStyle name="Normal 78 4 2 3 2 3" xfId="29159" xr:uid="{00000000-0005-0000-0000-0000E7710000}"/>
    <cellStyle name="Normal 78 4 2 3 3" xfId="9041" xr:uid="{00000000-0005-0000-0000-000051230000}"/>
    <cellStyle name="Normal 78 4 2 3 3 3" xfId="24142" xr:uid="{00000000-0005-0000-0000-00004E5E0000}"/>
    <cellStyle name="Normal 78 4 2 3 5" xfId="19129" xr:uid="{00000000-0005-0000-0000-0000B94A0000}"/>
    <cellStyle name="Normal 78 4 2 4" xfId="5680" xr:uid="{00000000-0005-0000-0000-000030160000}"/>
    <cellStyle name="Normal 78 4 2 4 2" xfId="15732" xr:uid="{00000000-0005-0000-0000-0000743D0000}"/>
    <cellStyle name="Normal 78 4 2 4 2 3" xfId="30830" xr:uid="{00000000-0005-0000-0000-00006E780000}"/>
    <cellStyle name="Normal 78 4 2 4 3" xfId="10712" xr:uid="{00000000-0005-0000-0000-0000D8290000}"/>
    <cellStyle name="Normal 78 4 2 4 3 3" xfId="25813" xr:uid="{00000000-0005-0000-0000-0000D5640000}"/>
    <cellStyle name="Normal 78 4 2 4 5" xfId="20800" xr:uid="{00000000-0005-0000-0000-000040510000}"/>
    <cellStyle name="Normal 78 4 2 5" xfId="12390" xr:uid="{00000000-0005-0000-0000-000066300000}"/>
    <cellStyle name="Normal 78 4 2 5 3" xfId="27488" xr:uid="{00000000-0005-0000-0000-0000606B0000}"/>
    <cellStyle name="Normal 78 4 2 6" xfId="7369" xr:uid="{00000000-0005-0000-0000-0000C91C0000}"/>
    <cellStyle name="Normal 78 4 2 6 3" xfId="22471" xr:uid="{00000000-0005-0000-0000-0000C7570000}"/>
    <cellStyle name="Normal 78 4 2 8" xfId="17458" xr:uid="{00000000-0005-0000-0000-000032440000}"/>
    <cellStyle name="Normal 78 4 3" xfId="2716" xr:uid="{00000000-0005-0000-0000-00009C0A0000}"/>
    <cellStyle name="Normal 78 4 3 2" xfId="4406" xr:uid="{00000000-0005-0000-0000-000036110000}"/>
    <cellStyle name="Normal 78 4 3 2 2" xfId="14479" xr:uid="{00000000-0005-0000-0000-00008F380000}"/>
    <cellStyle name="Normal 78 4 3 2 2 3" xfId="29577" xr:uid="{00000000-0005-0000-0000-000089730000}"/>
    <cellStyle name="Normal 78 4 3 2 3" xfId="9459" xr:uid="{00000000-0005-0000-0000-0000F3240000}"/>
    <cellStyle name="Normal 78 4 3 2 3 3" xfId="24560" xr:uid="{00000000-0005-0000-0000-0000F05F0000}"/>
    <cellStyle name="Normal 78 4 3 2 5" xfId="19547" xr:uid="{00000000-0005-0000-0000-00005B4C0000}"/>
    <cellStyle name="Normal 78 4 3 3" xfId="6098" xr:uid="{00000000-0005-0000-0000-0000D2170000}"/>
    <cellStyle name="Normal 78 4 3 3 2" xfId="16150" xr:uid="{00000000-0005-0000-0000-0000163F0000}"/>
    <cellStyle name="Normal 78 4 3 3 3" xfId="11130" xr:uid="{00000000-0005-0000-0000-00007A2B0000}"/>
    <cellStyle name="Normal 78 4 3 3 3 3" xfId="26231" xr:uid="{00000000-0005-0000-0000-000077660000}"/>
    <cellStyle name="Normal 78 4 3 3 5" xfId="21218" xr:uid="{00000000-0005-0000-0000-0000E2520000}"/>
    <cellStyle name="Normal 78 4 3 4" xfId="12808" xr:uid="{00000000-0005-0000-0000-000008320000}"/>
    <cellStyle name="Normal 78 4 3 4 3" xfId="27906" xr:uid="{00000000-0005-0000-0000-0000026D0000}"/>
    <cellStyle name="Normal 78 4 3 5" xfId="7787" xr:uid="{00000000-0005-0000-0000-00006B1E0000}"/>
    <cellStyle name="Normal 78 4 3 5 3" xfId="22889" xr:uid="{00000000-0005-0000-0000-000069590000}"/>
    <cellStyle name="Normal 78 4 3 7" xfId="17876" xr:uid="{00000000-0005-0000-0000-0000D4450000}"/>
    <cellStyle name="Normal 78 4 4" xfId="3569" xr:uid="{00000000-0005-0000-0000-0000F10D0000}"/>
    <cellStyle name="Normal 78 4 4 2" xfId="13643" xr:uid="{00000000-0005-0000-0000-00004B350000}"/>
    <cellStyle name="Normal 78 4 4 2 3" xfId="28741" xr:uid="{00000000-0005-0000-0000-000045700000}"/>
    <cellStyle name="Normal 78 4 4 3" xfId="8623" xr:uid="{00000000-0005-0000-0000-0000AF210000}"/>
    <cellStyle name="Normal 78 4 4 3 3" xfId="23724" xr:uid="{00000000-0005-0000-0000-0000AC5C0000}"/>
    <cellStyle name="Normal 78 4 4 5" xfId="18711" xr:uid="{00000000-0005-0000-0000-000017490000}"/>
    <cellStyle name="Normal 78 4 5" xfId="5262" xr:uid="{00000000-0005-0000-0000-00008E140000}"/>
    <cellStyle name="Normal 78 4 5 2" xfId="15314" xr:uid="{00000000-0005-0000-0000-0000D23B0000}"/>
    <cellStyle name="Normal 78 4 5 2 3" xfId="30412" xr:uid="{00000000-0005-0000-0000-0000CC760000}"/>
    <cellStyle name="Normal 78 4 5 3" xfId="10294" xr:uid="{00000000-0005-0000-0000-000036280000}"/>
    <cellStyle name="Normal 78 4 5 3 3" xfId="25395" xr:uid="{00000000-0005-0000-0000-000033630000}"/>
    <cellStyle name="Normal 78 4 5 5" xfId="20382" xr:uid="{00000000-0005-0000-0000-00009E4F0000}"/>
    <cellStyle name="Normal 78 4 6" xfId="11972" xr:uid="{00000000-0005-0000-0000-0000C42E0000}"/>
    <cellStyle name="Normal 78 4 6 3" xfId="27070" xr:uid="{00000000-0005-0000-0000-0000BE690000}"/>
    <cellStyle name="Normal 78 4 7" xfId="6951" xr:uid="{00000000-0005-0000-0000-0000271B0000}"/>
    <cellStyle name="Normal 78 4 7 3" xfId="22053" xr:uid="{00000000-0005-0000-0000-000025560000}"/>
    <cellStyle name="Normal 78 4 9" xfId="17040" xr:uid="{00000000-0005-0000-0000-000090420000}"/>
    <cellStyle name="Normal 78 5" xfId="2084" xr:uid="{00000000-0005-0000-0000-000024080000}"/>
    <cellStyle name="Normal 78 5 2" xfId="2925" xr:uid="{00000000-0005-0000-0000-00006D0B0000}"/>
    <cellStyle name="Normal 78 5 2 2" xfId="4615" xr:uid="{00000000-0005-0000-0000-000007120000}"/>
    <cellStyle name="Normal 78 5 2 2 2" xfId="14688" xr:uid="{00000000-0005-0000-0000-000060390000}"/>
    <cellStyle name="Normal 78 5 2 2 2 3" xfId="29786" xr:uid="{00000000-0005-0000-0000-00005A740000}"/>
    <cellStyle name="Normal 78 5 2 2 3" xfId="9668" xr:uid="{00000000-0005-0000-0000-0000C4250000}"/>
    <cellStyle name="Normal 78 5 2 2 3 3" xfId="24769" xr:uid="{00000000-0005-0000-0000-0000C1600000}"/>
    <cellStyle name="Normal 78 5 2 2 5" xfId="19756" xr:uid="{00000000-0005-0000-0000-00002C4D0000}"/>
    <cellStyle name="Normal 78 5 2 3" xfId="6307" xr:uid="{00000000-0005-0000-0000-0000A3180000}"/>
    <cellStyle name="Normal 78 5 2 3 2" xfId="16359" xr:uid="{00000000-0005-0000-0000-0000E73F0000}"/>
    <cellStyle name="Normal 78 5 2 3 3" xfId="11339" xr:uid="{00000000-0005-0000-0000-00004B2C0000}"/>
    <cellStyle name="Normal 78 5 2 3 3 3" xfId="26440" xr:uid="{00000000-0005-0000-0000-000048670000}"/>
    <cellStyle name="Normal 78 5 2 3 5" xfId="21427" xr:uid="{00000000-0005-0000-0000-0000B3530000}"/>
    <cellStyle name="Normal 78 5 2 4" xfId="13017" xr:uid="{00000000-0005-0000-0000-0000D9320000}"/>
    <cellStyle name="Normal 78 5 2 4 3" xfId="28115" xr:uid="{00000000-0005-0000-0000-0000D36D0000}"/>
    <cellStyle name="Normal 78 5 2 5" xfId="7996" xr:uid="{00000000-0005-0000-0000-00003C1F0000}"/>
    <cellStyle name="Normal 78 5 2 5 3" xfId="23098" xr:uid="{00000000-0005-0000-0000-00003A5A0000}"/>
    <cellStyle name="Normal 78 5 2 7" xfId="18085" xr:uid="{00000000-0005-0000-0000-0000A5460000}"/>
    <cellStyle name="Normal 78 5 3" xfId="3778" xr:uid="{00000000-0005-0000-0000-0000C20E0000}"/>
    <cellStyle name="Normal 78 5 3 2" xfId="13852" xr:uid="{00000000-0005-0000-0000-00001C360000}"/>
    <cellStyle name="Normal 78 5 3 2 3" xfId="28950" xr:uid="{00000000-0005-0000-0000-000016710000}"/>
    <cellStyle name="Normal 78 5 3 3" xfId="8832" xr:uid="{00000000-0005-0000-0000-000080220000}"/>
    <cellStyle name="Normal 78 5 3 3 3" xfId="23933" xr:uid="{00000000-0005-0000-0000-00007D5D0000}"/>
    <cellStyle name="Normal 78 5 3 5" xfId="18920" xr:uid="{00000000-0005-0000-0000-0000E8490000}"/>
    <cellStyle name="Normal 78 5 4" xfId="5471" xr:uid="{00000000-0005-0000-0000-00005F150000}"/>
    <cellStyle name="Normal 78 5 4 2" xfId="15523" xr:uid="{00000000-0005-0000-0000-0000A33C0000}"/>
    <cellStyle name="Normal 78 5 4 2 3" xfId="30621" xr:uid="{00000000-0005-0000-0000-00009D770000}"/>
    <cellStyle name="Normal 78 5 4 3" xfId="10503" xr:uid="{00000000-0005-0000-0000-000007290000}"/>
    <cellStyle name="Normal 78 5 4 3 3" xfId="25604" xr:uid="{00000000-0005-0000-0000-000004640000}"/>
    <cellStyle name="Normal 78 5 4 5" xfId="20591" xr:uid="{00000000-0005-0000-0000-00006F500000}"/>
    <cellStyle name="Normal 78 5 5" xfId="12181" xr:uid="{00000000-0005-0000-0000-0000952F0000}"/>
    <cellStyle name="Normal 78 5 5 3" xfId="27279" xr:uid="{00000000-0005-0000-0000-00008F6A0000}"/>
    <cellStyle name="Normal 78 5 6" xfId="7160" xr:uid="{00000000-0005-0000-0000-0000F81B0000}"/>
    <cellStyle name="Normal 78 5 6 3" xfId="22262" xr:uid="{00000000-0005-0000-0000-0000F6560000}"/>
    <cellStyle name="Normal 78 5 8" xfId="17249" xr:uid="{00000000-0005-0000-0000-000061430000}"/>
    <cellStyle name="Normal 78 6" xfId="2505" xr:uid="{00000000-0005-0000-0000-0000C9090000}"/>
    <cellStyle name="Normal 78 6 2" xfId="4197" xr:uid="{00000000-0005-0000-0000-000065100000}"/>
    <cellStyle name="Normal 78 6 2 2" xfId="14270" xr:uid="{00000000-0005-0000-0000-0000BE370000}"/>
    <cellStyle name="Normal 78 6 2 2 3" xfId="29368" xr:uid="{00000000-0005-0000-0000-0000B8720000}"/>
    <cellStyle name="Normal 78 6 2 3" xfId="9250" xr:uid="{00000000-0005-0000-0000-000022240000}"/>
    <cellStyle name="Normal 78 6 2 3 3" xfId="24351" xr:uid="{00000000-0005-0000-0000-00001F5F0000}"/>
    <cellStyle name="Normal 78 6 2 5" xfId="19338" xr:uid="{00000000-0005-0000-0000-00008A4B0000}"/>
    <cellStyle name="Normal 78 6 3" xfId="5889" xr:uid="{00000000-0005-0000-0000-000001170000}"/>
    <cellStyle name="Normal 78 6 3 2" xfId="15941" xr:uid="{00000000-0005-0000-0000-0000453E0000}"/>
    <cellStyle name="Normal 78 6 3 3" xfId="10921" xr:uid="{00000000-0005-0000-0000-0000A92A0000}"/>
    <cellStyle name="Normal 78 6 3 3 3" xfId="26022" xr:uid="{00000000-0005-0000-0000-0000A6650000}"/>
    <cellStyle name="Normal 78 6 3 5" xfId="21009" xr:uid="{00000000-0005-0000-0000-000011520000}"/>
    <cellStyle name="Normal 78 6 4" xfId="12599" xr:uid="{00000000-0005-0000-0000-000037310000}"/>
    <cellStyle name="Normal 78 6 4 3" xfId="27697" xr:uid="{00000000-0005-0000-0000-0000316C0000}"/>
    <cellStyle name="Normal 78 6 5" xfId="7578" xr:uid="{00000000-0005-0000-0000-00009A1D0000}"/>
    <cellStyle name="Normal 78 6 5 3" xfId="22680" xr:uid="{00000000-0005-0000-0000-000098580000}"/>
    <cellStyle name="Normal 78 6 7" xfId="17667" xr:uid="{00000000-0005-0000-0000-000003450000}"/>
    <cellStyle name="Normal 78 7" xfId="3352" xr:uid="{00000000-0005-0000-0000-0000180D0000}"/>
    <cellStyle name="Normal 78 7 2" xfId="13435" xr:uid="{00000000-0005-0000-0000-00007B340000}"/>
    <cellStyle name="Normal 78 7 2 3" xfId="28533" xr:uid="{00000000-0005-0000-0000-0000756F0000}"/>
    <cellStyle name="Normal 78 7 3" xfId="8414" xr:uid="{00000000-0005-0000-0000-0000DE200000}"/>
    <cellStyle name="Normal 78 7 3 3" xfId="23516" xr:uid="{00000000-0005-0000-0000-0000DC5B0000}"/>
    <cellStyle name="Normal 78 7 5" xfId="18503" xr:uid="{00000000-0005-0000-0000-000047480000}"/>
    <cellStyle name="Normal 78 8" xfId="5050" xr:uid="{00000000-0005-0000-0000-0000BA130000}"/>
    <cellStyle name="Normal 78 8 2" xfId="15106" xr:uid="{00000000-0005-0000-0000-0000023B0000}"/>
    <cellStyle name="Normal 78 8 2 3" xfId="30204" xr:uid="{00000000-0005-0000-0000-0000FC750000}"/>
    <cellStyle name="Normal 78 8 3" xfId="10086" xr:uid="{00000000-0005-0000-0000-000066270000}"/>
    <cellStyle name="Normal 78 8 3 3" xfId="25187" xr:uid="{00000000-0005-0000-0000-000063620000}"/>
    <cellStyle name="Normal 78 8 5" xfId="20174" xr:uid="{00000000-0005-0000-0000-0000CE4E0000}"/>
    <cellStyle name="Normal 78 9" xfId="11761" xr:uid="{00000000-0005-0000-0000-0000F12D0000}"/>
    <cellStyle name="Normal 78 9 3" xfId="26861" xr:uid="{00000000-0005-0000-0000-0000ED680000}"/>
    <cellStyle name="Normal 79" xfId="1110" xr:uid="{00000000-0005-0000-0000-000056040000}"/>
    <cellStyle name="Normal 79 10" xfId="6743" xr:uid="{00000000-0005-0000-0000-0000571A0000}"/>
    <cellStyle name="Normal 79 10 3" xfId="21848" xr:uid="{00000000-0005-0000-0000-000058550000}"/>
    <cellStyle name="Normal 79 12" xfId="16833" xr:uid="{00000000-0005-0000-0000-0000C1410000}"/>
    <cellStyle name="Normal 79 2" xfId="1707" xr:uid="{00000000-0005-0000-0000-0000AB060000}"/>
    <cellStyle name="Normal 79 2 11" xfId="16887" xr:uid="{00000000-0005-0000-0000-0000F7410000}"/>
    <cellStyle name="Normal 79 2 2" xfId="1816" xr:uid="{00000000-0005-0000-0000-000018070000}"/>
    <cellStyle name="Normal 79 2 2 10" xfId="16991" xr:uid="{00000000-0005-0000-0000-00005F420000}"/>
    <cellStyle name="Normal 79 2 2 2" xfId="2033" xr:uid="{00000000-0005-0000-0000-0000F1070000}"/>
    <cellStyle name="Normal 79 2 2 2 2" xfId="2454" xr:uid="{00000000-0005-0000-0000-000096090000}"/>
    <cellStyle name="Normal 79 2 2 2 2 2" xfId="3293" xr:uid="{00000000-0005-0000-0000-0000DD0C0000}"/>
    <cellStyle name="Normal 79 2 2 2 2 2 2" xfId="4983" xr:uid="{00000000-0005-0000-0000-000077130000}"/>
    <cellStyle name="Normal 79 2 2 2 2 2 2 2" xfId="15056" xr:uid="{00000000-0005-0000-0000-0000D03A0000}"/>
    <cellStyle name="Normal 79 2 2 2 2 2 2 2 3" xfId="30154" xr:uid="{00000000-0005-0000-0000-0000CA750000}"/>
    <cellStyle name="Normal 79 2 2 2 2 2 2 3" xfId="10036" xr:uid="{00000000-0005-0000-0000-000034270000}"/>
    <cellStyle name="Normal 79 2 2 2 2 2 2 3 3" xfId="25137" xr:uid="{00000000-0005-0000-0000-000031620000}"/>
    <cellStyle name="Normal 79 2 2 2 2 2 2 5" xfId="20124" xr:uid="{00000000-0005-0000-0000-00009C4E0000}"/>
    <cellStyle name="Normal 79 2 2 2 2 2 3" xfId="6675" xr:uid="{00000000-0005-0000-0000-0000131A0000}"/>
    <cellStyle name="Normal 79 2 2 2 2 2 3 2" xfId="16727" xr:uid="{00000000-0005-0000-0000-000057410000}"/>
    <cellStyle name="Normal 79 2 2 2 2 2 3 3" xfId="11707" xr:uid="{00000000-0005-0000-0000-0000BB2D0000}"/>
    <cellStyle name="Normal 79 2 2 2 2 2 3 3 3" xfId="26808" xr:uid="{00000000-0005-0000-0000-0000B8680000}"/>
    <cellStyle name="Normal 79 2 2 2 2 2 3 5" xfId="21795" xr:uid="{00000000-0005-0000-0000-000023550000}"/>
    <cellStyle name="Normal 79 2 2 2 2 2 4" xfId="13385" xr:uid="{00000000-0005-0000-0000-000049340000}"/>
    <cellStyle name="Normal 79 2 2 2 2 2 4 3" xfId="28483" xr:uid="{00000000-0005-0000-0000-0000436F0000}"/>
    <cellStyle name="Normal 79 2 2 2 2 2 5" xfId="8364" xr:uid="{00000000-0005-0000-0000-0000AC200000}"/>
    <cellStyle name="Normal 79 2 2 2 2 2 5 3" xfId="23466" xr:uid="{00000000-0005-0000-0000-0000AA5B0000}"/>
    <cellStyle name="Normal 79 2 2 2 2 2 7" xfId="18453" xr:uid="{00000000-0005-0000-0000-000015480000}"/>
    <cellStyle name="Normal 79 2 2 2 2 3" xfId="4146" xr:uid="{00000000-0005-0000-0000-000032100000}"/>
    <cellStyle name="Normal 79 2 2 2 2 3 2" xfId="14220" xr:uid="{00000000-0005-0000-0000-00008C370000}"/>
    <cellStyle name="Normal 79 2 2 2 2 3 2 3" xfId="29318" xr:uid="{00000000-0005-0000-0000-000086720000}"/>
    <cellStyle name="Normal 79 2 2 2 2 3 3" xfId="9200" xr:uid="{00000000-0005-0000-0000-0000F0230000}"/>
    <cellStyle name="Normal 79 2 2 2 2 3 3 3" xfId="24301" xr:uid="{00000000-0005-0000-0000-0000ED5E0000}"/>
    <cellStyle name="Normal 79 2 2 2 2 3 5" xfId="19288" xr:uid="{00000000-0005-0000-0000-0000584B0000}"/>
    <cellStyle name="Normal 79 2 2 2 2 4" xfId="5839" xr:uid="{00000000-0005-0000-0000-0000CF160000}"/>
    <cellStyle name="Normal 79 2 2 2 2 4 2" xfId="15891" xr:uid="{00000000-0005-0000-0000-0000133E0000}"/>
    <cellStyle name="Normal 79 2 2 2 2 4 3" xfId="10871" xr:uid="{00000000-0005-0000-0000-0000772A0000}"/>
    <cellStyle name="Normal 79 2 2 2 2 4 3 3" xfId="25972" xr:uid="{00000000-0005-0000-0000-000074650000}"/>
    <cellStyle name="Normal 79 2 2 2 2 4 5" xfId="20959" xr:uid="{00000000-0005-0000-0000-0000DF510000}"/>
    <cellStyle name="Normal 79 2 2 2 2 5" xfId="12549" xr:uid="{00000000-0005-0000-0000-000005310000}"/>
    <cellStyle name="Normal 79 2 2 2 2 5 3" xfId="27647" xr:uid="{00000000-0005-0000-0000-0000FF6B0000}"/>
    <cellStyle name="Normal 79 2 2 2 2 6" xfId="7528" xr:uid="{00000000-0005-0000-0000-0000681D0000}"/>
    <cellStyle name="Normal 79 2 2 2 2 6 3" xfId="22630" xr:uid="{00000000-0005-0000-0000-000066580000}"/>
    <cellStyle name="Normal 79 2 2 2 2 8" xfId="17617" xr:uid="{00000000-0005-0000-0000-0000D1440000}"/>
    <cellStyle name="Normal 79 2 2 2 3" xfId="2875" xr:uid="{00000000-0005-0000-0000-00003B0B0000}"/>
    <cellStyle name="Normal 79 2 2 2 3 2" xfId="4565" xr:uid="{00000000-0005-0000-0000-0000D5110000}"/>
    <cellStyle name="Normal 79 2 2 2 3 2 2" xfId="14638" xr:uid="{00000000-0005-0000-0000-00002E390000}"/>
    <cellStyle name="Normal 79 2 2 2 3 2 2 3" xfId="29736" xr:uid="{00000000-0005-0000-0000-000028740000}"/>
    <cellStyle name="Normal 79 2 2 2 3 2 3" xfId="9618" xr:uid="{00000000-0005-0000-0000-000092250000}"/>
    <cellStyle name="Normal 79 2 2 2 3 2 3 3" xfId="24719" xr:uid="{00000000-0005-0000-0000-00008F600000}"/>
    <cellStyle name="Normal 79 2 2 2 3 2 5" xfId="19706" xr:uid="{00000000-0005-0000-0000-0000FA4C0000}"/>
    <cellStyle name="Normal 79 2 2 2 3 3" xfId="6257" xr:uid="{00000000-0005-0000-0000-000071180000}"/>
    <cellStyle name="Normal 79 2 2 2 3 3 2" xfId="16309" xr:uid="{00000000-0005-0000-0000-0000B53F0000}"/>
    <cellStyle name="Normal 79 2 2 2 3 3 3" xfId="11289" xr:uid="{00000000-0005-0000-0000-0000192C0000}"/>
    <cellStyle name="Normal 79 2 2 2 3 3 3 3" xfId="26390" xr:uid="{00000000-0005-0000-0000-000016670000}"/>
    <cellStyle name="Normal 79 2 2 2 3 3 5" xfId="21377" xr:uid="{00000000-0005-0000-0000-000081530000}"/>
    <cellStyle name="Normal 79 2 2 2 3 4" xfId="12967" xr:uid="{00000000-0005-0000-0000-0000A7320000}"/>
    <cellStyle name="Normal 79 2 2 2 3 4 3" xfId="28065" xr:uid="{00000000-0005-0000-0000-0000A16D0000}"/>
    <cellStyle name="Normal 79 2 2 2 3 5" xfId="7946" xr:uid="{00000000-0005-0000-0000-00000A1F0000}"/>
    <cellStyle name="Normal 79 2 2 2 3 5 3" xfId="23048" xr:uid="{00000000-0005-0000-0000-0000085A0000}"/>
    <cellStyle name="Normal 79 2 2 2 3 7" xfId="18035" xr:uid="{00000000-0005-0000-0000-000073460000}"/>
    <cellStyle name="Normal 79 2 2 2 4" xfId="3728" xr:uid="{00000000-0005-0000-0000-0000900E0000}"/>
    <cellStyle name="Normal 79 2 2 2 4 2" xfId="13802" xr:uid="{00000000-0005-0000-0000-0000EA350000}"/>
    <cellStyle name="Normal 79 2 2 2 4 2 3" xfId="28900" xr:uid="{00000000-0005-0000-0000-0000E4700000}"/>
    <cellStyle name="Normal 79 2 2 2 4 3" xfId="8782" xr:uid="{00000000-0005-0000-0000-00004E220000}"/>
    <cellStyle name="Normal 79 2 2 2 4 3 3" xfId="23883" xr:uid="{00000000-0005-0000-0000-00004B5D0000}"/>
    <cellStyle name="Normal 79 2 2 2 4 5" xfId="18870" xr:uid="{00000000-0005-0000-0000-0000B6490000}"/>
    <cellStyle name="Normal 79 2 2 2 5" xfId="5421" xr:uid="{00000000-0005-0000-0000-00002D150000}"/>
    <cellStyle name="Normal 79 2 2 2 5 2" xfId="15473" xr:uid="{00000000-0005-0000-0000-0000713C0000}"/>
    <cellStyle name="Normal 79 2 2 2 5 2 3" xfId="30571" xr:uid="{00000000-0005-0000-0000-00006B770000}"/>
    <cellStyle name="Normal 79 2 2 2 5 3" xfId="10453" xr:uid="{00000000-0005-0000-0000-0000D5280000}"/>
    <cellStyle name="Normal 79 2 2 2 5 3 3" xfId="25554" xr:uid="{00000000-0005-0000-0000-0000D2630000}"/>
    <cellStyle name="Normal 79 2 2 2 5 5" xfId="20541" xr:uid="{00000000-0005-0000-0000-00003D500000}"/>
    <cellStyle name="Normal 79 2 2 2 6" xfId="12131" xr:uid="{00000000-0005-0000-0000-0000632F0000}"/>
    <cellStyle name="Normal 79 2 2 2 6 3" xfId="27229" xr:uid="{00000000-0005-0000-0000-00005D6A0000}"/>
    <cellStyle name="Normal 79 2 2 2 7" xfId="7110" xr:uid="{00000000-0005-0000-0000-0000C61B0000}"/>
    <cellStyle name="Normal 79 2 2 2 7 3" xfId="22212" xr:uid="{00000000-0005-0000-0000-0000C4560000}"/>
    <cellStyle name="Normal 79 2 2 2 9" xfId="17199" xr:uid="{00000000-0005-0000-0000-00002F430000}"/>
    <cellStyle name="Normal 79 2 2 3" xfId="2246" xr:uid="{00000000-0005-0000-0000-0000C6080000}"/>
    <cellStyle name="Normal 79 2 2 3 2" xfId="3085" xr:uid="{00000000-0005-0000-0000-00000D0C0000}"/>
    <cellStyle name="Normal 79 2 2 3 2 2" xfId="4775" xr:uid="{00000000-0005-0000-0000-0000A7120000}"/>
    <cellStyle name="Normal 79 2 2 3 2 2 2" xfId="14848" xr:uid="{00000000-0005-0000-0000-0000003A0000}"/>
    <cellStyle name="Normal 79 2 2 3 2 2 2 3" xfId="29946" xr:uid="{00000000-0005-0000-0000-0000FA740000}"/>
    <cellStyle name="Normal 79 2 2 3 2 2 3" xfId="9828" xr:uid="{00000000-0005-0000-0000-000064260000}"/>
    <cellStyle name="Normal 79 2 2 3 2 2 3 3" xfId="24929" xr:uid="{00000000-0005-0000-0000-000061610000}"/>
    <cellStyle name="Normal 79 2 2 3 2 2 5" xfId="19916" xr:uid="{00000000-0005-0000-0000-0000CC4D0000}"/>
    <cellStyle name="Normal 79 2 2 3 2 3" xfId="6467" xr:uid="{00000000-0005-0000-0000-000043190000}"/>
    <cellStyle name="Normal 79 2 2 3 2 3 2" xfId="16519" xr:uid="{00000000-0005-0000-0000-000087400000}"/>
    <cellStyle name="Normal 79 2 2 3 2 3 3" xfId="11499" xr:uid="{00000000-0005-0000-0000-0000EB2C0000}"/>
    <cellStyle name="Normal 79 2 2 3 2 3 3 3" xfId="26600" xr:uid="{00000000-0005-0000-0000-0000E8670000}"/>
    <cellStyle name="Normal 79 2 2 3 2 3 5" xfId="21587" xr:uid="{00000000-0005-0000-0000-000053540000}"/>
    <cellStyle name="Normal 79 2 2 3 2 4" xfId="13177" xr:uid="{00000000-0005-0000-0000-000079330000}"/>
    <cellStyle name="Normal 79 2 2 3 2 4 3" xfId="28275" xr:uid="{00000000-0005-0000-0000-0000736E0000}"/>
    <cellStyle name="Normal 79 2 2 3 2 5" xfId="8156" xr:uid="{00000000-0005-0000-0000-0000DC1F0000}"/>
    <cellStyle name="Normal 79 2 2 3 2 5 3" xfId="23258" xr:uid="{00000000-0005-0000-0000-0000DA5A0000}"/>
    <cellStyle name="Normal 79 2 2 3 2 7" xfId="18245" xr:uid="{00000000-0005-0000-0000-000045470000}"/>
    <cellStyle name="Normal 79 2 2 3 3" xfId="3938" xr:uid="{00000000-0005-0000-0000-0000620F0000}"/>
    <cellStyle name="Normal 79 2 2 3 3 2" xfId="14012" xr:uid="{00000000-0005-0000-0000-0000BC360000}"/>
    <cellStyle name="Normal 79 2 2 3 3 2 3" xfId="29110" xr:uid="{00000000-0005-0000-0000-0000B6710000}"/>
    <cellStyle name="Normal 79 2 2 3 3 3" xfId="8992" xr:uid="{00000000-0005-0000-0000-000020230000}"/>
    <cellStyle name="Normal 79 2 2 3 3 3 3" xfId="24093" xr:uid="{00000000-0005-0000-0000-00001D5E0000}"/>
    <cellStyle name="Normal 79 2 2 3 3 5" xfId="19080" xr:uid="{00000000-0005-0000-0000-0000884A0000}"/>
    <cellStyle name="Normal 79 2 2 3 4" xfId="5631" xr:uid="{00000000-0005-0000-0000-0000FF150000}"/>
    <cellStyle name="Normal 79 2 2 3 4 2" xfId="15683" xr:uid="{00000000-0005-0000-0000-0000433D0000}"/>
    <cellStyle name="Normal 79 2 2 3 4 2 3" xfId="30781" xr:uid="{00000000-0005-0000-0000-00003D780000}"/>
    <cellStyle name="Normal 79 2 2 3 4 3" xfId="10663" xr:uid="{00000000-0005-0000-0000-0000A7290000}"/>
    <cellStyle name="Normal 79 2 2 3 4 3 3" xfId="25764" xr:uid="{00000000-0005-0000-0000-0000A4640000}"/>
    <cellStyle name="Normal 79 2 2 3 4 5" xfId="20751" xr:uid="{00000000-0005-0000-0000-00000F510000}"/>
    <cellStyle name="Normal 79 2 2 3 5" xfId="12341" xr:uid="{00000000-0005-0000-0000-000035300000}"/>
    <cellStyle name="Normal 79 2 2 3 5 3" xfId="27439" xr:uid="{00000000-0005-0000-0000-00002F6B0000}"/>
    <cellStyle name="Normal 79 2 2 3 6" xfId="7320" xr:uid="{00000000-0005-0000-0000-0000981C0000}"/>
    <cellStyle name="Normal 79 2 2 3 6 3" xfId="22422" xr:uid="{00000000-0005-0000-0000-000096570000}"/>
    <cellStyle name="Normal 79 2 2 3 8" xfId="17409" xr:uid="{00000000-0005-0000-0000-000001440000}"/>
    <cellStyle name="Normal 79 2 2 4" xfId="2667" xr:uid="{00000000-0005-0000-0000-00006B0A0000}"/>
    <cellStyle name="Normal 79 2 2 4 2" xfId="4357" xr:uid="{00000000-0005-0000-0000-000005110000}"/>
    <cellStyle name="Normal 79 2 2 4 2 2" xfId="14430" xr:uid="{00000000-0005-0000-0000-00005E380000}"/>
    <cellStyle name="Normal 79 2 2 4 2 2 3" xfId="29528" xr:uid="{00000000-0005-0000-0000-000058730000}"/>
    <cellStyle name="Normal 79 2 2 4 2 3" xfId="9410" xr:uid="{00000000-0005-0000-0000-0000C2240000}"/>
    <cellStyle name="Normal 79 2 2 4 2 3 3" xfId="24511" xr:uid="{00000000-0005-0000-0000-0000BF5F0000}"/>
    <cellStyle name="Normal 79 2 2 4 2 5" xfId="19498" xr:uid="{00000000-0005-0000-0000-00002A4C0000}"/>
    <cellStyle name="Normal 79 2 2 4 3" xfId="6049" xr:uid="{00000000-0005-0000-0000-0000A1170000}"/>
    <cellStyle name="Normal 79 2 2 4 3 2" xfId="16101" xr:uid="{00000000-0005-0000-0000-0000E53E0000}"/>
    <cellStyle name="Normal 79 2 2 4 3 3" xfId="11081" xr:uid="{00000000-0005-0000-0000-0000492B0000}"/>
    <cellStyle name="Normal 79 2 2 4 3 3 3" xfId="26182" xr:uid="{00000000-0005-0000-0000-000046660000}"/>
    <cellStyle name="Normal 79 2 2 4 3 5" xfId="21169" xr:uid="{00000000-0005-0000-0000-0000B1520000}"/>
    <cellStyle name="Normal 79 2 2 4 4" xfId="12759" xr:uid="{00000000-0005-0000-0000-0000D7310000}"/>
    <cellStyle name="Normal 79 2 2 4 4 3" xfId="27857" xr:uid="{00000000-0005-0000-0000-0000D16C0000}"/>
    <cellStyle name="Normal 79 2 2 4 5" xfId="7738" xr:uid="{00000000-0005-0000-0000-00003A1E0000}"/>
    <cellStyle name="Normal 79 2 2 4 5 3" xfId="22840" xr:uid="{00000000-0005-0000-0000-000038590000}"/>
    <cellStyle name="Normal 79 2 2 4 7" xfId="17827" xr:uid="{00000000-0005-0000-0000-0000A3450000}"/>
    <cellStyle name="Normal 79 2 2 5" xfId="3520" xr:uid="{00000000-0005-0000-0000-0000C00D0000}"/>
    <cellStyle name="Normal 79 2 2 5 2" xfId="13594" xr:uid="{00000000-0005-0000-0000-00001A350000}"/>
    <cellStyle name="Normal 79 2 2 5 2 3" xfId="28692" xr:uid="{00000000-0005-0000-0000-000014700000}"/>
    <cellStyle name="Normal 79 2 2 5 3" xfId="8574" xr:uid="{00000000-0005-0000-0000-00007E210000}"/>
    <cellStyle name="Normal 79 2 2 5 3 3" xfId="23675" xr:uid="{00000000-0005-0000-0000-00007B5C0000}"/>
    <cellStyle name="Normal 79 2 2 5 5" xfId="18662" xr:uid="{00000000-0005-0000-0000-0000E6480000}"/>
    <cellStyle name="Normal 79 2 2 6" xfId="5213" xr:uid="{00000000-0005-0000-0000-00005D140000}"/>
    <cellStyle name="Normal 79 2 2 6 2" xfId="15265" xr:uid="{00000000-0005-0000-0000-0000A13B0000}"/>
    <cellStyle name="Normal 79 2 2 6 2 3" xfId="30363" xr:uid="{00000000-0005-0000-0000-00009B760000}"/>
    <cellStyle name="Normal 79 2 2 6 3" xfId="10245" xr:uid="{00000000-0005-0000-0000-000005280000}"/>
    <cellStyle name="Normal 79 2 2 6 3 3" xfId="25346" xr:uid="{00000000-0005-0000-0000-000002630000}"/>
    <cellStyle name="Normal 79 2 2 6 5" xfId="20333" xr:uid="{00000000-0005-0000-0000-00006D4F0000}"/>
    <cellStyle name="Normal 79 2 2 7" xfId="11923" xr:uid="{00000000-0005-0000-0000-0000932E0000}"/>
    <cellStyle name="Normal 79 2 2 7 3" xfId="27021" xr:uid="{00000000-0005-0000-0000-00008D690000}"/>
    <cellStyle name="Normal 79 2 2 8" xfId="6902" xr:uid="{00000000-0005-0000-0000-0000F61A0000}"/>
    <cellStyle name="Normal 79 2 2 8 3" xfId="22004" xr:uid="{00000000-0005-0000-0000-0000F4550000}"/>
    <cellStyle name="Normal 79 2 3" xfId="1929" xr:uid="{00000000-0005-0000-0000-000089070000}"/>
    <cellStyle name="Normal 79 2 3 2" xfId="2350" xr:uid="{00000000-0005-0000-0000-00002E090000}"/>
    <cellStyle name="Normal 79 2 3 2 2" xfId="3189" xr:uid="{00000000-0005-0000-0000-0000750C0000}"/>
    <cellStyle name="Normal 79 2 3 2 2 2" xfId="4879" xr:uid="{00000000-0005-0000-0000-00000F130000}"/>
    <cellStyle name="Normal 79 2 3 2 2 2 2" xfId="14952" xr:uid="{00000000-0005-0000-0000-0000683A0000}"/>
    <cellStyle name="Normal 79 2 3 2 2 2 2 3" xfId="30050" xr:uid="{00000000-0005-0000-0000-000062750000}"/>
    <cellStyle name="Normal 79 2 3 2 2 2 3" xfId="9932" xr:uid="{00000000-0005-0000-0000-0000CC260000}"/>
    <cellStyle name="Normal 79 2 3 2 2 2 3 3" xfId="25033" xr:uid="{00000000-0005-0000-0000-0000C9610000}"/>
    <cellStyle name="Normal 79 2 3 2 2 2 5" xfId="20020" xr:uid="{00000000-0005-0000-0000-0000344E0000}"/>
    <cellStyle name="Normal 79 2 3 2 2 3" xfId="6571" xr:uid="{00000000-0005-0000-0000-0000AB190000}"/>
    <cellStyle name="Normal 79 2 3 2 2 3 2" xfId="16623" xr:uid="{00000000-0005-0000-0000-0000EF400000}"/>
    <cellStyle name="Normal 79 2 3 2 2 3 3" xfId="11603" xr:uid="{00000000-0005-0000-0000-0000532D0000}"/>
    <cellStyle name="Normal 79 2 3 2 2 3 3 3" xfId="26704" xr:uid="{00000000-0005-0000-0000-000050680000}"/>
    <cellStyle name="Normal 79 2 3 2 2 3 5" xfId="21691" xr:uid="{00000000-0005-0000-0000-0000BB540000}"/>
    <cellStyle name="Normal 79 2 3 2 2 4" xfId="13281" xr:uid="{00000000-0005-0000-0000-0000E1330000}"/>
    <cellStyle name="Normal 79 2 3 2 2 4 3" xfId="28379" xr:uid="{00000000-0005-0000-0000-0000DB6E0000}"/>
    <cellStyle name="Normal 79 2 3 2 2 5" xfId="8260" xr:uid="{00000000-0005-0000-0000-000044200000}"/>
    <cellStyle name="Normal 79 2 3 2 2 5 3" xfId="23362" xr:uid="{00000000-0005-0000-0000-0000425B0000}"/>
    <cellStyle name="Normal 79 2 3 2 2 7" xfId="18349" xr:uid="{00000000-0005-0000-0000-0000AD470000}"/>
    <cellStyle name="Normal 79 2 3 2 3" xfId="4042" xr:uid="{00000000-0005-0000-0000-0000CA0F0000}"/>
    <cellStyle name="Normal 79 2 3 2 3 2" xfId="14116" xr:uid="{00000000-0005-0000-0000-000024370000}"/>
    <cellStyle name="Normal 79 2 3 2 3 2 3" xfId="29214" xr:uid="{00000000-0005-0000-0000-00001E720000}"/>
    <cellStyle name="Normal 79 2 3 2 3 3" xfId="9096" xr:uid="{00000000-0005-0000-0000-000088230000}"/>
    <cellStyle name="Normal 79 2 3 2 3 3 3" xfId="24197" xr:uid="{00000000-0005-0000-0000-0000855E0000}"/>
    <cellStyle name="Normal 79 2 3 2 3 5" xfId="19184" xr:uid="{00000000-0005-0000-0000-0000F04A0000}"/>
    <cellStyle name="Normal 79 2 3 2 4" xfId="5735" xr:uid="{00000000-0005-0000-0000-000067160000}"/>
    <cellStyle name="Normal 79 2 3 2 4 2" xfId="15787" xr:uid="{00000000-0005-0000-0000-0000AB3D0000}"/>
    <cellStyle name="Normal 79 2 3 2 4 2 3" xfId="30885" xr:uid="{00000000-0005-0000-0000-0000A5780000}"/>
    <cellStyle name="Normal 79 2 3 2 4 3" xfId="10767" xr:uid="{00000000-0005-0000-0000-00000F2A0000}"/>
    <cellStyle name="Normal 79 2 3 2 4 3 3" xfId="25868" xr:uid="{00000000-0005-0000-0000-00000C650000}"/>
    <cellStyle name="Normal 79 2 3 2 4 5" xfId="20855" xr:uid="{00000000-0005-0000-0000-000077510000}"/>
    <cellStyle name="Normal 79 2 3 2 5" xfId="12445" xr:uid="{00000000-0005-0000-0000-00009D300000}"/>
    <cellStyle name="Normal 79 2 3 2 5 3" xfId="27543" xr:uid="{00000000-0005-0000-0000-0000976B0000}"/>
    <cellStyle name="Normal 79 2 3 2 6" xfId="7424" xr:uid="{00000000-0005-0000-0000-0000001D0000}"/>
    <cellStyle name="Normal 79 2 3 2 6 3" xfId="22526" xr:uid="{00000000-0005-0000-0000-0000FE570000}"/>
    <cellStyle name="Normal 79 2 3 2 8" xfId="17513" xr:uid="{00000000-0005-0000-0000-000069440000}"/>
    <cellStyle name="Normal 79 2 3 3" xfId="2771" xr:uid="{00000000-0005-0000-0000-0000D30A0000}"/>
    <cellStyle name="Normal 79 2 3 3 2" xfId="4461" xr:uid="{00000000-0005-0000-0000-00006D110000}"/>
    <cellStyle name="Normal 79 2 3 3 2 2" xfId="14534" xr:uid="{00000000-0005-0000-0000-0000C6380000}"/>
    <cellStyle name="Normal 79 2 3 3 2 2 3" xfId="29632" xr:uid="{00000000-0005-0000-0000-0000C0730000}"/>
    <cellStyle name="Normal 79 2 3 3 2 3" xfId="9514" xr:uid="{00000000-0005-0000-0000-00002A250000}"/>
    <cellStyle name="Normal 79 2 3 3 2 3 3" xfId="24615" xr:uid="{00000000-0005-0000-0000-000027600000}"/>
    <cellStyle name="Normal 79 2 3 3 2 5" xfId="19602" xr:uid="{00000000-0005-0000-0000-0000924C0000}"/>
    <cellStyle name="Normal 79 2 3 3 3" xfId="6153" xr:uid="{00000000-0005-0000-0000-000009180000}"/>
    <cellStyle name="Normal 79 2 3 3 3 2" xfId="16205" xr:uid="{00000000-0005-0000-0000-00004D3F0000}"/>
    <cellStyle name="Normal 79 2 3 3 3 3" xfId="11185" xr:uid="{00000000-0005-0000-0000-0000B12B0000}"/>
    <cellStyle name="Normal 79 2 3 3 3 3 3" xfId="26286" xr:uid="{00000000-0005-0000-0000-0000AE660000}"/>
    <cellStyle name="Normal 79 2 3 3 3 5" xfId="21273" xr:uid="{00000000-0005-0000-0000-000019530000}"/>
    <cellStyle name="Normal 79 2 3 3 4" xfId="12863" xr:uid="{00000000-0005-0000-0000-00003F320000}"/>
    <cellStyle name="Normal 79 2 3 3 4 3" xfId="27961" xr:uid="{00000000-0005-0000-0000-0000396D0000}"/>
    <cellStyle name="Normal 79 2 3 3 5" xfId="7842" xr:uid="{00000000-0005-0000-0000-0000A21E0000}"/>
    <cellStyle name="Normal 79 2 3 3 5 3" xfId="22944" xr:uid="{00000000-0005-0000-0000-0000A0590000}"/>
    <cellStyle name="Normal 79 2 3 3 7" xfId="17931" xr:uid="{00000000-0005-0000-0000-00000B460000}"/>
    <cellStyle name="Normal 79 2 3 4" xfId="3624" xr:uid="{00000000-0005-0000-0000-0000280E0000}"/>
    <cellStyle name="Normal 79 2 3 4 2" xfId="13698" xr:uid="{00000000-0005-0000-0000-000082350000}"/>
    <cellStyle name="Normal 79 2 3 4 2 3" xfId="28796" xr:uid="{00000000-0005-0000-0000-00007C700000}"/>
    <cellStyle name="Normal 79 2 3 4 3" xfId="8678" xr:uid="{00000000-0005-0000-0000-0000E6210000}"/>
    <cellStyle name="Normal 79 2 3 4 3 3" xfId="23779" xr:uid="{00000000-0005-0000-0000-0000E35C0000}"/>
    <cellStyle name="Normal 79 2 3 4 5" xfId="18766" xr:uid="{00000000-0005-0000-0000-00004E490000}"/>
    <cellStyle name="Normal 79 2 3 5" xfId="5317" xr:uid="{00000000-0005-0000-0000-0000C5140000}"/>
    <cellStyle name="Normal 79 2 3 5 2" xfId="15369" xr:uid="{00000000-0005-0000-0000-0000093C0000}"/>
    <cellStyle name="Normal 79 2 3 5 2 3" xfId="30467" xr:uid="{00000000-0005-0000-0000-000003770000}"/>
    <cellStyle name="Normal 79 2 3 5 3" xfId="10349" xr:uid="{00000000-0005-0000-0000-00006D280000}"/>
    <cellStyle name="Normal 79 2 3 5 3 3" xfId="25450" xr:uid="{00000000-0005-0000-0000-00006A630000}"/>
    <cellStyle name="Normal 79 2 3 5 5" xfId="20437" xr:uid="{00000000-0005-0000-0000-0000D54F0000}"/>
    <cellStyle name="Normal 79 2 3 6" xfId="12027" xr:uid="{00000000-0005-0000-0000-0000FB2E0000}"/>
    <cellStyle name="Normal 79 2 3 6 3" xfId="27125" xr:uid="{00000000-0005-0000-0000-0000F5690000}"/>
    <cellStyle name="Normal 79 2 3 7" xfId="7006" xr:uid="{00000000-0005-0000-0000-00005E1B0000}"/>
    <cellStyle name="Normal 79 2 3 7 3" xfId="22108" xr:uid="{00000000-0005-0000-0000-00005C560000}"/>
    <cellStyle name="Normal 79 2 3 9" xfId="17095" xr:uid="{00000000-0005-0000-0000-0000C7420000}"/>
    <cellStyle name="Normal 79 2 4" xfId="2142" xr:uid="{00000000-0005-0000-0000-00005E080000}"/>
    <cellStyle name="Normal 79 2 4 2" xfId="2981" xr:uid="{00000000-0005-0000-0000-0000A50B0000}"/>
    <cellStyle name="Normal 79 2 4 2 2" xfId="4671" xr:uid="{00000000-0005-0000-0000-00003F120000}"/>
    <cellStyle name="Normal 79 2 4 2 2 2" xfId="14744" xr:uid="{00000000-0005-0000-0000-000098390000}"/>
    <cellStyle name="Normal 79 2 4 2 2 2 3" xfId="29842" xr:uid="{00000000-0005-0000-0000-000092740000}"/>
    <cellStyle name="Normal 79 2 4 2 2 3" xfId="9724" xr:uid="{00000000-0005-0000-0000-0000FC250000}"/>
    <cellStyle name="Normal 79 2 4 2 2 3 3" xfId="24825" xr:uid="{00000000-0005-0000-0000-0000F9600000}"/>
    <cellStyle name="Normal 79 2 4 2 2 5" xfId="19812" xr:uid="{00000000-0005-0000-0000-0000644D0000}"/>
    <cellStyle name="Normal 79 2 4 2 3" xfId="6363" xr:uid="{00000000-0005-0000-0000-0000DB180000}"/>
    <cellStyle name="Normal 79 2 4 2 3 2" xfId="16415" xr:uid="{00000000-0005-0000-0000-00001F400000}"/>
    <cellStyle name="Normal 79 2 4 2 3 3" xfId="11395" xr:uid="{00000000-0005-0000-0000-0000832C0000}"/>
    <cellStyle name="Normal 79 2 4 2 3 3 3" xfId="26496" xr:uid="{00000000-0005-0000-0000-000080670000}"/>
    <cellStyle name="Normal 79 2 4 2 3 5" xfId="21483" xr:uid="{00000000-0005-0000-0000-0000EB530000}"/>
    <cellStyle name="Normal 79 2 4 2 4" xfId="13073" xr:uid="{00000000-0005-0000-0000-000011330000}"/>
    <cellStyle name="Normal 79 2 4 2 4 3" xfId="28171" xr:uid="{00000000-0005-0000-0000-00000B6E0000}"/>
    <cellStyle name="Normal 79 2 4 2 5" xfId="8052" xr:uid="{00000000-0005-0000-0000-0000741F0000}"/>
    <cellStyle name="Normal 79 2 4 2 5 3" xfId="23154" xr:uid="{00000000-0005-0000-0000-0000725A0000}"/>
    <cellStyle name="Normal 79 2 4 2 7" xfId="18141" xr:uid="{00000000-0005-0000-0000-0000DD460000}"/>
    <cellStyle name="Normal 79 2 4 3" xfId="3834" xr:uid="{00000000-0005-0000-0000-0000FA0E0000}"/>
    <cellStyle name="Normal 79 2 4 3 2" xfId="13908" xr:uid="{00000000-0005-0000-0000-000054360000}"/>
    <cellStyle name="Normal 79 2 4 3 2 3" xfId="29006" xr:uid="{00000000-0005-0000-0000-00004E710000}"/>
    <cellStyle name="Normal 79 2 4 3 3" xfId="8888" xr:uid="{00000000-0005-0000-0000-0000B8220000}"/>
    <cellStyle name="Normal 79 2 4 3 3 3" xfId="23989" xr:uid="{00000000-0005-0000-0000-0000B55D0000}"/>
    <cellStyle name="Normal 79 2 4 3 5" xfId="18976" xr:uid="{00000000-0005-0000-0000-0000204A0000}"/>
    <cellStyle name="Normal 79 2 4 4" xfId="5527" xr:uid="{00000000-0005-0000-0000-000097150000}"/>
    <cellStyle name="Normal 79 2 4 4 2" xfId="15579" xr:uid="{00000000-0005-0000-0000-0000DB3C0000}"/>
    <cellStyle name="Normal 79 2 4 4 2 3" xfId="30677" xr:uid="{00000000-0005-0000-0000-0000D5770000}"/>
    <cellStyle name="Normal 79 2 4 4 3" xfId="10559" xr:uid="{00000000-0005-0000-0000-00003F290000}"/>
    <cellStyle name="Normal 79 2 4 4 3 3" xfId="25660" xr:uid="{00000000-0005-0000-0000-00003C640000}"/>
    <cellStyle name="Normal 79 2 4 4 5" xfId="20647" xr:uid="{00000000-0005-0000-0000-0000A7500000}"/>
    <cellStyle name="Normal 79 2 4 5" xfId="12237" xr:uid="{00000000-0005-0000-0000-0000CD2F0000}"/>
    <cellStyle name="Normal 79 2 4 5 3" xfId="27335" xr:uid="{00000000-0005-0000-0000-0000C76A0000}"/>
    <cellStyle name="Normal 79 2 4 6" xfId="7216" xr:uid="{00000000-0005-0000-0000-0000301C0000}"/>
    <cellStyle name="Normal 79 2 4 6 3" xfId="22318" xr:uid="{00000000-0005-0000-0000-00002E570000}"/>
    <cellStyle name="Normal 79 2 4 8" xfId="17305" xr:uid="{00000000-0005-0000-0000-000099430000}"/>
    <cellStyle name="Normal 79 2 5" xfId="2563" xr:uid="{00000000-0005-0000-0000-0000030A0000}"/>
    <cellStyle name="Normal 79 2 5 2" xfId="4253" xr:uid="{00000000-0005-0000-0000-00009D100000}"/>
    <cellStyle name="Normal 79 2 5 2 2" xfId="14326" xr:uid="{00000000-0005-0000-0000-0000F6370000}"/>
    <cellStyle name="Normal 79 2 5 2 2 3" xfId="29424" xr:uid="{00000000-0005-0000-0000-0000F0720000}"/>
    <cellStyle name="Normal 79 2 5 2 3" xfId="9306" xr:uid="{00000000-0005-0000-0000-00005A240000}"/>
    <cellStyle name="Normal 79 2 5 2 3 3" xfId="24407" xr:uid="{00000000-0005-0000-0000-0000575F0000}"/>
    <cellStyle name="Normal 79 2 5 2 5" xfId="19394" xr:uid="{00000000-0005-0000-0000-0000C24B0000}"/>
    <cellStyle name="Normal 79 2 5 3" xfId="5945" xr:uid="{00000000-0005-0000-0000-000039170000}"/>
    <cellStyle name="Normal 79 2 5 3 2" xfId="15997" xr:uid="{00000000-0005-0000-0000-00007D3E0000}"/>
    <cellStyle name="Normal 79 2 5 3 3" xfId="10977" xr:uid="{00000000-0005-0000-0000-0000E12A0000}"/>
    <cellStyle name="Normal 79 2 5 3 3 3" xfId="26078" xr:uid="{00000000-0005-0000-0000-0000DE650000}"/>
    <cellStyle name="Normal 79 2 5 3 5" xfId="21065" xr:uid="{00000000-0005-0000-0000-000049520000}"/>
    <cellStyle name="Normal 79 2 5 4" xfId="12655" xr:uid="{00000000-0005-0000-0000-00006F310000}"/>
    <cellStyle name="Normal 79 2 5 4 3" xfId="27753" xr:uid="{00000000-0005-0000-0000-0000696C0000}"/>
    <cellStyle name="Normal 79 2 5 5" xfId="7634" xr:uid="{00000000-0005-0000-0000-0000D21D0000}"/>
    <cellStyle name="Normal 79 2 5 5 3" xfId="22736" xr:uid="{00000000-0005-0000-0000-0000D0580000}"/>
    <cellStyle name="Normal 79 2 5 7" xfId="17723" xr:uid="{00000000-0005-0000-0000-00003B450000}"/>
    <cellStyle name="Normal 79 2 6" xfId="3416" xr:uid="{00000000-0005-0000-0000-0000580D0000}"/>
    <cellStyle name="Normal 79 2 6 2" xfId="13490" xr:uid="{00000000-0005-0000-0000-0000B2340000}"/>
    <cellStyle name="Normal 79 2 6 2 3" xfId="28588" xr:uid="{00000000-0005-0000-0000-0000AC6F0000}"/>
    <cellStyle name="Normal 79 2 6 3" xfId="8470" xr:uid="{00000000-0005-0000-0000-000016210000}"/>
    <cellStyle name="Normal 79 2 6 3 3" xfId="23571" xr:uid="{00000000-0005-0000-0000-0000135C0000}"/>
    <cellStyle name="Normal 79 2 6 5" xfId="18558" xr:uid="{00000000-0005-0000-0000-00007E480000}"/>
    <cellStyle name="Normal 79 2 7" xfId="5109" xr:uid="{00000000-0005-0000-0000-0000F5130000}"/>
    <cellStyle name="Normal 79 2 7 2" xfId="15161" xr:uid="{00000000-0005-0000-0000-0000393B0000}"/>
    <cellStyle name="Normal 79 2 7 2 3" xfId="30259" xr:uid="{00000000-0005-0000-0000-000033760000}"/>
    <cellStyle name="Normal 79 2 7 3" xfId="10141" xr:uid="{00000000-0005-0000-0000-00009D270000}"/>
    <cellStyle name="Normal 79 2 7 3 3" xfId="25242" xr:uid="{00000000-0005-0000-0000-00009A620000}"/>
    <cellStyle name="Normal 79 2 7 5" xfId="20229" xr:uid="{00000000-0005-0000-0000-0000054F0000}"/>
    <cellStyle name="Normal 79 2 8" xfId="11819" xr:uid="{00000000-0005-0000-0000-00002B2E0000}"/>
    <cellStyle name="Normal 79 2 8 3" xfId="26917" xr:uid="{00000000-0005-0000-0000-000025690000}"/>
    <cellStyle name="Normal 79 2 9" xfId="6798" xr:uid="{00000000-0005-0000-0000-00008E1A0000}"/>
    <cellStyle name="Normal 79 2 9 3" xfId="21900" xr:uid="{00000000-0005-0000-0000-00008C550000}"/>
    <cellStyle name="Normal 79 3" xfId="1762" xr:uid="{00000000-0005-0000-0000-0000E2060000}"/>
    <cellStyle name="Normal 79 3 10" xfId="16939" xr:uid="{00000000-0005-0000-0000-00002B420000}"/>
    <cellStyle name="Normal 79 3 2" xfId="1981" xr:uid="{00000000-0005-0000-0000-0000BD070000}"/>
    <cellStyle name="Normal 79 3 2 2" xfId="2402" xr:uid="{00000000-0005-0000-0000-000062090000}"/>
    <cellStyle name="Normal 79 3 2 2 2" xfId="3241" xr:uid="{00000000-0005-0000-0000-0000A90C0000}"/>
    <cellStyle name="Normal 79 3 2 2 2 2" xfId="4931" xr:uid="{00000000-0005-0000-0000-000043130000}"/>
    <cellStyle name="Normal 79 3 2 2 2 2 2" xfId="15004" xr:uid="{00000000-0005-0000-0000-00009C3A0000}"/>
    <cellStyle name="Normal 79 3 2 2 2 2 2 3" xfId="30102" xr:uid="{00000000-0005-0000-0000-000096750000}"/>
    <cellStyle name="Normal 79 3 2 2 2 2 3" xfId="9984" xr:uid="{00000000-0005-0000-0000-000000270000}"/>
    <cellStyle name="Normal 79 3 2 2 2 2 3 3" xfId="25085" xr:uid="{00000000-0005-0000-0000-0000FD610000}"/>
    <cellStyle name="Normal 79 3 2 2 2 2 5" xfId="20072" xr:uid="{00000000-0005-0000-0000-0000684E0000}"/>
    <cellStyle name="Normal 79 3 2 2 2 3" xfId="6623" xr:uid="{00000000-0005-0000-0000-0000DF190000}"/>
    <cellStyle name="Normal 79 3 2 2 2 3 2" xfId="16675" xr:uid="{00000000-0005-0000-0000-000023410000}"/>
    <cellStyle name="Normal 79 3 2 2 2 3 3" xfId="11655" xr:uid="{00000000-0005-0000-0000-0000872D0000}"/>
    <cellStyle name="Normal 79 3 2 2 2 3 3 3" xfId="26756" xr:uid="{00000000-0005-0000-0000-000084680000}"/>
    <cellStyle name="Normal 79 3 2 2 2 3 5" xfId="21743" xr:uid="{00000000-0005-0000-0000-0000EF540000}"/>
    <cellStyle name="Normal 79 3 2 2 2 4" xfId="13333" xr:uid="{00000000-0005-0000-0000-000015340000}"/>
    <cellStyle name="Normal 79 3 2 2 2 4 3" xfId="28431" xr:uid="{00000000-0005-0000-0000-00000F6F0000}"/>
    <cellStyle name="Normal 79 3 2 2 2 5" xfId="8312" xr:uid="{00000000-0005-0000-0000-000078200000}"/>
    <cellStyle name="Normal 79 3 2 2 2 5 3" xfId="23414" xr:uid="{00000000-0005-0000-0000-0000765B0000}"/>
    <cellStyle name="Normal 79 3 2 2 2 7" xfId="18401" xr:uid="{00000000-0005-0000-0000-0000E1470000}"/>
    <cellStyle name="Normal 79 3 2 2 3" xfId="4094" xr:uid="{00000000-0005-0000-0000-0000FE0F0000}"/>
    <cellStyle name="Normal 79 3 2 2 3 2" xfId="14168" xr:uid="{00000000-0005-0000-0000-000058370000}"/>
    <cellStyle name="Normal 79 3 2 2 3 2 3" xfId="29266" xr:uid="{00000000-0005-0000-0000-000052720000}"/>
    <cellStyle name="Normal 79 3 2 2 3 3" xfId="9148" xr:uid="{00000000-0005-0000-0000-0000BC230000}"/>
    <cellStyle name="Normal 79 3 2 2 3 3 3" xfId="24249" xr:uid="{00000000-0005-0000-0000-0000B95E0000}"/>
    <cellStyle name="Normal 79 3 2 2 3 5" xfId="19236" xr:uid="{00000000-0005-0000-0000-0000244B0000}"/>
    <cellStyle name="Normal 79 3 2 2 4" xfId="5787" xr:uid="{00000000-0005-0000-0000-00009B160000}"/>
    <cellStyle name="Normal 79 3 2 2 4 2" xfId="15839" xr:uid="{00000000-0005-0000-0000-0000DF3D0000}"/>
    <cellStyle name="Normal 79 3 2 2 4 2 3" xfId="30937" xr:uid="{00000000-0005-0000-0000-0000D9780000}"/>
    <cellStyle name="Normal 79 3 2 2 4 3" xfId="10819" xr:uid="{00000000-0005-0000-0000-0000432A0000}"/>
    <cellStyle name="Normal 79 3 2 2 4 3 3" xfId="25920" xr:uid="{00000000-0005-0000-0000-000040650000}"/>
    <cellStyle name="Normal 79 3 2 2 4 5" xfId="20907" xr:uid="{00000000-0005-0000-0000-0000AB510000}"/>
    <cellStyle name="Normal 79 3 2 2 5" xfId="12497" xr:uid="{00000000-0005-0000-0000-0000D1300000}"/>
    <cellStyle name="Normal 79 3 2 2 5 3" xfId="27595" xr:uid="{00000000-0005-0000-0000-0000CB6B0000}"/>
    <cellStyle name="Normal 79 3 2 2 6" xfId="7476" xr:uid="{00000000-0005-0000-0000-0000341D0000}"/>
    <cellStyle name="Normal 79 3 2 2 6 3" xfId="22578" xr:uid="{00000000-0005-0000-0000-000032580000}"/>
    <cellStyle name="Normal 79 3 2 2 8" xfId="17565" xr:uid="{00000000-0005-0000-0000-00009D440000}"/>
    <cellStyle name="Normal 79 3 2 3" xfId="2823" xr:uid="{00000000-0005-0000-0000-0000070B0000}"/>
    <cellStyle name="Normal 79 3 2 3 2" xfId="4513" xr:uid="{00000000-0005-0000-0000-0000A1110000}"/>
    <cellStyle name="Normal 79 3 2 3 2 2" xfId="14586" xr:uid="{00000000-0005-0000-0000-0000FA380000}"/>
    <cellStyle name="Normal 79 3 2 3 2 2 3" xfId="29684" xr:uid="{00000000-0005-0000-0000-0000F4730000}"/>
    <cellStyle name="Normal 79 3 2 3 2 3" xfId="9566" xr:uid="{00000000-0005-0000-0000-00005E250000}"/>
    <cellStyle name="Normal 79 3 2 3 2 3 3" xfId="24667" xr:uid="{00000000-0005-0000-0000-00005B600000}"/>
    <cellStyle name="Normal 79 3 2 3 2 5" xfId="19654" xr:uid="{00000000-0005-0000-0000-0000C64C0000}"/>
    <cellStyle name="Normal 79 3 2 3 3" xfId="6205" xr:uid="{00000000-0005-0000-0000-00003D180000}"/>
    <cellStyle name="Normal 79 3 2 3 3 2" xfId="16257" xr:uid="{00000000-0005-0000-0000-0000813F0000}"/>
    <cellStyle name="Normal 79 3 2 3 3 3" xfId="11237" xr:uid="{00000000-0005-0000-0000-0000E52B0000}"/>
    <cellStyle name="Normal 79 3 2 3 3 3 3" xfId="26338" xr:uid="{00000000-0005-0000-0000-0000E2660000}"/>
    <cellStyle name="Normal 79 3 2 3 3 5" xfId="21325" xr:uid="{00000000-0005-0000-0000-00004D530000}"/>
    <cellStyle name="Normal 79 3 2 3 4" xfId="12915" xr:uid="{00000000-0005-0000-0000-000073320000}"/>
    <cellStyle name="Normal 79 3 2 3 4 3" xfId="28013" xr:uid="{00000000-0005-0000-0000-00006D6D0000}"/>
    <cellStyle name="Normal 79 3 2 3 5" xfId="7894" xr:uid="{00000000-0005-0000-0000-0000D61E0000}"/>
    <cellStyle name="Normal 79 3 2 3 5 3" xfId="22996" xr:uid="{00000000-0005-0000-0000-0000D4590000}"/>
    <cellStyle name="Normal 79 3 2 3 7" xfId="17983" xr:uid="{00000000-0005-0000-0000-00003F460000}"/>
    <cellStyle name="Normal 79 3 2 4" xfId="3676" xr:uid="{00000000-0005-0000-0000-00005C0E0000}"/>
    <cellStyle name="Normal 79 3 2 4 2" xfId="13750" xr:uid="{00000000-0005-0000-0000-0000B6350000}"/>
    <cellStyle name="Normal 79 3 2 4 2 3" xfId="28848" xr:uid="{00000000-0005-0000-0000-0000B0700000}"/>
    <cellStyle name="Normal 79 3 2 4 3" xfId="8730" xr:uid="{00000000-0005-0000-0000-00001A220000}"/>
    <cellStyle name="Normal 79 3 2 4 3 3" xfId="23831" xr:uid="{00000000-0005-0000-0000-0000175D0000}"/>
    <cellStyle name="Normal 79 3 2 4 5" xfId="18818" xr:uid="{00000000-0005-0000-0000-000082490000}"/>
    <cellStyle name="Normal 79 3 2 5" xfId="5369" xr:uid="{00000000-0005-0000-0000-0000F9140000}"/>
    <cellStyle name="Normal 79 3 2 5 2" xfId="15421" xr:uid="{00000000-0005-0000-0000-00003D3C0000}"/>
    <cellStyle name="Normal 79 3 2 5 2 3" xfId="30519" xr:uid="{00000000-0005-0000-0000-000037770000}"/>
    <cellStyle name="Normal 79 3 2 5 3" xfId="10401" xr:uid="{00000000-0005-0000-0000-0000A1280000}"/>
    <cellStyle name="Normal 79 3 2 5 3 3" xfId="25502" xr:uid="{00000000-0005-0000-0000-00009E630000}"/>
    <cellStyle name="Normal 79 3 2 5 5" xfId="20489" xr:uid="{00000000-0005-0000-0000-000009500000}"/>
    <cellStyle name="Normal 79 3 2 6" xfId="12079" xr:uid="{00000000-0005-0000-0000-00002F2F0000}"/>
    <cellStyle name="Normal 79 3 2 6 3" xfId="27177" xr:uid="{00000000-0005-0000-0000-0000296A0000}"/>
    <cellStyle name="Normal 79 3 2 7" xfId="7058" xr:uid="{00000000-0005-0000-0000-0000921B0000}"/>
    <cellStyle name="Normal 79 3 2 7 3" xfId="22160" xr:uid="{00000000-0005-0000-0000-000090560000}"/>
    <cellStyle name="Normal 79 3 2 9" xfId="17147" xr:uid="{00000000-0005-0000-0000-0000FB420000}"/>
    <cellStyle name="Normal 79 3 3" xfId="2194" xr:uid="{00000000-0005-0000-0000-000092080000}"/>
    <cellStyle name="Normal 79 3 3 2" xfId="3033" xr:uid="{00000000-0005-0000-0000-0000D90B0000}"/>
    <cellStyle name="Normal 79 3 3 2 2" xfId="4723" xr:uid="{00000000-0005-0000-0000-000073120000}"/>
    <cellStyle name="Normal 79 3 3 2 2 2" xfId="14796" xr:uid="{00000000-0005-0000-0000-0000CC390000}"/>
    <cellStyle name="Normal 79 3 3 2 2 2 3" xfId="29894" xr:uid="{00000000-0005-0000-0000-0000C6740000}"/>
    <cellStyle name="Normal 79 3 3 2 2 3" xfId="9776" xr:uid="{00000000-0005-0000-0000-000030260000}"/>
    <cellStyle name="Normal 79 3 3 2 2 3 3" xfId="24877" xr:uid="{00000000-0005-0000-0000-00002D610000}"/>
    <cellStyle name="Normal 79 3 3 2 2 5" xfId="19864" xr:uid="{00000000-0005-0000-0000-0000984D0000}"/>
    <cellStyle name="Normal 79 3 3 2 3" xfId="6415" xr:uid="{00000000-0005-0000-0000-00000F190000}"/>
    <cellStyle name="Normal 79 3 3 2 3 2" xfId="16467" xr:uid="{00000000-0005-0000-0000-000053400000}"/>
    <cellStyle name="Normal 79 3 3 2 3 3" xfId="11447" xr:uid="{00000000-0005-0000-0000-0000B72C0000}"/>
    <cellStyle name="Normal 79 3 3 2 3 3 3" xfId="26548" xr:uid="{00000000-0005-0000-0000-0000B4670000}"/>
    <cellStyle name="Normal 79 3 3 2 3 5" xfId="21535" xr:uid="{00000000-0005-0000-0000-00001F540000}"/>
    <cellStyle name="Normal 79 3 3 2 4" xfId="13125" xr:uid="{00000000-0005-0000-0000-000045330000}"/>
    <cellStyle name="Normal 79 3 3 2 4 3" xfId="28223" xr:uid="{00000000-0005-0000-0000-00003F6E0000}"/>
    <cellStyle name="Normal 79 3 3 2 5" xfId="8104" xr:uid="{00000000-0005-0000-0000-0000A81F0000}"/>
    <cellStyle name="Normal 79 3 3 2 5 3" xfId="23206" xr:uid="{00000000-0005-0000-0000-0000A65A0000}"/>
    <cellStyle name="Normal 79 3 3 2 7" xfId="18193" xr:uid="{00000000-0005-0000-0000-000011470000}"/>
    <cellStyle name="Normal 79 3 3 3" xfId="3886" xr:uid="{00000000-0005-0000-0000-00002E0F0000}"/>
    <cellStyle name="Normal 79 3 3 3 2" xfId="13960" xr:uid="{00000000-0005-0000-0000-000088360000}"/>
    <cellStyle name="Normal 79 3 3 3 2 3" xfId="29058" xr:uid="{00000000-0005-0000-0000-000082710000}"/>
    <cellStyle name="Normal 79 3 3 3 3" xfId="8940" xr:uid="{00000000-0005-0000-0000-0000EC220000}"/>
    <cellStyle name="Normal 79 3 3 3 3 3" xfId="24041" xr:uid="{00000000-0005-0000-0000-0000E95D0000}"/>
    <cellStyle name="Normal 79 3 3 3 5" xfId="19028" xr:uid="{00000000-0005-0000-0000-0000544A0000}"/>
    <cellStyle name="Normal 79 3 3 4" xfId="5579" xr:uid="{00000000-0005-0000-0000-0000CB150000}"/>
    <cellStyle name="Normal 79 3 3 4 2" xfId="15631" xr:uid="{00000000-0005-0000-0000-00000F3D0000}"/>
    <cellStyle name="Normal 79 3 3 4 2 3" xfId="30729" xr:uid="{00000000-0005-0000-0000-000009780000}"/>
    <cellStyle name="Normal 79 3 3 4 3" xfId="10611" xr:uid="{00000000-0005-0000-0000-000073290000}"/>
    <cellStyle name="Normal 79 3 3 4 3 3" xfId="25712" xr:uid="{00000000-0005-0000-0000-000070640000}"/>
    <cellStyle name="Normal 79 3 3 4 5" xfId="20699" xr:uid="{00000000-0005-0000-0000-0000DB500000}"/>
    <cellStyle name="Normal 79 3 3 5" xfId="12289" xr:uid="{00000000-0005-0000-0000-000001300000}"/>
    <cellStyle name="Normal 79 3 3 5 3" xfId="27387" xr:uid="{00000000-0005-0000-0000-0000FB6A0000}"/>
    <cellStyle name="Normal 79 3 3 6" xfId="7268" xr:uid="{00000000-0005-0000-0000-0000641C0000}"/>
    <cellStyle name="Normal 79 3 3 6 3" xfId="22370" xr:uid="{00000000-0005-0000-0000-000062570000}"/>
    <cellStyle name="Normal 79 3 3 8" xfId="17357" xr:uid="{00000000-0005-0000-0000-0000CD430000}"/>
    <cellStyle name="Normal 79 3 4" xfId="2615" xr:uid="{00000000-0005-0000-0000-0000370A0000}"/>
    <cellStyle name="Normal 79 3 4 2" xfId="4305" xr:uid="{00000000-0005-0000-0000-0000D1100000}"/>
    <cellStyle name="Normal 79 3 4 2 2" xfId="14378" xr:uid="{00000000-0005-0000-0000-00002A380000}"/>
    <cellStyle name="Normal 79 3 4 2 2 3" xfId="29476" xr:uid="{00000000-0005-0000-0000-000024730000}"/>
    <cellStyle name="Normal 79 3 4 2 3" xfId="9358" xr:uid="{00000000-0005-0000-0000-00008E240000}"/>
    <cellStyle name="Normal 79 3 4 2 3 3" xfId="24459" xr:uid="{00000000-0005-0000-0000-00008B5F0000}"/>
    <cellStyle name="Normal 79 3 4 2 5" xfId="19446" xr:uid="{00000000-0005-0000-0000-0000F64B0000}"/>
    <cellStyle name="Normal 79 3 4 3" xfId="5997" xr:uid="{00000000-0005-0000-0000-00006D170000}"/>
    <cellStyle name="Normal 79 3 4 3 2" xfId="16049" xr:uid="{00000000-0005-0000-0000-0000B13E0000}"/>
    <cellStyle name="Normal 79 3 4 3 3" xfId="11029" xr:uid="{00000000-0005-0000-0000-0000152B0000}"/>
    <cellStyle name="Normal 79 3 4 3 3 3" xfId="26130" xr:uid="{00000000-0005-0000-0000-000012660000}"/>
    <cellStyle name="Normal 79 3 4 3 5" xfId="21117" xr:uid="{00000000-0005-0000-0000-00007D520000}"/>
    <cellStyle name="Normal 79 3 4 4" xfId="12707" xr:uid="{00000000-0005-0000-0000-0000A3310000}"/>
    <cellStyle name="Normal 79 3 4 4 3" xfId="27805" xr:uid="{00000000-0005-0000-0000-00009D6C0000}"/>
    <cellStyle name="Normal 79 3 4 5" xfId="7686" xr:uid="{00000000-0005-0000-0000-0000061E0000}"/>
    <cellStyle name="Normal 79 3 4 5 3" xfId="22788" xr:uid="{00000000-0005-0000-0000-000004590000}"/>
    <cellStyle name="Normal 79 3 4 7" xfId="17775" xr:uid="{00000000-0005-0000-0000-00006F450000}"/>
    <cellStyle name="Normal 79 3 5" xfId="3468" xr:uid="{00000000-0005-0000-0000-00008C0D0000}"/>
    <cellStyle name="Normal 79 3 5 2" xfId="13542" xr:uid="{00000000-0005-0000-0000-0000E6340000}"/>
    <cellStyle name="Normal 79 3 5 2 3" xfId="28640" xr:uid="{00000000-0005-0000-0000-0000E06F0000}"/>
    <cellStyle name="Normal 79 3 5 3" xfId="8522" xr:uid="{00000000-0005-0000-0000-00004A210000}"/>
    <cellStyle name="Normal 79 3 5 3 3" xfId="23623" xr:uid="{00000000-0005-0000-0000-0000475C0000}"/>
    <cellStyle name="Normal 79 3 5 5" xfId="18610" xr:uid="{00000000-0005-0000-0000-0000B2480000}"/>
    <cellStyle name="Normal 79 3 6" xfId="5161" xr:uid="{00000000-0005-0000-0000-000029140000}"/>
    <cellStyle name="Normal 79 3 6 2" xfId="15213" xr:uid="{00000000-0005-0000-0000-00006D3B0000}"/>
    <cellStyle name="Normal 79 3 6 2 3" xfId="30311" xr:uid="{00000000-0005-0000-0000-000067760000}"/>
    <cellStyle name="Normal 79 3 6 3" xfId="10193" xr:uid="{00000000-0005-0000-0000-0000D1270000}"/>
    <cellStyle name="Normal 79 3 6 3 3" xfId="25294" xr:uid="{00000000-0005-0000-0000-0000CE620000}"/>
    <cellStyle name="Normal 79 3 6 5" xfId="20281" xr:uid="{00000000-0005-0000-0000-0000394F0000}"/>
    <cellStyle name="Normal 79 3 7" xfId="11871" xr:uid="{00000000-0005-0000-0000-00005F2E0000}"/>
    <cellStyle name="Normal 79 3 7 3" xfId="26969" xr:uid="{00000000-0005-0000-0000-000059690000}"/>
    <cellStyle name="Normal 79 3 8" xfId="6850" xr:uid="{00000000-0005-0000-0000-0000C21A0000}"/>
    <cellStyle name="Normal 79 3 8 3" xfId="21952" xr:uid="{00000000-0005-0000-0000-0000C0550000}"/>
    <cellStyle name="Normal 79 4" xfId="1875" xr:uid="{00000000-0005-0000-0000-000053070000}"/>
    <cellStyle name="Normal 79 4 2" xfId="2298" xr:uid="{00000000-0005-0000-0000-0000FA080000}"/>
    <cellStyle name="Normal 79 4 2 2" xfId="3137" xr:uid="{00000000-0005-0000-0000-0000410C0000}"/>
    <cellStyle name="Normal 79 4 2 2 2" xfId="4827" xr:uid="{00000000-0005-0000-0000-0000DB120000}"/>
    <cellStyle name="Normal 79 4 2 2 2 2" xfId="14900" xr:uid="{00000000-0005-0000-0000-0000343A0000}"/>
    <cellStyle name="Normal 79 4 2 2 2 2 3" xfId="29998" xr:uid="{00000000-0005-0000-0000-00002E750000}"/>
    <cellStyle name="Normal 79 4 2 2 2 3" xfId="9880" xr:uid="{00000000-0005-0000-0000-000098260000}"/>
    <cellStyle name="Normal 79 4 2 2 2 3 3" xfId="24981" xr:uid="{00000000-0005-0000-0000-000095610000}"/>
    <cellStyle name="Normal 79 4 2 2 2 5" xfId="19968" xr:uid="{00000000-0005-0000-0000-0000004E0000}"/>
    <cellStyle name="Normal 79 4 2 2 3" xfId="6519" xr:uid="{00000000-0005-0000-0000-000077190000}"/>
    <cellStyle name="Normal 79 4 2 2 3 2" xfId="16571" xr:uid="{00000000-0005-0000-0000-0000BB400000}"/>
    <cellStyle name="Normal 79 4 2 2 3 3" xfId="11551" xr:uid="{00000000-0005-0000-0000-00001F2D0000}"/>
    <cellStyle name="Normal 79 4 2 2 3 3 3" xfId="26652" xr:uid="{00000000-0005-0000-0000-00001C680000}"/>
    <cellStyle name="Normal 79 4 2 2 3 5" xfId="21639" xr:uid="{00000000-0005-0000-0000-000087540000}"/>
    <cellStyle name="Normal 79 4 2 2 4" xfId="13229" xr:uid="{00000000-0005-0000-0000-0000AD330000}"/>
    <cellStyle name="Normal 79 4 2 2 4 3" xfId="28327" xr:uid="{00000000-0005-0000-0000-0000A76E0000}"/>
    <cellStyle name="Normal 79 4 2 2 5" xfId="8208" xr:uid="{00000000-0005-0000-0000-000010200000}"/>
    <cellStyle name="Normal 79 4 2 2 5 3" xfId="23310" xr:uid="{00000000-0005-0000-0000-00000E5B0000}"/>
    <cellStyle name="Normal 79 4 2 2 7" xfId="18297" xr:uid="{00000000-0005-0000-0000-000079470000}"/>
    <cellStyle name="Normal 79 4 2 3" xfId="3990" xr:uid="{00000000-0005-0000-0000-0000960F0000}"/>
    <cellStyle name="Normal 79 4 2 3 2" xfId="14064" xr:uid="{00000000-0005-0000-0000-0000F0360000}"/>
    <cellStyle name="Normal 79 4 2 3 2 3" xfId="29162" xr:uid="{00000000-0005-0000-0000-0000EA710000}"/>
    <cellStyle name="Normal 79 4 2 3 3" xfId="9044" xr:uid="{00000000-0005-0000-0000-000054230000}"/>
    <cellStyle name="Normal 79 4 2 3 3 3" xfId="24145" xr:uid="{00000000-0005-0000-0000-0000515E0000}"/>
    <cellStyle name="Normal 79 4 2 3 5" xfId="19132" xr:uid="{00000000-0005-0000-0000-0000BC4A0000}"/>
    <cellStyle name="Normal 79 4 2 4" xfId="5683" xr:uid="{00000000-0005-0000-0000-000033160000}"/>
    <cellStyle name="Normal 79 4 2 4 2" xfId="15735" xr:uid="{00000000-0005-0000-0000-0000773D0000}"/>
    <cellStyle name="Normal 79 4 2 4 2 3" xfId="30833" xr:uid="{00000000-0005-0000-0000-000071780000}"/>
    <cellStyle name="Normal 79 4 2 4 3" xfId="10715" xr:uid="{00000000-0005-0000-0000-0000DB290000}"/>
    <cellStyle name="Normal 79 4 2 4 3 3" xfId="25816" xr:uid="{00000000-0005-0000-0000-0000D8640000}"/>
    <cellStyle name="Normal 79 4 2 4 5" xfId="20803" xr:uid="{00000000-0005-0000-0000-000043510000}"/>
    <cellStyle name="Normal 79 4 2 5" xfId="12393" xr:uid="{00000000-0005-0000-0000-000069300000}"/>
    <cellStyle name="Normal 79 4 2 5 3" xfId="27491" xr:uid="{00000000-0005-0000-0000-0000636B0000}"/>
    <cellStyle name="Normal 79 4 2 6" xfId="7372" xr:uid="{00000000-0005-0000-0000-0000CC1C0000}"/>
    <cellStyle name="Normal 79 4 2 6 3" xfId="22474" xr:uid="{00000000-0005-0000-0000-0000CA570000}"/>
    <cellStyle name="Normal 79 4 2 8" xfId="17461" xr:uid="{00000000-0005-0000-0000-000035440000}"/>
    <cellStyle name="Normal 79 4 3" xfId="2719" xr:uid="{00000000-0005-0000-0000-00009F0A0000}"/>
    <cellStyle name="Normal 79 4 3 2" xfId="4409" xr:uid="{00000000-0005-0000-0000-000039110000}"/>
    <cellStyle name="Normal 79 4 3 2 2" xfId="14482" xr:uid="{00000000-0005-0000-0000-000092380000}"/>
    <cellStyle name="Normal 79 4 3 2 2 3" xfId="29580" xr:uid="{00000000-0005-0000-0000-00008C730000}"/>
    <cellStyle name="Normal 79 4 3 2 3" xfId="9462" xr:uid="{00000000-0005-0000-0000-0000F6240000}"/>
    <cellStyle name="Normal 79 4 3 2 3 3" xfId="24563" xr:uid="{00000000-0005-0000-0000-0000F35F0000}"/>
    <cellStyle name="Normal 79 4 3 2 5" xfId="19550" xr:uid="{00000000-0005-0000-0000-00005E4C0000}"/>
    <cellStyle name="Normal 79 4 3 3" xfId="6101" xr:uid="{00000000-0005-0000-0000-0000D5170000}"/>
    <cellStyle name="Normal 79 4 3 3 2" xfId="16153" xr:uid="{00000000-0005-0000-0000-0000193F0000}"/>
    <cellStyle name="Normal 79 4 3 3 3" xfId="11133" xr:uid="{00000000-0005-0000-0000-00007D2B0000}"/>
    <cellStyle name="Normal 79 4 3 3 3 3" xfId="26234" xr:uid="{00000000-0005-0000-0000-00007A660000}"/>
    <cellStyle name="Normal 79 4 3 3 5" xfId="21221" xr:uid="{00000000-0005-0000-0000-0000E5520000}"/>
    <cellStyle name="Normal 79 4 3 4" xfId="12811" xr:uid="{00000000-0005-0000-0000-00000B320000}"/>
    <cellStyle name="Normal 79 4 3 4 3" xfId="27909" xr:uid="{00000000-0005-0000-0000-0000056D0000}"/>
    <cellStyle name="Normal 79 4 3 5" xfId="7790" xr:uid="{00000000-0005-0000-0000-00006E1E0000}"/>
    <cellStyle name="Normal 79 4 3 5 3" xfId="22892" xr:uid="{00000000-0005-0000-0000-00006C590000}"/>
    <cellStyle name="Normal 79 4 3 7" xfId="17879" xr:uid="{00000000-0005-0000-0000-0000D7450000}"/>
    <cellStyle name="Normal 79 4 4" xfId="3572" xr:uid="{00000000-0005-0000-0000-0000F40D0000}"/>
    <cellStyle name="Normal 79 4 4 2" xfId="13646" xr:uid="{00000000-0005-0000-0000-00004E350000}"/>
    <cellStyle name="Normal 79 4 4 2 3" xfId="28744" xr:uid="{00000000-0005-0000-0000-000048700000}"/>
    <cellStyle name="Normal 79 4 4 3" xfId="8626" xr:uid="{00000000-0005-0000-0000-0000B2210000}"/>
    <cellStyle name="Normal 79 4 4 3 3" xfId="23727" xr:uid="{00000000-0005-0000-0000-0000AF5C0000}"/>
    <cellStyle name="Normal 79 4 4 5" xfId="18714" xr:uid="{00000000-0005-0000-0000-00001A490000}"/>
    <cellStyle name="Normal 79 4 5" xfId="5265" xr:uid="{00000000-0005-0000-0000-000091140000}"/>
    <cellStyle name="Normal 79 4 5 2" xfId="15317" xr:uid="{00000000-0005-0000-0000-0000D53B0000}"/>
    <cellStyle name="Normal 79 4 5 2 3" xfId="30415" xr:uid="{00000000-0005-0000-0000-0000CF760000}"/>
    <cellStyle name="Normal 79 4 5 3" xfId="10297" xr:uid="{00000000-0005-0000-0000-000039280000}"/>
    <cellStyle name="Normal 79 4 5 3 3" xfId="25398" xr:uid="{00000000-0005-0000-0000-000036630000}"/>
    <cellStyle name="Normal 79 4 5 5" xfId="20385" xr:uid="{00000000-0005-0000-0000-0000A14F0000}"/>
    <cellStyle name="Normal 79 4 6" xfId="11975" xr:uid="{00000000-0005-0000-0000-0000C72E0000}"/>
    <cellStyle name="Normal 79 4 6 3" xfId="27073" xr:uid="{00000000-0005-0000-0000-0000C1690000}"/>
    <cellStyle name="Normal 79 4 7" xfId="6954" xr:uid="{00000000-0005-0000-0000-00002A1B0000}"/>
    <cellStyle name="Normal 79 4 7 3" xfId="22056" xr:uid="{00000000-0005-0000-0000-000028560000}"/>
    <cellStyle name="Normal 79 4 9" xfId="17043" xr:uid="{00000000-0005-0000-0000-000093420000}"/>
    <cellStyle name="Normal 79 5" xfId="2088" xr:uid="{00000000-0005-0000-0000-000028080000}"/>
    <cellStyle name="Normal 79 5 2" xfId="2929" xr:uid="{00000000-0005-0000-0000-0000710B0000}"/>
    <cellStyle name="Normal 79 5 2 2" xfId="4619" xr:uid="{00000000-0005-0000-0000-00000B120000}"/>
    <cellStyle name="Normal 79 5 2 2 2" xfId="14692" xr:uid="{00000000-0005-0000-0000-000064390000}"/>
    <cellStyle name="Normal 79 5 2 2 2 3" xfId="29790" xr:uid="{00000000-0005-0000-0000-00005E740000}"/>
    <cellStyle name="Normal 79 5 2 2 3" xfId="9672" xr:uid="{00000000-0005-0000-0000-0000C8250000}"/>
    <cellStyle name="Normal 79 5 2 2 3 3" xfId="24773" xr:uid="{00000000-0005-0000-0000-0000C5600000}"/>
    <cellStyle name="Normal 79 5 2 2 5" xfId="19760" xr:uid="{00000000-0005-0000-0000-0000304D0000}"/>
    <cellStyle name="Normal 79 5 2 3" xfId="6311" xr:uid="{00000000-0005-0000-0000-0000A7180000}"/>
    <cellStyle name="Normal 79 5 2 3 2" xfId="16363" xr:uid="{00000000-0005-0000-0000-0000EB3F0000}"/>
    <cellStyle name="Normal 79 5 2 3 3" xfId="11343" xr:uid="{00000000-0005-0000-0000-00004F2C0000}"/>
    <cellStyle name="Normal 79 5 2 3 3 3" xfId="26444" xr:uid="{00000000-0005-0000-0000-00004C670000}"/>
    <cellStyle name="Normal 79 5 2 3 5" xfId="21431" xr:uid="{00000000-0005-0000-0000-0000B7530000}"/>
    <cellStyle name="Normal 79 5 2 4" xfId="13021" xr:uid="{00000000-0005-0000-0000-0000DD320000}"/>
    <cellStyle name="Normal 79 5 2 4 3" xfId="28119" xr:uid="{00000000-0005-0000-0000-0000D76D0000}"/>
    <cellStyle name="Normal 79 5 2 5" xfId="8000" xr:uid="{00000000-0005-0000-0000-0000401F0000}"/>
    <cellStyle name="Normal 79 5 2 5 3" xfId="23102" xr:uid="{00000000-0005-0000-0000-00003E5A0000}"/>
    <cellStyle name="Normal 79 5 2 7" xfId="18089" xr:uid="{00000000-0005-0000-0000-0000A9460000}"/>
    <cellStyle name="Normal 79 5 3" xfId="3782" xr:uid="{00000000-0005-0000-0000-0000C60E0000}"/>
    <cellStyle name="Normal 79 5 3 2" xfId="13856" xr:uid="{00000000-0005-0000-0000-000020360000}"/>
    <cellStyle name="Normal 79 5 3 2 3" xfId="28954" xr:uid="{00000000-0005-0000-0000-00001A710000}"/>
    <cellStyle name="Normal 79 5 3 3" xfId="8836" xr:uid="{00000000-0005-0000-0000-000084220000}"/>
    <cellStyle name="Normal 79 5 3 3 3" xfId="23937" xr:uid="{00000000-0005-0000-0000-0000815D0000}"/>
    <cellStyle name="Normal 79 5 3 5" xfId="18924" xr:uid="{00000000-0005-0000-0000-0000EC490000}"/>
    <cellStyle name="Normal 79 5 4" xfId="5475" xr:uid="{00000000-0005-0000-0000-000063150000}"/>
    <cellStyle name="Normal 79 5 4 2" xfId="15527" xr:uid="{00000000-0005-0000-0000-0000A73C0000}"/>
    <cellStyle name="Normal 79 5 4 2 3" xfId="30625" xr:uid="{00000000-0005-0000-0000-0000A1770000}"/>
    <cellStyle name="Normal 79 5 4 3" xfId="10507" xr:uid="{00000000-0005-0000-0000-00000B290000}"/>
    <cellStyle name="Normal 79 5 4 3 3" xfId="25608" xr:uid="{00000000-0005-0000-0000-000008640000}"/>
    <cellStyle name="Normal 79 5 4 5" xfId="20595" xr:uid="{00000000-0005-0000-0000-000073500000}"/>
    <cellStyle name="Normal 79 5 5" xfId="12185" xr:uid="{00000000-0005-0000-0000-0000992F0000}"/>
    <cellStyle name="Normal 79 5 5 3" xfId="27283" xr:uid="{00000000-0005-0000-0000-0000936A0000}"/>
    <cellStyle name="Normal 79 5 6" xfId="7164" xr:uid="{00000000-0005-0000-0000-0000FC1B0000}"/>
    <cellStyle name="Normal 79 5 6 3" xfId="22266" xr:uid="{00000000-0005-0000-0000-0000FA560000}"/>
    <cellStyle name="Normal 79 5 8" xfId="17253" xr:uid="{00000000-0005-0000-0000-000065430000}"/>
    <cellStyle name="Normal 79 6" xfId="2509" xr:uid="{00000000-0005-0000-0000-0000CD090000}"/>
    <cellStyle name="Normal 79 6 2" xfId="4201" xr:uid="{00000000-0005-0000-0000-000069100000}"/>
    <cellStyle name="Normal 79 6 2 2" xfId="14274" xr:uid="{00000000-0005-0000-0000-0000C2370000}"/>
    <cellStyle name="Normal 79 6 2 2 3" xfId="29372" xr:uid="{00000000-0005-0000-0000-0000BC720000}"/>
    <cellStyle name="Normal 79 6 2 3" xfId="9254" xr:uid="{00000000-0005-0000-0000-000026240000}"/>
    <cellStyle name="Normal 79 6 2 3 3" xfId="24355" xr:uid="{00000000-0005-0000-0000-0000235F0000}"/>
    <cellStyle name="Normal 79 6 2 5" xfId="19342" xr:uid="{00000000-0005-0000-0000-00008E4B0000}"/>
    <cellStyle name="Normal 79 6 3" xfId="5893" xr:uid="{00000000-0005-0000-0000-000005170000}"/>
    <cellStyle name="Normal 79 6 3 2" xfId="15945" xr:uid="{00000000-0005-0000-0000-0000493E0000}"/>
    <cellStyle name="Normal 79 6 3 3" xfId="10925" xr:uid="{00000000-0005-0000-0000-0000AD2A0000}"/>
    <cellStyle name="Normal 79 6 3 3 3" xfId="26026" xr:uid="{00000000-0005-0000-0000-0000AA650000}"/>
    <cellStyle name="Normal 79 6 3 5" xfId="21013" xr:uid="{00000000-0005-0000-0000-000015520000}"/>
    <cellStyle name="Normal 79 6 4" xfId="12603" xr:uid="{00000000-0005-0000-0000-00003B310000}"/>
    <cellStyle name="Normal 79 6 4 3" xfId="27701" xr:uid="{00000000-0005-0000-0000-0000356C0000}"/>
    <cellStyle name="Normal 79 6 5" xfId="7582" xr:uid="{00000000-0005-0000-0000-00009E1D0000}"/>
    <cellStyle name="Normal 79 6 5 3" xfId="22684" xr:uid="{00000000-0005-0000-0000-00009C580000}"/>
    <cellStyle name="Normal 79 6 7" xfId="17671" xr:uid="{00000000-0005-0000-0000-000007450000}"/>
    <cellStyle name="Normal 79 7" xfId="3355" xr:uid="{00000000-0005-0000-0000-00001B0D0000}"/>
    <cellStyle name="Normal 79 7 2" xfId="13438" xr:uid="{00000000-0005-0000-0000-00007E340000}"/>
    <cellStyle name="Normal 79 7 2 3" xfId="28536" xr:uid="{00000000-0005-0000-0000-0000786F0000}"/>
    <cellStyle name="Normal 79 7 3" xfId="8417" xr:uid="{00000000-0005-0000-0000-0000E1200000}"/>
    <cellStyle name="Normal 79 7 3 3" xfId="23519" xr:uid="{00000000-0005-0000-0000-0000DF5B0000}"/>
    <cellStyle name="Normal 79 7 5" xfId="18506" xr:uid="{00000000-0005-0000-0000-00004A480000}"/>
    <cellStyle name="Normal 79 8" xfId="5053" xr:uid="{00000000-0005-0000-0000-0000BD130000}"/>
    <cellStyle name="Normal 79 8 2" xfId="15109" xr:uid="{00000000-0005-0000-0000-0000053B0000}"/>
    <cellStyle name="Normal 79 8 2 3" xfId="30207" xr:uid="{00000000-0005-0000-0000-0000FF750000}"/>
    <cellStyle name="Normal 79 8 3" xfId="10089" xr:uid="{00000000-0005-0000-0000-000069270000}"/>
    <cellStyle name="Normal 79 8 3 3" xfId="25190" xr:uid="{00000000-0005-0000-0000-000066620000}"/>
    <cellStyle name="Normal 79 8 5" xfId="20177" xr:uid="{00000000-0005-0000-0000-0000D14E0000}"/>
    <cellStyle name="Normal 79 9" xfId="11765" xr:uid="{00000000-0005-0000-0000-0000F52D0000}"/>
    <cellStyle name="Normal 79 9 3" xfId="26865" xr:uid="{00000000-0005-0000-0000-0000F1680000}"/>
    <cellStyle name="Normal 8" xfId="134" xr:uid="{00000000-0005-0000-0000-000086000000}"/>
    <cellStyle name="Normal 8 2" xfId="619" xr:uid="{00000000-0005-0000-0000-00006B020000}"/>
    <cellStyle name="Normal 8 3" xfId="784" xr:uid="{00000000-0005-0000-0000-000010030000}"/>
    <cellStyle name="Normal 8 3 10" xfId="6791" xr:uid="{00000000-0005-0000-0000-0000871A0000}"/>
    <cellStyle name="Normal 8 3 10 3" xfId="21895" xr:uid="{00000000-0005-0000-0000-000087550000}"/>
    <cellStyle name="Normal 8 3 12" xfId="16880" xr:uid="{00000000-0005-0000-0000-0000F0410000}"/>
    <cellStyle name="Normal 8 3 13" xfId="1495" xr:uid="{00000000-0005-0000-0000-0000D7050000}"/>
    <cellStyle name="Normal 8 3 2" xfId="1755" xr:uid="{00000000-0005-0000-0000-0000DB060000}"/>
    <cellStyle name="Normal 8 3 2 11" xfId="16934" xr:uid="{00000000-0005-0000-0000-000026420000}"/>
    <cellStyle name="Normal 8 3 2 2" xfId="1863" xr:uid="{00000000-0005-0000-0000-000047070000}"/>
    <cellStyle name="Normal 8 3 2 2 10" xfId="17038" xr:uid="{00000000-0005-0000-0000-00008E420000}"/>
    <cellStyle name="Normal 8 3 2 2 2" xfId="2080" xr:uid="{00000000-0005-0000-0000-000020080000}"/>
    <cellStyle name="Normal 8 3 2 2 2 2" xfId="2501" xr:uid="{00000000-0005-0000-0000-0000C5090000}"/>
    <cellStyle name="Normal 8 3 2 2 2 2 2" xfId="3340" xr:uid="{00000000-0005-0000-0000-00000C0D0000}"/>
    <cellStyle name="Normal 8 3 2 2 2 2 2 2" xfId="5030" xr:uid="{00000000-0005-0000-0000-0000A6130000}"/>
    <cellStyle name="Normal 8 3 2 2 2 2 2 2 2" xfId="15103" xr:uid="{00000000-0005-0000-0000-0000FF3A0000}"/>
    <cellStyle name="Normal 8 3 2 2 2 2 2 2 2 3" xfId="30201" xr:uid="{00000000-0005-0000-0000-0000F9750000}"/>
    <cellStyle name="Normal 8 3 2 2 2 2 2 2 3" xfId="10083" xr:uid="{00000000-0005-0000-0000-000063270000}"/>
    <cellStyle name="Normal 8 3 2 2 2 2 2 2 3 3" xfId="25184" xr:uid="{00000000-0005-0000-0000-000060620000}"/>
    <cellStyle name="Normal 8 3 2 2 2 2 2 2 5" xfId="20171" xr:uid="{00000000-0005-0000-0000-0000CB4E0000}"/>
    <cellStyle name="Normal 8 3 2 2 2 2 2 3" xfId="6722" xr:uid="{00000000-0005-0000-0000-0000421A0000}"/>
    <cellStyle name="Normal 8 3 2 2 2 2 2 3 2" xfId="16774" xr:uid="{00000000-0005-0000-0000-000086410000}"/>
    <cellStyle name="Normal 8 3 2 2 2 2 2 3 3" xfId="11754" xr:uid="{00000000-0005-0000-0000-0000EA2D0000}"/>
    <cellStyle name="Normal 8 3 2 2 2 2 2 3 3 3" xfId="26855" xr:uid="{00000000-0005-0000-0000-0000E7680000}"/>
    <cellStyle name="Normal 8 3 2 2 2 2 2 3 5" xfId="21842" xr:uid="{00000000-0005-0000-0000-000052550000}"/>
    <cellStyle name="Normal 8 3 2 2 2 2 2 4" xfId="13432" xr:uid="{00000000-0005-0000-0000-000078340000}"/>
    <cellStyle name="Normal 8 3 2 2 2 2 2 4 3" xfId="28530" xr:uid="{00000000-0005-0000-0000-0000726F0000}"/>
    <cellStyle name="Normal 8 3 2 2 2 2 2 5" xfId="8411" xr:uid="{00000000-0005-0000-0000-0000DB200000}"/>
    <cellStyle name="Normal 8 3 2 2 2 2 2 5 3" xfId="23513" xr:uid="{00000000-0005-0000-0000-0000D95B0000}"/>
    <cellStyle name="Normal 8 3 2 2 2 2 2 7" xfId="18500" xr:uid="{00000000-0005-0000-0000-000044480000}"/>
    <cellStyle name="Normal 8 3 2 2 2 2 3" xfId="4193" xr:uid="{00000000-0005-0000-0000-000061100000}"/>
    <cellStyle name="Normal 8 3 2 2 2 2 3 2" xfId="14267" xr:uid="{00000000-0005-0000-0000-0000BB370000}"/>
    <cellStyle name="Normal 8 3 2 2 2 2 3 2 3" xfId="29365" xr:uid="{00000000-0005-0000-0000-0000B5720000}"/>
    <cellStyle name="Normal 8 3 2 2 2 2 3 3" xfId="9247" xr:uid="{00000000-0005-0000-0000-00001F240000}"/>
    <cellStyle name="Normal 8 3 2 2 2 2 3 3 3" xfId="24348" xr:uid="{00000000-0005-0000-0000-00001C5F0000}"/>
    <cellStyle name="Normal 8 3 2 2 2 2 3 5" xfId="19335" xr:uid="{00000000-0005-0000-0000-0000874B0000}"/>
    <cellStyle name="Normal 8 3 2 2 2 2 4" xfId="5886" xr:uid="{00000000-0005-0000-0000-0000FE160000}"/>
    <cellStyle name="Normal 8 3 2 2 2 2 4 2" xfId="15938" xr:uid="{00000000-0005-0000-0000-0000423E0000}"/>
    <cellStyle name="Normal 8 3 2 2 2 2 4 3" xfId="10918" xr:uid="{00000000-0005-0000-0000-0000A62A0000}"/>
    <cellStyle name="Normal 8 3 2 2 2 2 4 3 3" xfId="26019" xr:uid="{00000000-0005-0000-0000-0000A3650000}"/>
    <cellStyle name="Normal 8 3 2 2 2 2 4 5" xfId="21006" xr:uid="{00000000-0005-0000-0000-00000E520000}"/>
    <cellStyle name="Normal 8 3 2 2 2 2 5" xfId="12596" xr:uid="{00000000-0005-0000-0000-000034310000}"/>
    <cellStyle name="Normal 8 3 2 2 2 2 5 3" xfId="27694" xr:uid="{00000000-0005-0000-0000-00002E6C0000}"/>
    <cellStyle name="Normal 8 3 2 2 2 2 6" xfId="7575" xr:uid="{00000000-0005-0000-0000-0000971D0000}"/>
    <cellStyle name="Normal 8 3 2 2 2 2 6 3" xfId="22677" xr:uid="{00000000-0005-0000-0000-000095580000}"/>
    <cellStyle name="Normal 8 3 2 2 2 2 8" xfId="17664" xr:uid="{00000000-0005-0000-0000-000000450000}"/>
    <cellStyle name="Normal 8 3 2 2 2 3" xfId="2922" xr:uid="{00000000-0005-0000-0000-00006A0B0000}"/>
    <cellStyle name="Normal 8 3 2 2 2 3 2" xfId="4612" xr:uid="{00000000-0005-0000-0000-000004120000}"/>
    <cellStyle name="Normal 8 3 2 2 2 3 2 2" xfId="14685" xr:uid="{00000000-0005-0000-0000-00005D390000}"/>
    <cellStyle name="Normal 8 3 2 2 2 3 2 2 3" xfId="29783" xr:uid="{00000000-0005-0000-0000-000057740000}"/>
    <cellStyle name="Normal 8 3 2 2 2 3 2 3" xfId="9665" xr:uid="{00000000-0005-0000-0000-0000C1250000}"/>
    <cellStyle name="Normal 8 3 2 2 2 3 2 3 3" xfId="24766" xr:uid="{00000000-0005-0000-0000-0000BE600000}"/>
    <cellStyle name="Normal 8 3 2 2 2 3 2 5" xfId="19753" xr:uid="{00000000-0005-0000-0000-0000294D0000}"/>
    <cellStyle name="Normal 8 3 2 2 2 3 3" xfId="6304" xr:uid="{00000000-0005-0000-0000-0000A0180000}"/>
    <cellStyle name="Normal 8 3 2 2 2 3 3 2" xfId="16356" xr:uid="{00000000-0005-0000-0000-0000E43F0000}"/>
    <cellStyle name="Normal 8 3 2 2 2 3 3 3" xfId="11336" xr:uid="{00000000-0005-0000-0000-0000482C0000}"/>
    <cellStyle name="Normal 8 3 2 2 2 3 3 3 3" xfId="26437" xr:uid="{00000000-0005-0000-0000-000045670000}"/>
    <cellStyle name="Normal 8 3 2 2 2 3 3 5" xfId="21424" xr:uid="{00000000-0005-0000-0000-0000B0530000}"/>
    <cellStyle name="Normal 8 3 2 2 2 3 4" xfId="13014" xr:uid="{00000000-0005-0000-0000-0000D6320000}"/>
    <cellStyle name="Normal 8 3 2 2 2 3 4 3" xfId="28112" xr:uid="{00000000-0005-0000-0000-0000D06D0000}"/>
    <cellStyle name="Normal 8 3 2 2 2 3 5" xfId="7993" xr:uid="{00000000-0005-0000-0000-0000391F0000}"/>
    <cellStyle name="Normal 8 3 2 2 2 3 5 3" xfId="23095" xr:uid="{00000000-0005-0000-0000-0000375A0000}"/>
    <cellStyle name="Normal 8 3 2 2 2 3 7" xfId="18082" xr:uid="{00000000-0005-0000-0000-0000A2460000}"/>
    <cellStyle name="Normal 8 3 2 2 2 4" xfId="3775" xr:uid="{00000000-0005-0000-0000-0000BF0E0000}"/>
    <cellStyle name="Normal 8 3 2 2 2 4 2" xfId="13849" xr:uid="{00000000-0005-0000-0000-000019360000}"/>
    <cellStyle name="Normal 8 3 2 2 2 4 2 3" xfId="28947" xr:uid="{00000000-0005-0000-0000-000013710000}"/>
    <cellStyle name="Normal 8 3 2 2 2 4 3" xfId="8829" xr:uid="{00000000-0005-0000-0000-00007D220000}"/>
    <cellStyle name="Normal 8 3 2 2 2 4 3 3" xfId="23930" xr:uid="{00000000-0005-0000-0000-00007A5D0000}"/>
    <cellStyle name="Normal 8 3 2 2 2 4 5" xfId="18917" xr:uid="{00000000-0005-0000-0000-0000E5490000}"/>
    <cellStyle name="Normal 8 3 2 2 2 5" xfId="5468" xr:uid="{00000000-0005-0000-0000-00005C150000}"/>
    <cellStyle name="Normal 8 3 2 2 2 5 2" xfId="15520" xr:uid="{00000000-0005-0000-0000-0000A03C0000}"/>
    <cellStyle name="Normal 8 3 2 2 2 5 2 3" xfId="30618" xr:uid="{00000000-0005-0000-0000-00009A770000}"/>
    <cellStyle name="Normal 8 3 2 2 2 5 3" xfId="10500" xr:uid="{00000000-0005-0000-0000-000004290000}"/>
    <cellStyle name="Normal 8 3 2 2 2 5 3 3" xfId="25601" xr:uid="{00000000-0005-0000-0000-000001640000}"/>
    <cellStyle name="Normal 8 3 2 2 2 5 5" xfId="20588" xr:uid="{00000000-0005-0000-0000-00006C500000}"/>
    <cellStyle name="Normal 8 3 2 2 2 6" xfId="12178" xr:uid="{00000000-0005-0000-0000-0000922F0000}"/>
    <cellStyle name="Normal 8 3 2 2 2 6 3" xfId="27276" xr:uid="{00000000-0005-0000-0000-00008C6A0000}"/>
    <cellStyle name="Normal 8 3 2 2 2 7" xfId="7157" xr:uid="{00000000-0005-0000-0000-0000F51B0000}"/>
    <cellStyle name="Normal 8 3 2 2 2 7 3" xfId="22259" xr:uid="{00000000-0005-0000-0000-0000F3560000}"/>
    <cellStyle name="Normal 8 3 2 2 2 9" xfId="17246" xr:uid="{00000000-0005-0000-0000-00005E430000}"/>
    <cellStyle name="Normal 8 3 2 2 3" xfId="2293" xr:uid="{00000000-0005-0000-0000-0000F5080000}"/>
    <cellStyle name="Normal 8 3 2 2 3 2" xfId="3132" xr:uid="{00000000-0005-0000-0000-00003C0C0000}"/>
    <cellStyle name="Normal 8 3 2 2 3 2 2" xfId="4822" xr:uid="{00000000-0005-0000-0000-0000D6120000}"/>
    <cellStyle name="Normal 8 3 2 2 3 2 2 2" xfId="14895" xr:uid="{00000000-0005-0000-0000-00002F3A0000}"/>
    <cellStyle name="Normal 8 3 2 2 3 2 2 2 3" xfId="29993" xr:uid="{00000000-0005-0000-0000-000029750000}"/>
    <cellStyle name="Normal 8 3 2 2 3 2 2 3" xfId="9875" xr:uid="{00000000-0005-0000-0000-000093260000}"/>
    <cellStyle name="Normal 8 3 2 2 3 2 2 3 3" xfId="24976" xr:uid="{00000000-0005-0000-0000-000090610000}"/>
    <cellStyle name="Normal 8 3 2 2 3 2 2 5" xfId="19963" xr:uid="{00000000-0005-0000-0000-0000FB4D0000}"/>
    <cellStyle name="Normal 8 3 2 2 3 2 3" xfId="6514" xr:uid="{00000000-0005-0000-0000-000072190000}"/>
    <cellStyle name="Normal 8 3 2 2 3 2 3 2" xfId="16566" xr:uid="{00000000-0005-0000-0000-0000B6400000}"/>
    <cellStyle name="Normal 8 3 2 2 3 2 3 3" xfId="11546" xr:uid="{00000000-0005-0000-0000-00001A2D0000}"/>
    <cellStyle name="Normal 8 3 2 2 3 2 3 3 3" xfId="26647" xr:uid="{00000000-0005-0000-0000-000017680000}"/>
    <cellStyle name="Normal 8 3 2 2 3 2 3 5" xfId="21634" xr:uid="{00000000-0005-0000-0000-000082540000}"/>
    <cellStyle name="Normal 8 3 2 2 3 2 4" xfId="13224" xr:uid="{00000000-0005-0000-0000-0000A8330000}"/>
    <cellStyle name="Normal 8 3 2 2 3 2 4 3" xfId="28322" xr:uid="{00000000-0005-0000-0000-0000A26E0000}"/>
    <cellStyle name="Normal 8 3 2 2 3 2 5" xfId="8203" xr:uid="{00000000-0005-0000-0000-00000B200000}"/>
    <cellStyle name="Normal 8 3 2 2 3 2 5 3" xfId="23305" xr:uid="{00000000-0005-0000-0000-0000095B0000}"/>
    <cellStyle name="Normal 8 3 2 2 3 2 7" xfId="18292" xr:uid="{00000000-0005-0000-0000-000074470000}"/>
    <cellStyle name="Normal 8 3 2 2 3 3" xfId="3985" xr:uid="{00000000-0005-0000-0000-0000910F0000}"/>
    <cellStyle name="Normal 8 3 2 2 3 3 2" xfId="14059" xr:uid="{00000000-0005-0000-0000-0000EB360000}"/>
    <cellStyle name="Normal 8 3 2 2 3 3 2 3" xfId="29157" xr:uid="{00000000-0005-0000-0000-0000E5710000}"/>
    <cellStyle name="Normal 8 3 2 2 3 3 3" xfId="9039" xr:uid="{00000000-0005-0000-0000-00004F230000}"/>
    <cellStyle name="Normal 8 3 2 2 3 3 3 3" xfId="24140" xr:uid="{00000000-0005-0000-0000-00004C5E0000}"/>
    <cellStyle name="Normal 8 3 2 2 3 3 5" xfId="19127" xr:uid="{00000000-0005-0000-0000-0000B74A0000}"/>
    <cellStyle name="Normal 8 3 2 2 3 4" xfId="5678" xr:uid="{00000000-0005-0000-0000-00002E160000}"/>
    <cellStyle name="Normal 8 3 2 2 3 4 2" xfId="15730" xr:uid="{00000000-0005-0000-0000-0000723D0000}"/>
    <cellStyle name="Normal 8 3 2 2 3 4 2 3" xfId="30828" xr:uid="{00000000-0005-0000-0000-00006C780000}"/>
    <cellStyle name="Normal 8 3 2 2 3 4 3" xfId="10710" xr:uid="{00000000-0005-0000-0000-0000D6290000}"/>
    <cellStyle name="Normal 8 3 2 2 3 4 3 3" xfId="25811" xr:uid="{00000000-0005-0000-0000-0000D3640000}"/>
    <cellStyle name="Normal 8 3 2 2 3 4 5" xfId="20798" xr:uid="{00000000-0005-0000-0000-00003E510000}"/>
    <cellStyle name="Normal 8 3 2 2 3 5" xfId="12388" xr:uid="{00000000-0005-0000-0000-000064300000}"/>
    <cellStyle name="Normal 8 3 2 2 3 5 3" xfId="27486" xr:uid="{00000000-0005-0000-0000-00005E6B0000}"/>
    <cellStyle name="Normal 8 3 2 2 3 6" xfId="7367" xr:uid="{00000000-0005-0000-0000-0000C71C0000}"/>
    <cellStyle name="Normal 8 3 2 2 3 6 3" xfId="22469" xr:uid="{00000000-0005-0000-0000-0000C5570000}"/>
    <cellStyle name="Normal 8 3 2 2 3 8" xfId="17456" xr:uid="{00000000-0005-0000-0000-000030440000}"/>
    <cellStyle name="Normal 8 3 2 2 4" xfId="2714" xr:uid="{00000000-0005-0000-0000-00009A0A0000}"/>
    <cellStyle name="Normal 8 3 2 2 4 2" xfId="4404" xr:uid="{00000000-0005-0000-0000-000034110000}"/>
    <cellStyle name="Normal 8 3 2 2 4 2 2" xfId="14477" xr:uid="{00000000-0005-0000-0000-00008D380000}"/>
    <cellStyle name="Normal 8 3 2 2 4 2 2 3" xfId="29575" xr:uid="{00000000-0005-0000-0000-000087730000}"/>
    <cellStyle name="Normal 8 3 2 2 4 2 3" xfId="9457" xr:uid="{00000000-0005-0000-0000-0000F1240000}"/>
    <cellStyle name="Normal 8 3 2 2 4 2 3 3" xfId="24558" xr:uid="{00000000-0005-0000-0000-0000EE5F0000}"/>
    <cellStyle name="Normal 8 3 2 2 4 2 5" xfId="19545" xr:uid="{00000000-0005-0000-0000-0000594C0000}"/>
    <cellStyle name="Normal 8 3 2 2 4 3" xfId="6096" xr:uid="{00000000-0005-0000-0000-0000D0170000}"/>
    <cellStyle name="Normal 8 3 2 2 4 3 2" xfId="16148" xr:uid="{00000000-0005-0000-0000-0000143F0000}"/>
    <cellStyle name="Normal 8 3 2 2 4 3 3" xfId="11128" xr:uid="{00000000-0005-0000-0000-0000782B0000}"/>
    <cellStyle name="Normal 8 3 2 2 4 3 3 3" xfId="26229" xr:uid="{00000000-0005-0000-0000-000075660000}"/>
    <cellStyle name="Normal 8 3 2 2 4 3 5" xfId="21216" xr:uid="{00000000-0005-0000-0000-0000E0520000}"/>
    <cellStyle name="Normal 8 3 2 2 4 4" xfId="12806" xr:uid="{00000000-0005-0000-0000-000006320000}"/>
    <cellStyle name="Normal 8 3 2 2 4 4 3" xfId="27904" xr:uid="{00000000-0005-0000-0000-0000006D0000}"/>
    <cellStyle name="Normal 8 3 2 2 4 5" xfId="7785" xr:uid="{00000000-0005-0000-0000-0000691E0000}"/>
    <cellStyle name="Normal 8 3 2 2 4 5 3" xfId="22887" xr:uid="{00000000-0005-0000-0000-000067590000}"/>
    <cellStyle name="Normal 8 3 2 2 4 7" xfId="17874" xr:uid="{00000000-0005-0000-0000-0000D2450000}"/>
    <cellStyle name="Normal 8 3 2 2 5" xfId="3567" xr:uid="{00000000-0005-0000-0000-0000EF0D0000}"/>
    <cellStyle name="Normal 8 3 2 2 5 2" xfId="13641" xr:uid="{00000000-0005-0000-0000-000049350000}"/>
    <cellStyle name="Normal 8 3 2 2 5 2 3" xfId="28739" xr:uid="{00000000-0005-0000-0000-000043700000}"/>
    <cellStyle name="Normal 8 3 2 2 5 3" xfId="8621" xr:uid="{00000000-0005-0000-0000-0000AD210000}"/>
    <cellStyle name="Normal 8 3 2 2 5 3 3" xfId="23722" xr:uid="{00000000-0005-0000-0000-0000AA5C0000}"/>
    <cellStyle name="Normal 8 3 2 2 5 5" xfId="18709" xr:uid="{00000000-0005-0000-0000-000015490000}"/>
    <cellStyle name="Normal 8 3 2 2 6" xfId="5260" xr:uid="{00000000-0005-0000-0000-00008C140000}"/>
    <cellStyle name="Normal 8 3 2 2 6 2" xfId="15312" xr:uid="{00000000-0005-0000-0000-0000D03B0000}"/>
    <cellStyle name="Normal 8 3 2 2 6 2 3" xfId="30410" xr:uid="{00000000-0005-0000-0000-0000CA760000}"/>
    <cellStyle name="Normal 8 3 2 2 6 3" xfId="10292" xr:uid="{00000000-0005-0000-0000-000034280000}"/>
    <cellStyle name="Normal 8 3 2 2 6 3 3" xfId="25393" xr:uid="{00000000-0005-0000-0000-000031630000}"/>
    <cellStyle name="Normal 8 3 2 2 6 5" xfId="20380" xr:uid="{00000000-0005-0000-0000-00009C4F0000}"/>
    <cellStyle name="Normal 8 3 2 2 7" xfId="11970" xr:uid="{00000000-0005-0000-0000-0000C22E0000}"/>
    <cellStyle name="Normal 8 3 2 2 7 3" xfId="27068" xr:uid="{00000000-0005-0000-0000-0000BC690000}"/>
    <cellStyle name="Normal 8 3 2 2 8" xfId="6949" xr:uid="{00000000-0005-0000-0000-0000251B0000}"/>
    <cellStyle name="Normal 8 3 2 2 8 3" xfId="22051" xr:uid="{00000000-0005-0000-0000-000023560000}"/>
    <cellStyle name="Normal 8 3 2 3" xfId="1976" xr:uid="{00000000-0005-0000-0000-0000B8070000}"/>
    <cellStyle name="Normal 8 3 2 3 2" xfId="2397" xr:uid="{00000000-0005-0000-0000-00005D090000}"/>
    <cellStyle name="Normal 8 3 2 3 2 2" xfId="3236" xr:uid="{00000000-0005-0000-0000-0000A40C0000}"/>
    <cellStyle name="Normal 8 3 2 3 2 2 2" xfId="4926" xr:uid="{00000000-0005-0000-0000-00003E130000}"/>
    <cellStyle name="Normal 8 3 2 3 2 2 2 2" xfId="14999" xr:uid="{00000000-0005-0000-0000-0000973A0000}"/>
    <cellStyle name="Normal 8 3 2 3 2 2 2 2 3" xfId="30097" xr:uid="{00000000-0005-0000-0000-000091750000}"/>
    <cellStyle name="Normal 8 3 2 3 2 2 2 3" xfId="9979" xr:uid="{00000000-0005-0000-0000-0000FB260000}"/>
    <cellStyle name="Normal 8 3 2 3 2 2 2 3 3" xfId="25080" xr:uid="{00000000-0005-0000-0000-0000F8610000}"/>
    <cellStyle name="Normal 8 3 2 3 2 2 2 5" xfId="20067" xr:uid="{00000000-0005-0000-0000-0000634E0000}"/>
    <cellStyle name="Normal 8 3 2 3 2 2 3" xfId="6618" xr:uid="{00000000-0005-0000-0000-0000DA190000}"/>
    <cellStyle name="Normal 8 3 2 3 2 2 3 2" xfId="16670" xr:uid="{00000000-0005-0000-0000-00001E410000}"/>
    <cellStyle name="Normal 8 3 2 3 2 2 3 3" xfId="11650" xr:uid="{00000000-0005-0000-0000-0000822D0000}"/>
    <cellStyle name="Normal 8 3 2 3 2 2 3 3 3" xfId="26751" xr:uid="{00000000-0005-0000-0000-00007F680000}"/>
    <cellStyle name="Normal 8 3 2 3 2 2 3 5" xfId="21738" xr:uid="{00000000-0005-0000-0000-0000EA540000}"/>
    <cellStyle name="Normal 8 3 2 3 2 2 4" xfId="13328" xr:uid="{00000000-0005-0000-0000-000010340000}"/>
    <cellStyle name="Normal 8 3 2 3 2 2 4 3" xfId="28426" xr:uid="{00000000-0005-0000-0000-00000A6F0000}"/>
    <cellStyle name="Normal 8 3 2 3 2 2 5" xfId="8307" xr:uid="{00000000-0005-0000-0000-000073200000}"/>
    <cellStyle name="Normal 8 3 2 3 2 2 5 3" xfId="23409" xr:uid="{00000000-0005-0000-0000-0000715B0000}"/>
    <cellStyle name="Normal 8 3 2 3 2 2 7" xfId="18396" xr:uid="{00000000-0005-0000-0000-0000DC470000}"/>
    <cellStyle name="Normal 8 3 2 3 2 3" xfId="4089" xr:uid="{00000000-0005-0000-0000-0000F90F0000}"/>
    <cellStyle name="Normal 8 3 2 3 2 3 2" xfId="14163" xr:uid="{00000000-0005-0000-0000-000053370000}"/>
    <cellStyle name="Normal 8 3 2 3 2 3 2 3" xfId="29261" xr:uid="{00000000-0005-0000-0000-00004D720000}"/>
    <cellStyle name="Normal 8 3 2 3 2 3 3" xfId="9143" xr:uid="{00000000-0005-0000-0000-0000B7230000}"/>
    <cellStyle name="Normal 8 3 2 3 2 3 3 3" xfId="24244" xr:uid="{00000000-0005-0000-0000-0000B45E0000}"/>
    <cellStyle name="Normal 8 3 2 3 2 3 5" xfId="19231" xr:uid="{00000000-0005-0000-0000-00001F4B0000}"/>
    <cellStyle name="Normal 8 3 2 3 2 4" xfId="5782" xr:uid="{00000000-0005-0000-0000-000096160000}"/>
    <cellStyle name="Normal 8 3 2 3 2 4 2" xfId="15834" xr:uid="{00000000-0005-0000-0000-0000DA3D0000}"/>
    <cellStyle name="Normal 8 3 2 3 2 4 2 3" xfId="30932" xr:uid="{00000000-0005-0000-0000-0000D4780000}"/>
    <cellStyle name="Normal 8 3 2 3 2 4 3" xfId="10814" xr:uid="{00000000-0005-0000-0000-00003E2A0000}"/>
    <cellStyle name="Normal 8 3 2 3 2 4 3 3" xfId="25915" xr:uid="{00000000-0005-0000-0000-00003B650000}"/>
    <cellStyle name="Normal 8 3 2 3 2 4 5" xfId="20902" xr:uid="{00000000-0005-0000-0000-0000A6510000}"/>
    <cellStyle name="Normal 8 3 2 3 2 5" xfId="12492" xr:uid="{00000000-0005-0000-0000-0000CC300000}"/>
    <cellStyle name="Normal 8 3 2 3 2 5 3" xfId="27590" xr:uid="{00000000-0005-0000-0000-0000C66B0000}"/>
    <cellStyle name="Normal 8 3 2 3 2 6" xfId="7471" xr:uid="{00000000-0005-0000-0000-00002F1D0000}"/>
    <cellStyle name="Normal 8 3 2 3 2 6 3" xfId="22573" xr:uid="{00000000-0005-0000-0000-00002D580000}"/>
    <cellStyle name="Normal 8 3 2 3 2 8" xfId="17560" xr:uid="{00000000-0005-0000-0000-000098440000}"/>
    <cellStyle name="Normal 8 3 2 3 3" xfId="2818" xr:uid="{00000000-0005-0000-0000-0000020B0000}"/>
    <cellStyle name="Normal 8 3 2 3 3 2" xfId="4508" xr:uid="{00000000-0005-0000-0000-00009C110000}"/>
    <cellStyle name="Normal 8 3 2 3 3 2 2" xfId="14581" xr:uid="{00000000-0005-0000-0000-0000F5380000}"/>
    <cellStyle name="Normal 8 3 2 3 3 2 2 3" xfId="29679" xr:uid="{00000000-0005-0000-0000-0000EF730000}"/>
    <cellStyle name="Normal 8 3 2 3 3 2 3" xfId="9561" xr:uid="{00000000-0005-0000-0000-000059250000}"/>
    <cellStyle name="Normal 8 3 2 3 3 2 3 3" xfId="24662" xr:uid="{00000000-0005-0000-0000-000056600000}"/>
    <cellStyle name="Normal 8 3 2 3 3 2 5" xfId="19649" xr:uid="{00000000-0005-0000-0000-0000C14C0000}"/>
    <cellStyle name="Normal 8 3 2 3 3 3" xfId="6200" xr:uid="{00000000-0005-0000-0000-000038180000}"/>
    <cellStyle name="Normal 8 3 2 3 3 3 2" xfId="16252" xr:uid="{00000000-0005-0000-0000-00007C3F0000}"/>
    <cellStyle name="Normal 8 3 2 3 3 3 3" xfId="11232" xr:uid="{00000000-0005-0000-0000-0000E02B0000}"/>
    <cellStyle name="Normal 8 3 2 3 3 3 3 3" xfId="26333" xr:uid="{00000000-0005-0000-0000-0000DD660000}"/>
    <cellStyle name="Normal 8 3 2 3 3 3 5" xfId="21320" xr:uid="{00000000-0005-0000-0000-000048530000}"/>
    <cellStyle name="Normal 8 3 2 3 3 4" xfId="12910" xr:uid="{00000000-0005-0000-0000-00006E320000}"/>
    <cellStyle name="Normal 8 3 2 3 3 4 3" xfId="28008" xr:uid="{00000000-0005-0000-0000-0000686D0000}"/>
    <cellStyle name="Normal 8 3 2 3 3 5" xfId="7889" xr:uid="{00000000-0005-0000-0000-0000D11E0000}"/>
    <cellStyle name="Normal 8 3 2 3 3 5 3" xfId="22991" xr:uid="{00000000-0005-0000-0000-0000CF590000}"/>
    <cellStyle name="Normal 8 3 2 3 3 7" xfId="17978" xr:uid="{00000000-0005-0000-0000-00003A460000}"/>
    <cellStyle name="Normal 8 3 2 3 4" xfId="3671" xr:uid="{00000000-0005-0000-0000-0000570E0000}"/>
    <cellStyle name="Normal 8 3 2 3 4 2" xfId="13745" xr:uid="{00000000-0005-0000-0000-0000B1350000}"/>
    <cellStyle name="Normal 8 3 2 3 4 2 3" xfId="28843" xr:uid="{00000000-0005-0000-0000-0000AB700000}"/>
    <cellStyle name="Normal 8 3 2 3 4 3" xfId="8725" xr:uid="{00000000-0005-0000-0000-000015220000}"/>
    <cellStyle name="Normal 8 3 2 3 4 3 3" xfId="23826" xr:uid="{00000000-0005-0000-0000-0000125D0000}"/>
    <cellStyle name="Normal 8 3 2 3 4 5" xfId="18813" xr:uid="{00000000-0005-0000-0000-00007D490000}"/>
    <cellStyle name="Normal 8 3 2 3 5" xfId="5364" xr:uid="{00000000-0005-0000-0000-0000F4140000}"/>
    <cellStyle name="Normal 8 3 2 3 5 2" xfId="15416" xr:uid="{00000000-0005-0000-0000-0000383C0000}"/>
    <cellStyle name="Normal 8 3 2 3 5 2 3" xfId="30514" xr:uid="{00000000-0005-0000-0000-000032770000}"/>
    <cellStyle name="Normal 8 3 2 3 5 3" xfId="10396" xr:uid="{00000000-0005-0000-0000-00009C280000}"/>
    <cellStyle name="Normal 8 3 2 3 5 3 3" xfId="25497" xr:uid="{00000000-0005-0000-0000-000099630000}"/>
    <cellStyle name="Normal 8 3 2 3 5 5" xfId="20484" xr:uid="{00000000-0005-0000-0000-000004500000}"/>
    <cellStyle name="Normal 8 3 2 3 6" xfId="12074" xr:uid="{00000000-0005-0000-0000-00002A2F0000}"/>
    <cellStyle name="Normal 8 3 2 3 6 3" xfId="27172" xr:uid="{00000000-0005-0000-0000-0000246A0000}"/>
    <cellStyle name="Normal 8 3 2 3 7" xfId="7053" xr:uid="{00000000-0005-0000-0000-00008D1B0000}"/>
    <cellStyle name="Normal 8 3 2 3 7 3" xfId="22155" xr:uid="{00000000-0005-0000-0000-00008B560000}"/>
    <cellStyle name="Normal 8 3 2 3 9" xfId="17142" xr:uid="{00000000-0005-0000-0000-0000F6420000}"/>
    <cellStyle name="Normal 8 3 2 4" xfId="2189" xr:uid="{00000000-0005-0000-0000-00008D080000}"/>
    <cellStyle name="Normal 8 3 2 4 2" xfId="3028" xr:uid="{00000000-0005-0000-0000-0000D40B0000}"/>
    <cellStyle name="Normal 8 3 2 4 2 2" xfId="4718" xr:uid="{00000000-0005-0000-0000-00006E120000}"/>
    <cellStyle name="Normal 8 3 2 4 2 2 2" xfId="14791" xr:uid="{00000000-0005-0000-0000-0000C7390000}"/>
    <cellStyle name="Normal 8 3 2 4 2 2 2 3" xfId="29889" xr:uid="{00000000-0005-0000-0000-0000C1740000}"/>
    <cellStyle name="Normal 8 3 2 4 2 2 3" xfId="9771" xr:uid="{00000000-0005-0000-0000-00002B260000}"/>
    <cellStyle name="Normal 8 3 2 4 2 2 3 3" xfId="24872" xr:uid="{00000000-0005-0000-0000-000028610000}"/>
    <cellStyle name="Normal 8 3 2 4 2 2 5" xfId="19859" xr:uid="{00000000-0005-0000-0000-0000934D0000}"/>
    <cellStyle name="Normal 8 3 2 4 2 3" xfId="6410" xr:uid="{00000000-0005-0000-0000-00000A190000}"/>
    <cellStyle name="Normal 8 3 2 4 2 3 2" xfId="16462" xr:uid="{00000000-0005-0000-0000-00004E400000}"/>
    <cellStyle name="Normal 8 3 2 4 2 3 3" xfId="11442" xr:uid="{00000000-0005-0000-0000-0000B22C0000}"/>
    <cellStyle name="Normal 8 3 2 4 2 3 3 3" xfId="26543" xr:uid="{00000000-0005-0000-0000-0000AF670000}"/>
    <cellStyle name="Normal 8 3 2 4 2 3 5" xfId="21530" xr:uid="{00000000-0005-0000-0000-00001A540000}"/>
    <cellStyle name="Normal 8 3 2 4 2 4" xfId="13120" xr:uid="{00000000-0005-0000-0000-000040330000}"/>
    <cellStyle name="Normal 8 3 2 4 2 4 3" xfId="28218" xr:uid="{00000000-0005-0000-0000-00003A6E0000}"/>
    <cellStyle name="Normal 8 3 2 4 2 5" xfId="8099" xr:uid="{00000000-0005-0000-0000-0000A31F0000}"/>
    <cellStyle name="Normal 8 3 2 4 2 5 3" xfId="23201" xr:uid="{00000000-0005-0000-0000-0000A15A0000}"/>
    <cellStyle name="Normal 8 3 2 4 2 7" xfId="18188" xr:uid="{00000000-0005-0000-0000-00000C470000}"/>
    <cellStyle name="Normal 8 3 2 4 3" xfId="3881" xr:uid="{00000000-0005-0000-0000-0000290F0000}"/>
    <cellStyle name="Normal 8 3 2 4 3 2" xfId="13955" xr:uid="{00000000-0005-0000-0000-000083360000}"/>
    <cellStyle name="Normal 8 3 2 4 3 2 3" xfId="29053" xr:uid="{00000000-0005-0000-0000-00007D710000}"/>
    <cellStyle name="Normal 8 3 2 4 3 3" xfId="8935" xr:uid="{00000000-0005-0000-0000-0000E7220000}"/>
    <cellStyle name="Normal 8 3 2 4 3 3 3" xfId="24036" xr:uid="{00000000-0005-0000-0000-0000E45D0000}"/>
    <cellStyle name="Normal 8 3 2 4 3 5" xfId="19023" xr:uid="{00000000-0005-0000-0000-00004F4A0000}"/>
    <cellStyle name="Normal 8 3 2 4 4" xfId="5574" xr:uid="{00000000-0005-0000-0000-0000C6150000}"/>
    <cellStyle name="Normal 8 3 2 4 4 2" xfId="15626" xr:uid="{00000000-0005-0000-0000-00000A3D0000}"/>
    <cellStyle name="Normal 8 3 2 4 4 2 3" xfId="30724" xr:uid="{00000000-0005-0000-0000-000004780000}"/>
    <cellStyle name="Normal 8 3 2 4 4 3" xfId="10606" xr:uid="{00000000-0005-0000-0000-00006E290000}"/>
    <cellStyle name="Normal 8 3 2 4 4 3 3" xfId="25707" xr:uid="{00000000-0005-0000-0000-00006B640000}"/>
    <cellStyle name="Normal 8 3 2 4 4 5" xfId="20694" xr:uid="{00000000-0005-0000-0000-0000D6500000}"/>
    <cellStyle name="Normal 8 3 2 4 5" xfId="12284" xr:uid="{00000000-0005-0000-0000-0000FC2F0000}"/>
    <cellStyle name="Normal 8 3 2 4 5 3" xfId="27382" xr:uid="{00000000-0005-0000-0000-0000F66A0000}"/>
    <cellStyle name="Normal 8 3 2 4 6" xfId="7263" xr:uid="{00000000-0005-0000-0000-00005F1C0000}"/>
    <cellStyle name="Normal 8 3 2 4 6 3" xfId="22365" xr:uid="{00000000-0005-0000-0000-00005D570000}"/>
    <cellStyle name="Normal 8 3 2 4 8" xfId="17352" xr:uid="{00000000-0005-0000-0000-0000C8430000}"/>
    <cellStyle name="Normal 8 3 2 5" xfId="2610" xr:uid="{00000000-0005-0000-0000-0000320A0000}"/>
    <cellStyle name="Normal 8 3 2 5 2" xfId="4300" xr:uid="{00000000-0005-0000-0000-0000CC100000}"/>
    <cellStyle name="Normal 8 3 2 5 2 2" xfId="14373" xr:uid="{00000000-0005-0000-0000-000025380000}"/>
    <cellStyle name="Normal 8 3 2 5 2 2 3" xfId="29471" xr:uid="{00000000-0005-0000-0000-00001F730000}"/>
    <cellStyle name="Normal 8 3 2 5 2 3" xfId="9353" xr:uid="{00000000-0005-0000-0000-000089240000}"/>
    <cellStyle name="Normal 8 3 2 5 2 3 3" xfId="24454" xr:uid="{00000000-0005-0000-0000-0000865F0000}"/>
    <cellStyle name="Normal 8 3 2 5 2 5" xfId="19441" xr:uid="{00000000-0005-0000-0000-0000F14B0000}"/>
    <cellStyle name="Normal 8 3 2 5 3" xfId="5992" xr:uid="{00000000-0005-0000-0000-000068170000}"/>
    <cellStyle name="Normal 8 3 2 5 3 2" xfId="16044" xr:uid="{00000000-0005-0000-0000-0000AC3E0000}"/>
    <cellStyle name="Normal 8 3 2 5 3 3" xfId="11024" xr:uid="{00000000-0005-0000-0000-0000102B0000}"/>
    <cellStyle name="Normal 8 3 2 5 3 3 3" xfId="26125" xr:uid="{00000000-0005-0000-0000-00000D660000}"/>
    <cellStyle name="Normal 8 3 2 5 3 5" xfId="21112" xr:uid="{00000000-0005-0000-0000-000078520000}"/>
    <cellStyle name="Normal 8 3 2 5 4" xfId="12702" xr:uid="{00000000-0005-0000-0000-00009E310000}"/>
    <cellStyle name="Normal 8 3 2 5 4 3" xfId="27800" xr:uid="{00000000-0005-0000-0000-0000986C0000}"/>
    <cellStyle name="Normal 8 3 2 5 5" xfId="7681" xr:uid="{00000000-0005-0000-0000-0000011E0000}"/>
    <cellStyle name="Normal 8 3 2 5 5 3" xfId="22783" xr:uid="{00000000-0005-0000-0000-0000FF580000}"/>
    <cellStyle name="Normal 8 3 2 5 7" xfId="17770" xr:uid="{00000000-0005-0000-0000-00006A450000}"/>
    <cellStyle name="Normal 8 3 2 6" xfId="3463" xr:uid="{00000000-0005-0000-0000-0000870D0000}"/>
    <cellStyle name="Normal 8 3 2 6 2" xfId="13537" xr:uid="{00000000-0005-0000-0000-0000E1340000}"/>
    <cellStyle name="Normal 8 3 2 6 2 3" xfId="28635" xr:uid="{00000000-0005-0000-0000-0000DB6F0000}"/>
    <cellStyle name="Normal 8 3 2 6 3" xfId="8517" xr:uid="{00000000-0005-0000-0000-000045210000}"/>
    <cellStyle name="Normal 8 3 2 6 3 3" xfId="23618" xr:uid="{00000000-0005-0000-0000-0000425C0000}"/>
    <cellStyle name="Normal 8 3 2 6 5" xfId="18605" xr:uid="{00000000-0005-0000-0000-0000AD480000}"/>
    <cellStyle name="Normal 8 3 2 7" xfId="5156" xr:uid="{00000000-0005-0000-0000-000024140000}"/>
    <cellStyle name="Normal 8 3 2 7 2" xfId="15208" xr:uid="{00000000-0005-0000-0000-0000683B0000}"/>
    <cellStyle name="Normal 8 3 2 7 2 3" xfId="30306" xr:uid="{00000000-0005-0000-0000-000062760000}"/>
    <cellStyle name="Normal 8 3 2 7 3" xfId="10188" xr:uid="{00000000-0005-0000-0000-0000CC270000}"/>
    <cellStyle name="Normal 8 3 2 7 3 3" xfId="25289" xr:uid="{00000000-0005-0000-0000-0000C9620000}"/>
    <cellStyle name="Normal 8 3 2 7 5" xfId="20276" xr:uid="{00000000-0005-0000-0000-0000344F0000}"/>
    <cellStyle name="Normal 8 3 2 8" xfId="11866" xr:uid="{00000000-0005-0000-0000-00005A2E0000}"/>
    <cellStyle name="Normal 8 3 2 8 3" xfId="26964" xr:uid="{00000000-0005-0000-0000-000054690000}"/>
    <cellStyle name="Normal 8 3 2 9" xfId="6845" xr:uid="{00000000-0005-0000-0000-0000BD1A0000}"/>
    <cellStyle name="Normal 8 3 2 9 3" xfId="21947" xr:uid="{00000000-0005-0000-0000-0000BB550000}"/>
    <cellStyle name="Normal 8 3 3" xfId="1809" xr:uid="{00000000-0005-0000-0000-000011070000}"/>
    <cellStyle name="Normal 8 3 3 10" xfId="16986" xr:uid="{00000000-0005-0000-0000-00005A420000}"/>
    <cellStyle name="Normal 8 3 3 2" xfId="2028" xr:uid="{00000000-0005-0000-0000-0000EC070000}"/>
    <cellStyle name="Normal 8 3 3 2 2" xfId="2449" xr:uid="{00000000-0005-0000-0000-000091090000}"/>
    <cellStyle name="Normal 8 3 3 2 2 2" xfId="3288" xr:uid="{00000000-0005-0000-0000-0000D80C0000}"/>
    <cellStyle name="Normal 8 3 3 2 2 2 2" xfId="4978" xr:uid="{00000000-0005-0000-0000-000072130000}"/>
    <cellStyle name="Normal 8 3 3 2 2 2 2 2" xfId="15051" xr:uid="{00000000-0005-0000-0000-0000CB3A0000}"/>
    <cellStyle name="Normal 8 3 3 2 2 2 2 2 3" xfId="30149" xr:uid="{00000000-0005-0000-0000-0000C5750000}"/>
    <cellStyle name="Normal 8 3 3 2 2 2 2 3" xfId="10031" xr:uid="{00000000-0005-0000-0000-00002F270000}"/>
    <cellStyle name="Normal 8 3 3 2 2 2 2 3 3" xfId="25132" xr:uid="{00000000-0005-0000-0000-00002C620000}"/>
    <cellStyle name="Normal 8 3 3 2 2 2 2 5" xfId="20119" xr:uid="{00000000-0005-0000-0000-0000974E0000}"/>
    <cellStyle name="Normal 8 3 3 2 2 2 3" xfId="6670" xr:uid="{00000000-0005-0000-0000-00000E1A0000}"/>
    <cellStyle name="Normal 8 3 3 2 2 2 3 2" xfId="16722" xr:uid="{00000000-0005-0000-0000-000052410000}"/>
    <cellStyle name="Normal 8 3 3 2 2 2 3 3" xfId="11702" xr:uid="{00000000-0005-0000-0000-0000B62D0000}"/>
    <cellStyle name="Normal 8 3 3 2 2 2 3 3 3" xfId="26803" xr:uid="{00000000-0005-0000-0000-0000B3680000}"/>
    <cellStyle name="Normal 8 3 3 2 2 2 3 5" xfId="21790" xr:uid="{00000000-0005-0000-0000-00001E550000}"/>
    <cellStyle name="Normal 8 3 3 2 2 2 4" xfId="13380" xr:uid="{00000000-0005-0000-0000-000044340000}"/>
    <cellStyle name="Normal 8 3 3 2 2 2 4 3" xfId="28478" xr:uid="{00000000-0005-0000-0000-00003E6F0000}"/>
    <cellStyle name="Normal 8 3 3 2 2 2 5" xfId="8359" xr:uid="{00000000-0005-0000-0000-0000A7200000}"/>
    <cellStyle name="Normal 8 3 3 2 2 2 5 3" xfId="23461" xr:uid="{00000000-0005-0000-0000-0000A55B0000}"/>
    <cellStyle name="Normal 8 3 3 2 2 2 7" xfId="18448" xr:uid="{00000000-0005-0000-0000-000010480000}"/>
    <cellStyle name="Normal 8 3 3 2 2 3" xfId="4141" xr:uid="{00000000-0005-0000-0000-00002D100000}"/>
    <cellStyle name="Normal 8 3 3 2 2 3 2" xfId="14215" xr:uid="{00000000-0005-0000-0000-000087370000}"/>
    <cellStyle name="Normal 8 3 3 2 2 3 2 3" xfId="29313" xr:uid="{00000000-0005-0000-0000-000081720000}"/>
    <cellStyle name="Normal 8 3 3 2 2 3 3" xfId="9195" xr:uid="{00000000-0005-0000-0000-0000EB230000}"/>
    <cellStyle name="Normal 8 3 3 2 2 3 3 3" xfId="24296" xr:uid="{00000000-0005-0000-0000-0000E85E0000}"/>
    <cellStyle name="Normal 8 3 3 2 2 3 5" xfId="19283" xr:uid="{00000000-0005-0000-0000-0000534B0000}"/>
    <cellStyle name="Normal 8 3 3 2 2 4" xfId="5834" xr:uid="{00000000-0005-0000-0000-0000CA160000}"/>
    <cellStyle name="Normal 8 3 3 2 2 4 2" xfId="15886" xr:uid="{00000000-0005-0000-0000-00000E3E0000}"/>
    <cellStyle name="Normal 8 3 3 2 2 4 3" xfId="10866" xr:uid="{00000000-0005-0000-0000-0000722A0000}"/>
    <cellStyle name="Normal 8 3 3 2 2 4 3 3" xfId="25967" xr:uid="{00000000-0005-0000-0000-00006F650000}"/>
    <cellStyle name="Normal 8 3 3 2 2 4 5" xfId="20954" xr:uid="{00000000-0005-0000-0000-0000DA510000}"/>
    <cellStyle name="Normal 8 3 3 2 2 5" xfId="12544" xr:uid="{00000000-0005-0000-0000-000000310000}"/>
    <cellStyle name="Normal 8 3 3 2 2 5 3" xfId="27642" xr:uid="{00000000-0005-0000-0000-0000FA6B0000}"/>
    <cellStyle name="Normal 8 3 3 2 2 6" xfId="7523" xr:uid="{00000000-0005-0000-0000-0000631D0000}"/>
    <cellStyle name="Normal 8 3 3 2 2 6 3" xfId="22625" xr:uid="{00000000-0005-0000-0000-000061580000}"/>
    <cellStyle name="Normal 8 3 3 2 2 8" xfId="17612" xr:uid="{00000000-0005-0000-0000-0000CC440000}"/>
    <cellStyle name="Normal 8 3 3 2 3" xfId="2870" xr:uid="{00000000-0005-0000-0000-0000360B0000}"/>
    <cellStyle name="Normal 8 3 3 2 3 2" xfId="4560" xr:uid="{00000000-0005-0000-0000-0000D0110000}"/>
    <cellStyle name="Normal 8 3 3 2 3 2 2" xfId="14633" xr:uid="{00000000-0005-0000-0000-000029390000}"/>
    <cellStyle name="Normal 8 3 3 2 3 2 2 3" xfId="29731" xr:uid="{00000000-0005-0000-0000-000023740000}"/>
    <cellStyle name="Normal 8 3 3 2 3 2 3" xfId="9613" xr:uid="{00000000-0005-0000-0000-00008D250000}"/>
    <cellStyle name="Normal 8 3 3 2 3 2 3 3" xfId="24714" xr:uid="{00000000-0005-0000-0000-00008A600000}"/>
    <cellStyle name="Normal 8 3 3 2 3 2 5" xfId="19701" xr:uid="{00000000-0005-0000-0000-0000F54C0000}"/>
    <cellStyle name="Normal 8 3 3 2 3 3" xfId="6252" xr:uid="{00000000-0005-0000-0000-00006C180000}"/>
    <cellStyle name="Normal 8 3 3 2 3 3 2" xfId="16304" xr:uid="{00000000-0005-0000-0000-0000B03F0000}"/>
    <cellStyle name="Normal 8 3 3 2 3 3 3" xfId="11284" xr:uid="{00000000-0005-0000-0000-0000142C0000}"/>
    <cellStyle name="Normal 8 3 3 2 3 3 3 3" xfId="26385" xr:uid="{00000000-0005-0000-0000-000011670000}"/>
    <cellStyle name="Normal 8 3 3 2 3 3 5" xfId="21372" xr:uid="{00000000-0005-0000-0000-00007C530000}"/>
    <cellStyle name="Normal 8 3 3 2 3 4" xfId="12962" xr:uid="{00000000-0005-0000-0000-0000A2320000}"/>
    <cellStyle name="Normal 8 3 3 2 3 4 3" xfId="28060" xr:uid="{00000000-0005-0000-0000-00009C6D0000}"/>
    <cellStyle name="Normal 8 3 3 2 3 5" xfId="7941" xr:uid="{00000000-0005-0000-0000-0000051F0000}"/>
    <cellStyle name="Normal 8 3 3 2 3 5 3" xfId="23043" xr:uid="{00000000-0005-0000-0000-0000035A0000}"/>
    <cellStyle name="Normal 8 3 3 2 3 7" xfId="18030" xr:uid="{00000000-0005-0000-0000-00006E460000}"/>
    <cellStyle name="Normal 8 3 3 2 4" xfId="3723" xr:uid="{00000000-0005-0000-0000-00008B0E0000}"/>
    <cellStyle name="Normal 8 3 3 2 4 2" xfId="13797" xr:uid="{00000000-0005-0000-0000-0000E5350000}"/>
    <cellStyle name="Normal 8 3 3 2 4 2 3" xfId="28895" xr:uid="{00000000-0005-0000-0000-0000DF700000}"/>
    <cellStyle name="Normal 8 3 3 2 4 3" xfId="8777" xr:uid="{00000000-0005-0000-0000-000049220000}"/>
    <cellStyle name="Normal 8 3 3 2 4 3 3" xfId="23878" xr:uid="{00000000-0005-0000-0000-0000465D0000}"/>
    <cellStyle name="Normal 8 3 3 2 4 5" xfId="18865" xr:uid="{00000000-0005-0000-0000-0000B1490000}"/>
    <cellStyle name="Normal 8 3 3 2 5" xfId="5416" xr:uid="{00000000-0005-0000-0000-000028150000}"/>
    <cellStyle name="Normal 8 3 3 2 5 2" xfId="15468" xr:uid="{00000000-0005-0000-0000-00006C3C0000}"/>
    <cellStyle name="Normal 8 3 3 2 5 2 3" xfId="30566" xr:uid="{00000000-0005-0000-0000-000066770000}"/>
    <cellStyle name="Normal 8 3 3 2 5 3" xfId="10448" xr:uid="{00000000-0005-0000-0000-0000D0280000}"/>
    <cellStyle name="Normal 8 3 3 2 5 3 3" xfId="25549" xr:uid="{00000000-0005-0000-0000-0000CD630000}"/>
    <cellStyle name="Normal 8 3 3 2 5 5" xfId="20536" xr:uid="{00000000-0005-0000-0000-000038500000}"/>
    <cellStyle name="Normal 8 3 3 2 6" xfId="12126" xr:uid="{00000000-0005-0000-0000-00005E2F0000}"/>
    <cellStyle name="Normal 8 3 3 2 6 3" xfId="27224" xr:uid="{00000000-0005-0000-0000-0000586A0000}"/>
    <cellStyle name="Normal 8 3 3 2 7" xfId="7105" xr:uid="{00000000-0005-0000-0000-0000C11B0000}"/>
    <cellStyle name="Normal 8 3 3 2 7 3" xfId="22207" xr:uid="{00000000-0005-0000-0000-0000BF560000}"/>
    <cellStyle name="Normal 8 3 3 2 9" xfId="17194" xr:uid="{00000000-0005-0000-0000-00002A430000}"/>
    <cellStyle name="Normal 8 3 3 3" xfId="2241" xr:uid="{00000000-0005-0000-0000-0000C1080000}"/>
    <cellStyle name="Normal 8 3 3 3 2" xfId="3080" xr:uid="{00000000-0005-0000-0000-0000080C0000}"/>
    <cellStyle name="Normal 8 3 3 3 2 2" xfId="4770" xr:uid="{00000000-0005-0000-0000-0000A2120000}"/>
    <cellStyle name="Normal 8 3 3 3 2 2 2" xfId="14843" xr:uid="{00000000-0005-0000-0000-0000FB390000}"/>
    <cellStyle name="Normal 8 3 3 3 2 2 2 3" xfId="29941" xr:uid="{00000000-0005-0000-0000-0000F5740000}"/>
    <cellStyle name="Normal 8 3 3 3 2 2 3" xfId="9823" xr:uid="{00000000-0005-0000-0000-00005F260000}"/>
    <cellStyle name="Normal 8 3 3 3 2 2 3 3" xfId="24924" xr:uid="{00000000-0005-0000-0000-00005C610000}"/>
    <cellStyle name="Normal 8 3 3 3 2 2 5" xfId="19911" xr:uid="{00000000-0005-0000-0000-0000C74D0000}"/>
    <cellStyle name="Normal 8 3 3 3 2 3" xfId="6462" xr:uid="{00000000-0005-0000-0000-00003E190000}"/>
    <cellStyle name="Normal 8 3 3 3 2 3 2" xfId="16514" xr:uid="{00000000-0005-0000-0000-000082400000}"/>
    <cellStyle name="Normal 8 3 3 3 2 3 3" xfId="11494" xr:uid="{00000000-0005-0000-0000-0000E62C0000}"/>
    <cellStyle name="Normal 8 3 3 3 2 3 3 3" xfId="26595" xr:uid="{00000000-0005-0000-0000-0000E3670000}"/>
    <cellStyle name="Normal 8 3 3 3 2 3 5" xfId="21582" xr:uid="{00000000-0005-0000-0000-00004E540000}"/>
    <cellStyle name="Normal 8 3 3 3 2 4" xfId="13172" xr:uid="{00000000-0005-0000-0000-000074330000}"/>
    <cellStyle name="Normal 8 3 3 3 2 4 3" xfId="28270" xr:uid="{00000000-0005-0000-0000-00006E6E0000}"/>
    <cellStyle name="Normal 8 3 3 3 2 5" xfId="8151" xr:uid="{00000000-0005-0000-0000-0000D71F0000}"/>
    <cellStyle name="Normal 8 3 3 3 2 5 3" xfId="23253" xr:uid="{00000000-0005-0000-0000-0000D55A0000}"/>
    <cellStyle name="Normal 8 3 3 3 2 7" xfId="18240" xr:uid="{00000000-0005-0000-0000-000040470000}"/>
    <cellStyle name="Normal 8 3 3 3 3" xfId="3933" xr:uid="{00000000-0005-0000-0000-00005D0F0000}"/>
    <cellStyle name="Normal 8 3 3 3 3 2" xfId="14007" xr:uid="{00000000-0005-0000-0000-0000B7360000}"/>
    <cellStyle name="Normal 8 3 3 3 3 2 3" xfId="29105" xr:uid="{00000000-0005-0000-0000-0000B1710000}"/>
    <cellStyle name="Normal 8 3 3 3 3 3" xfId="8987" xr:uid="{00000000-0005-0000-0000-00001B230000}"/>
    <cellStyle name="Normal 8 3 3 3 3 3 3" xfId="24088" xr:uid="{00000000-0005-0000-0000-0000185E0000}"/>
    <cellStyle name="Normal 8 3 3 3 3 5" xfId="19075" xr:uid="{00000000-0005-0000-0000-0000834A0000}"/>
    <cellStyle name="Normal 8 3 3 3 4" xfId="5626" xr:uid="{00000000-0005-0000-0000-0000FA150000}"/>
    <cellStyle name="Normal 8 3 3 3 4 2" xfId="15678" xr:uid="{00000000-0005-0000-0000-00003E3D0000}"/>
    <cellStyle name="Normal 8 3 3 3 4 2 3" xfId="30776" xr:uid="{00000000-0005-0000-0000-000038780000}"/>
    <cellStyle name="Normal 8 3 3 3 4 3" xfId="10658" xr:uid="{00000000-0005-0000-0000-0000A2290000}"/>
    <cellStyle name="Normal 8 3 3 3 4 3 3" xfId="25759" xr:uid="{00000000-0005-0000-0000-00009F640000}"/>
    <cellStyle name="Normal 8 3 3 3 4 5" xfId="20746" xr:uid="{00000000-0005-0000-0000-00000A510000}"/>
    <cellStyle name="Normal 8 3 3 3 5" xfId="12336" xr:uid="{00000000-0005-0000-0000-000030300000}"/>
    <cellStyle name="Normal 8 3 3 3 5 3" xfId="27434" xr:uid="{00000000-0005-0000-0000-00002A6B0000}"/>
    <cellStyle name="Normal 8 3 3 3 6" xfId="7315" xr:uid="{00000000-0005-0000-0000-0000931C0000}"/>
    <cellStyle name="Normal 8 3 3 3 6 3" xfId="22417" xr:uid="{00000000-0005-0000-0000-000091570000}"/>
    <cellStyle name="Normal 8 3 3 3 8" xfId="17404" xr:uid="{00000000-0005-0000-0000-0000FC430000}"/>
    <cellStyle name="Normal 8 3 3 4" xfId="2662" xr:uid="{00000000-0005-0000-0000-0000660A0000}"/>
    <cellStyle name="Normal 8 3 3 4 2" xfId="4352" xr:uid="{00000000-0005-0000-0000-000000110000}"/>
    <cellStyle name="Normal 8 3 3 4 2 2" xfId="14425" xr:uid="{00000000-0005-0000-0000-000059380000}"/>
    <cellStyle name="Normal 8 3 3 4 2 2 3" xfId="29523" xr:uid="{00000000-0005-0000-0000-000053730000}"/>
    <cellStyle name="Normal 8 3 3 4 2 3" xfId="9405" xr:uid="{00000000-0005-0000-0000-0000BD240000}"/>
    <cellStyle name="Normal 8 3 3 4 2 3 3" xfId="24506" xr:uid="{00000000-0005-0000-0000-0000BA5F0000}"/>
    <cellStyle name="Normal 8 3 3 4 2 5" xfId="19493" xr:uid="{00000000-0005-0000-0000-0000254C0000}"/>
    <cellStyle name="Normal 8 3 3 4 3" xfId="6044" xr:uid="{00000000-0005-0000-0000-00009C170000}"/>
    <cellStyle name="Normal 8 3 3 4 3 2" xfId="16096" xr:uid="{00000000-0005-0000-0000-0000E03E0000}"/>
    <cellStyle name="Normal 8 3 3 4 3 3" xfId="11076" xr:uid="{00000000-0005-0000-0000-0000442B0000}"/>
    <cellStyle name="Normal 8 3 3 4 3 3 3" xfId="26177" xr:uid="{00000000-0005-0000-0000-000041660000}"/>
    <cellStyle name="Normal 8 3 3 4 3 5" xfId="21164" xr:uid="{00000000-0005-0000-0000-0000AC520000}"/>
    <cellStyle name="Normal 8 3 3 4 4" xfId="12754" xr:uid="{00000000-0005-0000-0000-0000D2310000}"/>
    <cellStyle name="Normal 8 3 3 4 4 3" xfId="27852" xr:uid="{00000000-0005-0000-0000-0000CC6C0000}"/>
    <cellStyle name="Normal 8 3 3 4 5" xfId="7733" xr:uid="{00000000-0005-0000-0000-0000351E0000}"/>
    <cellStyle name="Normal 8 3 3 4 5 3" xfId="22835" xr:uid="{00000000-0005-0000-0000-000033590000}"/>
    <cellStyle name="Normal 8 3 3 4 7" xfId="17822" xr:uid="{00000000-0005-0000-0000-00009E450000}"/>
    <cellStyle name="Normal 8 3 3 5" xfId="3515" xr:uid="{00000000-0005-0000-0000-0000BB0D0000}"/>
    <cellStyle name="Normal 8 3 3 5 2" xfId="13589" xr:uid="{00000000-0005-0000-0000-000015350000}"/>
    <cellStyle name="Normal 8 3 3 5 2 3" xfId="28687" xr:uid="{00000000-0005-0000-0000-00000F700000}"/>
    <cellStyle name="Normal 8 3 3 5 3" xfId="8569" xr:uid="{00000000-0005-0000-0000-000079210000}"/>
    <cellStyle name="Normal 8 3 3 5 3 3" xfId="23670" xr:uid="{00000000-0005-0000-0000-0000765C0000}"/>
    <cellStyle name="Normal 8 3 3 5 5" xfId="18657" xr:uid="{00000000-0005-0000-0000-0000E1480000}"/>
    <cellStyle name="Normal 8 3 3 6" xfId="5208" xr:uid="{00000000-0005-0000-0000-000058140000}"/>
    <cellStyle name="Normal 8 3 3 6 2" xfId="15260" xr:uid="{00000000-0005-0000-0000-00009C3B0000}"/>
    <cellStyle name="Normal 8 3 3 6 2 3" xfId="30358" xr:uid="{00000000-0005-0000-0000-000096760000}"/>
    <cellStyle name="Normal 8 3 3 6 3" xfId="10240" xr:uid="{00000000-0005-0000-0000-000000280000}"/>
    <cellStyle name="Normal 8 3 3 6 3 3" xfId="25341" xr:uid="{00000000-0005-0000-0000-0000FD620000}"/>
    <cellStyle name="Normal 8 3 3 6 5" xfId="20328" xr:uid="{00000000-0005-0000-0000-0000684F0000}"/>
    <cellStyle name="Normal 8 3 3 7" xfId="11918" xr:uid="{00000000-0005-0000-0000-00008E2E0000}"/>
    <cellStyle name="Normal 8 3 3 7 3" xfId="27016" xr:uid="{00000000-0005-0000-0000-000088690000}"/>
    <cellStyle name="Normal 8 3 3 8" xfId="6897" xr:uid="{00000000-0005-0000-0000-0000F11A0000}"/>
    <cellStyle name="Normal 8 3 3 8 3" xfId="21999" xr:uid="{00000000-0005-0000-0000-0000EF550000}"/>
    <cellStyle name="Normal 8 3 4" xfId="1922" xr:uid="{00000000-0005-0000-0000-000082070000}"/>
    <cellStyle name="Normal 8 3 4 2" xfId="2345" xr:uid="{00000000-0005-0000-0000-000029090000}"/>
    <cellStyle name="Normal 8 3 4 2 2" xfId="3184" xr:uid="{00000000-0005-0000-0000-0000700C0000}"/>
    <cellStyle name="Normal 8 3 4 2 2 2" xfId="4874" xr:uid="{00000000-0005-0000-0000-00000A130000}"/>
    <cellStyle name="Normal 8 3 4 2 2 2 2" xfId="14947" xr:uid="{00000000-0005-0000-0000-0000633A0000}"/>
    <cellStyle name="Normal 8 3 4 2 2 2 2 3" xfId="30045" xr:uid="{00000000-0005-0000-0000-00005D750000}"/>
    <cellStyle name="Normal 8 3 4 2 2 2 3" xfId="9927" xr:uid="{00000000-0005-0000-0000-0000C7260000}"/>
    <cellStyle name="Normal 8 3 4 2 2 2 3 3" xfId="25028" xr:uid="{00000000-0005-0000-0000-0000C4610000}"/>
    <cellStyle name="Normal 8 3 4 2 2 2 5" xfId="20015" xr:uid="{00000000-0005-0000-0000-00002F4E0000}"/>
    <cellStyle name="Normal 8 3 4 2 2 3" xfId="6566" xr:uid="{00000000-0005-0000-0000-0000A6190000}"/>
    <cellStyle name="Normal 8 3 4 2 2 3 2" xfId="16618" xr:uid="{00000000-0005-0000-0000-0000EA400000}"/>
    <cellStyle name="Normal 8 3 4 2 2 3 3" xfId="11598" xr:uid="{00000000-0005-0000-0000-00004E2D0000}"/>
    <cellStyle name="Normal 8 3 4 2 2 3 3 3" xfId="26699" xr:uid="{00000000-0005-0000-0000-00004B680000}"/>
    <cellStyle name="Normal 8 3 4 2 2 3 5" xfId="21686" xr:uid="{00000000-0005-0000-0000-0000B6540000}"/>
    <cellStyle name="Normal 8 3 4 2 2 4" xfId="13276" xr:uid="{00000000-0005-0000-0000-0000DC330000}"/>
    <cellStyle name="Normal 8 3 4 2 2 4 3" xfId="28374" xr:uid="{00000000-0005-0000-0000-0000D66E0000}"/>
    <cellStyle name="Normal 8 3 4 2 2 5" xfId="8255" xr:uid="{00000000-0005-0000-0000-00003F200000}"/>
    <cellStyle name="Normal 8 3 4 2 2 5 3" xfId="23357" xr:uid="{00000000-0005-0000-0000-00003D5B0000}"/>
    <cellStyle name="Normal 8 3 4 2 2 7" xfId="18344" xr:uid="{00000000-0005-0000-0000-0000A8470000}"/>
    <cellStyle name="Normal 8 3 4 2 3" xfId="4037" xr:uid="{00000000-0005-0000-0000-0000C50F0000}"/>
    <cellStyle name="Normal 8 3 4 2 3 2" xfId="14111" xr:uid="{00000000-0005-0000-0000-00001F370000}"/>
    <cellStyle name="Normal 8 3 4 2 3 2 3" xfId="29209" xr:uid="{00000000-0005-0000-0000-000019720000}"/>
    <cellStyle name="Normal 8 3 4 2 3 3" xfId="9091" xr:uid="{00000000-0005-0000-0000-000083230000}"/>
    <cellStyle name="Normal 8 3 4 2 3 3 3" xfId="24192" xr:uid="{00000000-0005-0000-0000-0000805E0000}"/>
    <cellStyle name="Normal 8 3 4 2 3 5" xfId="19179" xr:uid="{00000000-0005-0000-0000-0000EB4A0000}"/>
    <cellStyle name="Normal 8 3 4 2 4" xfId="5730" xr:uid="{00000000-0005-0000-0000-000062160000}"/>
    <cellStyle name="Normal 8 3 4 2 4 2" xfId="15782" xr:uid="{00000000-0005-0000-0000-0000A63D0000}"/>
    <cellStyle name="Normal 8 3 4 2 4 2 3" xfId="30880" xr:uid="{00000000-0005-0000-0000-0000A0780000}"/>
    <cellStyle name="Normal 8 3 4 2 4 3" xfId="10762" xr:uid="{00000000-0005-0000-0000-00000A2A0000}"/>
    <cellStyle name="Normal 8 3 4 2 4 3 3" xfId="25863" xr:uid="{00000000-0005-0000-0000-000007650000}"/>
    <cellStyle name="Normal 8 3 4 2 4 5" xfId="20850" xr:uid="{00000000-0005-0000-0000-000072510000}"/>
    <cellStyle name="Normal 8 3 4 2 5" xfId="12440" xr:uid="{00000000-0005-0000-0000-000098300000}"/>
    <cellStyle name="Normal 8 3 4 2 5 3" xfId="27538" xr:uid="{00000000-0005-0000-0000-0000926B0000}"/>
    <cellStyle name="Normal 8 3 4 2 6" xfId="7419" xr:uid="{00000000-0005-0000-0000-0000FB1C0000}"/>
    <cellStyle name="Normal 8 3 4 2 6 3" xfId="22521" xr:uid="{00000000-0005-0000-0000-0000F9570000}"/>
    <cellStyle name="Normal 8 3 4 2 8" xfId="17508" xr:uid="{00000000-0005-0000-0000-000064440000}"/>
    <cellStyle name="Normal 8 3 4 3" xfId="2766" xr:uid="{00000000-0005-0000-0000-0000CE0A0000}"/>
    <cellStyle name="Normal 8 3 4 3 2" xfId="4456" xr:uid="{00000000-0005-0000-0000-000068110000}"/>
    <cellStyle name="Normal 8 3 4 3 2 2" xfId="14529" xr:uid="{00000000-0005-0000-0000-0000C1380000}"/>
    <cellStyle name="Normal 8 3 4 3 2 2 3" xfId="29627" xr:uid="{00000000-0005-0000-0000-0000BB730000}"/>
    <cellStyle name="Normal 8 3 4 3 2 3" xfId="9509" xr:uid="{00000000-0005-0000-0000-000025250000}"/>
    <cellStyle name="Normal 8 3 4 3 2 3 3" xfId="24610" xr:uid="{00000000-0005-0000-0000-000022600000}"/>
    <cellStyle name="Normal 8 3 4 3 2 5" xfId="19597" xr:uid="{00000000-0005-0000-0000-00008D4C0000}"/>
    <cellStyle name="Normal 8 3 4 3 3" xfId="6148" xr:uid="{00000000-0005-0000-0000-000004180000}"/>
    <cellStyle name="Normal 8 3 4 3 3 2" xfId="16200" xr:uid="{00000000-0005-0000-0000-0000483F0000}"/>
    <cellStyle name="Normal 8 3 4 3 3 3" xfId="11180" xr:uid="{00000000-0005-0000-0000-0000AC2B0000}"/>
    <cellStyle name="Normal 8 3 4 3 3 3 3" xfId="26281" xr:uid="{00000000-0005-0000-0000-0000A9660000}"/>
    <cellStyle name="Normal 8 3 4 3 3 5" xfId="21268" xr:uid="{00000000-0005-0000-0000-000014530000}"/>
    <cellStyle name="Normal 8 3 4 3 4" xfId="12858" xr:uid="{00000000-0005-0000-0000-00003A320000}"/>
    <cellStyle name="Normal 8 3 4 3 4 3" xfId="27956" xr:uid="{00000000-0005-0000-0000-0000346D0000}"/>
    <cellStyle name="Normal 8 3 4 3 5" xfId="7837" xr:uid="{00000000-0005-0000-0000-00009D1E0000}"/>
    <cellStyle name="Normal 8 3 4 3 5 3" xfId="22939" xr:uid="{00000000-0005-0000-0000-00009B590000}"/>
    <cellStyle name="Normal 8 3 4 3 7" xfId="17926" xr:uid="{00000000-0005-0000-0000-000006460000}"/>
    <cellStyle name="Normal 8 3 4 4" xfId="3619" xr:uid="{00000000-0005-0000-0000-0000230E0000}"/>
    <cellStyle name="Normal 8 3 4 4 2" xfId="13693" xr:uid="{00000000-0005-0000-0000-00007D350000}"/>
    <cellStyle name="Normal 8 3 4 4 2 3" xfId="28791" xr:uid="{00000000-0005-0000-0000-000077700000}"/>
    <cellStyle name="Normal 8 3 4 4 3" xfId="8673" xr:uid="{00000000-0005-0000-0000-0000E1210000}"/>
    <cellStyle name="Normal 8 3 4 4 3 3" xfId="23774" xr:uid="{00000000-0005-0000-0000-0000DE5C0000}"/>
    <cellStyle name="Normal 8 3 4 4 5" xfId="18761" xr:uid="{00000000-0005-0000-0000-000049490000}"/>
    <cellStyle name="Normal 8 3 4 5" xfId="5312" xr:uid="{00000000-0005-0000-0000-0000C0140000}"/>
    <cellStyle name="Normal 8 3 4 5 2" xfId="15364" xr:uid="{00000000-0005-0000-0000-0000043C0000}"/>
    <cellStyle name="Normal 8 3 4 5 2 3" xfId="30462" xr:uid="{00000000-0005-0000-0000-0000FE760000}"/>
    <cellStyle name="Normal 8 3 4 5 3" xfId="10344" xr:uid="{00000000-0005-0000-0000-000068280000}"/>
    <cellStyle name="Normal 8 3 4 5 3 3" xfId="25445" xr:uid="{00000000-0005-0000-0000-000065630000}"/>
    <cellStyle name="Normal 8 3 4 5 5" xfId="20432" xr:uid="{00000000-0005-0000-0000-0000D04F0000}"/>
    <cellStyle name="Normal 8 3 4 6" xfId="12022" xr:uid="{00000000-0005-0000-0000-0000F62E0000}"/>
    <cellStyle name="Normal 8 3 4 6 3" xfId="27120" xr:uid="{00000000-0005-0000-0000-0000F0690000}"/>
    <cellStyle name="Normal 8 3 4 7" xfId="7001" xr:uid="{00000000-0005-0000-0000-0000591B0000}"/>
    <cellStyle name="Normal 8 3 4 7 3" xfId="22103" xr:uid="{00000000-0005-0000-0000-000057560000}"/>
    <cellStyle name="Normal 8 3 4 9" xfId="17090" xr:uid="{00000000-0005-0000-0000-0000C2420000}"/>
    <cellStyle name="Normal 8 3 5" xfId="2135" xr:uid="{00000000-0005-0000-0000-000057080000}"/>
    <cellStyle name="Normal 8 3 5 2" xfId="2976" xr:uid="{00000000-0005-0000-0000-0000A00B0000}"/>
    <cellStyle name="Normal 8 3 5 2 2" xfId="4666" xr:uid="{00000000-0005-0000-0000-00003A120000}"/>
    <cellStyle name="Normal 8 3 5 2 2 2" xfId="14739" xr:uid="{00000000-0005-0000-0000-000093390000}"/>
    <cellStyle name="Normal 8 3 5 2 2 2 3" xfId="29837" xr:uid="{00000000-0005-0000-0000-00008D740000}"/>
    <cellStyle name="Normal 8 3 5 2 2 3" xfId="9719" xr:uid="{00000000-0005-0000-0000-0000F7250000}"/>
    <cellStyle name="Normal 8 3 5 2 2 3 3" xfId="24820" xr:uid="{00000000-0005-0000-0000-0000F4600000}"/>
    <cellStyle name="Normal 8 3 5 2 2 5" xfId="19807" xr:uid="{00000000-0005-0000-0000-00005F4D0000}"/>
    <cellStyle name="Normal 8 3 5 2 3" xfId="6358" xr:uid="{00000000-0005-0000-0000-0000D6180000}"/>
    <cellStyle name="Normal 8 3 5 2 3 2" xfId="16410" xr:uid="{00000000-0005-0000-0000-00001A400000}"/>
    <cellStyle name="Normal 8 3 5 2 3 3" xfId="11390" xr:uid="{00000000-0005-0000-0000-00007E2C0000}"/>
    <cellStyle name="Normal 8 3 5 2 3 3 3" xfId="26491" xr:uid="{00000000-0005-0000-0000-00007B670000}"/>
    <cellStyle name="Normal 8 3 5 2 3 5" xfId="21478" xr:uid="{00000000-0005-0000-0000-0000E6530000}"/>
    <cellStyle name="Normal 8 3 5 2 4" xfId="13068" xr:uid="{00000000-0005-0000-0000-00000C330000}"/>
    <cellStyle name="Normal 8 3 5 2 4 3" xfId="28166" xr:uid="{00000000-0005-0000-0000-0000066E0000}"/>
    <cellStyle name="Normal 8 3 5 2 5" xfId="8047" xr:uid="{00000000-0005-0000-0000-00006F1F0000}"/>
    <cellStyle name="Normal 8 3 5 2 5 3" xfId="23149" xr:uid="{00000000-0005-0000-0000-00006D5A0000}"/>
    <cellStyle name="Normal 8 3 5 2 7" xfId="18136" xr:uid="{00000000-0005-0000-0000-0000D8460000}"/>
    <cellStyle name="Normal 8 3 5 3" xfId="3829" xr:uid="{00000000-0005-0000-0000-0000F50E0000}"/>
    <cellStyle name="Normal 8 3 5 3 2" xfId="13903" xr:uid="{00000000-0005-0000-0000-00004F360000}"/>
    <cellStyle name="Normal 8 3 5 3 2 3" xfId="29001" xr:uid="{00000000-0005-0000-0000-000049710000}"/>
    <cellStyle name="Normal 8 3 5 3 3" xfId="8883" xr:uid="{00000000-0005-0000-0000-0000B3220000}"/>
    <cellStyle name="Normal 8 3 5 3 3 3" xfId="23984" xr:uid="{00000000-0005-0000-0000-0000B05D0000}"/>
    <cellStyle name="Normal 8 3 5 3 5" xfId="18971" xr:uid="{00000000-0005-0000-0000-00001B4A0000}"/>
    <cellStyle name="Normal 8 3 5 4" xfId="5522" xr:uid="{00000000-0005-0000-0000-000092150000}"/>
    <cellStyle name="Normal 8 3 5 4 2" xfId="15574" xr:uid="{00000000-0005-0000-0000-0000D63C0000}"/>
    <cellStyle name="Normal 8 3 5 4 2 3" xfId="30672" xr:uid="{00000000-0005-0000-0000-0000D0770000}"/>
    <cellStyle name="Normal 8 3 5 4 3" xfId="10554" xr:uid="{00000000-0005-0000-0000-00003A290000}"/>
    <cellStyle name="Normal 8 3 5 4 3 3" xfId="25655" xr:uid="{00000000-0005-0000-0000-000037640000}"/>
    <cellStyle name="Normal 8 3 5 4 5" xfId="20642" xr:uid="{00000000-0005-0000-0000-0000A2500000}"/>
    <cellStyle name="Normal 8 3 5 5" xfId="12232" xr:uid="{00000000-0005-0000-0000-0000C82F0000}"/>
    <cellStyle name="Normal 8 3 5 5 3" xfId="27330" xr:uid="{00000000-0005-0000-0000-0000C26A0000}"/>
    <cellStyle name="Normal 8 3 5 6" xfId="7211" xr:uid="{00000000-0005-0000-0000-00002B1C0000}"/>
    <cellStyle name="Normal 8 3 5 6 3" xfId="22313" xr:uid="{00000000-0005-0000-0000-000029570000}"/>
    <cellStyle name="Normal 8 3 5 8" xfId="17300" xr:uid="{00000000-0005-0000-0000-000094430000}"/>
    <cellStyle name="Normal 8 3 6" xfId="2556" xr:uid="{00000000-0005-0000-0000-0000FC090000}"/>
    <cellStyle name="Normal 8 3 6 2" xfId="4248" xr:uid="{00000000-0005-0000-0000-000098100000}"/>
    <cellStyle name="Normal 8 3 6 2 2" xfId="14321" xr:uid="{00000000-0005-0000-0000-0000F1370000}"/>
    <cellStyle name="Normal 8 3 6 2 2 3" xfId="29419" xr:uid="{00000000-0005-0000-0000-0000EB720000}"/>
    <cellStyle name="Normal 8 3 6 2 3" xfId="9301" xr:uid="{00000000-0005-0000-0000-000055240000}"/>
    <cellStyle name="Normal 8 3 6 2 3 3" xfId="24402" xr:uid="{00000000-0005-0000-0000-0000525F0000}"/>
    <cellStyle name="Normal 8 3 6 2 5" xfId="19389" xr:uid="{00000000-0005-0000-0000-0000BD4B0000}"/>
    <cellStyle name="Normal 8 3 6 3" xfId="5940" xr:uid="{00000000-0005-0000-0000-000034170000}"/>
    <cellStyle name="Normal 8 3 6 3 2" xfId="15992" xr:uid="{00000000-0005-0000-0000-0000783E0000}"/>
    <cellStyle name="Normal 8 3 6 3 3" xfId="10972" xr:uid="{00000000-0005-0000-0000-0000DC2A0000}"/>
    <cellStyle name="Normal 8 3 6 3 3 3" xfId="26073" xr:uid="{00000000-0005-0000-0000-0000D9650000}"/>
    <cellStyle name="Normal 8 3 6 3 5" xfId="21060" xr:uid="{00000000-0005-0000-0000-000044520000}"/>
    <cellStyle name="Normal 8 3 6 4" xfId="12650" xr:uid="{00000000-0005-0000-0000-00006A310000}"/>
    <cellStyle name="Normal 8 3 6 4 3" xfId="27748" xr:uid="{00000000-0005-0000-0000-0000646C0000}"/>
    <cellStyle name="Normal 8 3 6 5" xfId="7629" xr:uid="{00000000-0005-0000-0000-0000CD1D0000}"/>
    <cellStyle name="Normal 8 3 6 5 3" xfId="22731" xr:uid="{00000000-0005-0000-0000-0000CB580000}"/>
    <cellStyle name="Normal 8 3 6 7" xfId="17718" xr:uid="{00000000-0005-0000-0000-000036450000}"/>
    <cellStyle name="Normal 8 3 7" xfId="3408" xr:uid="{00000000-0005-0000-0000-0000500D0000}"/>
    <cellStyle name="Normal 8 3 7 2" xfId="13485" xr:uid="{00000000-0005-0000-0000-0000AD340000}"/>
    <cellStyle name="Normal 8 3 7 2 3" xfId="28583" xr:uid="{00000000-0005-0000-0000-0000A76F0000}"/>
    <cellStyle name="Normal 8 3 7 3" xfId="8465" xr:uid="{00000000-0005-0000-0000-000011210000}"/>
    <cellStyle name="Normal 8 3 7 3 3" xfId="23566" xr:uid="{00000000-0005-0000-0000-00000E5C0000}"/>
    <cellStyle name="Normal 8 3 7 5" xfId="18553" xr:uid="{00000000-0005-0000-0000-000079480000}"/>
    <cellStyle name="Normal 8 3 8" xfId="5102" xr:uid="{00000000-0005-0000-0000-0000EE130000}"/>
    <cellStyle name="Normal 8 3 8 2" xfId="15156" xr:uid="{00000000-0005-0000-0000-0000343B0000}"/>
    <cellStyle name="Normal 8 3 8 2 3" xfId="30254" xr:uid="{00000000-0005-0000-0000-00002E760000}"/>
    <cellStyle name="Normal 8 3 8 3" xfId="10136" xr:uid="{00000000-0005-0000-0000-000098270000}"/>
    <cellStyle name="Normal 8 3 8 3 3" xfId="25237" xr:uid="{00000000-0005-0000-0000-000095620000}"/>
    <cellStyle name="Normal 8 3 8 5" xfId="20224" xr:uid="{00000000-0005-0000-0000-0000004F0000}"/>
    <cellStyle name="Normal 8 3 9" xfId="11812" xr:uid="{00000000-0005-0000-0000-0000242E0000}"/>
    <cellStyle name="Normal 8 3 9 3" xfId="26912" xr:uid="{00000000-0005-0000-0000-000020690000}"/>
    <cellStyle name="Normal 8 4" xfId="515" xr:uid="{00000000-0005-0000-0000-000003020000}"/>
    <cellStyle name="Normal 8 6" xfId="975" xr:uid="{00000000-0005-0000-0000-0000CF030000}"/>
    <cellStyle name="Normal 8 7" xfId="414" xr:uid="{00000000-0005-0000-0000-00009E010000}"/>
    <cellStyle name="Normal 80" xfId="1100" xr:uid="{00000000-0005-0000-0000-00004C040000}"/>
    <cellStyle name="Normal 80 10" xfId="6742" xr:uid="{00000000-0005-0000-0000-0000561A0000}"/>
    <cellStyle name="Normal 80 10 3" xfId="21847" xr:uid="{00000000-0005-0000-0000-000057550000}"/>
    <cellStyle name="Normal 80 12" xfId="16832" xr:uid="{00000000-0005-0000-0000-0000C0410000}"/>
    <cellStyle name="Normal 80 2" xfId="1706" xr:uid="{00000000-0005-0000-0000-0000AA060000}"/>
    <cellStyle name="Normal 80 2 11" xfId="16886" xr:uid="{00000000-0005-0000-0000-0000F6410000}"/>
    <cellStyle name="Normal 80 2 2" xfId="1815" xr:uid="{00000000-0005-0000-0000-000017070000}"/>
    <cellStyle name="Normal 80 2 2 10" xfId="16990" xr:uid="{00000000-0005-0000-0000-00005E420000}"/>
    <cellStyle name="Normal 80 2 2 2" xfId="2032" xr:uid="{00000000-0005-0000-0000-0000F0070000}"/>
    <cellStyle name="Normal 80 2 2 2 2" xfId="2453" xr:uid="{00000000-0005-0000-0000-000095090000}"/>
    <cellStyle name="Normal 80 2 2 2 2 2" xfId="3292" xr:uid="{00000000-0005-0000-0000-0000DC0C0000}"/>
    <cellStyle name="Normal 80 2 2 2 2 2 2" xfId="4982" xr:uid="{00000000-0005-0000-0000-000076130000}"/>
    <cellStyle name="Normal 80 2 2 2 2 2 2 2" xfId="15055" xr:uid="{00000000-0005-0000-0000-0000CF3A0000}"/>
    <cellStyle name="Normal 80 2 2 2 2 2 2 2 3" xfId="30153" xr:uid="{00000000-0005-0000-0000-0000C9750000}"/>
    <cellStyle name="Normal 80 2 2 2 2 2 2 3" xfId="10035" xr:uid="{00000000-0005-0000-0000-000033270000}"/>
    <cellStyle name="Normal 80 2 2 2 2 2 2 3 3" xfId="25136" xr:uid="{00000000-0005-0000-0000-000030620000}"/>
    <cellStyle name="Normal 80 2 2 2 2 2 2 5" xfId="20123" xr:uid="{00000000-0005-0000-0000-00009B4E0000}"/>
    <cellStyle name="Normal 80 2 2 2 2 2 3" xfId="6674" xr:uid="{00000000-0005-0000-0000-0000121A0000}"/>
    <cellStyle name="Normal 80 2 2 2 2 2 3 2" xfId="16726" xr:uid="{00000000-0005-0000-0000-000056410000}"/>
    <cellStyle name="Normal 80 2 2 2 2 2 3 3" xfId="11706" xr:uid="{00000000-0005-0000-0000-0000BA2D0000}"/>
    <cellStyle name="Normal 80 2 2 2 2 2 3 3 3" xfId="26807" xr:uid="{00000000-0005-0000-0000-0000B7680000}"/>
    <cellStyle name="Normal 80 2 2 2 2 2 3 5" xfId="21794" xr:uid="{00000000-0005-0000-0000-000022550000}"/>
    <cellStyle name="Normal 80 2 2 2 2 2 4" xfId="13384" xr:uid="{00000000-0005-0000-0000-000048340000}"/>
    <cellStyle name="Normal 80 2 2 2 2 2 4 3" xfId="28482" xr:uid="{00000000-0005-0000-0000-0000426F0000}"/>
    <cellStyle name="Normal 80 2 2 2 2 2 5" xfId="8363" xr:uid="{00000000-0005-0000-0000-0000AB200000}"/>
    <cellStyle name="Normal 80 2 2 2 2 2 5 3" xfId="23465" xr:uid="{00000000-0005-0000-0000-0000A95B0000}"/>
    <cellStyle name="Normal 80 2 2 2 2 2 7" xfId="18452" xr:uid="{00000000-0005-0000-0000-000014480000}"/>
    <cellStyle name="Normal 80 2 2 2 2 3" xfId="4145" xr:uid="{00000000-0005-0000-0000-000031100000}"/>
    <cellStyle name="Normal 80 2 2 2 2 3 2" xfId="14219" xr:uid="{00000000-0005-0000-0000-00008B370000}"/>
    <cellStyle name="Normal 80 2 2 2 2 3 2 3" xfId="29317" xr:uid="{00000000-0005-0000-0000-000085720000}"/>
    <cellStyle name="Normal 80 2 2 2 2 3 3" xfId="9199" xr:uid="{00000000-0005-0000-0000-0000EF230000}"/>
    <cellStyle name="Normal 80 2 2 2 2 3 3 3" xfId="24300" xr:uid="{00000000-0005-0000-0000-0000EC5E0000}"/>
    <cellStyle name="Normal 80 2 2 2 2 3 5" xfId="19287" xr:uid="{00000000-0005-0000-0000-0000574B0000}"/>
    <cellStyle name="Normal 80 2 2 2 2 4" xfId="5838" xr:uid="{00000000-0005-0000-0000-0000CE160000}"/>
    <cellStyle name="Normal 80 2 2 2 2 4 2" xfId="15890" xr:uid="{00000000-0005-0000-0000-0000123E0000}"/>
    <cellStyle name="Normal 80 2 2 2 2 4 3" xfId="10870" xr:uid="{00000000-0005-0000-0000-0000762A0000}"/>
    <cellStyle name="Normal 80 2 2 2 2 4 3 3" xfId="25971" xr:uid="{00000000-0005-0000-0000-000073650000}"/>
    <cellStyle name="Normal 80 2 2 2 2 4 5" xfId="20958" xr:uid="{00000000-0005-0000-0000-0000DE510000}"/>
    <cellStyle name="Normal 80 2 2 2 2 5" xfId="12548" xr:uid="{00000000-0005-0000-0000-000004310000}"/>
    <cellStyle name="Normal 80 2 2 2 2 5 3" xfId="27646" xr:uid="{00000000-0005-0000-0000-0000FE6B0000}"/>
    <cellStyle name="Normal 80 2 2 2 2 6" xfId="7527" xr:uid="{00000000-0005-0000-0000-0000671D0000}"/>
    <cellStyle name="Normal 80 2 2 2 2 6 3" xfId="22629" xr:uid="{00000000-0005-0000-0000-000065580000}"/>
    <cellStyle name="Normal 80 2 2 2 2 8" xfId="17616" xr:uid="{00000000-0005-0000-0000-0000D0440000}"/>
    <cellStyle name="Normal 80 2 2 2 3" xfId="2874" xr:uid="{00000000-0005-0000-0000-00003A0B0000}"/>
    <cellStyle name="Normal 80 2 2 2 3 2" xfId="4564" xr:uid="{00000000-0005-0000-0000-0000D4110000}"/>
    <cellStyle name="Normal 80 2 2 2 3 2 2" xfId="14637" xr:uid="{00000000-0005-0000-0000-00002D390000}"/>
    <cellStyle name="Normal 80 2 2 2 3 2 2 3" xfId="29735" xr:uid="{00000000-0005-0000-0000-000027740000}"/>
    <cellStyle name="Normal 80 2 2 2 3 2 3" xfId="9617" xr:uid="{00000000-0005-0000-0000-000091250000}"/>
    <cellStyle name="Normal 80 2 2 2 3 2 3 3" xfId="24718" xr:uid="{00000000-0005-0000-0000-00008E600000}"/>
    <cellStyle name="Normal 80 2 2 2 3 2 5" xfId="19705" xr:uid="{00000000-0005-0000-0000-0000F94C0000}"/>
    <cellStyle name="Normal 80 2 2 2 3 3" xfId="6256" xr:uid="{00000000-0005-0000-0000-000070180000}"/>
    <cellStyle name="Normal 80 2 2 2 3 3 2" xfId="16308" xr:uid="{00000000-0005-0000-0000-0000B43F0000}"/>
    <cellStyle name="Normal 80 2 2 2 3 3 3" xfId="11288" xr:uid="{00000000-0005-0000-0000-0000182C0000}"/>
    <cellStyle name="Normal 80 2 2 2 3 3 3 3" xfId="26389" xr:uid="{00000000-0005-0000-0000-000015670000}"/>
    <cellStyle name="Normal 80 2 2 2 3 3 5" xfId="21376" xr:uid="{00000000-0005-0000-0000-000080530000}"/>
    <cellStyle name="Normal 80 2 2 2 3 4" xfId="12966" xr:uid="{00000000-0005-0000-0000-0000A6320000}"/>
    <cellStyle name="Normal 80 2 2 2 3 4 3" xfId="28064" xr:uid="{00000000-0005-0000-0000-0000A06D0000}"/>
    <cellStyle name="Normal 80 2 2 2 3 5" xfId="7945" xr:uid="{00000000-0005-0000-0000-0000091F0000}"/>
    <cellStyle name="Normal 80 2 2 2 3 5 3" xfId="23047" xr:uid="{00000000-0005-0000-0000-0000075A0000}"/>
    <cellStyle name="Normal 80 2 2 2 3 7" xfId="18034" xr:uid="{00000000-0005-0000-0000-000072460000}"/>
    <cellStyle name="Normal 80 2 2 2 4" xfId="3727" xr:uid="{00000000-0005-0000-0000-00008F0E0000}"/>
    <cellStyle name="Normal 80 2 2 2 4 2" xfId="13801" xr:uid="{00000000-0005-0000-0000-0000E9350000}"/>
    <cellStyle name="Normal 80 2 2 2 4 2 3" xfId="28899" xr:uid="{00000000-0005-0000-0000-0000E3700000}"/>
    <cellStyle name="Normal 80 2 2 2 4 3" xfId="8781" xr:uid="{00000000-0005-0000-0000-00004D220000}"/>
    <cellStyle name="Normal 80 2 2 2 4 3 3" xfId="23882" xr:uid="{00000000-0005-0000-0000-00004A5D0000}"/>
    <cellStyle name="Normal 80 2 2 2 4 5" xfId="18869" xr:uid="{00000000-0005-0000-0000-0000B5490000}"/>
    <cellStyle name="Normal 80 2 2 2 5" xfId="5420" xr:uid="{00000000-0005-0000-0000-00002C150000}"/>
    <cellStyle name="Normal 80 2 2 2 5 2" xfId="15472" xr:uid="{00000000-0005-0000-0000-0000703C0000}"/>
    <cellStyle name="Normal 80 2 2 2 5 2 3" xfId="30570" xr:uid="{00000000-0005-0000-0000-00006A770000}"/>
    <cellStyle name="Normal 80 2 2 2 5 3" xfId="10452" xr:uid="{00000000-0005-0000-0000-0000D4280000}"/>
    <cellStyle name="Normal 80 2 2 2 5 3 3" xfId="25553" xr:uid="{00000000-0005-0000-0000-0000D1630000}"/>
    <cellStyle name="Normal 80 2 2 2 5 5" xfId="20540" xr:uid="{00000000-0005-0000-0000-00003C500000}"/>
    <cellStyle name="Normal 80 2 2 2 6" xfId="12130" xr:uid="{00000000-0005-0000-0000-0000622F0000}"/>
    <cellStyle name="Normal 80 2 2 2 6 3" xfId="27228" xr:uid="{00000000-0005-0000-0000-00005C6A0000}"/>
    <cellStyle name="Normal 80 2 2 2 7" xfId="7109" xr:uid="{00000000-0005-0000-0000-0000C51B0000}"/>
    <cellStyle name="Normal 80 2 2 2 7 3" xfId="22211" xr:uid="{00000000-0005-0000-0000-0000C3560000}"/>
    <cellStyle name="Normal 80 2 2 2 9" xfId="17198" xr:uid="{00000000-0005-0000-0000-00002E430000}"/>
    <cellStyle name="Normal 80 2 2 3" xfId="2245" xr:uid="{00000000-0005-0000-0000-0000C5080000}"/>
    <cellStyle name="Normal 80 2 2 3 2" xfId="3084" xr:uid="{00000000-0005-0000-0000-00000C0C0000}"/>
    <cellStyle name="Normal 80 2 2 3 2 2" xfId="4774" xr:uid="{00000000-0005-0000-0000-0000A6120000}"/>
    <cellStyle name="Normal 80 2 2 3 2 2 2" xfId="14847" xr:uid="{00000000-0005-0000-0000-0000FF390000}"/>
    <cellStyle name="Normal 80 2 2 3 2 2 2 3" xfId="29945" xr:uid="{00000000-0005-0000-0000-0000F9740000}"/>
    <cellStyle name="Normal 80 2 2 3 2 2 3" xfId="9827" xr:uid="{00000000-0005-0000-0000-000063260000}"/>
    <cellStyle name="Normal 80 2 2 3 2 2 3 3" xfId="24928" xr:uid="{00000000-0005-0000-0000-000060610000}"/>
    <cellStyle name="Normal 80 2 2 3 2 2 5" xfId="19915" xr:uid="{00000000-0005-0000-0000-0000CB4D0000}"/>
    <cellStyle name="Normal 80 2 2 3 2 3" xfId="6466" xr:uid="{00000000-0005-0000-0000-000042190000}"/>
    <cellStyle name="Normal 80 2 2 3 2 3 2" xfId="16518" xr:uid="{00000000-0005-0000-0000-000086400000}"/>
    <cellStyle name="Normal 80 2 2 3 2 3 3" xfId="11498" xr:uid="{00000000-0005-0000-0000-0000EA2C0000}"/>
    <cellStyle name="Normal 80 2 2 3 2 3 3 3" xfId="26599" xr:uid="{00000000-0005-0000-0000-0000E7670000}"/>
    <cellStyle name="Normal 80 2 2 3 2 3 5" xfId="21586" xr:uid="{00000000-0005-0000-0000-000052540000}"/>
    <cellStyle name="Normal 80 2 2 3 2 4" xfId="13176" xr:uid="{00000000-0005-0000-0000-000078330000}"/>
    <cellStyle name="Normal 80 2 2 3 2 4 3" xfId="28274" xr:uid="{00000000-0005-0000-0000-0000726E0000}"/>
    <cellStyle name="Normal 80 2 2 3 2 5" xfId="8155" xr:uid="{00000000-0005-0000-0000-0000DB1F0000}"/>
    <cellStyle name="Normal 80 2 2 3 2 5 3" xfId="23257" xr:uid="{00000000-0005-0000-0000-0000D95A0000}"/>
    <cellStyle name="Normal 80 2 2 3 2 7" xfId="18244" xr:uid="{00000000-0005-0000-0000-000044470000}"/>
    <cellStyle name="Normal 80 2 2 3 3" xfId="3937" xr:uid="{00000000-0005-0000-0000-0000610F0000}"/>
    <cellStyle name="Normal 80 2 2 3 3 2" xfId="14011" xr:uid="{00000000-0005-0000-0000-0000BB360000}"/>
    <cellStyle name="Normal 80 2 2 3 3 2 3" xfId="29109" xr:uid="{00000000-0005-0000-0000-0000B5710000}"/>
    <cellStyle name="Normal 80 2 2 3 3 3" xfId="8991" xr:uid="{00000000-0005-0000-0000-00001F230000}"/>
    <cellStyle name="Normal 80 2 2 3 3 3 3" xfId="24092" xr:uid="{00000000-0005-0000-0000-00001C5E0000}"/>
    <cellStyle name="Normal 80 2 2 3 3 5" xfId="19079" xr:uid="{00000000-0005-0000-0000-0000874A0000}"/>
    <cellStyle name="Normal 80 2 2 3 4" xfId="5630" xr:uid="{00000000-0005-0000-0000-0000FE150000}"/>
    <cellStyle name="Normal 80 2 2 3 4 2" xfId="15682" xr:uid="{00000000-0005-0000-0000-0000423D0000}"/>
    <cellStyle name="Normal 80 2 2 3 4 2 3" xfId="30780" xr:uid="{00000000-0005-0000-0000-00003C780000}"/>
    <cellStyle name="Normal 80 2 2 3 4 3" xfId="10662" xr:uid="{00000000-0005-0000-0000-0000A6290000}"/>
    <cellStyle name="Normal 80 2 2 3 4 3 3" xfId="25763" xr:uid="{00000000-0005-0000-0000-0000A3640000}"/>
    <cellStyle name="Normal 80 2 2 3 4 5" xfId="20750" xr:uid="{00000000-0005-0000-0000-00000E510000}"/>
    <cellStyle name="Normal 80 2 2 3 5" xfId="12340" xr:uid="{00000000-0005-0000-0000-000034300000}"/>
    <cellStyle name="Normal 80 2 2 3 5 3" xfId="27438" xr:uid="{00000000-0005-0000-0000-00002E6B0000}"/>
    <cellStyle name="Normal 80 2 2 3 6" xfId="7319" xr:uid="{00000000-0005-0000-0000-0000971C0000}"/>
    <cellStyle name="Normal 80 2 2 3 6 3" xfId="22421" xr:uid="{00000000-0005-0000-0000-000095570000}"/>
    <cellStyle name="Normal 80 2 2 3 8" xfId="17408" xr:uid="{00000000-0005-0000-0000-000000440000}"/>
    <cellStyle name="Normal 80 2 2 4" xfId="2666" xr:uid="{00000000-0005-0000-0000-00006A0A0000}"/>
    <cellStyle name="Normal 80 2 2 4 2" xfId="4356" xr:uid="{00000000-0005-0000-0000-000004110000}"/>
    <cellStyle name="Normal 80 2 2 4 2 2" xfId="14429" xr:uid="{00000000-0005-0000-0000-00005D380000}"/>
    <cellStyle name="Normal 80 2 2 4 2 2 3" xfId="29527" xr:uid="{00000000-0005-0000-0000-000057730000}"/>
    <cellStyle name="Normal 80 2 2 4 2 3" xfId="9409" xr:uid="{00000000-0005-0000-0000-0000C1240000}"/>
    <cellStyle name="Normal 80 2 2 4 2 3 3" xfId="24510" xr:uid="{00000000-0005-0000-0000-0000BE5F0000}"/>
    <cellStyle name="Normal 80 2 2 4 2 5" xfId="19497" xr:uid="{00000000-0005-0000-0000-0000294C0000}"/>
    <cellStyle name="Normal 80 2 2 4 3" xfId="6048" xr:uid="{00000000-0005-0000-0000-0000A0170000}"/>
    <cellStyle name="Normal 80 2 2 4 3 2" xfId="16100" xr:uid="{00000000-0005-0000-0000-0000E43E0000}"/>
    <cellStyle name="Normal 80 2 2 4 3 3" xfId="11080" xr:uid="{00000000-0005-0000-0000-0000482B0000}"/>
    <cellStyle name="Normal 80 2 2 4 3 3 3" xfId="26181" xr:uid="{00000000-0005-0000-0000-000045660000}"/>
    <cellStyle name="Normal 80 2 2 4 3 5" xfId="21168" xr:uid="{00000000-0005-0000-0000-0000B0520000}"/>
    <cellStyle name="Normal 80 2 2 4 4" xfId="12758" xr:uid="{00000000-0005-0000-0000-0000D6310000}"/>
    <cellStyle name="Normal 80 2 2 4 4 3" xfId="27856" xr:uid="{00000000-0005-0000-0000-0000D06C0000}"/>
    <cellStyle name="Normal 80 2 2 4 5" xfId="7737" xr:uid="{00000000-0005-0000-0000-0000391E0000}"/>
    <cellStyle name="Normal 80 2 2 4 5 3" xfId="22839" xr:uid="{00000000-0005-0000-0000-000037590000}"/>
    <cellStyle name="Normal 80 2 2 4 7" xfId="17826" xr:uid="{00000000-0005-0000-0000-0000A2450000}"/>
    <cellStyle name="Normal 80 2 2 5" xfId="3519" xr:uid="{00000000-0005-0000-0000-0000BF0D0000}"/>
    <cellStyle name="Normal 80 2 2 5 2" xfId="13593" xr:uid="{00000000-0005-0000-0000-000019350000}"/>
    <cellStyle name="Normal 80 2 2 5 2 3" xfId="28691" xr:uid="{00000000-0005-0000-0000-000013700000}"/>
    <cellStyle name="Normal 80 2 2 5 3" xfId="8573" xr:uid="{00000000-0005-0000-0000-00007D210000}"/>
    <cellStyle name="Normal 80 2 2 5 3 3" xfId="23674" xr:uid="{00000000-0005-0000-0000-00007A5C0000}"/>
    <cellStyle name="Normal 80 2 2 5 5" xfId="18661" xr:uid="{00000000-0005-0000-0000-0000E5480000}"/>
    <cellStyle name="Normal 80 2 2 6" xfId="5212" xr:uid="{00000000-0005-0000-0000-00005C140000}"/>
    <cellStyle name="Normal 80 2 2 6 2" xfId="15264" xr:uid="{00000000-0005-0000-0000-0000A03B0000}"/>
    <cellStyle name="Normal 80 2 2 6 2 3" xfId="30362" xr:uid="{00000000-0005-0000-0000-00009A760000}"/>
    <cellStyle name="Normal 80 2 2 6 3" xfId="10244" xr:uid="{00000000-0005-0000-0000-000004280000}"/>
    <cellStyle name="Normal 80 2 2 6 3 3" xfId="25345" xr:uid="{00000000-0005-0000-0000-000001630000}"/>
    <cellStyle name="Normal 80 2 2 6 5" xfId="20332" xr:uid="{00000000-0005-0000-0000-00006C4F0000}"/>
    <cellStyle name="Normal 80 2 2 7" xfId="11922" xr:uid="{00000000-0005-0000-0000-0000922E0000}"/>
    <cellStyle name="Normal 80 2 2 7 3" xfId="27020" xr:uid="{00000000-0005-0000-0000-00008C690000}"/>
    <cellStyle name="Normal 80 2 2 8" xfId="6901" xr:uid="{00000000-0005-0000-0000-0000F51A0000}"/>
    <cellStyle name="Normal 80 2 2 8 3" xfId="22003" xr:uid="{00000000-0005-0000-0000-0000F3550000}"/>
    <cellStyle name="Normal 80 2 3" xfId="1928" xr:uid="{00000000-0005-0000-0000-000088070000}"/>
    <cellStyle name="Normal 80 2 3 2" xfId="2349" xr:uid="{00000000-0005-0000-0000-00002D090000}"/>
    <cellStyle name="Normal 80 2 3 2 2" xfId="3188" xr:uid="{00000000-0005-0000-0000-0000740C0000}"/>
    <cellStyle name="Normal 80 2 3 2 2 2" xfId="4878" xr:uid="{00000000-0005-0000-0000-00000E130000}"/>
    <cellStyle name="Normal 80 2 3 2 2 2 2" xfId="14951" xr:uid="{00000000-0005-0000-0000-0000673A0000}"/>
    <cellStyle name="Normal 80 2 3 2 2 2 2 3" xfId="30049" xr:uid="{00000000-0005-0000-0000-000061750000}"/>
    <cellStyle name="Normal 80 2 3 2 2 2 3" xfId="9931" xr:uid="{00000000-0005-0000-0000-0000CB260000}"/>
    <cellStyle name="Normal 80 2 3 2 2 2 3 3" xfId="25032" xr:uid="{00000000-0005-0000-0000-0000C8610000}"/>
    <cellStyle name="Normal 80 2 3 2 2 2 5" xfId="20019" xr:uid="{00000000-0005-0000-0000-0000334E0000}"/>
    <cellStyle name="Normal 80 2 3 2 2 3" xfId="6570" xr:uid="{00000000-0005-0000-0000-0000AA190000}"/>
    <cellStyle name="Normal 80 2 3 2 2 3 2" xfId="16622" xr:uid="{00000000-0005-0000-0000-0000EE400000}"/>
    <cellStyle name="Normal 80 2 3 2 2 3 3" xfId="11602" xr:uid="{00000000-0005-0000-0000-0000522D0000}"/>
    <cellStyle name="Normal 80 2 3 2 2 3 3 3" xfId="26703" xr:uid="{00000000-0005-0000-0000-00004F680000}"/>
    <cellStyle name="Normal 80 2 3 2 2 3 5" xfId="21690" xr:uid="{00000000-0005-0000-0000-0000BA540000}"/>
    <cellStyle name="Normal 80 2 3 2 2 4" xfId="13280" xr:uid="{00000000-0005-0000-0000-0000E0330000}"/>
    <cellStyle name="Normal 80 2 3 2 2 4 3" xfId="28378" xr:uid="{00000000-0005-0000-0000-0000DA6E0000}"/>
    <cellStyle name="Normal 80 2 3 2 2 5" xfId="8259" xr:uid="{00000000-0005-0000-0000-000043200000}"/>
    <cellStyle name="Normal 80 2 3 2 2 5 3" xfId="23361" xr:uid="{00000000-0005-0000-0000-0000415B0000}"/>
    <cellStyle name="Normal 80 2 3 2 2 7" xfId="18348" xr:uid="{00000000-0005-0000-0000-0000AC470000}"/>
    <cellStyle name="Normal 80 2 3 2 3" xfId="4041" xr:uid="{00000000-0005-0000-0000-0000C90F0000}"/>
    <cellStyle name="Normal 80 2 3 2 3 2" xfId="14115" xr:uid="{00000000-0005-0000-0000-000023370000}"/>
    <cellStyle name="Normal 80 2 3 2 3 2 3" xfId="29213" xr:uid="{00000000-0005-0000-0000-00001D720000}"/>
    <cellStyle name="Normal 80 2 3 2 3 3" xfId="9095" xr:uid="{00000000-0005-0000-0000-000087230000}"/>
    <cellStyle name="Normal 80 2 3 2 3 3 3" xfId="24196" xr:uid="{00000000-0005-0000-0000-0000845E0000}"/>
    <cellStyle name="Normal 80 2 3 2 3 5" xfId="19183" xr:uid="{00000000-0005-0000-0000-0000EF4A0000}"/>
    <cellStyle name="Normal 80 2 3 2 4" xfId="5734" xr:uid="{00000000-0005-0000-0000-000066160000}"/>
    <cellStyle name="Normal 80 2 3 2 4 2" xfId="15786" xr:uid="{00000000-0005-0000-0000-0000AA3D0000}"/>
    <cellStyle name="Normal 80 2 3 2 4 2 3" xfId="30884" xr:uid="{00000000-0005-0000-0000-0000A4780000}"/>
    <cellStyle name="Normal 80 2 3 2 4 3" xfId="10766" xr:uid="{00000000-0005-0000-0000-00000E2A0000}"/>
    <cellStyle name="Normal 80 2 3 2 4 3 3" xfId="25867" xr:uid="{00000000-0005-0000-0000-00000B650000}"/>
    <cellStyle name="Normal 80 2 3 2 4 5" xfId="20854" xr:uid="{00000000-0005-0000-0000-000076510000}"/>
    <cellStyle name="Normal 80 2 3 2 5" xfId="12444" xr:uid="{00000000-0005-0000-0000-00009C300000}"/>
    <cellStyle name="Normal 80 2 3 2 5 3" xfId="27542" xr:uid="{00000000-0005-0000-0000-0000966B0000}"/>
    <cellStyle name="Normal 80 2 3 2 6" xfId="7423" xr:uid="{00000000-0005-0000-0000-0000FF1C0000}"/>
    <cellStyle name="Normal 80 2 3 2 6 3" xfId="22525" xr:uid="{00000000-0005-0000-0000-0000FD570000}"/>
    <cellStyle name="Normal 80 2 3 2 8" xfId="17512" xr:uid="{00000000-0005-0000-0000-000068440000}"/>
    <cellStyle name="Normal 80 2 3 3" xfId="2770" xr:uid="{00000000-0005-0000-0000-0000D20A0000}"/>
    <cellStyle name="Normal 80 2 3 3 2" xfId="4460" xr:uid="{00000000-0005-0000-0000-00006C110000}"/>
    <cellStyle name="Normal 80 2 3 3 2 2" xfId="14533" xr:uid="{00000000-0005-0000-0000-0000C5380000}"/>
    <cellStyle name="Normal 80 2 3 3 2 2 3" xfId="29631" xr:uid="{00000000-0005-0000-0000-0000BF730000}"/>
    <cellStyle name="Normal 80 2 3 3 2 3" xfId="9513" xr:uid="{00000000-0005-0000-0000-000029250000}"/>
    <cellStyle name="Normal 80 2 3 3 2 3 3" xfId="24614" xr:uid="{00000000-0005-0000-0000-000026600000}"/>
    <cellStyle name="Normal 80 2 3 3 2 5" xfId="19601" xr:uid="{00000000-0005-0000-0000-0000914C0000}"/>
    <cellStyle name="Normal 80 2 3 3 3" xfId="6152" xr:uid="{00000000-0005-0000-0000-000008180000}"/>
    <cellStyle name="Normal 80 2 3 3 3 2" xfId="16204" xr:uid="{00000000-0005-0000-0000-00004C3F0000}"/>
    <cellStyle name="Normal 80 2 3 3 3 3" xfId="11184" xr:uid="{00000000-0005-0000-0000-0000B02B0000}"/>
    <cellStyle name="Normal 80 2 3 3 3 3 3" xfId="26285" xr:uid="{00000000-0005-0000-0000-0000AD660000}"/>
    <cellStyle name="Normal 80 2 3 3 3 5" xfId="21272" xr:uid="{00000000-0005-0000-0000-000018530000}"/>
    <cellStyle name="Normal 80 2 3 3 4" xfId="12862" xr:uid="{00000000-0005-0000-0000-00003E320000}"/>
    <cellStyle name="Normal 80 2 3 3 4 3" xfId="27960" xr:uid="{00000000-0005-0000-0000-0000386D0000}"/>
    <cellStyle name="Normal 80 2 3 3 5" xfId="7841" xr:uid="{00000000-0005-0000-0000-0000A11E0000}"/>
    <cellStyle name="Normal 80 2 3 3 5 3" xfId="22943" xr:uid="{00000000-0005-0000-0000-00009F590000}"/>
    <cellStyle name="Normal 80 2 3 3 7" xfId="17930" xr:uid="{00000000-0005-0000-0000-00000A460000}"/>
    <cellStyle name="Normal 80 2 3 4" xfId="3623" xr:uid="{00000000-0005-0000-0000-0000270E0000}"/>
    <cellStyle name="Normal 80 2 3 4 2" xfId="13697" xr:uid="{00000000-0005-0000-0000-000081350000}"/>
    <cellStyle name="Normal 80 2 3 4 2 3" xfId="28795" xr:uid="{00000000-0005-0000-0000-00007B700000}"/>
    <cellStyle name="Normal 80 2 3 4 3" xfId="8677" xr:uid="{00000000-0005-0000-0000-0000E5210000}"/>
    <cellStyle name="Normal 80 2 3 4 3 3" xfId="23778" xr:uid="{00000000-0005-0000-0000-0000E25C0000}"/>
    <cellStyle name="Normal 80 2 3 4 5" xfId="18765" xr:uid="{00000000-0005-0000-0000-00004D490000}"/>
    <cellStyle name="Normal 80 2 3 5" xfId="5316" xr:uid="{00000000-0005-0000-0000-0000C4140000}"/>
    <cellStyle name="Normal 80 2 3 5 2" xfId="15368" xr:uid="{00000000-0005-0000-0000-0000083C0000}"/>
    <cellStyle name="Normal 80 2 3 5 2 3" xfId="30466" xr:uid="{00000000-0005-0000-0000-000002770000}"/>
    <cellStyle name="Normal 80 2 3 5 3" xfId="10348" xr:uid="{00000000-0005-0000-0000-00006C280000}"/>
    <cellStyle name="Normal 80 2 3 5 3 3" xfId="25449" xr:uid="{00000000-0005-0000-0000-000069630000}"/>
    <cellStyle name="Normal 80 2 3 5 5" xfId="20436" xr:uid="{00000000-0005-0000-0000-0000D44F0000}"/>
    <cellStyle name="Normal 80 2 3 6" xfId="12026" xr:uid="{00000000-0005-0000-0000-0000FA2E0000}"/>
    <cellStyle name="Normal 80 2 3 6 3" xfId="27124" xr:uid="{00000000-0005-0000-0000-0000F4690000}"/>
    <cellStyle name="Normal 80 2 3 7" xfId="7005" xr:uid="{00000000-0005-0000-0000-00005D1B0000}"/>
    <cellStyle name="Normal 80 2 3 7 3" xfId="22107" xr:uid="{00000000-0005-0000-0000-00005B560000}"/>
    <cellStyle name="Normal 80 2 3 9" xfId="17094" xr:uid="{00000000-0005-0000-0000-0000C6420000}"/>
    <cellStyle name="Normal 80 2 4" xfId="2141" xr:uid="{00000000-0005-0000-0000-00005D080000}"/>
    <cellStyle name="Normal 80 2 4 2" xfId="2980" xr:uid="{00000000-0005-0000-0000-0000A40B0000}"/>
    <cellStyle name="Normal 80 2 4 2 2" xfId="4670" xr:uid="{00000000-0005-0000-0000-00003E120000}"/>
    <cellStyle name="Normal 80 2 4 2 2 2" xfId="14743" xr:uid="{00000000-0005-0000-0000-000097390000}"/>
    <cellStyle name="Normal 80 2 4 2 2 2 3" xfId="29841" xr:uid="{00000000-0005-0000-0000-000091740000}"/>
    <cellStyle name="Normal 80 2 4 2 2 3" xfId="9723" xr:uid="{00000000-0005-0000-0000-0000FB250000}"/>
    <cellStyle name="Normal 80 2 4 2 2 3 3" xfId="24824" xr:uid="{00000000-0005-0000-0000-0000F8600000}"/>
    <cellStyle name="Normal 80 2 4 2 2 5" xfId="19811" xr:uid="{00000000-0005-0000-0000-0000634D0000}"/>
    <cellStyle name="Normal 80 2 4 2 3" xfId="6362" xr:uid="{00000000-0005-0000-0000-0000DA180000}"/>
    <cellStyle name="Normal 80 2 4 2 3 2" xfId="16414" xr:uid="{00000000-0005-0000-0000-00001E400000}"/>
    <cellStyle name="Normal 80 2 4 2 3 3" xfId="11394" xr:uid="{00000000-0005-0000-0000-0000822C0000}"/>
    <cellStyle name="Normal 80 2 4 2 3 3 3" xfId="26495" xr:uid="{00000000-0005-0000-0000-00007F670000}"/>
    <cellStyle name="Normal 80 2 4 2 3 5" xfId="21482" xr:uid="{00000000-0005-0000-0000-0000EA530000}"/>
    <cellStyle name="Normal 80 2 4 2 4" xfId="13072" xr:uid="{00000000-0005-0000-0000-000010330000}"/>
    <cellStyle name="Normal 80 2 4 2 4 3" xfId="28170" xr:uid="{00000000-0005-0000-0000-00000A6E0000}"/>
    <cellStyle name="Normal 80 2 4 2 5" xfId="8051" xr:uid="{00000000-0005-0000-0000-0000731F0000}"/>
    <cellStyle name="Normal 80 2 4 2 5 3" xfId="23153" xr:uid="{00000000-0005-0000-0000-0000715A0000}"/>
    <cellStyle name="Normal 80 2 4 2 7" xfId="18140" xr:uid="{00000000-0005-0000-0000-0000DC460000}"/>
    <cellStyle name="Normal 80 2 4 3" xfId="3833" xr:uid="{00000000-0005-0000-0000-0000F90E0000}"/>
    <cellStyle name="Normal 80 2 4 3 2" xfId="13907" xr:uid="{00000000-0005-0000-0000-000053360000}"/>
    <cellStyle name="Normal 80 2 4 3 2 3" xfId="29005" xr:uid="{00000000-0005-0000-0000-00004D710000}"/>
    <cellStyle name="Normal 80 2 4 3 3" xfId="8887" xr:uid="{00000000-0005-0000-0000-0000B7220000}"/>
    <cellStyle name="Normal 80 2 4 3 3 3" xfId="23988" xr:uid="{00000000-0005-0000-0000-0000B45D0000}"/>
    <cellStyle name="Normal 80 2 4 3 5" xfId="18975" xr:uid="{00000000-0005-0000-0000-00001F4A0000}"/>
    <cellStyle name="Normal 80 2 4 4" xfId="5526" xr:uid="{00000000-0005-0000-0000-000096150000}"/>
    <cellStyle name="Normal 80 2 4 4 2" xfId="15578" xr:uid="{00000000-0005-0000-0000-0000DA3C0000}"/>
    <cellStyle name="Normal 80 2 4 4 2 3" xfId="30676" xr:uid="{00000000-0005-0000-0000-0000D4770000}"/>
    <cellStyle name="Normal 80 2 4 4 3" xfId="10558" xr:uid="{00000000-0005-0000-0000-00003E290000}"/>
    <cellStyle name="Normal 80 2 4 4 3 3" xfId="25659" xr:uid="{00000000-0005-0000-0000-00003B640000}"/>
    <cellStyle name="Normal 80 2 4 4 5" xfId="20646" xr:uid="{00000000-0005-0000-0000-0000A6500000}"/>
    <cellStyle name="Normal 80 2 4 5" xfId="12236" xr:uid="{00000000-0005-0000-0000-0000CC2F0000}"/>
    <cellStyle name="Normal 80 2 4 5 3" xfId="27334" xr:uid="{00000000-0005-0000-0000-0000C66A0000}"/>
    <cellStyle name="Normal 80 2 4 6" xfId="7215" xr:uid="{00000000-0005-0000-0000-00002F1C0000}"/>
    <cellStyle name="Normal 80 2 4 6 3" xfId="22317" xr:uid="{00000000-0005-0000-0000-00002D570000}"/>
    <cellStyle name="Normal 80 2 4 8" xfId="17304" xr:uid="{00000000-0005-0000-0000-000098430000}"/>
    <cellStyle name="Normal 80 2 5" xfId="2562" xr:uid="{00000000-0005-0000-0000-0000020A0000}"/>
    <cellStyle name="Normal 80 2 5 2" xfId="4252" xr:uid="{00000000-0005-0000-0000-00009C100000}"/>
    <cellStyle name="Normal 80 2 5 2 2" xfId="14325" xr:uid="{00000000-0005-0000-0000-0000F5370000}"/>
    <cellStyle name="Normal 80 2 5 2 2 3" xfId="29423" xr:uid="{00000000-0005-0000-0000-0000EF720000}"/>
    <cellStyle name="Normal 80 2 5 2 3" xfId="9305" xr:uid="{00000000-0005-0000-0000-000059240000}"/>
    <cellStyle name="Normal 80 2 5 2 3 3" xfId="24406" xr:uid="{00000000-0005-0000-0000-0000565F0000}"/>
    <cellStyle name="Normal 80 2 5 2 5" xfId="19393" xr:uid="{00000000-0005-0000-0000-0000C14B0000}"/>
    <cellStyle name="Normal 80 2 5 3" xfId="5944" xr:uid="{00000000-0005-0000-0000-000038170000}"/>
    <cellStyle name="Normal 80 2 5 3 2" xfId="15996" xr:uid="{00000000-0005-0000-0000-00007C3E0000}"/>
    <cellStyle name="Normal 80 2 5 3 3" xfId="10976" xr:uid="{00000000-0005-0000-0000-0000E02A0000}"/>
    <cellStyle name="Normal 80 2 5 3 3 3" xfId="26077" xr:uid="{00000000-0005-0000-0000-0000DD650000}"/>
    <cellStyle name="Normal 80 2 5 3 5" xfId="21064" xr:uid="{00000000-0005-0000-0000-000048520000}"/>
    <cellStyle name="Normal 80 2 5 4" xfId="12654" xr:uid="{00000000-0005-0000-0000-00006E310000}"/>
    <cellStyle name="Normal 80 2 5 4 3" xfId="27752" xr:uid="{00000000-0005-0000-0000-0000686C0000}"/>
    <cellStyle name="Normal 80 2 5 5" xfId="7633" xr:uid="{00000000-0005-0000-0000-0000D11D0000}"/>
    <cellStyle name="Normal 80 2 5 5 3" xfId="22735" xr:uid="{00000000-0005-0000-0000-0000CF580000}"/>
    <cellStyle name="Normal 80 2 5 7" xfId="17722" xr:uid="{00000000-0005-0000-0000-00003A450000}"/>
    <cellStyle name="Normal 80 2 6" xfId="3415" xr:uid="{00000000-0005-0000-0000-0000570D0000}"/>
    <cellStyle name="Normal 80 2 6 2" xfId="13489" xr:uid="{00000000-0005-0000-0000-0000B1340000}"/>
    <cellStyle name="Normal 80 2 6 2 3" xfId="28587" xr:uid="{00000000-0005-0000-0000-0000AB6F0000}"/>
    <cellStyle name="Normal 80 2 6 3" xfId="8469" xr:uid="{00000000-0005-0000-0000-000015210000}"/>
    <cellStyle name="Normal 80 2 6 3 3" xfId="23570" xr:uid="{00000000-0005-0000-0000-0000125C0000}"/>
    <cellStyle name="Normal 80 2 6 5" xfId="18557" xr:uid="{00000000-0005-0000-0000-00007D480000}"/>
    <cellStyle name="Normal 80 2 7" xfId="5108" xr:uid="{00000000-0005-0000-0000-0000F4130000}"/>
    <cellStyle name="Normal 80 2 7 2" xfId="15160" xr:uid="{00000000-0005-0000-0000-0000383B0000}"/>
    <cellStyle name="Normal 80 2 7 2 3" xfId="30258" xr:uid="{00000000-0005-0000-0000-000032760000}"/>
    <cellStyle name="Normal 80 2 7 3" xfId="10140" xr:uid="{00000000-0005-0000-0000-00009C270000}"/>
    <cellStyle name="Normal 80 2 7 3 3" xfId="25241" xr:uid="{00000000-0005-0000-0000-000099620000}"/>
    <cellStyle name="Normal 80 2 7 5" xfId="20228" xr:uid="{00000000-0005-0000-0000-0000044F0000}"/>
    <cellStyle name="Normal 80 2 8" xfId="11818" xr:uid="{00000000-0005-0000-0000-00002A2E0000}"/>
    <cellStyle name="Normal 80 2 8 3" xfId="26916" xr:uid="{00000000-0005-0000-0000-000024690000}"/>
    <cellStyle name="Normal 80 2 9" xfId="6797" xr:uid="{00000000-0005-0000-0000-00008D1A0000}"/>
    <cellStyle name="Normal 80 2 9 3" xfId="21899" xr:uid="{00000000-0005-0000-0000-00008B550000}"/>
    <cellStyle name="Normal 80 3" xfId="1761" xr:uid="{00000000-0005-0000-0000-0000E1060000}"/>
    <cellStyle name="Normal 80 3 10" xfId="16938" xr:uid="{00000000-0005-0000-0000-00002A420000}"/>
    <cellStyle name="Normal 80 3 2" xfId="1980" xr:uid="{00000000-0005-0000-0000-0000BC070000}"/>
    <cellStyle name="Normal 80 3 2 2" xfId="2401" xr:uid="{00000000-0005-0000-0000-000061090000}"/>
    <cellStyle name="Normal 80 3 2 2 2" xfId="3240" xr:uid="{00000000-0005-0000-0000-0000A80C0000}"/>
    <cellStyle name="Normal 80 3 2 2 2 2" xfId="4930" xr:uid="{00000000-0005-0000-0000-000042130000}"/>
    <cellStyle name="Normal 80 3 2 2 2 2 2" xfId="15003" xr:uid="{00000000-0005-0000-0000-00009B3A0000}"/>
    <cellStyle name="Normal 80 3 2 2 2 2 2 3" xfId="30101" xr:uid="{00000000-0005-0000-0000-000095750000}"/>
    <cellStyle name="Normal 80 3 2 2 2 2 3" xfId="9983" xr:uid="{00000000-0005-0000-0000-0000FF260000}"/>
    <cellStyle name="Normal 80 3 2 2 2 2 3 3" xfId="25084" xr:uid="{00000000-0005-0000-0000-0000FC610000}"/>
    <cellStyle name="Normal 80 3 2 2 2 2 5" xfId="20071" xr:uid="{00000000-0005-0000-0000-0000674E0000}"/>
    <cellStyle name="Normal 80 3 2 2 2 3" xfId="6622" xr:uid="{00000000-0005-0000-0000-0000DE190000}"/>
    <cellStyle name="Normal 80 3 2 2 2 3 2" xfId="16674" xr:uid="{00000000-0005-0000-0000-000022410000}"/>
    <cellStyle name="Normal 80 3 2 2 2 3 3" xfId="11654" xr:uid="{00000000-0005-0000-0000-0000862D0000}"/>
    <cellStyle name="Normal 80 3 2 2 2 3 3 3" xfId="26755" xr:uid="{00000000-0005-0000-0000-000083680000}"/>
    <cellStyle name="Normal 80 3 2 2 2 3 5" xfId="21742" xr:uid="{00000000-0005-0000-0000-0000EE540000}"/>
    <cellStyle name="Normal 80 3 2 2 2 4" xfId="13332" xr:uid="{00000000-0005-0000-0000-000014340000}"/>
    <cellStyle name="Normal 80 3 2 2 2 4 3" xfId="28430" xr:uid="{00000000-0005-0000-0000-00000E6F0000}"/>
    <cellStyle name="Normal 80 3 2 2 2 5" xfId="8311" xr:uid="{00000000-0005-0000-0000-000077200000}"/>
    <cellStyle name="Normal 80 3 2 2 2 5 3" xfId="23413" xr:uid="{00000000-0005-0000-0000-0000755B0000}"/>
    <cellStyle name="Normal 80 3 2 2 2 7" xfId="18400" xr:uid="{00000000-0005-0000-0000-0000E0470000}"/>
    <cellStyle name="Normal 80 3 2 2 3" xfId="4093" xr:uid="{00000000-0005-0000-0000-0000FD0F0000}"/>
    <cellStyle name="Normal 80 3 2 2 3 2" xfId="14167" xr:uid="{00000000-0005-0000-0000-000057370000}"/>
    <cellStyle name="Normal 80 3 2 2 3 2 3" xfId="29265" xr:uid="{00000000-0005-0000-0000-000051720000}"/>
    <cellStyle name="Normal 80 3 2 2 3 3" xfId="9147" xr:uid="{00000000-0005-0000-0000-0000BB230000}"/>
    <cellStyle name="Normal 80 3 2 2 3 3 3" xfId="24248" xr:uid="{00000000-0005-0000-0000-0000B85E0000}"/>
    <cellStyle name="Normal 80 3 2 2 3 5" xfId="19235" xr:uid="{00000000-0005-0000-0000-0000234B0000}"/>
    <cellStyle name="Normal 80 3 2 2 4" xfId="5786" xr:uid="{00000000-0005-0000-0000-00009A160000}"/>
    <cellStyle name="Normal 80 3 2 2 4 2" xfId="15838" xr:uid="{00000000-0005-0000-0000-0000DE3D0000}"/>
    <cellStyle name="Normal 80 3 2 2 4 2 3" xfId="30936" xr:uid="{00000000-0005-0000-0000-0000D8780000}"/>
    <cellStyle name="Normal 80 3 2 2 4 3" xfId="10818" xr:uid="{00000000-0005-0000-0000-0000422A0000}"/>
    <cellStyle name="Normal 80 3 2 2 4 3 3" xfId="25919" xr:uid="{00000000-0005-0000-0000-00003F650000}"/>
    <cellStyle name="Normal 80 3 2 2 4 5" xfId="20906" xr:uid="{00000000-0005-0000-0000-0000AA510000}"/>
    <cellStyle name="Normal 80 3 2 2 5" xfId="12496" xr:uid="{00000000-0005-0000-0000-0000D0300000}"/>
    <cellStyle name="Normal 80 3 2 2 5 3" xfId="27594" xr:uid="{00000000-0005-0000-0000-0000CA6B0000}"/>
    <cellStyle name="Normal 80 3 2 2 6" xfId="7475" xr:uid="{00000000-0005-0000-0000-0000331D0000}"/>
    <cellStyle name="Normal 80 3 2 2 6 3" xfId="22577" xr:uid="{00000000-0005-0000-0000-000031580000}"/>
    <cellStyle name="Normal 80 3 2 2 8" xfId="17564" xr:uid="{00000000-0005-0000-0000-00009C440000}"/>
    <cellStyle name="Normal 80 3 2 3" xfId="2822" xr:uid="{00000000-0005-0000-0000-0000060B0000}"/>
    <cellStyle name="Normal 80 3 2 3 2" xfId="4512" xr:uid="{00000000-0005-0000-0000-0000A0110000}"/>
    <cellStyle name="Normal 80 3 2 3 2 2" xfId="14585" xr:uid="{00000000-0005-0000-0000-0000F9380000}"/>
    <cellStyle name="Normal 80 3 2 3 2 2 3" xfId="29683" xr:uid="{00000000-0005-0000-0000-0000F3730000}"/>
    <cellStyle name="Normal 80 3 2 3 2 3" xfId="9565" xr:uid="{00000000-0005-0000-0000-00005D250000}"/>
    <cellStyle name="Normal 80 3 2 3 2 3 3" xfId="24666" xr:uid="{00000000-0005-0000-0000-00005A600000}"/>
    <cellStyle name="Normal 80 3 2 3 2 5" xfId="19653" xr:uid="{00000000-0005-0000-0000-0000C54C0000}"/>
    <cellStyle name="Normal 80 3 2 3 3" xfId="6204" xr:uid="{00000000-0005-0000-0000-00003C180000}"/>
    <cellStyle name="Normal 80 3 2 3 3 2" xfId="16256" xr:uid="{00000000-0005-0000-0000-0000803F0000}"/>
    <cellStyle name="Normal 80 3 2 3 3 3" xfId="11236" xr:uid="{00000000-0005-0000-0000-0000E42B0000}"/>
    <cellStyle name="Normal 80 3 2 3 3 3 3" xfId="26337" xr:uid="{00000000-0005-0000-0000-0000E1660000}"/>
    <cellStyle name="Normal 80 3 2 3 3 5" xfId="21324" xr:uid="{00000000-0005-0000-0000-00004C530000}"/>
    <cellStyle name="Normal 80 3 2 3 4" xfId="12914" xr:uid="{00000000-0005-0000-0000-000072320000}"/>
    <cellStyle name="Normal 80 3 2 3 4 3" xfId="28012" xr:uid="{00000000-0005-0000-0000-00006C6D0000}"/>
    <cellStyle name="Normal 80 3 2 3 5" xfId="7893" xr:uid="{00000000-0005-0000-0000-0000D51E0000}"/>
    <cellStyle name="Normal 80 3 2 3 5 3" xfId="22995" xr:uid="{00000000-0005-0000-0000-0000D3590000}"/>
    <cellStyle name="Normal 80 3 2 3 7" xfId="17982" xr:uid="{00000000-0005-0000-0000-00003E460000}"/>
    <cellStyle name="Normal 80 3 2 4" xfId="3675" xr:uid="{00000000-0005-0000-0000-00005B0E0000}"/>
    <cellStyle name="Normal 80 3 2 4 2" xfId="13749" xr:uid="{00000000-0005-0000-0000-0000B5350000}"/>
    <cellStyle name="Normal 80 3 2 4 2 3" xfId="28847" xr:uid="{00000000-0005-0000-0000-0000AF700000}"/>
    <cellStyle name="Normal 80 3 2 4 3" xfId="8729" xr:uid="{00000000-0005-0000-0000-000019220000}"/>
    <cellStyle name="Normal 80 3 2 4 3 3" xfId="23830" xr:uid="{00000000-0005-0000-0000-0000165D0000}"/>
    <cellStyle name="Normal 80 3 2 4 5" xfId="18817" xr:uid="{00000000-0005-0000-0000-000081490000}"/>
    <cellStyle name="Normal 80 3 2 5" xfId="5368" xr:uid="{00000000-0005-0000-0000-0000F8140000}"/>
    <cellStyle name="Normal 80 3 2 5 2" xfId="15420" xr:uid="{00000000-0005-0000-0000-00003C3C0000}"/>
    <cellStyle name="Normal 80 3 2 5 2 3" xfId="30518" xr:uid="{00000000-0005-0000-0000-000036770000}"/>
    <cellStyle name="Normal 80 3 2 5 3" xfId="10400" xr:uid="{00000000-0005-0000-0000-0000A0280000}"/>
    <cellStyle name="Normal 80 3 2 5 3 3" xfId="25501" xr:uid="{00000000-0005-0000-0000-00009D630000}"/>
    <cellStyle name="Normal 80 3 2 5 5" xfId="20488" xr:uid="{00000000-0005-0000-0000-000008500000}"/>
    <cellStyle name="Normal 80 3 2 6" xfId="12078" xr:uid="{00000000-0005-0000-0000-00002E2F0000}"/>
    <cellStyle name="Normal 80 3 2 6 3" xfId="27176" xr:uid="{00000000-0005-0000-0000-0000286A0000}"/>
    <cellStyle name="Normal 80 3 2 7" xfId="7057" xr:uid="{00000000-0005-0000-0000-0000911B0000}"/>
    <cellStyle name="Normal 80 3 2 7 3" xfId="22159" xr:uid="{00000000-0005-0000-0000-00008F560000}"/>
    <cellStyle name="Normal 80 3 2 9" xfId="17146" xr:uid="{00000000-0005-0000-0000-0000FA420000}"/>
    <cellStyle name="Normal 80 3 3" xfId="2193" xr:uid="{00000000-0005-0000-0000-000091080000}"/>
    <cellStyle name="Normal 80 3 3 2" xfId="3032" xr:uid="{00000000-0005-0000-0000-0000D80B0000}"/>
    <cellStyle name="Normal 80 3 3 2 2" xfId="4722" xr:uid="{00000000-0005-0000-0000-000072120000}"/>
    <cellStyle name="Normal 80 3 3 2 2 2" xfId="14795" xr:uid="{00000000-0005-0000-0000-0000CB390000}"/>
    <cellStyle name="Normal 80 3 3 2 2 2 3" xfId="29893" xr:uid="{00000000-0005-0000-0000-0000C5740000}"/>
    <cellStyle name="Normal 80 3 3 2 2 3" xfId="9775" xr:uid="{00000000-0005-0000-0000-00002F260000}"/>
    <cellStyle name="Normal 80 3 3 2 2 3 3" xfId="24876" xr:uid="{00000000-0005-0000-0000-00002C610000}"/>
    <cellStyle name="Normal 80 3 3 2 2 5" xfId="19863" xr:uid="{00000000-0005-0000-0000-0000974D0000}"/>
    <cellStyle name="Normal 80 3 3 2 3" xfId="6414" xr:uid="{00000000-0005-0000-0000-00000E190000}"/>
    <cellStyle name="Normal 80 3 3 2 3 2" xfId="16466" xr:uid="{00000000-0005-0000-0000-000052400000}"/>
    <cellStyle name="Normal 80 3 3 2 3 3" xfId="11446" xr:uid="{00000000-0005-0000-0000-0000B62C0000}"/>
    <cellStyle name="Normal 80 3 3 2 3 3 3" xfId="26547" xr:uid="{00000000-0005-0000-0000-0000B3670000}"/>
    <cellStyle name="Normal 80 3 3 2 3 5" xfId="21534" xr:uid="{00000000-0005-0000-0000-00001E540000}"/>
    <cellStyle name="Normal 80 3 3 2 4" xfId="13124" xr:uid="{00000000-0005-0000-0000-000044330000}"/>
    <cellStyle name="Normal 80 3 3 2 4 3" xfId="28222" xr:uid="{00000000-0005-0000-0000-00003E6E0000}"/>
    <cellStyle name="Normal 80 3 3 2 5" xfId="8103" xr:uid="{00000000-0005-0000-0000-0000A71F0000}"/>
    <cellStyle name="Normal 80 3 3 2 5 3" xfId="23205" xr:uid="{00000000-0005-0000-0000-0000A55A0000}"/>
    <cellStyle name="Normal 80 3 3 2 7" xfId="18192" xr:uid="{00000000-0005-0000-0000-000010470000}"/>
    <cellStyle name="Normal 80 3 3 3" xfId="3885" xr:uid="{00000000-0005-0000-0000-00002D0F0000}"/>
    <cellStyle name="Normal 80 3 3 3 2" xfId="13959" xr:uid="{00000000-0005-0000-0000-000087360000}"/>
    <cellStyle name="Normal 80 3 3 3 2 3" xfId="29057" xr:uid="{00000000-0005-0000-0000-000081710000}"/>
    <cellStyle name="Normal 80 3 3 3 3" xfId="8939" xr:uid="{00000000-0005-0000-0000-0000EB220000}"/>
    <cellStyle name="Normal 80 3 3 3 3 3" xfId="24040" xr:uid="{00000000-0005-0000-0000-0000E85D0000}"/>
    <cellStyle name="Normal 80 3 3 3 5" xfId="19027" xr:uid="{00000000-0005-0000-0000-0000534A0000}"/>
    <cellStyle name="Normal 80 3 3 4" xfId="5578" xr:uid="{00000000-0005-0000-0000-0000CA150000}"/>
    <cellStyle name="Normal 80 3 3 4 2" xfId="15630" xr:uid="{00000000-0005-0000-0000-00000E3D0000}"/>
    <cellStyle name="Normal 80 3 3 4 2 3" xfId="30728" xr:uid="{00000000-0005-0000-0000-000008780000}"/>
    <cellStyle name="Normal 80 3 3 4 3" xfId="10610" xr:uid="{00000000-0005-0000-0000-000072290000}"/>
    <cellStyle name="Normal 80 3 3 4 3 3" xfId="25711" xr:uid="{00000000-0005-0000-0000-00006F640000}"/>
    <cellStyle name="Normal 80 3 3 4 5" xfId="20698" xr:uid="{00000000-0005-0000-0000-0000DA500000}"/>
    <cellStyle name="Normal 80 3 3 5" xfId="12288" xr:uid="{00000000-0005-0000-0000-000000300000}"/>
    <cellStyle name="Normal 80 3 3 5 3" xfId="27386" xr:uid="{00000000-0005-0000-0000-0000FA6A0000}"/>
    <cellStyle name="Normal 80 3 3 6" xfId="7267" xr:uid="{00000000-0005-0000-0000-0000631C0000}"/>
    <cellStyle name="Normal 80 3 3 6 3" xfId="22369" xr:uid="{00000000-0005-0000-0000-000061570000}"/>
    <cellStyle name="Normal 80 3 3 8" xfId="17356" xr:uid="{00000000-0005-0000-0000-0000CC430000}"/>
    <cellStyle name="Normal 80 3 4" xfId="2614" xr:uid="{00000000-0005-0000-0000-0000360A0000}"/>
    <cellStyle name="Normal 80 3 4 2" xfId="4304" xr:uid="{00000000-0005-0000-0000-0000D0100000}"/>
    <cellStyle name="Normal 80 3 4 2 2" xfId="14377" xr:uid="{00000000-0005-0000-0000-000029380000}"/>
    <cellStyle name="Normal 80 3 4 2 2 3" xfId="29475" xr:uid="{00000000-0005-0000-0000-000023730000}"/>
    <cellStyle name="Normal 80 3 4 2 3" xfId="9357" xr:uid="{00000000-0005-0000-0000-00008D240000}"/>
    <cellStyle name="Normal 80 3 4 2 3 3" xfId="24458" xr:uid="{00000000-0005-0000-0000-00008A5F0000}"/>
    <cellStyle name="Normal 80 3 4 2 5" xfId="19445" xr:uid="{00000000-0005-0000-0000-0000F54B0000}"/>
    <cellStyle name="Normal 80 3 4 3" xfId="5996" xr:uid="{00000000-0005-0000-0000-00006C170000}"/>
    <cellStyle name="Normal 80 3 4 3 2" xfId="16048" xr:uid="{00000000-0005-0000-0000-0000B03E0000}"/>
    <cellStyle name="Normal 80 3 4 3 3" xfId="11028" xr:uid="{00000000-0005-0000-0000-0000142B0000}"/>
    <cellStyle name="Normal 80 3 4 3 3 3" xfId="26129" xr:uid="{00000000-0005-0000-0000-000011660000}"/>
    <cellStyle name="Normal 80 3 4 3 5" xfId="21116" xr:uid="{00000000-0005-0000-0000-00007C520000}"/>
    <cellStyle name="Normal 80 3 4 4" xfId="12706" xr:uid="{00000000-0005-0000-0000-0000A2310000}"/>
    <cellStyle name="Normal 80 3 4 4 3" xfId="27804" xr:uid="{00000000-0005-0000-0000-00009C6C0000}"/>
    <cellStyle name="Normal 80 3 4 5" xfId="7685" xr:uid="{00000000-0005-0000-0000-0000051E0000}"/>
    <cellStyle name="Normal 80 3 4 5 3" xfId="22787" xr:uid="{00000000-0005-0000-0000-000003590000}"/>
    <cellStyle name="Normal 80 3 4 7" xfId="17774" xr:uid="{00000000-0005-0000-0000-00006E450000}"/>
    <cellStyle name="Normal 80 3 5" xfId="3467" xr:uid="{00000000-0005-0000-0000-00008B0D0000}"/>
    <cellStyle name="Normal 80 3 5 2" xfId="13541" xr:uid="{00000000-0005-0000-0000-0000E5340000}"/>
    <cellStyle name="Normal 80 3 5 2 3" xfId="28639" xr:uid="{00000000-0005-0000-0000-0000DF6F0000}"/>
    <cellStyle name="Normal 80 3 5 3" xfId="8521" xr:uid="{00000000-0005-0000-0000-000049210000}"/>
    <cellStyle name="Normal 80 3 5 3 3" xfId="23622" xr:uid="{00000000-0005-0000-0000-0000465C0000}"/>
    <cellStyle name="Normal 80 3 5 5" xfId="18609" xr:uid="{00000000-0005-0000-0000-0000B1480000}"/>
    <cellStyle name="Normal 80 3 6" xfId="5160" xr:uid="{00000000-0005-0000-0000-000028140000}"/>
    <cellStyle name="Normal 80 3 6 2" xfId="15212" xr:uid="{00000000-0005-0000-0000-00006C3B0000}"/>
    <cellStyle name="Normal 80 3 6 2 3" xfId="30310" xr:uid="{00000000-0005-0000-0000-000066760000}"/>
    <cellStyle name="Normal 80 3 6 3" xfId="10192" xr:uid="{00000000-0005-0000-0000-0000D0270000}"/>
    <cellStyle name="Normal 80 3 6 3 3" xfId="25293" xr:uid="{00000000-0005-0000-0000-0000CD620000}"/>
    <cellStyle name="Normal 80 3 6 5" xfId="20280" xr:uid="{00000000-0005-0000-0000-0000384F0000}"/>
    <cellStyle name="Normal 80 3 7" xfId="11870" xr:uid="{00000000-0005-0000-0000-00005E2E0000}"/>
    <cellStyle name="Normal 80 3 7 3" xfId="26968" xr:uid="{00000000-0005-0000-0000-000058690000}"/>
    <cellStyle name="Normal 80 3 8" xfId="6849" xr:uid="{00000000-0005-0000-0000-0000C11A0000}"/>
    <cellStyle name="Normal 80 3 8 3" xfId="21951" xr:uid="{00000000-0005-0000-0000-0000BF550000}"/>
    <cellStyle name="Normal 80 4" xfId="1874" xr:uid="{00000000-0005-0000-0000-000052070000}"/>
    <cellStyle name="Normal 80 4 2" xfId="2297" xr:uid="{00000000-0005-0000-0000-0000F9080000}"/>
    <cellStyle name="Normal 80 4 2 2" xfId="3136" xr:uid="{00000000-0005-0000-0000-0000400C0000}"/>
    <cellStyle name="Normal 80 4 2 2 2" xfId="4826" xr:uid="{00000000-0005-0000-0000-0000DA120000}"/>
    <cellStyle name="Normal 80 4 2 2 2 2" xfId="14899" xr:uid="{00000000-0005-0000-0000-0000333A0000}"/>
    <cellStyle name="Normal 80 4 2 2 2 2 3" xfId="29997" xr:uid="{00000000-0005-0000-0000-00002D750000}"/>
    <cellStyle name="Normal 80 4 2 2 2 3" xfId="9879" xr:uid="{00000000-0005-0000-0000-000097260000}"/>
    <cellStyle name="Normal 80 4 2 2 2 3 3" xfId="24980" xr:uid="{00000000-0005-0000-0000-000094610000}"/>
    <cellStyle name="Normal 80 4 2 2 2 5" xfId="19967" xr:uid="{00000000-0005-0000-0000-0000FF4D0000}"/>
    <cellStyle name="Normal 80 4 2 2 3" xfId="6518" xr:uid="{00000000-0005-0000-0000-000076190000}"/>
    <cellStyle name="Normal 80 4 2 2 3 2" xfId="16570" xr:uid="{00000000-0005-0000-0000-0000BA400000}"/>
    <cellStyle name="Normal 80 4 2 2 3 3" xfId="11550" xr:uid="{00000000-0005-0000-0000-00001E2D0000}"/>
    <cellStyle name="Normal 80 4 2 2 3 3 3" xfId="26651" xr:uid="{00000000-0005-0000-0000-00001B680000}"/>
    <cellStyle name="Normal 80 4 2 2 3 5" xfId="21638" xr:uid="{00000000-0005-0000-0000-000086540000}"/>
    <cellStyle name="Normal 80 4 2 2 4" xfId="13228" xr:uid="{00000000-0005-0000-0000-0000AC330000}"/>
    <cellStyle name="Normal 80 4 2 2 4 3" xfId="28326" xr:uid="{00000000-0005-0000-0000-0000A66E0000}"/>
    <cellStyle name="Normal 80 4 2 2 5" xfId="8207" xr:uid="{00000000-0005-0000-0000-00000F200000}"/>
    <cellStyle name="Normal 80 4 2 2 5 3" xfId="23309" xr:uid="{00000000-0005-0000-0000-00000D5B0000}"/>
    <cellStyle name="Normal 80 4 2 2 7" xfId="18296" xr:uid="{00000000-0005-0000-0000-000078470000}"/>
    <cellStyle name="Normal 80 4 2 3" xfId="3989" xr:uid="{00000000-0005-0000-0000-0000950F0000}"/>
    <cellStyle name="Normal 80 4 2 3 2" xfId="14063" xr:uid="{00000000-0005-0000-0000-0000EF360000}"/>
    <cellStyle name="Normal 80 4 2 3 2 3" xfId="29161" xr:uid="{00000000-0005-0000-0000-0000E9710000}"/>
    <cellStyle name="Normal 80 4 2 3 3" xfId="9043" xr:uid="{00000000-0005-0000-0000-000053230000}"/>
    <cellStyle name="Normal 80 4 2 3 3 3" xfId="24144" xr:uid="{00000000-0005-0000-0000-0000505E0000}"/>
    <cellStyle name="Normal 80 4 2 3 5" xfId="19131" xr:uid="{00000000-0005-0000-0000-0000BB4A0000}"/>
    <cellStyle name="Normal 80 4 2 4" xfId="5682" xr:uid="{00000000-0005-0000-0000-000032160000}"/>
    <cellStyle name="Normal 80 4 2 4 2" xfId="15734" xr:uid="{00000000-0005-0000-0000-0000763D0000}"/>
    <cellStyle name="Normal 80 4 2 4 2 3" xfId="30832" xr:uid="{00000000-0005-0000-0000-000070780000}"/>
    <cellStyle name="Normal 80 4 2 4 3" xfId="10714" xr:uid="{00000000-0005-0000-0000-0000DA290000}"/>
    <cellStyle name="Normal 80 4 2 4 3 3" xfId="25815" xr:uid="{00000000-0005-0000-0000-0000D7640000}"/>
    <cellStyle name="Normal 80 4 2 4 5" xfId="20802" xr:uid="{00000000-0005-0000-0000-000042510000}"/>
    <cellStyle name="Normal 80 4 2 5" xfId="12392" xr:uid="{00000000-0005-0000-0000-000068300000}"/>
    <cellStyle name="Normal 80 4 2 5 3" xfId="27490" xr:uid="{00000000-0005-0000-0000-0000626B0000}"/>
    <cellStyle name="Normal 80 4 2 6" xfId="7371" xr:uid="{00000000-0005-0000-0000-0000CB1C0000}"/>
    <cellStyle name="Normal 80 4 2 6 3" xfId="22473" xr:uid="{00000000-0005-0000-0000-0000C9570000}"/>
    <cellStyle name="Normal 80 4 2 8" xfId="17460" xr:uid="{00000000-0005-0000-0000-000034440000}"/>
    <cellStyle name="Normal 80 4 3" xfId="2718" xr:uid="{00000000-0005-0000-0000-00009E0A0000}"/>
    <cellStyle name="Normal 80 4 3 2" xfId="4408" xr:uid="{00000000-0005-0000-0000-000038110000}"/>
    <cellStyle name="Normal 80 4 3 2 2" xfId="14481" xr:uid="{00000000-0005-0000-0000-000091380000}"/>
    <cellStyle name="Normal 80 4 3 2 2 3" xfId="29579" xr:uid="{00000000-0005-0000-0000-00008B730000}"/>
    <cellStyle name="Normal 80 4 3 2 3" xfId="9461" xr:uid="{00000000-0005-0000-0000-0000F5240000}"/>
    <cellStyle name="Normal 80 4 3 2 3 3" xfId="24562" xr:uid="{00000000-0005-0000-0000-0000F25F0000}"/>
    <cellStyle name="Normal 80 4 3 2 5" xfId="19549" xr:uid="{00000000-0005-0000-0000-00005D4C0000}"/>
    <cellStyle name="Normal 80 4 3 3" xfId="6100" xr:uid="{00000000-0005-0000-0000-0000D4170000}"/>
    <cellStyle name="Normal 80 4 3 3 2" xfId="16152" xr:uid="{00000000-0005-0000-0000-0000183F0000}"/>
    <cellStyle name="Normal 80 4 3 3 3" xfId="11132" xr:uid="{00000000-0005-0000-0000-00007C2B0000}"/>
    <cellStyle name="Normal 80 4 3 3 3 3" xfId="26233" xr:uid="{00000000-0005-0000-0000-000079660000}"/>
    <cellStyle name="Normal 80 4 3 3 5" xfId="21220" xr:uid="{00000000-0005-0000-0000-0000E4520000}"/>
    <cellStyle name="Normal 80 4 3 4" xfId="12810" xr:uid="{00000000-0005-0000-0000-00000A320000}"/>
    <cellStyle name="Normal 80 4 3 4 3" xfId="27908" xr:uid="{00000000-0005-0000-0000-0000046D0000}"/>
    <cellStyle name="Normal 80 4 3 5" xfId="7789" xr:uid="{00000000-0005-0000-0000-00006D1E0000}"/>
    <cellStyle name="Normal 80 4 3 5 3" xfId="22891" xr:uid="{00000000-0005-0000-0000-00006B590000}"/>
    <cellStyle name="Normal 80 4 3 7" xfId="17878" xr:uid="{00000000-0005-0000-0000-0000D6450000}"/>
    <cellStyle name="Normal 80 4 4" xfId="3571" xr:uid="{00000000-0005-0000-0000-0000F30D0000}"/>
    <cellStyle name="Normal 80 4 4 2" xfId="13645" xr:uid="{00000000-0005-0000-0000-00004D350000}"/>
    <cellStyle name="Normal 80 4 4 2 3" xfId="28743" xr:uid="{00000000-0005-0000-0000-000047700000}"/>
    <cellStyle name="Normal 80 4 4 3" xfId="8625" xr:uid="{00000000-0005-0000-0000-0000B1210000}"/>
    <cellStyle name="Normal 80 4 4 3 3" xfId="23726" xr:uid="{00000000-0005-0000-0000-0000AE5C0000}"/>
    <cellStyle name="Normal 80 4 4 5" xfId="18713" xr:uid="{00000000-0005-0000-0000-000019490000}"/>
    <cellStyle name="Normal 80 4 5" xfId="5264" xr:uid="{00000000-0005-0000-0000-000090140000}"/>
    <cellStyle name="Normal 80 4 5 2" xfId="15316" xr:uid="{00000000-0005-0000-0000-0000D43B0000}"/>
    <cellStyle name="Normal 80 4 5 2 3" xfId="30414" xr:uid="{00000000-0005-0000-0000-0000CE760000}"/>
    <cellStyle name="Normal 80 4 5 3" xfId="10296" xr:uid="{00000000-0005-0000-0000-000038280000}"/>
    <cellStyle name="Normal 80 4 5 3 3" xfId="25397" xr:uid="{00000000-0005-0000-0000-000035630000}"/>
    <cellStyle name="Normal 80 4 5 5" xfId="20384" xr:uid="{00000000-0005-0000-0000-0000A04F0000}"/>
    <cellStyle name="Normal 80 4 6" xfId="11974" xr:uid="{00000000-0005-0000-0000-0000C62E0000}"/>
    <cellStyle name="Normal 80 4 6 3" xfId="27072" xr:uid="{00000000-0005-0000-0000-0000C0690000}"/>
    <cellStyle name="Normal 80 4 7" xfId="6953" xr:uid="{00000000-0005-0000-0000-0000291B0000}"/>
    <cellStyle name="Normal 80 4 7 3" xfId="22055" xr:uid="{00000000-0005-0000-0000-000027560000}"/>
    <cellStyle name="Normal 80 4 9" xfId="17042" xr:uid="{00000000-0005-0000-0000-000092420000}"/>
    <cellStyle name="Normal 80 5" xfId="2087" xr:uid="{00000000-0005-0000-0000-000027080000}"/>
    <cellStyle name="Normal 80 5 2" xfId="2928" xr:uid="{00000000-0005-0000-0000-0000700B0000}"/>
    <cellStyle name="Normal 80 5 2 2" xfId="4618" xr:uid="{00000000-0005-0000-0000-00000A120000}"/>
    <cellStyle name="Normal 80 5 2 2 2" xfId="14691" xr:uid="{00000000-0005-0000-0000-000063390000}"/>
    <cellStyle name="Normal 80 5 2 2 2 3" xfId="29789" xr:uid="{00000000-0005-0000-0000-00005D740000}"/>
    <cellStyle name="Normal 80 5 2 2 3" xfId="9671" xr:uid="{00000000-0005-0000-0000-0000C7250000}"/>
    <cellStyle name="Normal 80 5 2 2 3 3" xfId="24772" xr:uid="{00000000-0005-0000-0000-0000C4600000}"/>
    <cellStyle name="Normal 80 5 2 2 5" xfId="19759" xr:uid="{00000000-0005-0000-0000-00002F4D0000}"/>
    <cellStyle name="Normal 80 5 2 3" xfId="6310" xr:uid="{00000000-0005-0000-0000-0000A6180000}"/>
    <cellStyle name="Normal 80 5 2 3 2" xfId="16362" xr:uid="{00000000-0005-0000-0000-0000EA3F0000}"/>
    <cellStyle name="Normal 80 5 2 3 3" xfId="11342" xr:uid="{00000000-0005-0000-0000-00004E2C0000}"/>
    <cellStyle name="Normal 80 5 2 3 3 3" xfId="26443" xr:uid="{00000000-0005-0000-0000-00004B670000}"/>
    <cellStyle name="Normal 80 5 2 3 5" xfId="21430" xr:uid="{00000000-0005-0000-0000-0000B6530000}"/>
    <cellStyle name="Normal 80 5 2 4" xfId="13020" xr:uid="{00000000-0005-0000-0000-0000DC320000}"/>
    <cellStyle name="Normal 80 5 2 4 3" xfId="28118" xr:uid="{00000000-0005-0000-0000-0000D66D0000}"/>
    <cellStyle name="Normal 80 5 2 5" xfId="7999" xr:uid="{00000000-0005-0000-0000-00003F1F0000}"/>
    <cellStyle name="Normal 80 5 2 5 3" xfId="23101" xr:uid="{00000000-0005-0000-0000-00003D5A0000}"/>
    <cellStyle name="Normal 80 5 2 7" xfId="18088" xr:uid="{00000000-0005-0000-0000-0000A8460000}"/>
    <cellStyle name="Normal 80 5 3" xfId="3781" xr:uid="{00000000-0005-0000-0000-0000C50E0000}"/>
    <cellStyle name="Normal 80 5 3 2" xfId="13855" xr:uid="{00000000-0005-0000-0000-00001F360000}"/>
    <cellStyle name="Normal 80 5 3 2 3" xfId="28953" xr:uid="{00000000-0005-0000-0000-000019710000}"/>
    <cellStyle name="Normal 80 5 3 3" xfId="8835" xr:uid="{00000000-0005-0000-0000-000083220000}"/>
    <cellStyle name="Normal 80 5 3 3 3" xfId="23936" xr:uid="{00000000-0005-0000-0000-0000805D0000}"/>
    <cellStyle name="Normal 80 5 3 5" xfId="18923" xr:uid="{00000000-0005-0000-0000-0000EB490000}"/>
    <cellStyle name="Normal 80 5 4" xfId="5474" xr:uid="{00000000-0005-0000-0000-000062150000}"/>
    <cellStyle name="Normal 80 5 4 2" xfId="15526" xr:uid="{00000000-0005-0000-0000-0000A63C0000}"/>
    <cellStyle name="Normal 80 5 4 2 3" xfId="30624" xr:uid="{00000000-0005-0000-0000-0000A0770000}"/>
    <cellStyle name="Normal 80 5 4 3" xfId="10506" xr:uid="{00000000-0005-0000-0000-00000A290000}"/>
    <cellStyle name="Normal 80 5 4 3 3" xfId="25607" xr:uid="{00000000-0005-0000-0000-000007640000}"/>
    <cellStyle name="Normal 80 5 4 5" xfId="20594" xr:uid="{00000000-0005-0000-0000-000072500000}"/>
    <cellStyle name="Normal 80 5 5" xfId="12184" xr:uid="{00000000-0005-0000-0000-0000982F0000}"/>
    <cellStyle name="Normal 80 5 5 3" xfId="27282" xr:uid="{00000000-0005-0000-0000-0000926A0000}"/>
    <cellStyle name="Normal 80 5 6" xfId="7163" xr:uid="{00000000-0005-0000-0000-0000FB1B0000}"/>
    <cellStyle name="Normal 80 5 6 3" xfId="22265" xr:uid="{00000000-0005-0000-0000-0000F9560000}"/>
    <cellStyle name="Normal 80 5 8" xfId="17252" xr:uid="{00000000-0005-0000-0000-000064430000}"/>
    <cellStyle name="Normal 80 6" xfId="2508" xr:uid="{00000000-0005-0000-0000-0000CC090000}"/>
    <cellStyle name="Normal 80 6 2" xfId="4200" xr:uid="{00000000-0005-0000-0000-000068100000}"/>
    <cellStyle name="Normal 80 6 2 2" xfId="14273" xr:uid="{00000000-0005-0000-0000-0000C1370000}"/>
    <cellStyle name="Normal 80 6 2 2 3" xfId="29371" xr:uid="{00000000-0005-0000-0000-0000BB720000}"/>
    <cellStyle name="Normal 80 6 2 3" xfId="9253" xr:uid="{00000000-0005-0000-0000-000025240000}"/>
    <cellStyle name="Normal 80 6 2 3 3" xfId="24354" xr:uid="{00000000-0005-0000-0000-0000225F0000}"/>
    <cellStyle name="Normal 80 6 2 5" xfId="19341" xr:uid="{00000000-0005-0000-0000-00008D4B0000}"/>
    <cellStyle name="Normal 80 6 3" xfId="5892" xr:uid="{00000000-0005-0000-0000-000004170000}"/>
    <cellStyle name="Normal 80 6 3 2" xfId="15944" xr:uid="{00000000-0005-0000-0000-0000483E0000}"/>
    <cellStyle name="Normal 80 6 3 3" xfId="10924" xr:uid="{00000000-0005-0000-0000-0000AC2A0000}"/>
    <cellStyle name="Normal 80 6 3 3 3" xfId="26025" xr:uid="{00000000-0005-0000-0000-0000A9650000}"/>
    <cellStyle name="Normal 80 6 3 5" xfId="21012" xr:uid="{00000000-0005-0000-0000-000014520000}"/>
    <cellStyle name="Normal 80 6 4" xfId="12602" xr:uid="{00000000-0005-0000-0000-00003A310000}"/>
    <cellStyle name="Normal 80 6 4 3" xfId="27700" xr:uid="{00000000-0005-0000-0000-0000346C0000}"/>
    <cellStyle name="Normal 80 6 5" xfId="7581" xr:uid="{00000000-0005-0000-0000-00009D1D0000}"/>
    <cellStyle name="Normal 80 6 5 3" xfId="22683" xr:uid="{00000000-0005-0000-0000-00009B580000}"/>
    <cellStyle name="Normal 80 6 7" xfId="17670" xr:uid="{00000000-0005-0000-0000-000006450000}"/>
    <cellStyle name="Normal 80 7" xfId="3354" xr:uid="{00000000-0005-0000-0000-00001A0D0000}"/>
    <cellStyle name="Normal 80 7 2" xfId="13437" xr:uid="{00000000-0005-0000-0000-00007D340000}"/>
    <cellStyle name="Normal 80 7 2 3" xfId="28535" xr:uid="{00000000-0005-0000-0000-0000776F0000}"/>
    <cellStyle name="Normal 80 7 3" xfId="8416" xr:uid="{00000000-0005-0000-0000-0000E0200000}"/>
    <cellStyle name="Normal 80 7 3 3" xfId="23518" xr:uid="{00000000-0005-0000-0000-0000DE5B0000}"/>
    <cellStyle name="Normal 80 7 5" xfId="18505" xr:uid="{00000000-0005-0000-0000-000049480000}"/>
    <cellStyle name="Normal 80 8" xfId="5052" xr:uid="{00000000-0005-0000-0000-0000BC130000}"/>
    <cellStyle name="Normal 80 8 2" xfId="15108" xr:uid="{00000000-0005-0000-0000-0000043B0000}"/>
    <cellStyle name="Normal 80 8 2 3" xfId="30206" xr:uid="{00000000-0005-0000-0000-0000FE750000}"/>
    <cellStyle name="Normal 80 8 3" xfId="10088" xr:uid="{00000000-0005-0000-0000-000068270000}"/>
    <cellStyle name="Normal 80 8 3 3" xfId="25189" xr:uid="{00000000-0005-0000-0000-000065620000}"/>
    <cellStyle name="Normal 80 8 5" xfId="20176" xr:uid="{00000000-0005-0000-0000-0000D04E0000}"/>
    <cellStyle name="Normal 80 9" xfId="11764" xr:uid="{00000000-0005-0000-0000-0000F42D0000}"/>
    <cellStyle name="Normal 80 9 3" xfId="26864" xr:uid="{00000000-0005-0000-0000-0000F0680000}"/>
    <cellStyle name="Normal 81" xfId="1702" xr:uid="{00000000-0005-0000-0000-0000A6060000}"/>
    <cellStyle name="Normal 81 10" xfId="6792" xr:uid="{00000000-0005-0000-0000-0000881A0000}"/>
    <cellStyle name="Normal 81 10 3" xfId="21896" xr:uid="{00000000-0005-0000-0000-000088550000}"/>
    <cellStyle name="Normal 81 12" xfId="16881" xr:uid="{00000000-0005-0000-0000-0000F1410000}"/>
    <cellStyle name="Normal 81 2" xfId="1756" xr:uid="{00000000-0005-0000-0000-0000DC060000}"/>
    <cellStyle name="Normal 81 2 11" xfId="16935" xr:uid="{00000000-0005-0000-0000-000027420000}"/>
    <cellStyle name="Normal 81 2 2" xfId="1864" xr:uid="{00000000-0005-0000-0000-000048070000}"/>
    <cellStyle name="Normal 81 2 2 10" xfId="17039" xr:uid="{00000000-0005-0000-0000-00008F420000}"/>
    <cellStyle name="Normal 81 2 2 2" xfId="2081" xr:uid="{00000000-0005-0000-0000-000021080000}"/>
    <cellStyle name="Normal 81 2 2 2 2" xfId="2502" xr:uid="{00000000-0005-0000-0000-0000C6090000}"/>
    <cellStyle name="Normal 81 2 2 2 2 2" xfId="3341" xr:uid="{00000000-0005-0000-0000-00000D0D0000}"/>
    <cellStyle name="Normal 81 2 2 2 2 2 2" xfId="5031" xr:uid="{00000000-0005-0000-0000-0000A7130000}"/>
    <cellStyle name="Normal 81 2 2 2 2 2 2 2" xfId="15104" xr:uid="{00000000-0005-0000-0000-0000003B0000}"/>
    <cellStyle name="Normal 81 2 2 2 2 2 2 2 3" xfId="30202" xr:uid="{00000000-0005-0000-0000-0000FA750000}"/>
    <cellStyle name="Normal 81 2 2 2 2 2 2 3" xfId="10084" xr:uid="{00000000-0005-0000-0000-000064270000}"/>
    <cellStyle name="Normal 81 2 2 2 2 2 2 3 3" xfId="25185" xr:uid="{00000000-0005-0000-0000-000061620000}"/>
    <cellStyle name="Normal 81 2 2 2 2 2 2 5" xfId="20172" xr:uid="{00000000-0005-0000-0000-0000CC4E0000}"/>
    <cellStyle name="Normal 81 2 2 2 2 2 3" xfId="6723" xr:uid="{00000000-0005-0000-0000-0000431A0000}"/>
    <cellStyle name="Normal 81 2 2 2 2 2 3 2" xfId="16775" xr:uid="{00000000-0005-0000-0000-000087410000}"/>
    <cellStyle name="Normal 81 2 2 2 2 2 3 3" xfId="11755" xr:uid="{00000000-0005-0000-0000-0000EB2D0000}"/>
    <cellStyle name="Normal 81 2 2 2 2 2 3 3 3" xfId="26856" xr:uid="{00000000-0005-0000-0000-0000E8680000}"/>
    <cellStyle name="Normal 81 2 2 2 2 2 3 5" xfId="21843" xr:uid="{00000000-0005-0000-0000-000053550000}"/>
    <cellStyle name="Normal 81 2 2 2 2 2 4" xfId="13433" xr:uid="{00000000-0005-0000-0000-000079340000}"/>
    <cellStyle name="Normal 81 2 2 2 2 2 4 3" xfId="28531" xr:uid="{00000000-0005-0000-0000-0000736F0000}"/>
    <cellStyle name="Normal 81 2 2 2 2 2 5" xfId="8412" xr:uid="{00000000-0005-0000-0000-0000DC200000}"/>
    <cellStyle name="Normal 81 2 2 2 2 2 5 3" xfId="23514" xr:uid="{00000000-0005-0000-0000-0000DA5B0000}"/>
    <cellStyle name="Normal 81 2 2 2 2 2 7" xfId="18501" xr:uid="{00000000-0005-0000-0000-000045480000}"/>
    <cellStyle name="Normal 81 2 2 2 2 3" xfId="4194" xr:uid="{00000000-0005-0000-0000-000062100000}"/>
    <cellStyle name="Normal 81 2 2 2 2 3 2" xfId="14268" xr:uid="{00000000-0005-0000-0000-0000BC370000}"/>
    <cellStyle name="Normal 81 2 2 2 2 3 2 3" xfId="29366" xr:uid="{00000000-0005-0000-0000-0000B6720000}"/>
    <cellStyle name="Normal 81 2 2 2 2 3 3" xfId="9248" xr:uid="{00000000-0005-0000-0000-000020240000}"/>
    <cellStyle name="Normal 81 2 2 2 2 3 3 3" xfId="24349" xr:uid="{00000000-0005-0000-0000-00001D5F0000}"/>
    <cellStyle name="Normal 81 2 2 2 2 3 5" xfId="19336" xr:uid="{00000000-0005-0000-0000-0000884B0000}"/>
    <cellStyle name="Normal 81 2 2 2 2 4" xfId="5887" xr:uid="{00000000-0005-0000-0000-0000FF160000}"/>
    <cellStyle name="Normal 81 2 2 2 2 4 2" xfId="15939" xr:uid="{00000000-0005-0000-0000-0000433E0000}"/>
    <cellStyle name="Normal 81 2 2 2 2 4 3" xfId="10919" xr:uid="{00000000-0005-0000-0000-0000A72A0000}"/>
    <cellStyle name="Normal 81 2 2 2 2 4 3 3" xfId="26020" xr:uid="{00000000-0005-0000-0000-0000A4650000}"/>
    <cellStyle name="Normal 81 2 2 2 2 4 5" xfId="21007" xr:uid="{00000000-0005-0000-0000-00000F520000}"/>
    <cellStyle name="Normal 81 2 2 2 2 5" xfId="12597" xr:uid="{00000000-0005-0000-0000-000035310000}"/>
    <cellStyle name="Normal 81 2 2 2 2 5 3" xfId="27695" xr:uid="{00000000-0005-0000-0000-00002F6C0000}"/>
    <cellStyle name="Normal 81 2 2 2 2 6" xfId="7576" xr:uid="{00000000-0005-0000-0000-0000981D0000}"/>
    <cellStyle name="Normal 81 2 2 2 2 6 3" xfId="22678" xr:uid="{00000000-0005-0000-0000-000096580000}"/>
    <cellStyle name="Normal 81 2 2 2 2 8" xfId="17665" xr:uid="{00000000-0005-0000-0000-000001450000}"/>
    <cellStyle name="Normal 81 2 2 2 3" xfId="2923" xr:uid="{00000000-0005-0000-0000-00006B0B0000}"/>
    <cellStyle name="Normal 81 2 2 2 3 2" xfId="4613" xr:uid="{00000000-0005-0000-0000-000005120000}"/>
    <cellStyle name="Normal 81 2 2 2 3 2 2" xfId="14686" xr:uid="{00000000-0005-0000-0000-00005E390000}"/>
    <cellStyle name="Normal 81 2 2 2 3 2 2 3" xfId="29784" xr:uid="{00000000-0005-0000-0000-000058740000}"/>
    <cellStyle name="Normal 81 2 2 2 3 2 3" xfId="9666" xr:uid="{00000000-0005-0000-0000-0000C2250000}"/>
    <cellStyle name="Normal 81 2 2 2 3 2 3 3" xfId="24767" xr:uid="{00000000-0005-0000-0000-0000BF600000}"/>
    <cellStyle name="Normal 81 2 2 2 3 2 5" xfId="19754" xr:uid="{00000000-0005-0000-0000-00002A4D0000}"/>
    <cellStyle name="Normal 81 2 2 2 3 3" xfId="6305" xr:uid="{00000000-0005-0000-0000-0000A1180000}"/>
    <cellStyle name="Normal 81 2 2 2 3 3 2" xfId="16357" xr:uid="{00000000-0005-0000-0000-0000E53F0000}"/>
    <cellStyle name="Normal 81 2 2 2 3 3 3" xfId="11337" xr:uid="{00000000-0005-0000-0000-0000492C0000}"/>
    <cellStyle name="Normal 81 2 2 2 3 3 3 3" xfId="26438" xr:uid="{00000000-0005-0000-0000-000046670000}"/>
    <cellStyle name="Normal 81 2 2 2 3 3 5" xfId="21425" xr:uid="{00000000-0005-0000-0000-0000B1530000}"/>
    <cellStyle name="Normal 81 2 2 2 3 4" xfId="13015" xr:uid="{00000000-0005-0000-0000-0000D7320000}"/>
    <cellStyle name="Normal 81 2 2 2 3 4 3" xfId="28113" xr:uid="{00000000-0005-0000-0000-0000D16D0000}"/>
    <cellStyle name="Normal 81 2 2 2 3 5" xfId="7994" xr:uid="{00000000-0005-0000-0000-00003A1F0000}"/>
    <cellStyle name="Normal 81 2 2 2 3 5 3" xfId="23096" xr:uid="{00000000-0005-0000-0000-0000385A0000}"/>
    <cellStyle name="Normal 81 2 2 2 3 7" xfId="18083" xr:uid="{00000000-0005-0000-0000-0000A3460000}"/>
    <cellStyle name="Normal 81 2 2 2 4" xfId="3776" xr:uid="{00000000-0005-0000-0000-0000C00E0000}"/>
    <cellStyle name="Normal 81 2 2 2 4 2" xfId="13850" xr:uid="{00000000-0005-0000-0000-00001A360000}"/>
    <cellStyle name="Normal 81 2 2 2 4 2 3" xfId="28948" xr:uid="{00000000-0005-0000-0000-000014710000}"/>
    <cellStyle name="Normal 81 2 2 2 4 3" xfId="8830" xr:uid="{00000000-0005-0000-0000-00007E220000}"/>
    <cellStyle name="Normal 81 2 2 2 4 3 3" xfId="23931" xr:uid="{00000000-0005-0000-0000-00007B5D0000}"/>
    <cellStyle name="Normal 81 2 2 2 4 5" xfId="18918" xr:uid="{00000000-0005-0000-0000-0000E6490000}"/>
    <cellStyle name="Normal 81 2 2 2 5" xfId="5469" xr:uid="{00000000-0005-0000-0000-00005D150000}"/>
    <cellStyle name="Normal 81 2 2 2 5 2" xfId="15521" xr:uid="{00000000-0005-0000-0000-0000A13C0000}"/>
    <cellStyle name="Normal 81 2 2 2 5 2 3" xfId="30619" xr:uid="{00000000-0005-0000-0000-00009B770000}"/>
    <cellStyle name="Normal 81 2 2 2 5 3" xfId="10501" xr:uid="{00000000-0005-0000-0000-000005290000}"/>
    <cellStyle name="Normal 81 2 2 2 5 3 3" xfId="25602" xr:uid="{00000000-0005-0000-0000-000002640000}"/>
    <cellStyle name="Normal 81 2 2 2 5 5" xfId="20589" xr:uid="{00000000-0005-0000-0000-00006D500000}"/>
    <cellStyle name="Normal 81 2 2 2 6" xfId="12179" xr:uid="{00000000-0005-0000-0000-0000932F0000}"/>
    <cellStyle name="Normal 81 2 2 2 6 3" xfId="27277" xr:uid="{00000000-0005-0000-0000-00008D6A0000}"/>
    <cellStyle name="Normal 81 2 2 2 7" xfId="7158" xr:uid="{00000000-0005-0000-0000-0000F61B0000}"/>
    <cellStyle name="Normal 81 2 2 2 7 3" xfId="22260" xr:uid="{00000000-0005-0000-0000-0000F4560000}"/>
    <cellStyle name="Normal 81 2 2 2 9" xfId="17247" xr:uid="{00000000-0005-0000-0000-00005F430000}"/>
    <cellStyle name="Normal 81 2 2 3" xfId="2294" xr:uid="{00000000-0005-0000-0000-0000F6080000}"/>
    <cellStyle name="Normal 81 2 2 3 2" xfId="3133" xr:uid="{00000000-0005-0000-0000-00003D0C0000}"/>
    <cellStyle name="Normal 81 2 2 3 2 2" xfId="4823" xr:uid="{00000000-0005-0000-0000-0000D7120000}"/>
    <cellStyle name="Normal 81 2 2 3 2 2 2" xfId="14896" xr:uid="{00000000-0005-0000-0000-0000303A0000}"/>
    <cellStyle name="Normal 81 2 2 3 2 2 2 3" xfId="29994" xr:uid="{00000000-0005-0000-0000-00002A750000}"/>
    <cellStyle name="Normal 81 2 2 3 2 2 3" xfId="9876" xr:uid="{00000000-0005-0000-0000-000094260000}"/>
    <cellStyle name="Normal 81 2 2 3 2 2 3 3" xfId="24977" xr:uid="{00000000-0005-0000-0000-000091610000}"/>
    <cellStyle name="Normal 81 2 2 3 2 2 5" xfId="19964" xr:uid="{00000000-0005-0000-0000-0000FC4D0000}"/>
    <cellStyle name="Normal 81 2 2 3 2 3" xfId="6515" xr:uid="{00000000-0005-0000-0000-000073190000}"/>
    <cellStyle name="Normal 81 2 2 3 2 3 2" xfId="16567" xr:uid="{00000000-0005-0000-0000-0000B7400000}"/>
    <cellStyle name="Normal 81 2 2 3 2 3 3" xfId="11547" xr:uid="{00000000-0005-0000-0000-00001B2D0000}"/>
    <cellStyle name="Normal 81 2 2 3 2 3 3 3" xfId="26648" xr:uid="{00000000-0005-0000-0000-000018680000}"/>
    <cellStyle name="Normal 81 2 2 3 2 3 5" xfId="21635" xr:uid="{00000000-0005-0000-0000-000083540000}"/>
    <cellStyle name="Normal 81 2 2 3 2 4" xfId="13225" xr:uid="{00000000-0005-0000-0000-0000A9330000}"/>
    <cellStyle name="Normal 81 2 2 3 2 4 3" xfId="28323" xr:uid="{00000000-0005-0000-0000-0000A36E0000}"/>
    <cellStyle name="Normal 81 2 2 3 2 5" xfId="8204" xr:uid="{00000000-0005-0000-0000-00000C200000}"/>
    <cellStyle name="Normal 81 2 2 3 2 5 3" xfId="23306" xr:uid="{00000000-0005-0000-0000-00000A5B0000}"/>
    <cellStyle name="Normal 81 2 2 3 2 7" xfId="18293" xr:uid="{00000000-0005-0000-0000-000075470000}"/>
    <cellStyle name="Normal 81 2 2 3 3" xfId="3986" xr:uid="{00000000-0005-0000-0000-0000920F0000}"/>
    <cellStyle name="Normal 81 2 2 3 3 2" xfId="14060" xr:uid="{00000000-0005-0000-0000-0000EC360000}"/>
    <cellStyle name="Normal 81 2 2 3 3 2 3" xfId="29158" xr:uid="{00000000-0005-0000-0000-0000E6710000}"/>
    <cellStyle name="Normal 81 2 2 3 3 3" xfId="9040" xr:uid="{00000000-0005-0000-0000-000050230000}"/>
    <cellStyle name="Normal 81 2 2 3 3 3 3" xfId="24141" xr:uid="{00000000-0005-0000-0000-00004D5E0000}"/>
    <cellStyle name="Normal 81 2 2 3 3 5" xfId="19128" xr:uid="{00000000-0005-0000-0000-0000B84A0000}"/>
    <cellStyle name="Normal 81 2 2 3 4" xfId="5679" xr:uid="{00000000-0005-0000-0000-00002F160000}"/>
    <cellStyle name="Normal 81 2 2 3 4 2" xfId="15731" xr:uid="{00000000-0005-0000-0000-0000733D0000}"/>
    <cellStyle name="Normal 81 2 2 3 4 2 3" xfId="30829" xr:uid="{00000000-0005-0000-0000-00006D780000}"/>
    <cellStyle name="Normal 81 2 2 3 4 3" xfId="10711" xr:uid="{00000000-0005-0000-0000-0000D7290000}"/>
    <cellStyle name="Normal 81 2 2 3 4 3 3" xfId="25812" xr:uid="{00000000-0005-0000-0000-0000D4640000}"/>
    <cellStyle name="Normal 81 2 2 3 4 5" xfId="20799" xr:uid="{00000000-0005-0000-0000-00003F510000}"/>
    <cellStyle name="Normal 81 2 2 3 5" xfId="12389" xr:uid="{00000000-0005-0000-0000-000065300000}"/>
    <cellStyle name="Normal 81 2 2 3 5 3" xfId="27487" xr:uid="{00000000-0005-0000-0000-00005F6B0000}"/>
    <cellStyle name="Normal 81 2 2 3 6" xfId="7368" xr:uid="{00000000-0005-0000-0000-0000C81C0000}"/>
    <cellStyle name="Normal 81 2 2 3 6 3" xfId="22470" xr:uid="{00000000-0005-0000-0000-0000C6570000}"/>
    <cellStyle name="Normal 81 2 2 3 8" xfId="17457" xr:uid="{00000000-0005-0000-0000-000031440000}"/>
    <cellStyle name="Normal 81 2 2 4" xfId="2715" xr:uid="{00000000-0005-0000-0000-00009B0A0000}"/>
    <cellStyle name="Normal 81 2 2 4 2" xfId="4405" xr:uid="{00000000-0005-0000-0000-000035110000}"/>
    <cellStyle name="Normal 81 2 2 4 2 2" xfId="14478" xr:uid="{00000000-0005-0000-0000-00008E380000}"/>
    <cellStyle name="Normal 81 2 2 4 2 2 3" xfId="29576" xr:uid="{00000000-0005-0000-0000-000088730000}"/>
    <cellStyle name="Normal 81 2 2 4 2 3" xfId="9458" xr:uid="{00000000-0005-0000-0000-0000F2240000}"/>
    <cellStyle name="Normal 81 2 2 4 2 3 3" xfId="24559" xr:uid="{00000000-0005-0000-0000-0000EF5F0000}"/>
    <cellStyle name="Normal 81 2 2 4 2 5" xfId="19546" xr:uid="{00000000-0005-0000-0000-00005A4C0000}"/>
    <cellStyle name="Normal 81 2 2 4 3" xfId="6097" xr:uid="{00000000-0005-0000-0000-0000D1170000}"/>
    <cellStyle name="Normal 81 2 2 4 3 2" xfId="16149" xr:uid="{00000000-0005-0000-0000-0000153F0000}"/>
    <cellStyle name="Normal 81 2 2 4 3 3" xfId="11129" xr:uid="{00000000-0005-0000-0000-0000792B0000}"/>
    <cellStyle name="Normal 81 2 2 4 3 3 3" xfId="26230" xr:uid="{00000000-0005-0000-0000-000076660000}"/>
    <cellStyle name="Normal 81 2 2 4 3 5" xfId="21217" xr:uid="{00000000-0005-0000-0000-0000E1520000}"/>
    <cellStyle name="Normal 81 2 2 4 4" xfId="12807" xr:uid="{00000000-0005-0000-0000-000007320000}"/>
    <cellStyle name="Normal 81 2 2 4 4 3" xfId="27905" xr:uid="{00000000-0005-0000-0000-0000016D0000}"/>
    <cellStyle name="Normal 81 2 2 4 5" xfId="7786" xr:uid="{00000000-0005-0000-0000-00006A1E0000}"/>
    <cellStyle name="Normal 81 2 2 4 5 3" xfId="22888" xr:uid="{00000000-0005-0000-0000-000068590000}"/>
    <cellStyle name="Normal 81 2 2 4 7" xfId="17875" xr:uid="{00000000-0005-0000-0000-0000D3450000}"/>
    <cellStyle name="Normal 81 2 2 5" xfId="3568" xr:uid="{00000000-0005-0000-0000-0000F00D0000}"/>
    <cellStyle name="Normal 81 2 2 5 2" xfId="13642" xr:uid="{00000000-0005-0000-0000-00004A350000}"/>
    <cellStyle name="Normal 81 2 2 5 2 3" xfId="28740" xr:uid="{00000000-0005-0000-0000-000044700000}"/>
    <cellStyle name="Normal 81 2 2 5 3" xfId="8622" xr:uid="{00000000-0005-0000-0000-0000AE210000}"/>
    <cellStyle name="Normal 81 2 2 5 3 3" xfId="23723" xr:uid="{00000000-0005-0000-0000-0000AB5C0000}"/>
    <cellStyle name="Normal 81 2 2 5 5" xfId="18710" xr:uid="{00000000-0005-0000-0000-000016490000}"/>
    <cellStyle name="Normal 81 2 2 6" xfId="5261" xr:uid="{00000000-0005-0000-0000-00008D140000}"/>
    <cellStyle name="Normal 81 2 2 6 2" xfId="15313" xr:uid="{00000000-0005-0000-0000-0000D13B0000}"/>
    <cellStyle name="Normal 81 2 2 6 2 3" xfId="30411" xr:uid="{00000000-0005-0000-0000-0000CB760000}"/>
    <cellStyle name="Normal 81 2 2 6 3" xfId="10293" xr:uid="{00000000-0005-0000-0000-000035280000}"/>
    <cellStyle name="Normal 81 2 2 6 3 3" xfId="25394" xr:uid="{00000000-0005-0000-0000-000032630000}"/>
    <cellStyle name="Normal 81 2 2 6 5" xfId="20381" xr:uid="{00000000-0005-0000-0000-00009D4F0000}"/>
    <cellStyle name="Normal 81 2 2 7" xfId="11971" xr:uid="{00000000-0005-0000-0000-0000C32E0000}"/>
    <cellStyle name="Normal 81 2 2 7 3" xfId="27069" xr:uid="{00000000-0005-0000-0000-0000BD690000}"/>
    <cellStyle name="Normal 81 2 2 8" xfId="6950" xr:uid="{00000000-0005-0000-0000-0000261B0000}"/>
    <cellStyle name="Normal 81 2 2 8 3" xfId="22052" xr:uid="{00000000-0005-0000-0000-000024560000}"/>
    <cellStyle name="Normal 81 2 3" xfId="1977" xr:uid="{00000000-0005-0000-0000-0000B9070000}"/>
    <cellStyle name="Normal 81 2 3 2" xfId="2398" xr:uid="{00000000-0005-0000-0000-00005E090000}"/>
    <cellStyle name="Normal 81 2 3 2 2" xfId="3237" xr:uid="{00000000-0005-0000-0000-0000A50C0000}"/>
    <cellStyle name="Normal 81 2 3 2 2 2" xfId="4927" xr:uid="{00000000-0005-0000-0000-00003F130000}"/>
    <cellStyle name="Normal 81 2 3 2 2 2 2" xfId="15000" xr:uid="{00000000-0005-0000-0000-0000983A0000}"/>
    <cellStyle name="Normal 81 2 3 2 2 2 2 3" xfId="30098" xr:uid="{00000000-0005-0000-0000-000092750000}"/>
    <cellStyle name="Normal 81 2 3 2 2 2 3" xfId="9980" xr:uid="{00000000-0005-0000-0000-0000FC260000}"/>
    <cellStyle name="Normal 81 2 3 2 2 2 3 3" xfId="25081" xr:uid="{00000000-0005-0000-0000-0000F9610000}"/>
    <cellStyle name="Normal 81 2 3 2 2 2 5" xfId="20068" xr:uid="{00000000-0005-0000-0000-0000644E0000}"/>
    <cellStyle name="Normal 81 2 3 2 2 3" xfId="6619" xr:uid="{00000000-0005-0000-0000-0000DB190000}"/>
    <cellStyle name="Normal 81 2 3 2 2 3 2" xfId="16671" xr:uid="{00000000-0005-0000-0000-00001F410000}"/>
    <cellStyle name="Normal 81 2 3 2 2 3 3" xfId="11651" xr:uid="{00000000-0005-0000-0000-0000832D0000}"/>
    <cellStyle name="Normal 81 2 3 2 2 3 3 3" xfId="26752" xr:uid="{00000000-0005-0000-0000-000080680000}"/>
    <cellStyle name="Normal 81 2 3 2 2 3 5" xfId="21739" xr:uid="{00000000-0005-0000-0000-0000EB540000}"/>
    <cellStyle name="Normal 81 2 3 2 2 4" xfId="13329" xr:uid="{00000000-0005-0000-0000-000011340000}"/>
    <cellStyle name="Normal 81 2 3 2 2 4 3" xfId="28427" xr:uid="{00000000-0005-0000-0000-00000B6F0000}"/>
    <cellStyle name="Normal 81 2 3 2 2 5" xfId="8308" xr:uid="{00000000-0005-0000-0000-000074200000}"/>
    <cellStyle name="Normal 81 2 3 2 2 5 3" xfId="23410" xr:uid="{00000000-0005-0000-0000-0000725B0000}"/>
    <cellStyle name="Normal 81 2 3 2 2 7" xfId="18397" xr:uid="{00000000-0005-0000-0000-0000DD470000}"/>
    <cellStyle name="Normal 81 2 3 2 3" xfId="4090" xr:uid="{00000000-0005-0000-0000-0000FA0F0000}"/>
    <cellStyle name="Normal 81 2 3 2 3 2" xfId="14164" xr:uid="{00000000-0005-0000-0000-000054370000}"/>
    <cellStyle name="Normal 81 2 3 2 3 2 3" xfId="29262" xr:uid="{00000000-0005-0000-0000-00004E720000}"/>
    <cellStyle name="Normal 81 2 3 2 3 3" xfId="9144" xr:uid="{00000000-0005-0000-0000-0000B8230000}"/>
    <cellStyle name="Normal 81 2 3 2 3 3 3" xfId="24245" xr:uid="{00000000-0005-0000-0000-0000B55E0000}"/>
    <cellStyle name="Normal 81 2 3 2 3 5" xfId="19232" xr:uid="{00000000-0005-0000-0000-0000204B0000}"/>
    <cellStyle name="Normal 81 2 3 2 4" xfId="5783" xr:uid="{00000000-0005-0000-0000-000097160000}"/>
    <cellStyle name="Normal 81 2 3 2 4 2" xfId="15835" xr:uid="{00000000-0005-0000-0000-0000DB3D0000}"/>
    <cellStyle name="Normal 81 2 3 2 4 2 3" xfId="30933" xr:uid="{00000000-0005-0000-0000-0000D5780000}"/>
    <cellStyle name="Normal 81 2 3 2 4 3" xfId="10815" xr:uid="{00000000-0005-0000-0000-00003F2A0000}"/>
    <cellStyle name="Normal 81 2 3 2 4 3 3" xfId="25916" xr:uid="{00000000-0005-0000-0000-00003C650000}"/>
    <cellStyle name="Normal 81 2 3 2 4 5" xfId="20903" xr:uid="{00000000-0005-0000-0000-0000A7510000}"/>
    <cellStyle name="Normal 81 2 3 2 5" xfId="12493" xr:uid="{00000000-0005-0000-0000-0000CD300000}"/>
    <cellStyle name="Normal 81 2 3 2 5 3" xfId="27591" xr:uid="{00000000-0005-0000-0000-0000C76B0000}"/>
    <cellStyle name="Normal 81 2 3 2 6" xfId="7472" xr:uid="{00000000-0005-0000-0000-0000301D0000}"/>
    <cellStyle name="Normal 81 2 3 2 6 3" xfId="22574" xr:uid="{00000000-0005-0000-0000-00002E580000}"/>
    <cellStyle name="Normal 81 2 3 2 8" xfId="17561" xr:uid="{00000000-0005-0000-0000-000099440000}"/>
    <cellStyle name="Normal 81 2 3 3" xfId="2819" xr:uid="{00000000-0005-0000-0000-0000030B0000}"/>
    <cellStyle name="Normal 81 2 3 3 2" xfId="4509" xr:uid="{00000000-0005-0000-0000-00009D110000}"/>
    <cellStyle name="Normal 81 2 3 3 2 2" xfId="14582" xr:uid="{00000000-0005-0000-0000-0000F6380000}"/>
    <cellStyle name="Normal 81 2 3 3 2 2 3" xfId="29680" xr:uid="{00000000-0005-0000-0000-0000F0730000}"/>
    <cellStyle name="Normal 81 2 3 3 2 3" xfId="9562" xr:uid="{00000000-0005-0000-0000-00005A250000}"/>
    <cellStyle name="Normal 81 2 3 3 2 3 3" xfId="24663" xr:uid="{00000000-0005-0000-0000-000057600000}"/>
    <cellStyle name="Normal 81 2 3 3 2 5" xfId="19650" xr:uid="{00000000-0005-0000-0000-0000C24C0000}"/>
    <cellStyle name="Normal 81 2 3 3 3" xfId="6201" xr:uid="{00000000-0005-0000-0000-000039180000}"/>
    <cellStyle name="Normal 81 2 3 3 3 2" xfId="16253" xr:uid="{00000000-0005-0000-0000-00007D3F0000}"/>
    <cellStyle name="Normal 81 2 3 3 3 3" xfId="11233" xr:uid="{00000000-0005-0000-0000-0000E12B0000}"/>
    <cellStyle name="Normal 81 2 3 3 3 3 3" xfId="26334" xr:uid="{00000000-0005-0000-0000-0000DE660000}"/>
    <cellStyle name="Normal 81 2 3 3 3 5" xfId="21321" xr:uid="{00000000-0005-0000-0000-000049530000}"/>
    <cellStyle name="Normal 81 2 3 3 4" xfId="12911" xr:uid="{00000000-0005-0000-0000-00006F320000}"/>
    <cellStyle name="Normal 81 2 3 3 4 3" xfId="28009" xr:uid="{00000000-0005-0000-0000-0000696D0000}"/>
    <cellStyle name="Normal 81 2 3 3 5" xfId="7890" xr:uid="{00000000-0005-0000-0000-0000D21E0000}"/>
    <cellStyle name="Normal 81 2 3 3 5 3" xfId="22992" xr:uid="{00000000-0005-0000-0000-0000D0590000}"/>
    <cellStyle name="Normal 81 2 3 3 7" xfId="17979" xr:uid="{00000000-0005-0000-0000-00003B460000}"/>
    <cellStyle name="Normal 81 2 3 4" xfId="3672" xr:uid="{00000000-0005-0000-0000-0000580E0000}"/>
    <cellStyle name="Normal 81 2 3 4 2" xfId="13746" xr:uid="{00000000-0005-0000-0000-0000B2350000}"/>
    <cellStyle name="Normal 81 2 3 4 2 3" xfId="28844" xr:uid="{00000000-0005-0000-0000-0000AC700000}"/>
    <cellStyle name="Normal 81 2 3 4 3" xfId="8726" xr:uid="{00000000-0005-0000-0000-000016220000}"/>
    <cellStyle name="Normal 81 2 3 4 3 3" xfId="23827" xr:uid="{00000000-0005-0000-0000-0000135D0000}"/>
    <cellStyle name="Normal 81 2 3 4 5" xfId="18814" xr:uid="{00000000-0005-0000-0000-00007E490000}"/>
    <cellStyle name="Normal 81 2 3 5" xfId="5365" xr:uid="{00000000-0005-0000-0000-0000F5140000}"/>
    <cellStyle name="Normal 81 2 3 5 2" xfId="15417" xr:uid="{00000000-0005-0000-0000-0000393C0000}"/>
    <cellStyle name="Normal 81 2 3 5 2 3" xfId="30515" xr:uid="{00000000-0005-0000-0000-000033770000}"/>
    <cellStyle name="Normal 81 2 3 5 3" xfId="10397" xr:uid="{00000000-0005-0000-0000-00009D280000}"/>
    <cellStyle name="Normal 81 2 3 5 3 3" xfId="25498" xr:uid="{00000000-0005-0000-0000-00009A630000}"/>
    <cellStyle name="Normal 81 2 3 5 5" xfId="20485" xr:uid="{00000000-0005-0000-0000-000005500000}"/>
    <cellStyle name="Normal 81 2 3 6" xfId="12075" xr:uid="{00000000-0005-0000-0000-00002B2F0000}"/>
    <cellStyle name="Normal 81 2 3 6 3" xfId="27173" xr:uid="{00000000-0005-0000-0000-0000256A0000}"/>
    <cellStyle name="Normal 81 2 3 7" xfId="7054" xr:uid="{00000000-0005-0000-0000-00008E1B0000}"/>
    <cellStyle name="Normal 81 2 3 7 3" xfId="22156" xr:uid="{00000000-0005-0000-0000-00008C560000}"/>
    <cellStyle name="Normal 81 2 3 9" xfId="17143" xr:uid="{00000000-0005-0000-0000-0000F7420000}"/>
    <cellStyle name="Normal 81 2 4" xfId="2190" xr:uid="{00000000-0005-0000-0000-00008E080000}"/>
    <cellStyle name="Normal 81 2 4 2" xfId="3029" xr:uid="{00000000-0005-0000-0000-0000D50B0000}"/>
    <cellStyle name="Normal 81 2 4 2 2" xfId="4719" xr:uid="{00000000-0005-0000-0000-00006F120000}"/>
    <cellStyle name="Normal 81 2 4 2 2 2" xfId="14792" xr:uid="{00000000-0005-0000-0000-0000C8390000}"/>
    <cellStyle name="Normal 81 2 4 2 2 2 3" xfId="29890" xr:uid="{00000000-0005-0000-0000-0000C2740000}"/>
    <cellStyle name="Normal 81 2 4 2 2 3" xfId="9772" xr:uid="{00000000-0005-0000-0000-00002C260000}"/>
    <cellStyle name="Normal 81 2 4 2 2 3 3" xfId="24873" xr:uid="{00000000-0005-0000-0000-000029610000}"/>
    <cellStyle name="Normal 81 2 4 2 2 5" xfId="19860" xr:uid="{00000000-0005-0000-0000-0000944D0000}"/>
    <cellStyle name="Normal 81 2 4 2 3" xfId="6411" xr:uid="{00000000-0005-0000-0000-00000B190000}"/>
    <cellStyle name="Normal 81 2 4 2 3 2" xfId="16463" xr:uid="{00000000-0005-0000-0000-00004F400000}"/>
    <cellStyle name="Normal 81 2 4 2 3 3" xfId="11443" xr:uid="{00000000-0005-0000-0000-0000B32C0000}"/>
    <cellStyle name="Normal 81 2 4 2 3 3 3" xfId="26544" xr:uid="{00000000-0005-0000-0000-0000B0670000}"/>
    <cellStyle name="Normal 81 2 4 2 3 5" xfId="21531" xr:uid="{00000000-0005-0000-0000-00001B540000}"/>
    <cellStyle name="Normal 81 2 4 2 4" xfId="13121" xr:uid="{00000000-0005-0000-0000-000041330000}"/>
    <cellStyle name="Normal 81 2 4 2 4 3" xfId="28219" xr:uid="{00000000-0005-0000-0000-00003B6E0000}"/>
    <cellStyle name="Normal 81 2 4 2 5" xfId="8100" xr:uid="{00000000-0005-0000-0000-0000A41F0000}"/>
    <cellStyle name="Normal 81 2 4 2 5 3" xfId="23202" xr:uid="{00000000-0005-0000-0000-0000A25A0000}"/>
    <cellStyle name="Normal 81 2 4 2 7" xfId="18189" xr:uid="{00000000-0005-0000-0000-00000D470000}"/>
    <cellStyle name="Normal 81 2 4 3" xfId="3882" xr:uid="{00000000-0005-0000-0000-00002A0F0000}"/>
    <cellStyle name="Normal 81 2 4 3 2" xfId="13956" xr:uid="{00000000-0005-0000-0000-000084360000}"/>
    <cellStyle name="Normal 81 2 4 3 2 3" xfId="29054" xr:uid="{00000000-0005-0000-0000-00007E710000}"/>
    <cellStyle name="Normal 81 2 4 3 3" xfId="8936" xr:uid="{00000000-0005-0000-0000-0000E8220000}"/>
    <cellStyle name="Normal 81 2 4 3 3 3" xfId="24037" xr:uid="{00000000-0005-0000-0000-0000E55D0000}"/>
    <cellStyle name="Normal 81 2 4 3 5" xfId="19024" xr:uid="{00000000-0005-0000-0000-0000504A0000}"/>
    <cellStyle name="Normal 81 2 4 4" xfId="5575" xr:uid="{00000000-0005-0000-0000-0000C7150000}"/>
    <cellStyle name="Normal 81 2 4 4 2" xfId="15627" xr:uid="{00000000-0005-0000-0000-00000B3D0000}"/>
    <cellStyle name="Normal 81 2 4 4 2 3" xfId="30725" xr:uid="{00000000-0005-0000-0000-000005780000}"/>
    <cellStyle name="Normal 81 2 4 4 3" xfId="10607" xr:uid="{00000000-0005-0000-0000-00006F290000}"/>
    <cellStyle name="Normal 81 2 4 4 3 3" xfId="25708" xr:uid="{00000000-0005-0000-0000-00006C640000}"/>
    <cellStyle name="Normal 81 2 4 4 5" xfId="20695" xr:uid="{00000000-0005-0000-0000-0000D7500000}"/>
    <cellStyle name="Normal 81 2 4 5" xfId="12285" xr:uid="{00000000-0005-0000-0000-0000FD2F0000}"/>
    <cellStyle name="Normal 81 2 4 5 3" xfId="27383" xr:uid="{00000000-0005-0000-0000-0000F76A0000}"/>
    <cellStyle name="Normal 81 2 4 6" xfId="7264" xr:uid="{00000000-0005-0000-0000-0000601C0000}"/>
    <cellStyle name="Normal 81 2 4 6 3" xfId="22366" xr:uid="{00000000-0005-0000-0000-00005E570000}"/>
    <cellStyle name="Normal 81 2 4 8" xfId="17353" xr:uid="{00000000-0005-0000-0000-0000C9430000}"/>
    <cellStyle name="Normal 81 2 5" xfId="2611" xr:uid="{00000000-0005-0000-0000-0000330A0000}"/>
    <cellStyle name="Normal 81 2 5 2" xfId="4301" xr:uid="{00000000-0005-0000-0000-0000CD100000}"/>
    <cellStyle name="Normal 81 2 5 2 2" xfId="14374" xr:uid="{00000000-0005-0000-0000-000026380000}"/>
    <cellStyle name="Normal 81 2 5 2 2 3" xfId="29472" xr:uid="{00000000-0005-0000-0000-000020730000}"/>
    <cellStyle name="Normal 81 2 5 2 3" xfId="9354" xr:uid="{00000000-0005-0000-0000-00008A240000}"/>
    <cellStyle name="Normal 81 2 5 2 3 3" xfId="24455" xr:uid="{00000000-0005-0000-0000-0000875F0000}"/>
    <cellStyle name="Normal 81 2 5 2 5" xfId="19442" xr:uid="{00000000-0005-0000-0000-0000F24B0000}"/>
    <cellStyle name="Normal 81 2 5 3" xfId="5993" xr:uid="{00000000-0005-0000-0000-000069170000}"/>
    <cellStyle name="Normal 81 2 5 3 2" xfId="16045" xr:uid="{00000000-0005-0000-0000-0000AD3E0000}"/>
    <cellStyle name="Normal 81 2 5 3 3" xfId="11025" xr:uid="{00000000-0005-0000-0000-0000112B0000}"/>
    <cellStyle name="Normal 81 2 5 3 3 3" xfId="26126" xr:uid="{00000000-0005-0000-0000-00000E660000}"/>
    <cellStyle name="Normal 81 2 5 3 5" xfId="21113" xr:uid="{00000000-0005-0000-0000-000079520000}"/>
    <cellStyle name="Normal 81 2 5 4" xfId="12703" xr:uid="{00000000-0005-0000-0000-00009F310000}"/>
    <cellStyle name="Normal 81 2 5 4 3" xfId="27801" xr:uid="{00000000-0005-0000-0000-0000996C0000}"/>
    <cellStyle name="Normal 81 2 5 5" xfId="7682" xr:uid="{00000000-0005-0000-0000-0000021E0000}"/>
    <cellStyle name="Normal 81 2 5 5 3" xfId="22784" xr:uid="{00000000-0005-0000-0000-000000590000}"/>
    <cellStyle name="Normal 81 2 5 7" xfId="17771" xr:uid="{00000000-0005-0000-0000-00006B450000}"/>
    <cellStyle name="Normal 81 2 6" xfId="3464" xr:uid="{00000000-0005-0000-0000-0000880D0000}"/>
    <cellStyle name="Normal 81 2 6 2" xfId="13538" xr:uid="{00000000-0005-0000-0000-0000E2340000}"/>
    <cellStyle name="Normal 81 2 6 2 3" xfId="28636" xr:uid="{00000000-0005-0000-0000-0000DC6F0000}"/>
    <cellStyle name="Normal 81 2 6 3" xfId="8518" xr:uid="{00000000-0005-0000-0000-000046210000}"/>
    <cellStyle name="Normal 81 2 6 3 3" xfId="23619" xr:uid="{00000000-0005-0000-0000-0000435C0000}"/>
    <cellStyle name="Normal 81 2 6 5" xfId="18606" xr:uid="{00000000-0005-0000-0000-0000AE480000}"/>
    <cellStyle name="Normal 81 2 7" xfId="5157" xr:uid="{00000000-0005-0000-0000-000025140000}"/>
    <cellStyle name="Normal 81 2 7 2" xfId="15209" xr:uid="{00000000-0005-0000-0000-0000693B0000}"/>
    <cellStyle name="Normal 81 2 7 2 3" xfId="30307" xr:uid="{00000000-0005-0000-0000-000063760000}"/>
    <cellStyle name="Normal 81 2 7 3" xfId="10189" xr:uid="{00000000-0005-0000-0000-0000CD270000}"/>
    <cellStyle name="Normal 81 2 7 3 3" xfId="25290" xr:uid="{00000000-0005-0000-0000-0000CA620000}"/>
    <cellStyle name="Normal 81 2 7 5" xfId="20277" xr:uid="{00000000-0005-0000-0000-0000354F0000}"/>
    <cellStyle name="Normal 81 2 8" xfId="11867" xr:uid="{00000000-0005-0000-0000-00005B2E0000}"/>
    <cellStyle name="Normal 81 2 8 3" xfId="26965" xr:uid="{00000000-0005-0000-0000-000055690000}"/>
    <cellStyle name="Normal 81 2 9" xfId="6846" xr:uid="{00000000-0005-0000-0000-0000BE1A0000}"/>
    <cellStyle name="Normal 81 2 9 3" xfId="21948" xr:uid="{00000000-0005-0000-0000-0000BC550000}"/>
    <cellStyle name="Normal 81 3" xfId="1810" xr:uid="{00000000-0005-0000-0000-000012070000}"/>
    <cellStyle name="Normal 81 3 10" xfId="16987" xr:uid="{00000000-0005-0000-0000-00005B420000}"/>
    <cellStyle name="Normal 81 3 2" xfId="2029" xr:uid="{00000000-0005-0000-0000-0000ED070000}"/>
    <cellStyle name="Normal 81 3 2 2" xfId="2450" xr:uid="{00000000-0005-0000-0000-000092090000}"/>
    <cellStyle name="Normal 81 3 2 2 2" xfId="3289" xr:uid="{00000000-0005-0000-0000-0000D90C0000}"/>
    <cellStyle name="Normal 81 3 2 2 2 2" xfId="4979" xr:uid="{00000000-0005-0000-0000-000073130000}"/>
    <cellStyle name="Normal 81 3 2 2 2 2 2" xfId="15052" xr:uid="{00000000-0005-0000-0000-0000CC3A0000}"/>
    <cellStyle name="Normal 81 3 2 2 2 2 2 3" xfId="30150" xr:uid="{00000000-0005-0000-0000-0000C6750000}"/>
    <cellStyle name="Normal 81 3 2 2 2 2 3" xfId="10032" xr:uid="{00000000-0005-0000-0000-000030270000}"/>
    <cellStyle name="Normal 81 3 2 2 2 2 3 3" xfId="25133" xr:uid="{00000000-0005-0000-0000-00002D620000}"/>
    <cellStyle name="Normal 81 3 2 2 2 2 5" xfId="20120" xr:uid="{00000000-0005-0000-0000-0000984E0000}"/>
    <cellStyle name="Normal 81 3 2 2 2 3" xfId="6671" xr:uid="{00000000-0005-0000-0000-00000F1A0000}"/>
    <cellStyle name="Normal 81 3 2 2 2 3 2" xfId="16723" xr:uid="{00000000-0005-0000-0000-000053410000}"/>
    <cellStyle name="Normal 81 3 2 2 2 3 3" xfId="11703" xr:uid="{00000000-0005-0000-0000-0000B72D0000}"/>
    <cellStyle name="Normal 81 3 2 2 2 3 3 3" xfId="26804" xr:uid="{00000000-0005-0000-0000-0000B4680000}"/>
    <cellStyle name="Normal 81 3 2 2 2 3 5" xfId="21791" xr:uid="{00000000-0005-0000-0000-00001F550000}"/>
    <cellStyle name="Normal 81 3 2 2 2 4" xfId="13381" xr:uid="{00000000-0005-0000-0000-000045340000}"/>
    <cellStyle name="Normal 81 3 2 2 2 4 3" xfId="28479" xr:uid="{00000000-0005-0000-0000-00003F6F0000}"/>
    <cellStyle name="Normal 81 3 2 2 2 5" xfId="8360" xr:uid="{00000000-0005-0000-0000-0000A8200000}"/>
    <cellStyle name="Normal 81 3 2 2 2 5 3" xfId="23462" xr:uid="{00000000-0005-0000-0000-0000A65B0000}"/>
    <cellStyle name="Normal 81 3 2 2 2 7" xfId="18449" xr:uid="{00000000-0005-0000-0000-000011480000}"/>
    <cellStyle name="Normal 81 3 2 2 3" xfId="4142" xr:uid="{00000000-0005-0000-0000-00002E100000}"/>
    <cellStyle name="Normal 81 3 2 2 3 2" xfId="14216" xr:uid="{00000000-0005-0000-0000-000088370000}"/>
    <cellStyle name="Normal 81 3 2 2 3 2 3" xfId="29314" xr:uid="{00000000-0005-0000-0000-000082720000}"/>
    <cellStyle name="Normal 81 3 2 2 3 3" xfId="9196" xr:uid="{00000000-0005-0000-0000-0000EC230000}"/>
    <cellStyle name="Normal 81 3 2 2 3 3 3" xfId="24297" xr:uid="{00000000-0005-0000-0000-0000E95E0000}"/>
    <cellStyle name="Normal 81 3 2 2 3 5" xfId="19284" xr:uid="{00000000-0005-0000-0000-0000544B0000}"/>
    <cellStyle name="Normal 81 3 2 2 4" xfId="5835" xr:uid="{00000000-0005-0000-0000-0000CB160000}"/>
    <cellStyle name="Normal 81 3 2 2 4 2" xfId="15887" xr:uid="{00000000-0005-0000-0000-00000F3E0000}"/>
    <cellStyle name="Normal 81 3 2 2 4 3" xfId="10867" xr:uid="{00000000-0005-0000-0000-0000732A0000}"/>
    <cellStyle name="Normal 81 3 2 2 4 3 3" xfId="25968" xr:uid="{00000000-0005-0000-0000-000070650000}"/>
    <cellStyle name="Normal 81 3 2 2 4 5" xfId="20955" xr:uid="{00000000-0005-0000-0000-0000DB510000}"/>
    <cellStyle name="Normal 81 3 2 2 5" xfId="12545" xr:uid="{00000000-0005-0000-0000-000001310000}"/>
    <cellStyle name="Normal 81 3 2 2 5 3" xfId="27643" xr:uid="{00000000-0005-0000-0000-0000FB6B0000}"/>
    <cellStyle name="Normal 81 3 2 2 6" xfId="7524" xr:uid="{00000000-0005-0000-0000-0000641D0000}"/>
    <cellStyle name="Normal 81 3 2 2 6 3" xfId="22626" xr:uid="{00000000-0005-0000-0000-000062580000}"/>
    <cellStyle name="Normal 81 3 2 2 8" xfId="17613" xr:uid="{00000000-0005-0000-0000-0000CD440000}"/>
    <cellStyle name="Normal 81 3 2 3" xfId="2871" xr:uid="{00000000-0005-0000-0000-0000370B0000}"/>
    <cellStyle name="Normal 81 3 2 3 2" xfId="4561" xr:uid="{00000000-0005-0000-0000-0000D1110000}"/>
    <cellStyle name="Normal 81 3 2 3 2 2" xfId="14634" xr:uid="{00000000-0005-0000-0000-00002A390000}"/>
    <cellStyle name="Normal 81 3 2 3 2 2 3" xfId="29732" xr:uid="{00000000-0005-0000-0000-000024740000}"/>
    <cellStyle name="Normal 81 3 2 3 2 3" xfId="9614" xr:uid="{00000000-0005-0000-0000-00008E250000}"/>
    <cellStyle name="Normal 81 3 2 3 2 3 3" xfId="24715" xr:uid="{00000000-0005-0000-0000-00008B600000}"/>
    <cellStyle name="Normal 81 3 2 3 2 5" xfId="19702" xr:uid="{00000000-0005-0000-0000-0000F64C0000}"/>
    <cellStyle name="Normal 81 3 2 3 3" xfId="6253" xr:uid="{00000000-0005-0000-0000-00006D180000}"/>
    <cellStyle name="Normal 81 3 2 3 3 2" xfId="16305" xr:uid="{00000000-0005-0000-0000-0000B13F0000}"/>
    <cellStyle name="Normal 81 3 2 3 3 3" xfId="11285" xr:uid="{00000000-0005-0000-0000-0000152C0000}"/>
    <cellStyle name="Normal 81 3 2 3 3 3 3" xfId="26386" xr:uid="{00000000-0005-0000-0000-000012670000}"/>
    <cellStyle name="Normal 81 3 2 3 3 5" xfId="21373" xr:uid="{00000000-0005-0000-0000-00007D530000}"/>
    <cellStyle name="Normal 81 3 2 3 4" xfId="12963" xr:uid="{00000000-0005-0000-0000-0000A3320000}"/>
    <cellStyle name="Normal 81 3 2 3 4 3" xfId="28061" xr:uid="{00000000-0005-0000-0000-00009D6D0000}"/>
    <cellStyle name="Normal 81 3 2 3 5" xfId="7942" xr:uid="{00000000-0005-0000-0000-0000061F0000}"/>
    <cellStyle name="Normal 81 3 2 3 5 3" xfId="23044" xr:uid="{00000000-0005-0000-0000-0000045A0000}"/>
    <cellStyle name="Normal 81 3 2 3 7" xfId="18031" xr:uid="{00000000-0005-0000-0000-00006F460000}"/>
    <cellStyle name="Normal 81 3 2 4" xfId="3724" xr:uid="{00000000-0005-0000-0000-00008C0E0000}"/>
    <cellStyle name="Normal 81 3 2 4 2" xfId="13798" xr:uid="{00000000-0005-0000-0000-0000E6350000}"/>
    <cellStyle name="Normal 81 3 2 4 2 3" xfId="28896" xr:uid="{00000000-0005-0000-0000-0000E0700000}"/>
    <cellStyle name="Normal 81 3 2 4 3" xfId="8778" xr:uid="{00000000-0005-0000-0000-00004A220000}"/>
    <cellStyle name="Normal 81 3 2 4 3 3" xfId="23879" xr:uid="{00000000-0005-0000-0000-0000475D0000}"/>
    <cellStyle name="Normal 81 3 2 4 5" xfId="18866" xr:uid="{00000000-0005-0000-0000-0000B2490000}"/>
    <cellStyle name="Normal 81 3 2 5" xfId="5417" xr:uid="{00000000-0005-0000-0000-000029150000}"/>
    <cellStyle name="Normal 81 3 2 5 2" xfId="15469" xr:uid="{00000000-0005-0000-0000-00006D3C0000}"/>
    <cellStyle name="Normal 81 3 2 5 2 3" xfId="30567" xr:uid="{00000000-0005-0000-0000-000067770000}"/>
    <cellStyle name="Normal 81 3 2 5 3" xfId="10449" xr:uid="{00000000-0005-0000-0000-0000D1280000}"/>
    <cellStyle name="Normal 81 3 2 5 3 3" xfId="25550" xr:uid="{00000000-0005-0000-0000-0000CE630000}"/>
    <cellStyle name="Normal 81 3 2 5 5" xfId="20537" xr:uid="{00000000-0005-0000-0000-000039500000}"/>
    <cellStyle name="Normal 81 3 2 6" xfId="12127" xr:uid="{00000000-0005-0000-0000-00005F2F0000}"/>
    <cellStyle name="Normal 81 3 2 6 3" xfId="27225" xr:uid="{00000000-0005-0000-0000-0000596A0000}"/>
    <cellStyle name="Normal 81 3 2 7" xfId="7106" xr:uid="{00000000-0005-0000-0000-0000C21B0000}"/>
    <cellStyle name="Normal 81 3 2 7 3" xfId="22208" xr:uid="{00000000-0005-0000-0000-0000C0560000}"/>
    <cellStyle name="Normal 81 3 2 9" xfId="17195" xr:uid="{00000000-0005-0000-0000-00002B430000}"/>
    <cellStyle name="Normal 81 3 3" xfId="2242" xr:uid="{00000000-0005-0000-0000-0000C2080000}"/>
    <cellStyle name="Normal 81 3 3 2" xfId="3081" xr:uid="{00000000-0005-0000-0000-0000090C0000}"/>
    <cellStyle name="Normal 81 3 3 2 2" xfId="4771" xr:uid="{00000000-0005-0000-0000-0000A3120000}"/>
    <cellStyle name="Normal 81 3 3 2 2 2" xfId="14844" xr:uid="{00000000-0005-0000-0000-0000FC390000}"/>
    <cellStyle name="Normal 81 3 3 2 2 2 3" xfId="29942" xr:uid="{00000000-0005-0000-0000-0000F6740000}"/>
    <cellStyle name="Normal 81 3 3 2 2 3" xfId="9824" xr:uid="{00000000-0005-0000-0000-000060260000}"/>
    <cellStyle name="Normal 81 3 3 2 2 3 3" xfId="24925" xr:uid="{00000000-0005-0000-0000-00005D610000}"/>
    <cellStyle name="Normal 81 3 3 2 2 5" xfId="19912" xr:uid="{00000000-0005-0000-0000-0000C84D0000}"/>
    <cellStyle name="Normal 81 3 3 2 3" xfId="6463" xr:uid="{00000000-0005-0000-0000-00003F190000}"/>
    <cellStyle name="Normal 81 3 3 2 3 2" xfId="16515" xr:uid="{00000000-0005-0000-0000-000083400000}"/>
    <cellStyle name="Normal 81 3 3 2 3 3" xfId="11495" xr:uid="{00000000-0005-0000-0000-0000E72C0000}"/>
    <cellStyle name="Normal 81 3 3 2 3 3 3" xfId="26596" xr:uid="{00000000-0005-0000-0000-0000E4670000}"/>
    <cellStyle name="Normal 81 3 3 2 3 5" xfId="21583" xr:uid="{00000000-0005-0000-0000-00004F540000}"/>
    <cellStyle name="Normal 81 3 3 2 4" xfId="13173" xr:uid="{00000000-0005-0000-0000-000075330000}"/>
    <cellStyle name="Normal 81 3 3 2 4 3" xfId="28271" xr:uid="{00000000-0005-0000-0000-00006F6E0000}"/>
    <cellStyle name="Normal 81 3 3 2 5" xfId="8152" xr:uid="{00000000-0005-0000-0000-0000D81F0000}"/>
    <cellStyle name="Normal 81 3 3 2 5 3" xfId="23254" xr:uid="{00000000-0005-0000-0000-0000D65A0000}"/>
    <cellStyle name="Normal 81 3 3 2 7" xfId="18241" xr:uid="{00000000-0005-0000-0000-000041470000}"/>
    <cellStyle name="Normal 81 3 3 3" xfId="3934" xr:uid="{00000000-0005-0000-0000-00005E0F0000}"/>
    <cellStyle name="Normal 81 3 3 3 2" xfId="14008" xr:uid="{00000000-0005-0000-0000-0000B8360000}"/>
    <cellStyle name="Normal 81 3 3 3 2 3" xfId="29106" xr:uid="{00000000-0005-0000-0000-0000B2710000}"/>
    <cellStyle name="Normal 81 3 3 3 3" xfId="8988" xr:uid="{00000000-0005-0000-0000-00001C230000}"/>
    <cellStyle name="Normal 81 3 3 3 3 3" xfId="24089" xr:uid="{00000000-0005-0000-0000-0000195E0000}"/>
    <cellStyle name="Normal 81 3 3 3 5" xfId="19076" xr:uid="{00000000-0005-0000-0000-0000844A0000}"/>
    <cellStyle name="Normal 81 3 3 4" xfId="5627" xr:uid="{00000000-0005-0000-0000-0000FB150000}"/>
    <cellStyle name="Normal 81 3 3 4 2" xfId="15679" xr:uid="{00000000-0005-0000-0000-00003F3D0000}"/>
    <cellStyle name="Normal 81 3 3 4 2 3" xfId="30777" xr:uid="{00000000-0005-0000-0000-000039780000}"/>
    <cellStyle name="Normal 81 3 3 4 3" xfId="10659" xr:uid="{00000000-0005-0000-0000-0000A3290000}"/>
    <cellStyle name="Normal 81 3 3 4 3 3" xfId="25760" xr:uid="{00000000-0005-0000-0000-0000A0640000}"/>
    <cellStyle name="Normal 81 3 3 4 5" xfId="20747" xr:uid="{00000000-0005-0000-0000-00000B510000}"/>
    <cellStyle name="Normal 81 3 3 5" xfId="12337" xr:uid="{00000000-0005-0000-0000-000031300000}"/>
    <cellStyle name="Normal 81 3 3 5 3" xfId="27435" xr:uid="{00000000-0005-0000-0000-00002B6B0000}"/>
    <cellStyle name="Normal 81 3 3 6" xfId="7316" xr:uid="{00000000-0005-0000-0000-0000941C0000}"/>
    <cellStyle name="Normal 81 3 3 6 3" xfId="22418" xr:uid="{00000000-0005-0000-0000-000092570000}"/>
    <cellStyle name="Normal 81 3 3 8" xfId="17405" xr:uid="{00000000-0005-0000-0000-0000FD430000}"/>
    <cellStyle name="Normal 81 3 4" xfId="2663" xr:uid="{00000000-0005-0000-0000-0000670A0000}"/>
    <cellStyle name="Normal 81 3 4 2" xfId="4353" xr:uid="{00000000-0005-0000-0000-000001110000}"/>
    <cellStyle name="Normal 81 3 4 2 2" xfId="14426" xr:uid="{00000000-0005-0000-0000-00005A380000}"/>
    <cellStyle name="Normal 81 3 4 2 2 3" xfId="29524" xr:uid="{00000000-0005-0000-0000-000054730000}"/>
    <cellStyle name="Normal 81 3 4 2 3" xfId="9406" xr:uid="{00000000-0005-0000-0000-0000BE240000}"/>
    <cellStyle name="Normal 81 3 4 2 3 3" xfId="24507" xr:uid="{00000000-0005-0000-0000-0000BB5F0000}"/>
    <cellStyle name="Normal 81 3 4 2 5" xfId="19494" xr:uid="{00000000-0005-0000-0000-0000264C0000}"/>
    <cellStyle name="Normal 81 3 4 3" xfId="6045" xr:uid="{00000000-0005-0000-0000-00009D170000}"/>
    <cellStyle name="Normal 81 3 4 3 2" xfId="16097" xr:uid="{00000000-0005-0000-0000-0000E13E0000}"/>
    <cellStyle name="Normal 81 3 4 3 3" xfId="11077" xr:uid="{00000000-0005-0000-0000-0000452B0000}"/>
    <cellStyle name="Normal 81 3 4 3 3 3" xfId="26178" xr:uid="{00000000-0005-0000-0000-000042660000}"/>
    <cellStyle name="Normal 81 3 4 3 5" xfId="21165" xr:uid="{00000000-0005-0000-0000-0000AD520000}"/>
    <cellStyle name="Normal 81 3 4 4" xfId="12755" xr:uid="{00000000-0005-0000-0000-0000D3310000}"/>
    <cellStyle name="Normal 81 3 4 4 3" xfId="27853" xr:uid="{00000000-0005-0000-0000-0000CD6C0000}"/>
    <cellStyle name="Normal 81 3 4 5" xfId="7734" xr:uid="{00000000-0005-0000-0000-0000361E0000}"/>
    <cellStyle name="Normal 81 3 4 5 3" xfId="22836" xr:uid="{00000000-0005-0000-0000-000034590000}"/>
    <cellStyle name="Normal 81 3 4 7" xfId="17823" xr:uid="{00000000-0005-0000-0000-00009F450000}"/>
    <cellStyle name="Normal 81 3 5" xfId="3516" xr:uid="{00000000-0005-0000-0000-0000BC0D0000}"/>
    <cellStyle name="Normal 81 3 5 2" xfId="13590" xr:uid="{00000000-0005-0000-0000-000016350000}"/>
    <cellStyle name="Normal 81 3 5 2 3" xfId="28688" xr:uid="{00000000-0005-0000-0000-000010700000}"/>
    <cellStyle name="Normal 81 3 5 3" xfId="8570" xr:uid="{00000000-0005-0000-0000-00007A210000}"/>
    <cellStyle name="Normal 81 3 5 3 3" xfId="23671" xr:uid="{00000000-0005-0000-0000-0000775C0000}"/>
    <cellStyle name="Normal 81 3 5 5" xfId="18658" xr:uid="{00000000-0005-0000-0000-0000E2480000}"/>
    <cellStyle name="Normal 81 3 6" xfId="5209" xr:uid="{00000000-0005-0000-0000-000059140000}"/>
    <cellStyle name="Normal 81 3 6 2" xfId="15261" xr:uid="{00000000-0005-0000-0000-00009D3B0000}"/>
    <cellStyle name="Normal 81 3 6 2 3" xfId="30359" xr:uid="{00000000-0005-0000-0000-000097760000}"/>
    <cellStyle name="Normal 81 3 6 3" xfId="10241" xr:uid="{00000000-0005-0000-0000-000001280000}"/>
    <cellStyle name="Normal 81 3 6 3 3" xfId="25342" xr:uid="{00000000-0005-0000-0000-0000FE620000}"/>
    <cellStyle name="Normal 81 3 6 5" xfId="20329" xr:uid="{00000000-0005-0000-0000-0000694F0000}"/>
    <cellStyle name="Normal 81 3 7" xfId="11919" xr:uid="{00000000-0005-0000-0000-00008F2E0000}"/>
    <cellStyle name="Normal 81 3 7 3" xfId="27017" xr:uid="{00000000-0005-0000-0000-000089690000}"/>
    <cellStyle name="Normal 81 3 8" xfId="6898" xr:uid="{00000000-0005-0000-0000-0000F21A0000}"/>
    <cellStyle name="Normal 81 3 8 3" xfId="22000" xr:uid="{00000000-0005-0000-0000-0000F0550000}"/>
    <cellStyle name="Normal 81 4" xfId="1923" xr:uid="{00000000-0005-0000-0000-000083070000}"/>
    <cellStyle name="Normal 81 4 2" xfId="2346" xr:uid="{00000000-0005-0000-0000-00002A090000}"/>
    <cellStyle name="Normal 81 4 2 2" xfId="3185" xr:uid="{00000000-0005-0000-0000-0000710C0000}"/>
    <cellStyle name="Normal 81 4 2 2 2" xfId="4875" xr:uid="{00000000-0005-0000-0000-00000B130000}"/>
    <cellStyle name="Normal 81 4 2 2 2 2" xfId="14948" xr:uid="{00000000-0005-0000-0000-0000643A0000}"/>
    <cellStyle name="Normal 81 4 2 2 2 2 3" xfId="30046" xr:uid="{00000000-0005-0000-0000-00005E750000}"/>
    <cellStyle name="Normal 81 4 2 2 2 3" xfId="9928" xr:uid="{00000000-0005-0000-0000-0000C8260000}"/>
    <cellStyle name="Normal 81 4 2 2 2 3 3" xfId="25029" xr:uid="{00000000-0005-0000-0000-0000C5610000}"/>
    <cellStyle name="Normal 81 4 2 2 2 5" xfId="20016" xr:uid="{00000000-0005-0000-0000-0000304E0000}"/>
    <cellStyle name="Normal 81 4 2 2 3" xfId="6567" xr:uid="{00000000-0005-0000-0000-0000A7190000}"/>
    <cellStyle name="Normal 81 4 2 2 3 2" xfId="16619" xr:uid="{00000000-0005-0000-0000-0000EB400000}"/>
    <cellStyle name="Normal 81 4 2 2 3 3" xfId="11599" xr:uid="{00000000-0005-0000-0000-00004F2D0000}"/>
    <cellStyle name="Normal 81 4 2 2 3 3 3" xfId="26700" xr:uid="{00000000-0005-0000-0000-00004C680000}"/>
    <cellStyle name="Normal 81 4 2 2 3 5" xfId="21687" xr:uid="{00000000-0005-0000-0000-0000B7540000}"/>
    <cellStyle name="Normal 81 4 2 2 4" xfId="13277" xr:uid="{00000000-0005-0000-0000-0000DD330000}"/>
    <cellStyle name="Normal 81 4 2 2 4 3" xfId="28375" xr:uid="{00000000-0005-0000-0000-0000D76E0000}"/>
    <cellStyle name="Normal 81 4 2 2 5" xfId="8256" xr:uid="{00000000-0005-0000-0000-000040200000}"/>
    <cellStyle name="Normal 81 4 2 2 5 3" xfId="23358" xr:uid="{00000000-0005-0000-0000-00003E5B0000}"/>
    <cellStyle name="Normal 81 4 2 2 7" xfId="18345" xr:uid="{00000000-0005-0000-0000-0000A9470000}"/>
    <cellStyle name="Normal 81 4 2 3" xfId="4038" xr:uid="{00000000-0005-0000-0000-0000C60F0000}"/>
    <cellStyle name="Normal 81 4 2 3 2" xfId="14112" xr:uid="{00000000-0005-0000-0000-000020370000}"/>
    <cellStyle name="Normal 81 4 2 3 2 3" xfId="29210" xr:uid="{00000000-0005-0000-0000-00001A720000}"/>
    <cellStyle name="Normal 81 4 2 3 3" xfId="9092" xr:uid="{00000000-0005-0000-0000-000084230000}"/>
    <cellStyle name="Normal 81 4 2 3 3 3" xfId="24193" xr:uid="{00000000-0005-0000-0000-0000815E0000}"/>
    <cellStyle name="Normal 81 4 2 3 5" xfId="19180" xr:uid="{00000000-0005-0000-0000-0000EC4A0000}"/>
    <cellStyle name="Normal 81 4 2 4" xfId="5731" xr:uid="{00000000-0005-0000-0000-000063160000}"/>
    <cellStyle name="Normal 81 4 2 4 2" xfId="15783" xr:uid="{00000000-0005-0000-0000-0000A73D0000}"/>
    <cellStyle name="Normal 81 4 2 4 2 3" xfId="30881" xr:uid="{00000000-0005-0000-0000-0000A1780000}"/>
    <cellStyle name="Normal 81 4 2 4 3" xfId="10763" xr:uid="{00000000-0005-0000-0000-00000B2A0000}"/>
    <cellStyle name="Normal 81 4 2 4 3 3" xfId="25864" xr:uid="{00000000-0005-0000-0000-000008650000}"/>
    <cellStyle name="Normal 81 4 2 4 5" xfId="20851" xr:uid="{00000000-0005-0000-0000-000073510000}"/>
    <cellStyle name="Normal 81 4 2 5" xfId="12441" xr:uid="{00000000-0005-0000-0000-000099300000}"/>
    <cellStyle name="Normal 81 4 2 5 3" xfId="27539" xr:uid="{00000000-0005-0000-0000-0000936B0000}"/>
    <cellStyle name="Normal 81 4 2 6" xfId="7420" xr:uid="{00000000-0005-0000-0000-0000FC1C0000}"/>
    <cellStyle name="Normal 81 4 2 6 3" xfId="22522" xr:uid="{00000000-0005-0000-0000-0000FA570000}"/>
    <cellStyle name="Normal 81 4 2 8" xfId="17509" xr:uid="{00000000-0005-0000-0000-000065440000}"/>
    <cellStyle name="Normal 81 4 3" xfId="2767" xr:uid="{00000000-0005-0000-0000-0000CF0A0000}"/>
    <cellStyle name="Normal 81 4 3 2" xfId="4457" xr:uid="{00000000-0005-0000-0000-000069110000}"/>
    <cellStyle name="Normal 81 4 3 2 2" xfId="14530" xr:uid="{00000000-0005-0000-0000-0000C2380000}"/>
    <cellStyle name="Normal 81 4 3 2 2 3" xfId="29628" xr:uid="{00000000-0005-0000-0000-0000BC730000}"/>
    <cellStyle name="Normal 81 4 3 2 3" xfId="9510" xr:uid="{00000000-0005-0000-0000-000026250000}"/>
    <cellStyle name="Normal 81 4 3 2 3 3" xfId="24611" xr:uid="{00000000-0005-0000-0000-000023600000}"/>
    <cellStyle name="Normal 81 4 3 2 5" xfId="19598" xr:uid="{00000000-0005-0000-0000-00008E4C0000}"/>
    <cellStyle name="Normal 81 4 3 3" xfId="6149" xr:uid="{00000000-0005-0000-0000-000005180000}"/>
    <cellStyle name="Normal 81 4 3 3 2" xfId="16201" xr:uid="{00000000-0005-0000-0000-0000493F0000}"/>
    <cellStyle name="Normal 81 4 3 3 3" xfId="11181" xr:uid="{00000000-0005-0000-0000-0000AD2B0000}"/>
    <cellStyle name="Normal 81 4 3 3 3 3" xfId="26282" xr:uid="{00000000-0005-0000-0000-0000AA660000}"/>
    <cellStyle name="Normal 81 4 3 3 5" xfId="21269" xr:uid="{00000000-0005-0000-0000-000015530000}"/>
    <cellStyle name="Normal 81 4 3 4" xfId="12859" xr:uid="{00000000-0005-0000-0000-00003B320000}"/>
    <cellStyle name="Normal 81 4 3 4 3" xfId="27957" xr:uid="{00000000-0005-0000-0000-0000356D0000}"/>
    <cellStyle name="Normal 81 4 3 5" xfId="7838" xr:uid="{00000000-0005-0000-0000-00009E1E0000}"/>
    <cellStyle name="Normal 81 4 3 5 3" xfId="22940" xr:uid="{00000000-0005-0000-0000-00009C590000}"/>
    <cellStyle name="Normal 81 4 3 7" xfId="17927" xr:uid="{00000000-0005-0000-0000-000007460000}"/>
    <cellStyle name="Normal 81 4 4" xfId="3620" xr:uid="{00000000-0005-0000-0000-0000240E0000}"/>
    <cellStyle name="Normal 81 4 4 2" xfId="13694" xr:uid="{00000000-0005-0000-0000-00007E350000}"/>
    <cellStyle name="Normal 81 4 4 2 3" xfId="28792" xr:uid="{00000000-0005-0000-0000-000078700000}"/>
    <cellStyle name="Normal 81 4 4 3" xfId="8674" xr:uid="{00000000-0005-0000-0000-0000E2210000}"/>
    <cellStyle name="Normal 81 4 4 3 3" xfId="23775" xr:uid="{00000000-0005-0000-0000-0000DF5C0000}"/>
    <cellStyle name="Normal 81 4 4 5" xfId="18762" xr:uid="{00000000-0005-0000-0000-00004A490000}"/>
    <cellStyle name="Normal 81 4 5" xfId="5313" xr:uid="{00000000-0005-0000-0000-0000C1140000}"/>
    <cellStyle name="Normal 81 4 5 2" xfId="15365" xr:uid="{00000000-0005-0000-0000-0000053C0000}"/>
    <cellStyle name="Normal 81 4 5 2 3" xfId="30463" xr:uid="{00000000-0005-0000-0000-0000FF760000}"/>
    <cellStyle name="Normal 81 4 5 3" xfId="10345" xr:uid="{00000000-0005-0000-0000-000069280000}"/>
    <cellStyle name="Normal 81 4 5 3 3" xfId="25446" xr:uid="{00000000-0005-0000-0000-000066630000}"/>
    <cellStyle name="Normal 81 4 5 5" xfId="20433" xr:uid="{00000000-0005-0000-0000-0000D14F0000}"/>
    <cellStyle name="Normal 81 4 6" xfId="12023" xr:uid="{00000000-0005-0000-0000-0000F72E0000}"/>
    <cellStyle name="Normal 81 4 6 3" xfId="27121" xr:uid="{00000000-0005-0000-0000-0000F1690000}"/>
    <cellStyle name="Normal 81 4 7" xfId="7002" xr:uid="{00000000-0005-0000-0000-00005A1B0000}"/>
    <cellStyle name="Normal 81 4 7 3" xfId="22104" xr:uid="{00000000-0005-0000-0000-000058560000}"/>
    <cellStyle name="Normal 81 4 9" xfId="17091" xr:uid="{00000000-0005-0000-0000-0000C3420000}"/>
    <cellStyle name="Normal 81 5" xfId="2136" xr:uid="{00000000-0005-0000-0000-000058080000}"/>
    <cellStyle name="Normal 81 5 2" xfId="2977" xr:uid="{00000000-0005-0000-0000-0000A10B0000}"/>
    <cellStyle name="Normal 81 5 2 2" xfId="4667" xr:uid="{00000000-0005-0000-0000-00003B120000}"/>
    <cellStyle name="Normal 81 5 2 2 2" xfId="14740" xr:uid="{00000000-0005-0000-0000-000094390000}"/>
    <cellStyle name="Normal 81 5 2 2 2 3" xfId="29838" xr:uid="{00000000-0005-0000-0000-00008E740000}"/>
    <cellStyle name="Normal 81 5 2 2 3" xfId="9720" xr:uid="{00000000-0005-0000-0000-0000F8250000}"/>
    <cellStyle name="Normal 81 5 2 2 3 3" xfId="24821" xr:uid="{00000000-0005-0000-0000-0000F5600000}"/>
    <cellStyle name="Normal 81 5 2 2 5" xfId="19808" xr:uid="{00000000-0005-0000-0000-0000604D0000}"/>
    <cellStyle name="Normal 81 5 2 3" xfId="6359" xr:uid="{00000000-0005-0000-0000-0000D7180000}"/>
    <cellStyle name="Normal 81 5 2 3 2" xfId="16411" xr:uid="{00000000-0005-0000-0000-00001B400000}"/>
    <cellStyle name="Normal 81 5 2 3 3" xfId="11391" xr:uid="{00000000-0005-0000-0000-00007F2C0000}"/>
    <cellStyle name="Normal 81 5 2 3 3 3" xfId="26492" xr:uid="{00000000-0005-0000-0000-00007C670000}"/>
    <cellStyle name="Normal 81 5 2 3 5" xfId="21479" xr:uid="{00000000-0005-0000-0000-0000E7530000}"/>
    <cellStyle name="Normal 81 5 2 4" xfId="13069" xr:uid="{00000000-0005-0000-0000-00000D330000}"/>
    <cellStyle name="Normal 81 5 2 4 3" xfId="28167" xr:uid="{00000000-0005-0000-0000-0000076E0000}"/>
    <cellStyle name="Normal 81 5 2 5" xfId="8048" xr:uid="{00000000-0005-0000-0000-0000701F0000}"/>
    <cellStyle name="Normal 81 5 2 5 3" xfId="23150" xr:uid="{00000000-0005-0000-0000-00006E5A0000}"/>
    <cellStyle name="Normal 81 5 2 7" xfId="18137" xr:uid="{00000000-0005-0000-0000-0000D9460000}"/>
    <cellStyle name="Normal 81 5 3" xfId="3830" xr:uid="{00000000-0005-0000-0000-0000F60E0000}"/>
    <cellStyle name="Normal 81 5 3 2" xfId="13904" xr:uid="{00000000-0005-0000-0000-000050360000}"/>
    <cellStyle name="Normal 81 5 3 2 3" xfId="29002" xr:uid="{00000000-0005-0000-0000-00004A710000}"/>
    <cellStyle name="Normal 81 5 3 3" xfId="8884" xr:uid="{00000000-0005-0000-0000-0000B4220000}"/>
    <cellStyle name="Normal 81 5 3 3 3" xfId="23985" xr:uid="{00000000-0005-0000-0000-0000B15D0000}"/>
    <cellStyle name="Normal 81 5 3 5" xfId="18972" xr:uid="{00000000-0005-0000-0000-00001C4A0000}"/>
    <cellStyle name="Normal 81 5 4" xfId="5523" xr:uid="{00000000-0005-0000-0000-000093150000}"/>
    <cellStyle name="Normal 81 5 4 2" xfId="15575" xr:uid="{00000000-0005-0000-0000-0000D73C0000}"/>
    <cellStyle name="Normal 81 5 4 2 3" xfId="30673" xr:uid="{00000000-0005-0000-0000-0000D1770000}"/>
    <cellStyle name="Normal 81 5 4 3" xfId="10555" xr:uid="{00000000-0005-0000-0000-00003B290000}"/>
    <cellStyle name="Normal 81 5 4 3 3" xfId="25656" xr:uid="{00000000-0005-0000-0000-000038640000}"/>
    <cellStyle name="Normal 81 5 4 5" xfId="20643" xr:uid="{00000000-0005-0000-0000-0000A3500000}"/>
    <cellStyle name="Normal 81 5 5" xfId="12233" xr:uid="{00000000-0005-0000-0000-0000C92F0000}"/>
    <cellStyle name="Normal 81 5 5 3" xfId="27331" xr:uid="{00000000-0005-0000-0000-0000C36A0000}"/>
    <cellStyle name="Normal 81 5 6" xfId="7212" xr:uid="{00000000-0005-0000-0000-00002C1C0000}"/>
    <cellStyle name="Normal 81 5 6 3" xfId="22314" xr:uid="{00000000-0005-0000-0000-00002A570000}"/>
    <cellStyle name="Normal 81 5 8" xfId="17301" xr:uid="{00000000-0005-0000-0000-000095430000}"/>
    <cellStyle name="Normal 81 6" xfId="2557" xr:uid="{00000000-0005-0000-0000-0000FD090000}"/>
    <cellStyle name="Normal 81 6 2" xfId="4249" xr:uid="{00000000-0005-0000-0000-000099100000}"/>
    <cellStyle name="Normal 81 6 2 2" xfId="14322" xr:uid="{00000000-0005-0000-0000-0000F2370000}"/>
    <cellStyle name="Normal 81 6 2 2 3" xfId="29420" xr:uid="{00000000-0005-0000-0000-0000EC720000}"/>
    <cellStyle name="Normal 81 6 2 3" xfId="9302" xr:uid="{00000000-0005-0000-0000-000056240000}"/>
    <cellStyle name="Normal 81 6 2 3 3" xfId="24403" xr:uid="{00000000-0005-0000-0000-0000535F0000}"/>
    <cellStyle name="Normal 81 6 2 5" xfId="19390" xr:uid="{00000000-0005-0000-0000-0000BE4B0000}"/>
    <cellStyle name="Normal 81 6 3" xfId="5941" xr:uid="{00000000-0005-0000-0000-000035170000}"/>
    <cellStyle name="Normal 81 6 3 2" xfId="15993" xr:uid="{00000000-0005-0000-0000-0000793E0000}"/>
    <cellStyle name="Normal 81 6 3 3" xfId="10973" xr:uid="{00000000-0005-0000-0000-0000DD2A0000}"/>
    <cellStyle name="Normal 81 6 3 3 3" xfId="26074" xr:uid="{00000000-0005-0000-0000-0000DA650000}"/>
    <cellStyle name="Normal 81 6 3 5" xfId="21061" xr:uid="{00000000-0005-0000-0000-000045520000}"/>
    <cellStyle name="Normal 81 6 4" xfId="12651" xr:uid="{00000000-0005-0000-0000-00006B310000}"/>
    <cellStyle name="Normal 81 6 4 3" xfId="27749" xr:uid="{00000000-0005-0000-0000-0000656C0000}"/>
    <cellStyle name="Normal 81 6 5" xfId="7630" xr:uid="{00000000-0005-0000-0000-0000CE1D0000}"/>
    <cellStyle name="Normal 81 6 5 3" xfId="22732" xr:uid="{00000000-0005-0000-0000-0000CC580000}"/>
    <cellStyle name="Normal 81 6 7" xfId="17719" xr:uid="{00000000-0005-0000-0000-000037450000}"/>
    <cellStyle name="Normal 81 7" xfId="3410" xr:uid="{00000000-0005-0000-0000-0000520D0000}"/>
    <cellStyle name="Normal 81 7 2" xfId="13486" xr:uid="{00000000-0005-0000-0000-0000AE340000}"/>
    <cellStyle name="Normal 81 7 2 3" xfId="28584" xr:uid="{00000000-0005-0000-0000-0000A86F0000}"/>
    <cellStyle name="Normal 81 7 3" xfId="8466" xr:uid="{00000000-0005-0000-0000-000012210000}"/>
    <cellStyle name="Normal 81 7 3 3" xfId="23567" xr:uid="{00000000-0005-0000-0000-00000F5C0000}"/>
    <cellStyle name="Normal 81 7 5" xfId="18554" xr:uid="{00000000-0005-0000-0000-00007A480000}"/>
    <cellStyle name="Normal 81 8" xfId="5103" xr:uid="{00000000-0005-0000-0000-0000EF130000}"/>
    <cellStyle name="Normal 81 8 2" xfId="15157" xr:uid="{00000000-0005-0000-0000-0000353B0000}"/>
    <cellStyle name="Normal 81 8 2 3" xfId="30255" xr:uid="{00000000-0005-0000-0000-00002F760000}"/>
    <cellStyle name="Normal 81 8 3" xfId="10137" xr:uid="{00000000-0005-0000-0000-000099270000}"/>
    <cellStyle name="Normal 81 8 3 3" xfId="25238" xr:uid="{00000000-0005-0000-0000-000096620000}"/>
    <cellStyle name="Normal 81 8 5" xfId="20225" xr:uid="{00000000-0005-0000-0000-0000014F0000}"/>
    <cellStyle name="Normal 81 9" xfId="11813" xr:uid="{00000000-0005-0000-0000-0000252E0000}"/>
    <cellStyle name="Normal 81 9 3" xfId="26913" xr:uid="{00000000-0005-0000-0000-000021690000}"/>
    <cellStyle name="Normal 82" xfId="1703" xr:uid="{00000000-0005-0000-0000-0000A7060000}"/>
    <cellStyle name="Normal 83" xfId="1710" xr:uid="{00000000-0005-0000-0000-0000AE060000}"/>
    <cellStyle name="Normal 84" xfId="1758" xr:uid="{00000000-0005-0000-0000-0000DE060000}"/>
    <cellStyle name="Normal 85" xfId="1757" xr:uid="{00000000-0005-0000-0000-0000DD060000}"/>
    <cellStyle name="Normal 86" xfId="1865" xr:uid="{00000000-0005-0000-0000-000049070000}"/>
    <cellStyle name="Normal 87" xfId="1867" xr:uid="{00000000-0005-0000-0000-00004B070000}"/>
    <cellStyle name="Normal 88" xfId="1866" xr:uid="{00000000-0005-0000-0000-00004A070000}"/>
    <cellStyle name="Normal 89" xfId="2083" xr:uid="{00000000-0005-0000-0000-000023080000}"/>
    <cellStyle name="Normal 9" xfId="135" xr:uid="{00000000-0005-0000-0000-000087000000}"/>
    <cellStyle name="Normal 9 2" xfId="728" xr:uid="{00000000-0005-0000-0000-0000D8020000}"/>
    <cellStyle name="Normal 9 2 2" xfId="1496" xr:uid="{00000000-0005-0000-0000-0000D8050000}"/>
    <cellStyle name="Normal 9 3" xfId="749" xr:uid="{00000000-0005-0000-0000-0000ED020000}"/>
    <cellStyle name="Normal 9 3 2" xfId="1497" xr:uid="{00000000-0005-0000-0000-0000D9050000}"/>
    <cellStyle name="Normal 9 4" xfId="785" xr:uid="{00000000-0005-0000-0000-000011030000}"/>
    <cellStyle name="Normal 9 4 2" xfId="1498" xr:uid="{00000000-0005-0000-0000-0000DA050000}"/>
    <cellStyle name="Normal 9 5" xfId="663" xr:uid="{00000000-0005-0000-0000-000097020000}"/>
    <cellStyle name="Normal 9 7" xfId="976" xr:uid="{00000000-0005-0000-0000-0000D0030000}"/>
    <cellStyle name="Normal 9 8" xfId="415" xr:uid="{00000000-0005-0000-0000-00009F010000}"/>
    <cellStyle name="Normal 90" xfId="2082" xr:uid="{00000000-0005-0000-0000-000022080000}"/>
    <cellStyle name="Normal 90 2" xfId="2924" xr:uid="{00000000-0005-0000-0000-00006C0B0000}"/>
    <cellStyle name="Normal 90 2 2" xfId="4614" xr:uid="{00000000-0005-0000-0000-000006120000}"/>
    <cellStyle name="Normal 90 2 2 2" xfId="14687" xr:uid="{00000000-0005-0000-0000-00005F390000}"/>
    <cellStyle name="Normal 90 2 2 2 3" xfId="29785" xr:uid="{00000000-0005-0000-0000-000059740000}"/>
    <cellStyle name="Normal 90 2 2 3" xfId="9667" xr:uid="{00000000-0005-0000-0000-0000C3250000}"/>
    <cellStyle name="Normal 90 2 2 3 3" xfId="24768" xr:uid="{00000000-0005-0000-0000-0000C0600000}"/>
    <cellStyle name="Normal 90 2 2 5" xfId="19755" xr:uid="{00000000-0005-0000-0000-00002B4D0000}"/>
    <cellStyle name="Normal 90 2 3" xfId="6306" xr:uid="{00000000-0005-0000-0000-0000A2180000}"/>
    <cellStyle name="Normal 90 2 3 2" xfId="16358" xr:uid="{00000000-0005-0000-0000-0000E63F0000}"/>
    <cellStyle name="Normal 90 2 3 3" xfId="11338" xr:uid="{00000000-0005-0000-0000-00004A2C0000}"/>
    <cellStyle name="Normal 90 2 3 3 3" xfId="26439" xr:uid="{00000000-0005-0000-0000-000047670000}"/>
    <cellStyle name="Normal 90 2 3 5" xfId="21426" xr:uid="{00000000-0005-0000-0000-0000B2530000}"/>
    <cellStyle name="Normal 90 2 4" xfId="13016" xr:uid="{00000000-0005-0000-0000-0000D8320000}"/>
    <cellStyle name="Normal 90 2 4 3" xfId="28114" xr:uid="{00000000-0005-0000-0000-0000D26D0000}"/>
    <cellStyle name="Normal 90 2 5" xfId="7995" xr:uid="{00000000-0005-0000-0000-00003B1F0000}"/>
    <cellStyle name="Normal 90 2 5 3" xfId="23097" xr:uid="{00000000-0005-0000-0000-0000395A0000}"/>
    <cellStyle name="Normal 90 2 7" xfId="18084" xr:uid="{00000000-0005-0000-0000-0000A4460000}"/>
    <cellStyle name="Normal 90 3" xfId="3777" xr:uid="{00000000-0005-0000-0000-0000C10E0000}"/>
    <cellStyle name="Normal 90 3 2" xfId="13851" xr:uid="{00000000-0005-0000-0000-00001B360000}"/>
    <cellStyle name="Normal 90 3 2 3" xfId="28949" xr:uid="{00000000-0005-0000-0000-000015710000}"/>
    <cellStyle name="Normal 90 3 3" xfId="8831" xr:uid="{00000000-0005-0000-0000-00007F220000}"/>
    <cellStyle name="Normal 90 3 3 3" xfId="23932" xr:uid="{00000000-0005-0000-0000-00007C5D0000}"/>
    <cellStyle name="Normal 90 3 5" xfId="18919" xr:uid="{00000000-0005-0000-0000-0000E7490000}"/>
    <cellStyle name="Normal 90 4" xfId="5470" xr:uid="{00000000-0005-0000-0000-00005E150000}"/>
    <cellStyle name="Normal 90 4 2" xfId="15522" xr:uid="{00000000-0005-0000-0000-0000A23C0000}"/>
    <cellStyle name="Normal 90 4 2 3" xfId="30620" xr:uid="{00000000-0005-0000-0000-00009C770000}"/>
    <cellStyle name="Normal 90 4 3" xfId="10502" xr:uid="{00000000-0005-0000-0000-000006290000}"/>
    <cellStyle name="Normal 90 4 3 3" xfId="25603" xr:uid="{00000000-0005-0000-0000-000003640000}"/>
    <cellStyle name="Normal 90 4 5" xfId="20590" xr:uid="{00000000-0005-0000-0000-00006E500000}"/>
    <cellStyle name="Normal 90 5" xfId="12180" xr:uid="{00000000-0005-0000-0000-0000942F0000}"/>
    <cellStyle name="Normal 90 5 3" xfId="27278" xr:uid="{00000000-0005-0000-0000-00008E6A0000}"/>
    <cellStyle name="Normal 90 6" xfId="7159" xr:uid="{00000000-0005-0000-0000-0000F71B0000}"/>
    <cellStyle name="Normal 90 6 3" xfId="22261" xr:uid="{00000000-0005-0000-0000-0000F5560000}"/>
    <cellStyle name="Normal 90 8" xfId="17248" xr:uid="{00000000-0005-0000-0000-000060430000}"/>
    <cellStyle name="Normal 91" xfId="2085" xr:uid="{00000000-0005-0000-0000-000025080000}"/>
    <cellStyle name="Normal 91 2" xfId="2926" xr:uid="{00000000-0005-0000-0000-00006E0B0000}"/>
    <cellStyle name="Normal 91 2 2" xfId="4616" xr:uid="{00000000-0005-0000-0000-000008120000}"/>
    <cellStyle name="Normal 91 2 2 2" xfId="14689" xr:uid="{00000000-0005-0000-0000-000061390000}"/>
    <cellStyle name="Normal 91 2 2 2 3" xfId="29787" xr:uid="{00000000-0005-0000-0000-00005B740000}"/>
    <cellStyle name="Normal 91 2 2 3" xfId="9669" xr:uid="{00000000-0005-0000-0000-0000C5250000}"/>
    <cellStyle name="Normal 91 2 2 3 3" xfId="24770" xr:uid="{00000000-0005-0000-0000-0000C2600000}"/>
    <cellStyle name="Normal 91 2 2 5" xfId="19757" xr:uid="{00000000-0005-0000-0000-00002D4D0000}"/>
    <cellStyle name="Normal 91 2 3" xfId="6308" xr:uid="{00000000-0005-0000-0000-0000A4180000}"/>
    <cellStyle name="Normal 91 2 3 2" xfId="16360" xr:uid="{00000000-0005-0000-0000-0000E83F0000}"/>
    <cellStyle name="Normal 91 2 3 3" xfId="11340" xr:uid="{00000000-0005-0000-0000-00004C2C0000}"/>
    <cellStyle name="Normal 91 2 3 3 3" xfId="26441" xr:uid="{00000000-0005-0000-0000-000049670000}"/>
    <cellStyle name="Normal 91 2 3 5" xfId="21428" xr:uid="{00000000-0005-0000-0000-0000B4530000}"/>
    <cellStyle name="Normal 91 2 4" xfId="13018" xr:uid="{00000000-0005-0000-0000-0000DA320000}"/>
    <cellStyle name="Normal 91 2 4 3" xfId="28116" xr:uid="{00000000-0005-0000-0000-0000D46D0000}"/>
    <cellStyle name="Normal 91 2 5" xfId="7997" xr:uid="{00000000-0005-0000-0000-00003D1F0000}"/>
    <cellStyle name="Normal 91 2 5 3" xfId="23099" xr:uid="{00000000-0005-0000-0000-00003B5A0000}"/>
    <cellStyle name="Normal 91 2 7" xfId="18086" xr:uid="{00000000-0005-0000-0000-0000A6460000}"/>
    <cellStyle name="Normal 91 3" xfId="3779" xr:uid="{00000000-0005-0000-0000-0000C30E0000}"/>
    <cellStyle name="Normal 91 3 2" xfId="13853" xr:uid="{00000000-0005-0000-0000-00001D360000}"/>
    <cellStyle name="Normal 91 3 2 3" xfId="28951" xr:uid="{00000000-0005-0000-0000-000017710000}"/>
    <cellStyle name="Normal 91 3 3" xfId="8833" xr:uid="{00000000-0005-0000-0000-000081220000}"/>
    <cellStyle name="Normal 91 3 3 3" xfId="23934" xr:uid="{00000000-0005-0000-0000-00007E5D0000}"/>
    <cellStyle name="Normal 91 3 5" xfId="18921" xr:uid="{00000000-0005-0000-0000-0000E9490000}"/>
    <cellStyle name="Normal 91 4" xfId="5472" xr:uid="{00000000-0005-0000-0000-000060150000}"/>
    <cellStyle name="Normal 91 4 2" xfId="15524" xr:uid="{00000000-0005-0000-0000-0000A43C0000}"/>
    <cellStyle name="Normal 91 4 2 3" xfId="30622" xr:uid="{00000000-0005-0000-0000-00009E770000}"/>
    <cellStyle name="Normal 91 4 3" xfId="10504" xr:uid="{00000000-0005-0000-0000-000008290000}"/>
    <cellStyle name="Normal 91 4 3 3" xfId="25605" xr:uid="{00000000-0005-0000-0000-000005640000}"/>
    <cellStyle name="Normal 91 4 5" xfId="20592" xr:uid="{00000000-0005-0000-0000-000070500000}"/>
    <cellStyle name="Normal 91 5" xfId="12182" xr:uid="{00000000-0005-0000-0000-0000962F0000}"/>
    <cellStyle name="Normal 91 5 3" xfId="27280" xr:uid="{00000000-0005-0000-0000-0000906A0000}"/>
    <cellStyle name="Normal 91 6" xfId="7161" xr:uid="{00000000-0005-0000-0000-0000F91B0000}"/>
    <cellStyle name="Normal 91 6 3" xfId="22263" xr:uid="{00000000-0005-0000-0000-0000F7560000}"/>
    <cellStyle name="Normal 91 8" xfId="17250" xr:uid="{00000000-0005-0000-0000-000062430000}"/>
    <cellStyle name="Normal 92" xfId="2504" xr:uid="{00000000-0005-0000-0000-0000C8090000}"/>
    <cellStyle name="Normal 92 2" xfId="4196" xr:uid="{00000000-0005-0000-0000-000064100000}"/>
    <cellStyle name="Normal 93" xfId="3342" xr:uid="{00000000-0005-0000-0000-00000E0D0000}"/>
    <cellStyle name="Normal 93 2" xfId="5032" xr:uid="{00000000-0005-0000-0000-0000A8130000}"/>
    <cellStyle name="Normal 94" xfId="3347" xr:uid="{00000000-0005-0000-0000-0000130D0000}"/>
    <cellStyle name="Normal 95" xfId="2503" xr:uid="{00000000-0005-0000-0000-0000C7090000}"/>
    <cellStyle name="Normal 95 2" xfId="4195" xr:uid="{00000000-0005-0000-0000-000063100000}"/>
    <cellStyle name="Normal 95 2 2" xfId="14269" xr:uid="{00000000-0005-0000-0000-0000BD370000}"/>
    <cellStyle name="Normal 95 2 2 3" xfId="29367" xr:uid="{00000000-0005-0000-0000-0000B7720000}"/>
    <cellStyle name="Normal 95 2 3" xfId="9249" xr:uid="{00000000-0005-0000-0000-000021240000}"/>
    <cellStyle name="Normal 95 2 3 3" xfId="24350" xr:uid="{00000000-0005-0000-0000-00001E5F0000}"/>
    <cellStyle name="Normal 95 2 5" xfId="19337" xr:uid="{00000000-0005-0000-0000-0000894B0000}"/>
    <cellStyle name="Normal 95 3" xfId="5888" xr:uid="{00000000-0005-0000-0000-000000170000}"/>
    <cellStyle name="Normal 95 3 2" xfId="15940" xr:uid="{00000000-0005-0000-0000-0000443E0000}"/>
    <cellStyle name="Normal 95 3 3" xfId="10920" xr:uid="{00000000-0005-0000-0000-0000A82A0000}"/>
    <cellStyle name="Normal 95 3 3 3" xfId="26021" xr:uid="{00000000-0005-0000-0000-0000A5650000}"/>
    <cellStyle name="Normal 95 3 5" xfId="21008" xr:uid="{00000000-0005-0000-0000-000010520000}"/>
    <cellStyle name="Normal 95 4" xfId="12598" xr:uid="{00000000-0005-0000-0000-000036310000}"/>
    <cellStyle name="Normal 95 4 3" xfId="27696" xr:uid="{00000000-0005-0000-0000-0000306C0000}"/>
    <cellStyle name="Normal 95 5" xfId="7577" xr:uid="{00000000-0005-0000-0000-0000991D0000}"/>
    <cellStyle name="Normal 95 5 3" xfId="22679" xr:uid="{00000000-0005-0000-0000-000097580000}"/>
    <cellStyle name="Normal 95 7" xfId="17666" xr:uid="{00000000-0005-0000-0000-000002450000}"/>
    <cellStyle name="Normal 96" xfId="2506" xr:uid="{00000000-0005-0000-0000-0000CA090000}"/>
    <cellStyle name="Normal 96 2" xfId="4198" xr:uid="{00000000-0005-0000-0000-000066100000}"/>
    <cellStyle name="Normal 96 2 2" xfId="14271" xr:uid="{00000000-0005-0000-0000-0000BF370000}"/>
    <cellStyle name="Normal 96 2 2 3" xfId="29369" xr:uid="{00000000-0005-0000-0000-0000B9720000}"/>
    <cellStyle name="Normal 96 2 3" xfId="9251" xr:uid="{00000000-0005-0000-0000-000023240000}"/>
    <cellStyle name="Normal 96 2 3 3" xfId="24352" xr:uid="{00000000-0005-0000-0000-0000205F0000}"/>
    <cellStyle name="Normal 96 2 5" xfId="19339" xr:uid="{00000000-0005-0000-0000-00008B4B0000}"/>
    <cellStyle name="Normal 96 3" xfId="5890" xr:uid="{00000000-0005-0000-0000-000002170000}"/>
    <cellStyle name="Normal 96 3 2" xfId="15942" xr:uid="{00000000-0005-0000-0000-0000463E0000}"/>
    <cellStyle name="Normal 96 3 3" xfId="10922" xr:uid="{00000000-0005-0000-0000-0000AA2A0000}"/>
    <cellStyle name="Normal 96 3 3 3" xfId="26023" xr:uid="{00000000-0005-0000-0000-0000A7650000}"/>
    <cellStyle name="Normal 96 3 5" xfId="21010" xr:uid="{00000000-0005-0000-0000-000012520000}"/>
    <cellStyle name="Normal 96 4" xfId="12600" xr:uid="{00000000-0005-0000-0000-000038310000}"/>
    <cellStyle name="Normal 96 4 3" xfId="27698" xr:uid="{00000000-0005-0000-0000-0000326C0000}"/>
    <cellStyle name="Normal 96 5" xfId="7579" xr:uid="{00000000-0005-0000-0000-00009B1D0000}"/>
    <cellStyle name="Normal 96 5 3" xfId="22681" xr:uid="{00000000-0005-0000-0000-000099580000}"/>
    <cellStyle name="Normal 96 7" xfId="17668" xr:uid="{00000000-0005-0000-0000-000004450000}"/>
    <cellStyle name="Normal 97" xfId="11758" xr:uid="{00000000-0005-0000-0000-0000EE2D0000}"/>
    <cellStyle name="Normal 98" xfId="16777" xr:uid="{00000000-0005-0000-0000-000089410000}"/>
    <cellStyle name="Normal 99" xfId="3350" xr:uid="{00000000-0005-0000-0000-0000160D0000}"/>
    <cellStyle name="Normal_Revised CARE Table 5C_033107" xfId="329" xr:uid="{00000000-0005-0000-0000-000049010000}"/>
    <cellStyle name="Normal_Revised CARE Table 5C_033107 2" xfId="30977" xr:uid="{ADB06373-A3C2-4ABA-831F-7CA26D73196B}"/>
    <cellStyle name="Normal_Sheet1" xfId="30976" xr:uid="{13A5C81C-1A1F-43A2-A5A4-9743846DAF72}"/>
    <cellStyle name="Note" xfId="136" xr:uid="{00000000-0005-0000-0000-000088000000}"/>
    <cellStyle name="Note 2" xfId="137" xr:uid="{00000000-0005-0000-0000-000089000000}"/>
    <cellStyle name="Note 2 10" xfId="977" xr:uid="{00000000-0005-0000-0000-0000D1030000}"/>
    <cellStyle name="Note 2 11" xfId="416" xr:uid="{00000000-0005-0000-0000-0000A0010000}"/>
    <cellStyle name="Note 2 2" xfId="787" xr:uid="{00000000-0005-0000-0000-000013030000}"/>
    <cellStyle name="Note 2 3" xfId="702" xr:uid="{00000000-0005-0000-0000-0000BE020000}"/>
    <cellStyle name="Note 2 4" xfId="1500" xr:uid="{00000000-0005-0000-0000-0000DC050000}"/>
    <cellStyle name="Note 2 5" xfId="1501" xr:uid="{00000000-0005-0000-0000-0000DD050000}"/>
    <cellStyle name="Note 2 6" xfId="1502" xr:uid="{00000000-0005-0000-0000-0000DE050000}"/>
    <cellStyle name="Note 2 7" xfId="1499" xr:uid="{00000000-0005-0000-0000-0000DB050000}"/>
    <cellStyle name="Note 2 8" xfId="1092" xr:uid="{00000000-0005-0000-0000-000044040000}"/>
    <cellStyle name="Note 3" xfId="786" xr:uid="{00000000-0005-0000-0000-000012030000}"/>
    <cellStyle name="Note 4" xfId="485" xr:uid="{00000000-0005-0000-0000-0000E5010000}"/>
    <cellStyle name="Output" xfId="138" xr:uid="{00000000-0005-0000-0000-00008A000000}"/>
    <cellStyle name="Output 2" xfId="703" xr:uid="{00000000-0005-0000-0000-0000BF020000}"/>
    <cellStyle name="Output 2 10" xfId="978" xr:uid="{00000000-0005-0000-0000-0000D2030000}"/>
    <cellStyle name="Output 2 2" xfId="1504" xr:uid="{00000000-0005-0000-0000-0000E0050000}"/>
    <cellStyle name="Output 2 3" xfId="1505" xr:uid="{00000000-0005-0000-0000-0000E1050000}"/>
    <cellStyle name="Output 2 4" xfId="1506" xr:uid="{00000000-0005-0000-0000-0000E2050000}"/>
    <cellStyle name="Output 2 5" xfId="1507" xr:uid="{00000000-0005-0000-0000-0000E3050000}"/>
    <cellStyle name="Output 2 6" xfId="1508" xr:uid="{00000000-0005-0000-0000-0000E4050000}"/>
    <cellStyle name="Output 2 7" xfId="1503" xr:uid="{00000000-0005-0000-0000-0000DF050000}"/>
    <cellStyle name="Output 2 8" xfId="1093" xr:uid="{00000000-0005-0000-0000-000045040000}"/>
    <cellStyle name="Percent" xfId="1" xr:uid="{00000000-0005-0000-0000-000001000000}"/>
    <cellStyle name="Percent [2]" xfId="139" xr:uid="{00000000-0005-0000-0000-00008B000000}"/>
    <cellStyle name="Percent [2] 10" xfId="1510" xr:uid="{00000000-0005-0000-0000-0000E6050000}"/>
    <cellStyle name="Percent [2] 10 2" xfId="1511" xr:uid="{00000000-0005-0000-0000-0000E7050000}"/>
    <cellStyle name="Percent [2] 11" xfId="1509" xr:uid="{00000000-0005-0000-0000-0000E5050000}"/>
    <cellStyle name="Percent [2] 2" xfId="140" xr:uid="{00000000-0005-0000-0000-00008C000000}"/>
    <cellStyle name="Percent [2] 2 2" xfId="141" xr:uid="{00000000-0005-0000-0000-00008D000000}"/>
    <cellStyle name="Percent [2] 2 2 2" xfId="621" xr:uid="{00000000-0005-0000-0000-00006D020000}"/>
    <cellStyle name="Percent [2] 2 2 3" xfId="518" xr:uid="{00000000-0005-0000-0000-000006020000}"/>
    <cellStyle name="Percent [2] 2 2 4" xfId="418" xr:uid="{00000000-0005-0000-0000-0000A2010000}"/>
    <cellStyle name="Percent [2] 2 3" xfId="142" xr:uid="{00000000-0005-0000-0000-00008E000000}"/>
    <cellStyle name="Percent [2] 2 3 2" xfId="620" xr:uid="{00000000-0005-0000-0000-00006C020000}"/>
    <cellStyle name="Percent [2] 2 3 3" xfId="419" xr:uid="{00000000-0005-0000-0000-0000A3010000}"/>
    <cellStyle name="Percent [2] 2 4" xfId="517" xr:uid="{00000000-0005-0000-0000-000005020000}"/>
    <cellStyle name="Percent [2] 2 5" xfId="417" xr:uid="{00000000-0005-0000-0000-0000A1010000}"/>
    <cellStyle name="Percent [2] 3" xfId="143" xr:uid="{00000000-0005-0000-0000-00008F000000}"/>
    <cellStyle name="Percent [2] 3 2" xfId="144" xr:uid="{00000000-0005-0000-0000-000090000000}"/>
    <cellStyle name="Percent [2] 3 2 2" xfId="622" xr:uid="{00000000-0005-0000-0000-00006E020000}"/>
    <cellStyle name="Percent [2] 3 2 3" xfId="421" xr:uid="{00000000-0005-0000-0000-0000A5010000}"/>
    <cellStyle name="Percent [2] 3 3" xfId="519" xr:uid="{00000000-0005-0000-0000-000007020000}"/>
    <cellStyle name="Percent [2] 3 4" xfId="420" xr:uid="{00000000-0005-0000-0000-0000A4010000}"/>
    <cellStyle name="Percent [2] 4" xfId="145" xr:uid="{00000000-0005-0000-0000-000091000000}"/>
    <cellStyle name="Percent [2] 4 2" xfId="789" xr:uid="{00000000-0005-0000-0000-000015030000}"/>
    <cellStyle name="Percent [2] 4 3" xfId="422" xr:uid="{00000000-0005-0000-0000-0000A6010000}"/>
    <cellStyle name="Percent [2] 5" xfId="1512" xr:uid="{00000000-0005-0000-0000-0000E8050000}"/>
    <cellStyle name="Percent [2] 5 2" xfId="1513" xr:uid="{00000000-0005-0000-0000-0000E9050000}"/>
    <cellStyle name="Percent [2] 5 3" xfId="1514" xr:uid="{00000000-0005-0000-0000-0000EA050000}"/>
    <cellStyle name="Percent [2] 6" xfId="1515" xr:uid="{00000000-0005-0000-0000-0000EB050000}"/>
    <cellStyle name="Percent [2] 6 2" xfId="1516" xr:uid="{00000000-0005-0000-0000-0000EC050000}"/>
    <cellStyle name="Percent [2] 7" xfId="1517" xr:uid="{00000000-0005-0000-0000-0000ED050000}"/>
    <cellStyle name="Percent [2] 7 2" xfId="1518" xr:uid="{00000000-0005-0000-0000-0000EE050000}"/>
    <cellStyle name="Percent [2] 8" xfId="1519" xr:uid="{00000000-0005-0000-0000-0000EF050000}"/>
    <cellStyle name="Percent [2] 9" xfId="1520" xr:uid="{00000000-0005-0000-0000-0000F0050000}"/>
    <cellStyle name="Percent [2] 9 2" xfId="1521" xr:uid="{00000000-0005-0000-0000-0000F1050000}"/>
    <cellStyle name="Percent 10" xfId="146" xr:uid="{00000000-0005-0000-0000-000092000000}"/>
    <cellStyle name="Percent 10 2" xfId="623" xr:uid="{00000000-0005-0000-0000-00006F020000}"/>
    <cellStyle name="Percent 10 3" xfId="520" xr:uid="{00000000-0005-0000-0000-000008020000}"/>
    <cellStyle name="Percent 10 4" xfId="423" xr:uid="{00000000-0005-0000-0000-0000A7010000}"/>
    <cellStyle name="Percent 100" xfId="16808" xr:uid="{00000000-0005-0000-0000-0000A8410000}"/>
    <cellStyle name="Percent 101" xfId="16792" xr:uid="{00000000-0005-0000-0000-000098410000}"/>
    <cellStyle name="Percent 102" xfId="16797" xr:uid="{00000000-0005-0000-0000-00009D410000}"/>
    <cellStyle name="Percent 103" xfId="16790" xr:uid="{00000000-0005-0000-0000-000096410000}"/>
    <cellStyle name="Percent 104" xfId="16810" xr:uid="{00000000-0005-0000-0000-0000AA410000}"/>
    <cellStyle name="Percent 105" xfId="16823" xr:uid="{00000000-0005-0000-0000-0000B7410000}"/>
    <cellStyle name="Percent 106" xfId="16788" xr:uid="{00000000-0005-0000-0000-000094410000}"/>
    <cellStyle name="Percent 107" xfId="16796" xr:uid="{00000000-0005-0000-0000-00009C410000}"/>
    <cellStyle name="Percent 108" xfId="16820" xr:uid="{00000000-0005-0000-0000-0000B4410000}"/>
    <cellStyle name="Percent 109" xfId="6738" xr:uid="{00000000-0005-0000-0000-0000521A0000}"/>
    <cellStyle name="Percent 11" xfId="788" xr:uid="{00000000-0005-0000-0000-000014030000}"/>
    <cellStyle name="Percent 110" xfId="16827" xr:uid="{00000000-0005-0000-0000-0000BB410000}"/>
    <cellStyle name="Percent 117" xfId="16883" xr:uid="{00000000-0005-0000-0000-0000F3410000}"/>
    <cellStyle name="Percent 12" xfId="486" xr:uid="{00000000-0005-0000-0000-0000E6010000}"/>
    <cellStyle name="Percent 12 2" xfId="979" xr:uid="{00000000-0005-0000-0000-0000D3030000}"/>
    <cellStyle name="Percent 13" xfId="794" xr:uid="{00000000-0005-0000-0000-00001A030000}"/>
    <cellStyle name="Percent 13 2" xfId="980" xr:uid="{00000000-0005-0000-0000-0000D4030000}"/>
    <cellStyle name="Percent 14" xfId="855" xr:uid="{00000000-0005-0000-0000-000057030000}"/>
    <cellStyle name="Percent 14 2" xfId="981" xr:uid="{00000000-0005-0000-0000-0000D5030000}"/>
    <cellStyle name="Percent 15" xfId="982" xr:uid="{00000000-0005-0000-0000-0000D6030000}"/>
    <cellStyle name="Percent 16" xfId="983" xr:uid="{00000000-0005-0000-0000-0000D7030000}"/>
    <cellStyle name="Percent 17" xfId="1522" xr:uid="{00000000-0005-0000-0000-0000F2050000}"/>
    <cellStyle name="Percent 18" xfId="1523" xr:uid="{00000000-0005-0000-0000-0000F3050000}"/>
    <cellStyle name="Percent 19" xfId="1524" xr:uid="{00000000-0005-0000-0000-0000F4050000}"/>
    <cellStyle name="Percent 19 2" xfId="1525" xr:uid="{00000000-0005-0000-0000-0000F5050000}"/>
    <cellStyle name="Percent 19 3" xfId="1526" xr:uid="{00000000-0005-0000-0000-0000F6050000}"/>
    <cellStyle name="Percent 2" xfId="147" xr:uid="{00000000-0005-0000-0000-000093000000}"/>
    <cellStyle name="Percent 2 2" xfId="148" xr:uid="{00000000-0005-0000-0000-000094000000}"/>
    <cellStyle name="Percent 2 2 2" xfId="625" xr:uid="{00000000-0005-0000-0000-000071020000}"/>
    <cellStyle name="Percent 2 2 3" xfId="522" xr:uid="{00000000-0005-0000-0000-00000A020000}"/>
    <cellStyle name="Percent 2 2 4" xfId="425" xr:uid="{00000000-0005-0000-0000-0000A9010000}"/>
    <cellStyle name="Percent 2 3" xfId="149" xr:uid="{00000000-0005-0000-0000-000095000000}"/>
    <cellStyle name="Percent 2 3 2" xfId="624" xr:uid="{00000000-0005-0000-0000-000070020000}"/>
    <cellStyle name="Percent 2 3 3" xfId="426" xr:uid="{00000000-0005-0000-0000-0000AA010000}"/>
    <cellStyle name="Percent 2 4" xfId="521" xr:uid="{00000000-0005-0000-0000-000009020000}"/>
    <cellStyle name="Percent 2 5" xfId="424" xr:uid="{00000000-0005-0000-0000-0000A8010000}"/>
    <cellStyle name="Percent 20" xfId="1527" xr:uid="{00000000-0005-0000-0000-0000F7050000}"/>
    <cellStyle name="Percent 21" xfId="1528" xr:uid="{00000000-0005-0000-0000-0000F8050000}"/>
    <cellStyle name="Percent 22" xfId="1529" xr:uid="{00000000-0005-0000-0000-0000F9050000}"/>
    <cellStyle name="Percent 23" xfId="1530" xr:uid="{00000000-0005-0000-0000-0000FA050000}"/>
    <cellStyle name="Percent 24" xfId="1531" xr:uid="{00000000-0005-0000-0000-0000FB050000}"/>
    <cellStyle name="Percent 25" xfId="1532" xr:uid="{00000000-0005-0000-0000-0000FC050000}"/>
    <cellStyle name="Percent 26" xfId="1533" xr:uid="{00000000-0005-0000-0000-0000FD050000}"/>
    <cellStyle name="Percent 27" xfId="1534" xr:uid="{00000000-0005-0000-0000-0000FE050000}"/>
    <cellStyle name="Percent 28" xfId="1535" xr:uid="{00000000-0005-0000-0000-0000FF050000}"/>
    <cellStyle name="Percent 28 2" xfId="1536" xr:uid="{00000000-0005-0000-0000-000000060000}"/>
    <cellStyle name="Percent 29" xfId="1537" xr:uid="{00000000-0005-0000-0000-000001060000}"/>
    <cellStyle name="Percent 3" xfId="150" xr:uid="{00000000-0005-0000-0000-000096000000}"/>
    <cellStyle name="Percent 3 2" xfId="151" xr:uid="{00000000-0005-0000-0000-000097000000}"/>
    <cellStyle name="Percent 3 2 2" xfId="627" xr:uid="{00000000-0005-0000-0000-000073020000}"/>
    <cellStyle name="Percent 3 2 3" xfId="524" xr:uid="{00000000-0005-0000-0000-00000C020000}"/>
    <cellStyle name="Percent 3 2 4" xfId="428" xr:uid="{00000000-0005-0000-0000-0000AC010000}"/>
    <cellStyle name="Percent 3 3" xfId="152" xr:uid="{00000000-0005-0000-0000-000098000000}"/>
    <cellStyle name="Percent 3 3 2" xfId="626" xr:uid="{00000000-0005-0000-0000-000072020000}"/>
    <cellStyle name="Percent 3 3 3" xfId="429" xr:uid="{00000000-0005-0000-0000-0000AD010000}"/>
    <cellStyle name="Percent 3 4" xfId="523" xr:uid="{00000000-0005-0000-0000-00000B020000}"/>
    <cellStyle name="Percent 3 5" xfId="427" xr:uid="{00000000-0005-0000-0000-0000AB010000}"/>
    <cellStyle name="Percent 30" xfId="1538" xr:uid="{00000000-0005-0000-0000-000002060000}"/>
    <cellStyle name="Percent 31" xfId="1539" xr:uid="{00000000-0005-0000-0000-000003060000}"/>
    <cellStyle name="Percent 32" xfId="1540" xr:uid="{00000000-0005-0000-0000-000004060000}"/>
    <cellStyle name="Percent 33" xfId="1541" xr:uid="{00000000-0005-0000-0000-000005060000}"/>
    <cellStyle name="Percent 34" xfId="1542" xr:uid="{00000000-0005-0000-0000-000006060000}"/>
    <cellStyle name="Percent 35" xfId="1543" xr:uid="{00000000-0005-0000-0000-000007060000}"/>
    <cellStyle name="Percent 36" xfId="1544" xr:uid="{00000000-0005-0000-0000-000008060000}"/>
    <cellStyle name="Percent 37" xfId="1545" xr:uid="{00000000-0005-0000-0000-000009060000}"/>
    <cellStyle name="Percent 38" xfId="1546" xr:uid="{00000000-0005-0000-0000-00000A060000}"/>
    <cellStyle name="Percent 38 2" xfId="1547" xr:uid="{00000000-0005-0000-0000-00000B060000}"/>
    <cellStyle name="Percent 39" xfId="1548" xr:uid="{00000000-0005-0000-0000-00000C060000}"/>
    <cellStyle name="Percent 39 2" xfId="1549" xr:uid="{00000000-0005-0000-0000-00000D060000}"/>
    <cellStyle name="Percent 4" xfId="153" xr:uid="{00000000-0005-0000-0000-000099000000}"/>
    <cellStyle name="Percent 4 2" xfId="526" xr:uid="{00000000-0005-0000-0000-00000E020000}"/>
    <cellStyle name="Percent 4 2 2" xfId="629" xr:uid="{00000000-0005-0000-0000-000075020000}"/>
    <cellStyle name="Percent 4 3" xfId="628" xr:uid="{00000000-0005-0000-0000-000074020000}"/>
    <cellStyle name="Percent 4 4" xfId="525" xr:uid="{00000000-0005-0000-0000-00000D020000}"/>
    <cellStyle name="Percent 4 5" xfId="430" xr:uid="{00000000-0005-0000-0000-0000AE010000}"/>
    <cellStyle name="Percent 40" xfId="1550" xr:uid="{00000000-0005-0000-0000-00000E060000}"/>
    <cellStyle name="Percent 40 2" xfId="1551" xr:uid="{00000000-0005-0000-0000-00000F060000}"/>
    <cellStyle name="Percent 41" xfId="1552" xr:uid="{00000000-0005-0000-0000-000010060000}"/>
    <cellStyle name="Percent 41 2" xfId="1553" xr:uid="{00000000-0005-0000-0000-000011060000}"/>
    <cellStyle name="Percent 42" xfId="1554" xr:uid="{00000000-0005-0000-0000-000012060000}"/>
    <cellStyle name="Percent 42 2" xfId="1555" xr:uid="{00000000-0005-0000-0000-000013060000}"/>
    <cellStyle name="Percent 43" xfId="1556" xr:uid="{00000000-0005-0000-0000-000014060000}"/>
    <cellStyle name="Percent 43 2" xfId="1557" xr:uid="{00000000-0005-0000-0000-000015060000}"/>
    <cellStyle name="Percent 44" xfId="1558" xr:uid="{00000000-0005-0000-0000-000016060000}"/>
    <cellStyle name="Percent 44 2" xfId="1559" xr:uid="{00000000-0005-0000-0000-000017060000}"/>
    <cellStyle name="Percent 45" xfId="1560" xr:uid="{00000000-0005-0000-0000-000018060000}"/>
    <cellStyle name="Percent 45 2" xfId="1561" xr:uid="{00000000-0005-0000-0000-000019060000}"/>
    <cellStyle name="Percent 46" xfId="1562" xr:uid="{00000000-0005-0000-0000-00001A060000}"/>
    <cellStyle name="Percent 47" xfId="1563" xr:uid="{00000000-0005-0000-0000-00001B060000}"/>
    <cellStyle name="Percent 48" xfId="1564" xr:uid="{00000000-0005-0000-0000-00001C060000}"/>
    <cellStyle name="Percent 49" xfId="1565" xr:uid="{00000000-0005-0000-0000-00001D060000}"/>
    <cellStyle name="Percent 49 2" xfId="1566" xr:uid="{00000000-0005-0000-0000-00001E060000}"/>
    <cellStyle name="Percent 5" xfId="154" xr:uid="{00000000-0005-0000-0000-00009A000000}"/>
    <cellStyle name="Percent 5 2" xfId="630" xr:uid="{00000000-0005-0000-0000-000076020000}"/>
    <cellStyle name="Percent 5 3" xfId="527" xr:uid="{00000000-0005-0000-0000-00000F020000}"/>
    <cellStyle name="Percent 5 4" xfId="431" xr:uid="{00000000-0005-0000-0000-0000AF010000}"/>
    <cellStyle name="Percent 50" xfId="1567" xr:uid="{00000000-0005-0000-0000-00001F060000}"/>
    <cellStyle name="Percent 51" xfId="1568" xr:uid="{00000000-0005-0000-0000-000020060000}"/>
    <cellStyle name="Percent 52" xfId="1569" xr:uid="{00000000-0005-0000-0000-000021060000}"/>
    <cellStyle name="Percent 53" xfId="1570" xr:uid="{00000000-0005-0000-0000-000022060000}"/>
    <cellStyle name="Percent 53 2" xfId="1571" xr:uid="{00000000-0005-0000-0000-000023060000}"/>
    <cellStyle name="Percent 54" xfId="1572" xr:uid="{00000000-0005-0000-0000-000024060000}"/>
    <cellStyle name="Percent 54 2" xfId="1573" xr:uid="{00000000-0005-0000-0000-000025060000}"/>
    <cellStyle name="Percent 55" xfId="1574" xr:uid="{00000000-0005-0000-0000-000026060000}"/>
    <cellStyle name="Percent 55 2" xfId="1575" xr:uid="{00000000-0005-0000-0000-000027060000}"/>
    <cellStyle name="Percent 56" xfId="1576" xr:uid="{00000000-0005-0000-0000-000028060000}"/>
    <cellStyle name="Percent 56 2" xfId="1577" xr:uid="{00000000-0005-0000-0000-000029060000}"/>
    <cellStyle name="Percent 57" xfId="1578" xr:uid="{00000000-0005-0000-0000-00002A060000}"/>
    <cellStyle name="Percent 58" xfId="1579" xr:uid="{00000000-0005-0000-0000-00002B060000}"/>
    <cellStyle name="Percent 59" xfId="1580" xr:uid="{00000000-0005-0000-0000-00002C060000}"/>
    <cellStyle name="Percent 6" xfId="155" xr:uid="{00000000-0005-0000-0000-00009B000000}"/>
    <cellStyle name="Percent 6 2" xfId="516" xr:uid="{00000000-0005-0000-0000-000004020000}"/>
    <cellStyle name="Percent 6 3" xfId="432" xr:uid="{00000000-0005-0000-0000-0000B0010000}"/>
    <cellStyle name="Percent 60" xfId="1581" xr:uid="{00000000-0005-0000-0000-00002D060000}"/>
    <cellStyle name="Percent 61" xfId="332" xr:uid="{00000000-0005-0000-0000-00004C010000}"/>
    <cellStyle name="Percent 62" xfId="1812" xr:uid="{00000000-0005-0000-0000-000014070000}"/>
    <cellStyle name="Percent 63" xfId="1869" xr:uid="{00000000-0005-0000-0000-00004D070000}"/>
    <cellStyle name="Percent 64" xfId="1871" xr:uid="{00000000-0005-0000-0000-00004F070000}"/>
    <cellStyle name="Percent 65" xfId="1925" xr:uid="{00000000-0005-0000-0000-000085070000}"/>
    <cellStyle name="Percent 66" xfId="2138" xr:uid="{00000000-0005-0000-0000-00005A080000}"/>
    <cellStyle name="Percent 67" xfId="2559" xr:uid="{00000000-0005-0000-0000-0000FF090000}"/>
    <cellStyle name="Percent 68" xfId="3349" xr:uid="{00000000-0005-0000-0000-0000150D0000}"/>
    <cellStyle name="Percent 69" xfId="3344" xr:uid="{00000000-0005-0000-0000-0000100D0000}"/>
    <cellStyle name="Percent 7" xfId="156" xr:uid="{00000000-0005-0000-0000-00009C000000}"/>
    <cellStyle name="Percent 7 10" xfId="433" xr:uid="{00000000-0005-0000-0000-0000B1010000}"/>
    <cellStyle name="Percent 7 2" xfId="790" xr:uid="{00000000-0005-0000-0000-000016030000}"/>
    <cellStyle name="Percent 7 3" xfId="704" xr:uid="{00000000-0005-0000-0000-0000C0020000}"/>
    <cellStyle name="Percent 7 4" xfId="1583" xr:uid="{00000000-0005-0000-0000-00002F060000}"/>
    <cellStyle name="Percent 7 5" xfId="1584" xr:uid="{00000000-0005-0000-0000-000030060000}"/>
    <cellStyle name="Percent 7 6" xfId="1585" xr:uid="{00000000-0005-0000-0000-000031060000}"/>
    <cellStyle name="Percent 7 7" xfId="1582" xr:uid="{00000000-0005-0000-0000-00002E060000}"/>
    <cellStyle name="Percent 7 8" xfId="1094" xr:uid="{00000000-0005-0000-0000-000046040000}"/>
    <cellStyle name="Percent 70" xfId="3412" xr:uid="{00000000-0005-0000-0000-0000540D0000}"/>
    <cellStyle name="Percent 71" xfId="5035" xr:uid="{00000000-0005-0000-0000-0000AB130000}"/>
    <cellStyle name="Percent 72" xfId="5038" xr:uid="{00000000-0005-0000-0000-0000AE130000}"/>
    <cellStyle name="Percent 73" xfId="5046" xr:uid="{00000000-0005-0000-0000-0000B6130000}"/>
    <cellStyle name="Percent 74" xfId="3364" xr:uid="{00000000-0005-0000-0000-0000240D0000}"/>
    <cellStyle name="Percent 75" xfId="5049" xr:uid="{00000000-0005-0000-0000-0000B9130000}"/>
    <cellStyle name="Percent 76" xfId="3397" xr:uid="{00000000-0005-0000-0000-0000450D0000}"/>
    <cellStyle name="Percent 77" xfId="5048" xr:uid="{00000000-0005-0000-0000-0000B8130000}"/>
    <cellStyle name="Percent 78" xfId="3356" xr:uid="{00000000-0005-0000-0000-00001C0D0000}"/>
    <cellStyle name="Percent 79" xfId="3360" xr:uid="{00000000-0005-0000-0000-0000200D0000}"/>
    <cellStyle name="Percent 8" xfId="157" xr:uid="{00000000-0005-0000-0000-00009D000000}"/>
    <cellStyle name="Percent 8 2" xfId="791" xr:uid="{00000000-0005-0000-0000-000017030000}"/>
    <cellStyle name="Percent 8 3" xfId="1586" xr:uid="{00000000-0005-0000-0000-000032060000}"/>
    <cellStyle name="Percent 8 4" xfId="1587" xr:uid="{00000000-0005-0000-0000-000033060000}"/>
    <cellStyle name="Percent 8 6" xfId="434" xr:uid="{00000000-0005-0000-0000-0000B2010000}"/>
    <cellStyle name="Percent 80" xfId="3351" xr:uid="{00000000-0005-0000-0000-0000170D0000}"/>
    <cellStyle name="Percent 81" xfId="3357" xr:uid="{00000000-0005-0000-0000-00001D0D0000}"/>
    <cellStyle name="Percent 82" xfId="3409" xr:uid="{00000000-0005-0000-0000-0000510D0000}"/>
    <cellStyle name="Percent 83" xfId="5105" xr:uid="{00000000-0005-0000-0000-0000F1130000}"/>
    <cellStyle name="Percent 84" xfId="6726" xr:uid="{00000000-0005-0000-0000-0000461A0000}"/>
    <cellStyle name="Percent 85" xfId="6727" xr:uid="{00000000-0005-0000-0000-0000471A0000}"/>
    <cellStyle name="Percent 86" xfId="6733" xr:uid="{00000000-0005-0000-0000-00004D1A0000}"/>
    <cellStyle name="Percent 87" xfId="5059" xr:uid="{00000000-0005-0000-0000-0000C3130000}"/>
    <cellStyle name="Percent 88" xfId="6734" xr:uid="{00000000-0005-0000-0000-00004E1A0000}"/>
    <cellStyle name="Percent 89" xfId="5091" xr:uid="{00000000-0005-0000-0000-0000E3130000}"/>
    <cellStyle name="Percent 9" xfId="158" xr:uid="{00000000-0005-0000-0000-00009E000000}"/>
    <cellStyle name="Percent 9 2" xfId="792" xr:uid="{00000000-0005-0000-0000-000018030000}"/>
    <cellStyle name="Percent 9 3" xfId="1588" xr:uid="{00000000-0005-0000-0000-000034060000}"/>
    <cellStyle name="Percent 9 5" xfId="435" xr:uid="{00000000-0005-0000-0000-0000B3010000}"/>
    <cellStyle name="Percent 90" xfId="11815" xr:uid="{00000000-0005-0000-0000-0000272E0000}"/>
    <cellStyle name="Percent 91" xfId="16787" xr:uid="{00000000-0005-0000-0000-000093410000}"/>
    <cellStyle name="Percent 92" xfId="16781" xr:uid="{00000000-0005-0000-0000-00008D410000}"/>
    <cellStyle name="Percent 93" xfId="16778" xr:uid="{00000000-0005-0000-0000-00008A410000}"/>
    <cellStyle name="Percent 94" xfId="6794" xr:uid="{00000000-0005-0000-0000-00008A1A0000}"/>
    <cellStyle name="Percent 95" xfId="6736" xr:uid="{00000000-0005-0000-0000-0000501A0000}"/>
    <cellStyle name="Percent 96" xfId="16824" xr:uid="{00000000-0005-0000-0000-0000B8410000}"/>
    <cellStyle name="Percent 97" xfId="16798" xr:uid="{00000000-0005-0000-0000-00009E410000}"/>
    <cellStyle name="Percent 98" xfId="16828" xr:uid="{00000000-0005-0000-0000-0000BC410000}"/>
    <cellStyle name="Percent 99" xfId="16794" xr:uid="{00000000-0005-0000-0000-00009A410000}"/>
    <cellStyle name="SAPBEXaggData" xfId="159" xr:uid="{00000000-0005-0000-0000-00009F000000}"/>
    <cellStyle name="SAPBEXaggData 2" xfId="160" xr:uid="{00000000-0005-0000-0000-0000A0000000}"/>
    <cellStyle name="SAPBEXaggData 2 2" xfId="161" xr:uid="{00000000-0005-0000-0000-0000A1000000}"/>
    <cellStyle name="SAPBEXaggData 3" xfId="162" xr:uid="{00000000-0005-0000-0000-0000A2000000}"/>
    <cellStyle name="SAPBEXaggData 4" xfId="163" xr:uid="{00000000-0005-0000-0000-0000A3000000}"/>
    <cellStyle name="SAPBEXaggData 4 3" xfId="1111" xr:uid="{00000000-0005-0000-0000-000057040000}"/>
    <cellStyle name="SAPBEXaggData 5" xfId="793" xr:uid="{00000000-0005-0000-0000-000019030000}"/>
    <cellStyle name="SAPBEXaggData 6" xfId="528" xr:uid="{00000000-0005-0000-0000-000010020000}"/>
    <cellStyle name="SAPBEXaggData_Sept 2011 Total BW Data" xfId="164" xr:uid="{00000000-0005-0000-0000-0000A4000000}"/>
    <cellStyle name="SAPBEXaggDataEmph" xfId="165" xr:uid="{00000000-0005-0000-0000-0000A5000000}"/>
    <cellStyle name="SAPBEXaggDataEmph 2" xfId="795" xr:uid="{00000000-0005-0000-0000-00001B030000}"/>
    <cellStyle name="SAPBEXaggDataEmph 2 3" xfId="1112" xr:uid="{00000000-0005-0000-0000-000058040000}"/>
    <cellStyle name="SAPBEXaggDataEmph 3" xfId="529" xr:uid="{00000000-0005-0000-0000-000011020000}"/>
    <cellStyle name="SAPBEXaggExc1" xfId="166" xr:uid="{00000000-0005-0000-0000-0000A6000000}"/>
    <cellStyle name="SAPBEXaggExc1Emph" xfId="167" xr:uid="{00000000-0005-0000-0000-0000A7000000}"/>
    <cellStyle name="SAPBEXaggExc2" xfId="168" xr:uid="{00000000-0005-0000-0000-0000A8000000}"/>
    <cellStyle name="SAPBEXaggExc2Emph" xfId="169" xr:uid="{00000000-0005-0000-0000-0000A9000000}"/>
    <cellStyle name="SAPBEXaggItem" xfId="170" xr:uid="{00000000-0005-0000-0000-0000AA000000}"/>
    <cellStyle name="SAPBEXaggItem 2" xfId="171" xr:uid="{00000000-0005-0000-0000-0000AB000000}"/>
    <cellStyle name="SAPBEXaggItem 2 2" xfId="172" xr:uid="{00000000-0005-0000-0000-0000AC000000}"/>
    <cellStyle name="SAPBEXaggItem 3" xfId="173" xr:uid="{00000000-0005-0000-0000-0000AD000000}"/>
    <cellStyle name="SAPBEXaggItem 4" xfId="174" xr:uid="{00000000-0005-0000-0000-0000AE000000}"/>
    <cellStyle name="SAPBEXaggItem 4 3" xfId="1113" xr:uid="{00000000-0005-0000-0000-000059040000}"/>
    <cellStyle name="SAPBEXaggItem 5" xfId="796" xr:uid="{00000000-0005-0000-0000-00001C030000}"/>
    <cellStyle name="SAPBEXaggItem 6" xfId="530" xr:uid="{00000000-0005-0000-0000-000012020000}"/>
    <cellStyle name="SAPBEXaggItem_Sept 2011 Total BW Data" xfId="175" xr:uid="{00000000-0005-0000-0000-0000AF000000}"/>
    <cellStyle name="SAPBEXaggItemX" xfId="176" xr:uid="{00000000-0005-0000-0000-0000B0000000}"/>
    <cellStyle name="SAPBEXaggItemX 2" xfId="1114" xr:uid="{00000000-0005-0000-0000-00005A040000}"/>
    <cellStyle name="SAPBEXaggItemX 4" xfId="984" xr:uid="{00000000-0005-0000-0000-0000D8030000}"/>
    <cellStyle name="SAPBEXchaText" xfId="177" xr:uid="{00000000-0005-0000-0000-0000B1000000}"/>
    <cellStyle name="SAPBEXchaText 2" xfId="178" xr:uid="{00000000-0005-0000-0000-0000B2000000}"/>
    <cellStyle name="SAPBEXchaText 2 3" xfId="1115" xr:uid="{00000000-0005-0000-0000-00005B040000}"/>
    <cellStyle name="SAPBEXchaText 3" xfId="797" xr:uid="{00000000-0005-0000-0000-00001D030000}"/>
    <cellStyle name="SAPBEXchaText 4" xfId="531" xr:uid="{00000000-0005-0000-0000-000013020000}"/>
    <cellStyle name="SAPBEXColoum_Header_SA" xfId="179" xr:uid="{00000000-0005-0000-0000-0000B3000000}"/>
    <cellStyle name="SAPBEXexcBad" xfId="532" xr:uid="{00000000-0005-0000-0000-000014020000}"/>
    <cellStyle name="SAPBEXexcBad7" xfId="180" xr:uid="{00000000-0005-0000-0000-0000B4000000}"/>
    <cellStyle name="SAPBEXexcBad7 2" xfId="181" xr:uid="{00000000-0005-0000-0000-0000B5000000}"/>
    <cellStyle name="SAPBEXexcBad8" xfId="182" xr:uid="{00000000-0005-0000-0000-0000B6000000}"/>
    <cellStyle name="SAPBEXexcBad8 2" xfId="183" xr:uid="{00000000-0005-0000-0000-0000B7000000}"/>
    <cellStyle name="SAPBEXexcBad9" xfId="184" xr:uid="{00000000-0005-0000-0000-0000B8000000}"/>
    <cellStyle name="SAPBEXexcBad9 2" xfId="185" xr:uid="{00000000-0005-0000-0000-0000B9000000}"/>
    <cellStyle name="SAPBEXexcCritical" xfId="533" xr:uid="{00000000-0005-0000-0000-000015020000}"/>
    <cellStyle name="SAPBEXexcCritical4" xfId="186" xr:uid="{00000000-0005-0000-0000-0000BA000000}"/>
    <cellStyle name="SAPBEXexcCritical4 2" xfId="187" xr:uid="{00000000-0005-0000-0000-0000BB000000}"/>
    <cellStyle name="SAPBEXexcCritical5" xfId="188" xr:uid="{00000000-0005-0000-0000-0000BC000000}"/>
    <cellStyle name="SAPBEXexcCritical5 2" xfId="189" xr:uid="{00000000-0005-0000-0000-0000BD000000}"/>
    <cellStyle name="SAPBEXexcCritical6" xfId="190" xr:uid="{00000000-0005-0000-0000-0000BE000000}"/>
    <cellStyle name="SAPBEXexcCritical6 2" xfId="191" xr:uid="{00000000-0005-0000-0000-0000BF000000}"/>
    <cellStyle name="SAPBEXexcGood" xfId="534" xr:uid="{00000000-0005-0000-0000-000016020000}"/>
    <cellStyle name="SAPBEXexcGood1" xfId="192" xr:uid="{00000000-0005-0000-0000-0000C0000000}"/>
    <cellStyle name="SAPBEXexcGood1 2" xfId="193" xr:uid="{00000000-0005-0000-0000-0000C1000000}"/>
    <cellStyle name="SAPBEXexcGood2" xfId="194" xr:uid="{00000000-0005-0000-0000-0000C2000000}"/>
    <cellStyle name="SAPBEXexcGood2 2" xfId="195" xr:uid="{00000000-0005-0000-0000-0000C3000000}"/>
    <cellStyle name="SAPBEXexcGood3" xfId="196" xr:uid="{00000000-0005-0000-0000-0000C4000000}"/>
    <cellStyle name="SAPBEXexcGood3 2" xfId="197" xr:uid="{00000000-0005-0000-0000-0000C5000000}"/>
    <cellStyle name="SAPBEXexcVeryBad" xfId="535" xr:uid="{00000000-0005-0000-0000-000017020000}"/>
    <cellStyle name="SAPBEXfilterDrill" xfId="198" xr:uid="{00000000-0005-0000-0000-0000C6000000}"/>
    <cellStyle name="SAPBEXfilterDrill 2" xfId="199" xr:uid="{00000000-0005-0000-0000-0000C7000000}"/>
    <cellStyle name="SAPBEXfilterDrill 2 3" xfId="1116" xr:uid="{00000000-0005-0000-0000-00005C040000}"/>
    <cellStyle name="SAPBEXfilterDrill 3" xfId="799" xr:uid="{00000000-0005-0000-0000-00001F030000}"/>
    <cellStyle name="SAPBEXfilterDrill 4" xfId="536" xr:uid="{00000000-0005-0000-0000-000018020000}"/>
    <cellStyle name="SAPBEXfilterItem" xfId="200" xr:uid="{00000000-0005-0000-0000-0000C8000000}"/>
    <cellStyle name="SAPBEXfilterItem 2" xfId="201" xr:uid="{00000000-0005-0000-0000-0000C9000000}"/>
    <cellStyle name="SAPBEXfilterItem 3" xfId="202" xr:uid="{00000000-0005-0000-0000-0000CA000000}"/>
    <cellStyle name="SAPBEXfilterItem 3 3" xfId="1117" xr:uid="{00000000-0005-0000-0000-00005D040000}"/>
    <cellStyle name="SAPBEXfilterItem 4" xfId="800" xr:uid="{00000000-0005-0000-0000-000020030000}"/>
    <cellStyle name="SAPBEXfilterItem 5" xfId="537" xr:uid="{00000000-0005-0000-0000-000019020000}"/>
    <cellStyle name="SAPBEXfilterItem_2011-10 LIEE Table 6 (2)" xfId="203" xr:uid="{00000000-0005-0000-0000-0000CB000000}"/>
    <cellStyle name="SAPBEXfilterText" xfId="204" xr:uid="{00000000-0005-0000-0000-0000CC000000}"/>
    <cellStyle name="SAPBEXfilterText 2" xfId="205" xr:uid="{00000000-0005-0000-0000-0000CD000000}"/>
    <cellStyle name="SAPBEXfilterText 2 2" xfId="985" xr:uid="{00000000-0005-0000-0000-0000D9030000}"/>
    <cellStyle name="SAPBEXfilterText 3" xfId="206" xr:uid="{00000000-0005-0000-0000-0000CE000000}"/>
    <cellStyle name="SAPBEXfilterText 3 2" xfId="802" xr:uid="{00000000-0005-0000-0000-000022030000}"/>
    <cellStyle name="SAPBEXfilterText 3 3" xfId="1118" xr:uid="{00000000-0005-0000-0000-00005E040000}"/>
    <cellStyle name="SAPBEXfilterText 3 4" xfId="436" xr:uid="{00000000-0005-0000-0000-0000B4010000}"/>
    <cellStyle name="SAPBEXfilterText 4" xfId="801" xr:uid="{00000000-0005-0000-0000-000021030000}"/>
    <cellStyle name="SAPBEXfilterText 5" xfId="538" xr:uid="{00000000-0005-0000-0000-00001A020000}"/>
    <cellStyle name="SAPBEXfilterText_2011-12 LIEE Table 1 Updated budget" xfId="207" xr:uid="{00000000-0005-0000-0000-0000CF000000}"/>
    <cellStyle name="SAPBEXformats" xfId="208" xr:uid="{00000000-0005-0000-0000-0000D0000000}"/>
    <cellStyle name="SAPBEXformats 2" xfId="209" xr:uid="{00000000-0005-0000-0000-0000D1000000}"/>
    <cellStyle name="SAPBEXformats 2 3" xfId="1119" xr:uid="{00000000-0005-0000-0000-00005F040000}"/>
    <cellStyle name="SAPBEXformats 3" xfId="803" xr:uid="{00000000-0005-0000-0000-000023030000}"/>
    <cellStyle name="SAPBEXformats 4" xfId="539" xr:uid="{00000000-0005-0000-0000-00001B020000}"/>
    <cellStyle name="SAPBEXheaderData" xfId="210" xr:uid="{00000000-0005-0000-0000-0000D2000000}"/>
    <cellStyle name="SAPBEXheaderData 2" xfId="804" xr:uid="{00000000-0005-0000-0000-000024030000}"/>
    <cellStyle name="SAPBEXheaderData 2 2" xfId="1120" xr:uid="{00000000-0005-0000-0000-000060040000}"/>
    <cellStyle name="SAPBEXheaderData 3" xfId="540" xr:uid="{00000000-0005-0000-0000-00001C020000}"/>
    <cellStyle name="SAPBEXheaderItem" xfId="211" xr:uid="{00000000-0005-0000-0000-0000D3000000}"/>
    <cellStyle name="SAPBEXheaderItem 2" xfId="212" xr:uid="{00000000-0005-0000-0000-0000D4000000}"/>
    <cellStyle name="SAPBEXheaderItem 2 2" xfId="213" xr:uid="{00000000-0005-0000-0000-0000D5000000}"/>
    <cellStyle name="SAPBEXheaderItem 3" xfId="214" xr:uid="{00000000-0005-0000-0000-0000D6000000}"/>
    <cellStyle name="SAPBEXheaderItem 3 2" xfId="807" xr:uid="{00000000-0005-0000-0000-000027030000}"/>
    <cellStyle name="SAPBEXheaderItem 3 3" xfId="1121" xr:uid="{00000000-0005-0000-0000-000061040000}"/>
    <cellStyle name="SAPBEXheaderItem 3 4" xfId="437" xr:uid="{00000000-0005-0000-0000-0000B5010000}"/>
    <cellStyle name="SAPBEXheaderItem 4" xfId="805" xr:uid="{00000000-0005-0000-0000-000025030000}"/>
    <cellStyle name="SAPBEXheaderItem 5" xfId="541" xr:uid="{00000000-0005-0000-0000-00001D020000}"/>
    <cellStyle name="SAPBEXheaderItem_2011-10 LIEE Table 6 (2)" xfId="215" xr:uid="{00000000-0005-0000-0000-0000D7000000}"/>
    <cellStyle name="SAPBEXheaderText" xfId="216" xr:uid="{00000000-0005-0000-0000-0000D8000000}"/>
    <cellStyle name="SAPBEXheaderText 2" xfId="217" xr:uid="{00000000-0005-0000-0000-0000D9000000}"/>
    <cellStyle name="SAPBEXheaderText 2 2" xfId="218" xr:uid="{00000000-0005-0000-0000-0000DA000000}"/>
    <cellStyle name="SAPBEXheaderText 3" xfId="219" xr:uid="{00000000-0005-0000-0000-0000DB000000}"/>
    <cellStyle name="SAPBEXheaderText 3 2" xfId="809" xr:uid="{00000000-0005-0000-0000-000029030000}"/>
    <cellStyle name="SAPBEXheaderText 3 3" xfId="1122" xr:uid="{00000000-0005-0000-0000-000062040000}"/>
    <cellStyle name="SAPBEXheaderText 3 4" xfId="438" xr:uid="{00000000-0005-0000-0000-0000B6010000}"/>
    <cellStyle name="SAPBEXheaderText 4" xfId="808" xr:uid="{00000000-0005-0000-0000-000028030000}"/>
    <cellStyle name="SAPBEXheaderText 5" xfId="542" xr:uid="{00000000-0005-0000-0000-00001E020000}"/>
    <cellStyle name="SAPBEXheaderText_2011-10 LIEE Table 6 (2)" xfId="220" xr:uid="{00000000-0005-0000-0000-0000DC000000}"/>
    <cellStyle name="SAPBEXHLevel0" xfId="221" xr:uid="{00000000-0005-0000-0000-0000DD000000}"/>
    <cellStyle name="SAPBEXHLevel0 10" xfId="1590" xr:uid="{00000000-0005-0000-0000-000036060000}"/>
    <cellStyle name="SAPBEXHLevel0 10 2" xfId="1591" xr:uid="{00000000-0005-0000-0000-000037060000}"/>
    <cellStyle name="SAPBEXHLevel0 11" xfId="1589" xr:uid="{00000000-0005-0000-0000-000035060000}"/>
    <cellStyle name="SAPBEXHLevel0 12" xfId="1123" xr:uid="{00000000-0005-0000-0000-000063040000}"/>
    <cellStyle name="SAPBEXHLevel0 14" xfId="986" xr:uid="{00000000-0005-0000-0000-0000DA030000}"/>
    <cellStyle name="SAPBEXHLevel0 2" xfId="222" xr:uid="{00000000-0005-0000-0000-0000DE000000}"/>
    <cellStyle name="SAPBEXHLevel0 2 2" xfId="223" xr:uid="{00000000-0005-0000-0000-0000DF000000}"/>
    <cellStyle name="SAPBEXHLevel0 2 2 2" xfId="632" xr:uid="{00000000-0005-0000-0000-000078020000}"/>
    <cellStyle name="SAPBEXHLevel0 2 2 3" xfId="812" xr:uid="{00000000-0005-0000-0000-00002C030000}"/>
    <cellStyle name="SAPBEXHLevel0 2 2 3 2" xfId="1125" xr:uid="{00000000-0005-0000-0000-000065040000}"/>
    <cellStyle name="SAPBEXHLevel0 2 2 4" xfId="545" xr:uid="{00000000-0005-0000-0000-000021020000}"/>
    <cellStyle name="SAPBEXHLevel0 2 2 5" xfId="988" xr:uid="{00000000-0005-0000-0000-0000DC030000}"/>
    <cellStyle name="SAPBEXHLevel0 2 3" xfId="631" xr:uid="{00000000-0005-0000-0000-000077020000}"/>
    <cellStyle name="SAPBEXHLevel0 2 4" xfId="811" xr:uid="{00000000-0005-0000-0000-00002B030000}"/>
    <cellStyle name="SAPBEXHLevel0 2 4 2" xfId="1124" xr:uid="{00000000-0005-0000-0000-000064040000}"/>
    <cellStyle name="SAPBEXHLevel0 2 5" xfId="544" xr:uid="{00000000-0005-0000-0000-000020020000}"/>
    <cellStyle name="SAPBEXHLevel0 2 6" xfId="987" xr:uid="{00000000-0005-0000-0000-0000DB030000}"/>
    <cellStyle name="SAPBEXHLevel0 3" xfId="224" xr:uid="{00000000-0005-0000-0000-0000E0000000}"/>
    <cellStyle name="SAPBEXHLevel0 3 2" xfId="633" xr:uid="{00000000-0005-0000-0000-000079020000}"/>
    <cellStyle name="SAPBEXHLevel0 3 3" xfId="813" xr:uid="{00000000-0005-0000-0000-00002D030000}"/>
    <cellStyle name="SAPBEXHLevel0 3 4" xfId="546" xr:uid="{00000000-0005-0000-0000-000022020000}"/>
    <cellStyle name="SAPBEXHLevel0 3 5" xfId="439" xr:uid="{00000000-0005-0000-0000-0000B7010000}"/>
    <cellStyle name="SAPBEXHLevel0 4" xfId="810" xr:uid="{00000000-0005-0000-0000-00002A030000}"/>
    <cellStyle name="SAPBEXHLevel0 4 2" xfId="1592" xr:uid="{00000000-0005-0000-0000-000038060000}"/>
    <cellStyle name="SAPBEXHLevel0 5" xfId="543" xr:uid="{00000000-0005-0000-0000-00001F020000}"/>
    <cellStyle name="SAPBEXHLevel0 5 2" xfId="1593" xr:uid="{00000000-0005-0000-0000-000039060000}"/>
    <cellStyle name="SAPBEXHLevel0 5 3" xfId="1594" xr:uid="{00000000-0005-0000-0000-00003A060000}"/>
    <cellStyle name="SAPBEXHLevel0 6" xfId="1595" xr:uid="{00000000-0005-0000-0000-00003B060000}"/>
    <cellStyle name="SAPBEXHLevel0 6 2" xfId="1596" xr:uid="{00000000-0005-0000-0000-00003C060000}"/>
    <cellStyle name="SAPBEXHLevel0 7" xfId="1597" xr:uid="{00000000-0005-0000-0000-00003D060000}"/>
    <cellStyle name="SAPBEXHLevel0 7 2" xfId="1598" xr:uid="{00000000-0005-0000-0000-00003E060000}"/>
    <cellStyle name="SAPBEXHLevel0 8" xfId="1599" xr:uid="{00000000-0005-0000-0000-00003F060000}"/>
    <cellStyle name="SAPBEXHLevel0 9" xfId="1600" xr:uid="{00000000-0005-0000-0000-000040060000}"/>
    <cellStyle name="SAPBEXHLevel0 9 2" xfId="1601" xr:uid="{00000000-0005-0000-0000-000041060000}"/>
    <cellStyle name="SAPBEXHLevel0_2011-10 LIEE Table 6 (2)" xfId="225" xr:uid="{00000000-0005-0000-0000-0000E1000000}"/>
    <cellStyle name="SAPBEXHLevel0X" xfId="226" xr:uid="{00000000-0005-0000-0000-0000E2000000}"/>
    <cellStyle name="SAPBEXHLevel0X 10" xfId="1603" xr:uid="{00000000-0005-0000-0000-000043060000}"/>
    <cellStyle name="SAPBEXHLevel0X 10 2" xfId="1604" xr:uid="{00000000-0005-0000-0000-000044060000}"/>
    <cellStyle name="SAPBEXHLevel0X 11" xfId="1602" xr:uid="{00000000-0005-0000-0000-000042060000}"/>
    <cellStyle name="SAPBEXHLevel0X 12" xfId="1126" xr:uid="{00000000-0005-0000-0000-000066040000}"/>
    <cellStyle name="SAPBEXHLevel0X 14" xfId="989" xr:uid="{00000000-0005-0000-0000-0000DD030000}"/>
    <cellStyle name="SAPBEXHLevel0X 15" xfId="440" xr:uid="{00000000-0005-0000-0000-0000B8010000}"/>
    <cellStyle name="SAPBEXHLevel0X 2" xfId="227" xr:uid="{00000000-0005-0000-0000-0000E3000000}"/>
    <cellStyle name="SAPBEXHLevel0X 2 2" xfId="228" xr:uid="{00000000-0005-0000-0000-0000E4000000}"/>
    <cellStyle name="SAPBEXHLevel0X 2 2 2" xfId="635" xr:uid="{00000000-0005-0000-0000-00007B020000}"/>
    <cellStyle name="SAPBEXHLevel0X 2 2 3" xfId="549" xr:uid="{00000000-0005-0000-0000-000025020000}"/>
    <cellStyle name="SAPBEXHLevel0X 2 2 5" xfId="991" xr:uid="{00000000-0005-0000-0000-0000DF030000}"/>
    <cellStyle name="SAPBEXHLevel0X 2 2 6" xfId="442" xr:uid="{00000000-0005-0000-0000-0000BA010000}"/>
    <cellStyle name="SAPBEXHLevel0X 2 3" xfId="634" xr:uid="{00000000-0005-0000-0000-00007A020000}"/>
    <cellStyle name="SAPBEXHLevel0X 2 4" xfId="548" xr:uid="{00000000-0005-0000-0000-000024020000}"/>
    <cellStyle name="SAPBEXHLevel0X 2 6" xfId="990" xr:uid="{00000000-0005-0000-0000-0000DE030000}"/>
    <cellStyle name="SAPBEXHLevel0X 2 7" xfId="441" xr:uid="{00000000-0005-0000-0000-0000B9010000}"/>
    <cellStyle name="SAPBEXHLevel0X 3" xfId="229" xr:uid="{00000000-0005-0000-0000-0000E5000000}"/>
    <cellStyle name="SAPBEXHLevel0X 3 2" xfId="636" xr:uid="{00000000-0005-0000-0000-00007C020000}"/>
    <cellStyle name="SAPBEXHLevel0X 3 2 2" xfId="1158" xr:uid="{00000000-0005-0000-0000-000086040000}"/>
    <cellStyle name="SAPBEXHLevel0X 3 2 4" xfId="993" xr:uid="{00000000-0005-0000-0000-0000E1030000}"/>
    <cellStyle name="SAPBEXHLevel0X 3 3" xfId="550" xr:uid="{00000000-0005-0000-0000-000026020000}"/>
    <cellStyle name="SAPBEXHLevel0X 3 5" xfId="992" xr:uid="{00000000-0005-0000-0000-0000E0030000}"/>
    <cellStyle name="SAPBEXHLevel0X 3 6" xfId="443" xr:uid="{00000000-0005-0000-0000-0000BB010000}"/>
    <cellStyle name="SAPBEXHLevel0X 4" xfId="230" xr:uid="{00000000-0005-0000-0000-0000E6000000}"/>
    <cellStyle name="SAPBEXHLevel0X 4 2" xfId="814" xr:uid="{00000000-0005-0000-0000-00002E030000}"/>
    <cellStyle name="SAPBEXHLevel0X 4 3" xfId="994" xr:uid="{00000000-0005-0000-0000-0000E2030000}"/>
    <cellStyle name="SAPBEXHLevel0X 4 4" xfId="444" xr:uid="{00000000-0005-0000-0000-0000BC010000}"/>
    <cellStyle name="SAPBEXHLevel0X 5" xfId="231" xr:uid="{00000000-0005-0000-0000-0000E7000000}"/>
    <cellStyle name="SAPBEXHLevel0X 5 2" xfId="815" xr:uid="{00000000-0005-0000-0000-00002F030000}"/>
    <cellStyle name="SAPBEXHLevel0X 5 3" xfId="1605" xr:uid="{00000000-0005-0000-0000-000045060000}"/>
    <cellStyle name="SAPBEXHLevel0X 5 5" xfId="445" xr:uid="{00000000-0005-0000-0000-0000BD010000}"/>
    <cellStyle name="SAPBEXHLevel0X 6" xfId="232" xr:uid="{00000000-0005-0000-0000-0000E8000000}"/>
    <cellStyle name="SAPBEXHLevel0X 6 2" xfId="816" xr:uid="{00000000-0005-0000-0000-000030030000}"/>
    <cellStyle name="SAPBEXHLevel0X 6 3" xfId="446" xr:uid="{00000000-0005-0000-0000-0000BE010000}"/>
    <cellStyle name="SAPBEXHLevel0X 7" xfId="547" xr:uid="{00000000-0005-0000-0000-000023020000}"/>
    <cellStyle name="SAPBEXHLevel0X 7 2" xfId="1606" xr:uid="{00000000-0005-0000-0000-000046060000}"/>
    <cellStyle name="SAPBEXHLevel0X 8" xfId="1607" xr:uid="{00000000-0005-0000-0000-000047060000}"/>
    <cellStyle name="SAPBEXHLevel0X 9" xfId="1608" xr:uid="{00000000-0005-0000-0000-000048060000}"/>
    <cellStyle name="SAPBEXHLevel0X 9 2" xfId="1609" xr:uid="{00000000-0005-0000-0000-000049060000}"/>
    <cellStyle name="SAPBEXHLevel1" xfId="233" xr:uid="{00000000-0005-0000-0000-0000E9000000}"/>
    <cellStyle name="SAPBEXHLevel1 10" xfId="1611" xr:uid="{00000000-0005-0000-0000-00004B060000}"/>
    <cellStyle name="SAPBEXHLevel1 10 2" xfId="1612" xr:uid="{00000000-0005-0000-0000-00004C060000}"/>
    <cellStyle name="SAPBEXHLevel1 11" xfId="1610" xr:uid="{00000000-0005-0000-0000-00004A060000}"/>
    <cellStyle name="SAPBEXHLevel1 12" xfId="1127" xr:uid="{00000000-0005-0000-0000-000067040000}"/>
    <cellStyle name="SAPBEXHLevel1 14" xfId="995" xr:uid="{00000000-0005-0000-0000-0000E3030000}"/>
    <cellStyle name="SAPBEXHLevel1 2" xfId="234" xr:uid="{00000000-0005-0000-0000-0000EA000000}"/>
    <cellStyle name="SAPBEXHLevel1 2 2" xfId="553" xr:uid="{00000000-0005-0000-0000-000029020000}"/>
    <cellStyle name="SAPBEXHLevel1 2 2 2" xfId="638" xr:uid="{00000000-0005-0000-0000-00007E020000}"/>
    <cellStyle name="SAPBEXHLevel1 2 2 3" xfId="1129" xr:uid="{00000000-0005-0000-0000-000069040000}"/>
    <cellStyle name="SAPBEXHLevel1 2 2 5" xfId="997" xr:uid="{00000000-0005-0000-0000-0000E5030000}"/>
    <cellStyle name="SAPBEXHLevel1 2 3" xfId="637" xr:uid="{00000000-0005-0000-0000-00007D020000}"/>
    <cellStyle name="SAPBEXHLevel1 2 4" xfId="818" xr:uid="{00000000-0005-0000-0000-000032030000}"/>
    <cellStyle name="SAPBEXHLevel1 2 4 2" xfId="1128" xr:uid="{00000000-0005-0000-0000-000068040000}"/>
    <cellStyle name="SAPBEXHLevel1 2 5" xfId="552" xr:uid="{00000000-0005-0000-0000-000028020000}"/>
    <cellStyle name="SAPBEXHLevel1 2 6" xfId="996" xr:uid="{00000000-0005-0000-0000-0000E4030000}"/>
    <cellStyle name="SAPBEXHLevel1 3" xfId="235" xr:uid="{00000000-0005-0000-0000-0000EB000000}"/>
    <cellStyle name="SAPBEXHLevel1 3 2" xfId="639" xr:uid="{00000000-0005-0000-0000-00007F020000}"/>
    <cellStyle name="SAPBEXHLevel1 3 3" xfId="819" xr:uid="{00000000-0005-0000-0000-000033030000}"/>
    <cellStyle name="SAPBEXHLevel1 3 4" xfId="554" xr:uid="{00000000-0005-0000-0000-00002A020000}"/>
    <cellStyle name="SAPBEXHLevel1 3 5" xfId="447" xr:uid="{00000000-0005-0000-0000-0000BF010000}"/>
    <cellStyle name="SAPBEXHLevel1 4" xfId="817" xr:uid="{00000000-0005-0000-0000-000031030000}"/>
    <cellStyle name="SAPBEXHLevel1 4 2" xfId="1613" xr:uid="{00000000-0005-0000-0000-00004D060000}"/>
    <cellStyle name="SAPBEXHLevel1 5" xfId="551" xr:uid="{00000000-0005-0000-0000-000027020000}"/>
    <cellStyle name="SAPBEXHLevel1 5 2" xfId="1614" xr:uid="{00000000-0005-0000-0000-00004E060000}"/>
    <cellStyle name="SAPBEXHLevel1 5 3" xfId="1615" xr:uid="{00000000-0005-0000-0000-00004F060000}"/>
    <cellStyle name="SAPBEXHLevel1 6" xfId="1616" xr:uid="{00000000-0005-0000-0000-000050060000}"/>
    <cellStyle name="SAPBEXHLevel1 6 2" xfId="1617" xr:uid="{00000000-0005-0000-0000-000051060000}"/>
    <cellStyle name="SAPBEXHLevel1 7" xfId="1618" xr:uid="{00000000-0005-0000-0000-000052060000}"/>
    <cellStyle name="SAPBEXHLevel1 7 2" xfId="1619" xr:uid="{00000000-0005-0000-0000-000053060000}"/>
    <cellStyle name="SAPBEXHLevel1 8" xfId="1620" xr:uid="{00000000-0005-0000-0000-000054060000}"/>
    <cellStyle name="SAPBEXHLevel1 9" xfId="1621" xr:uid="{00000000-0005-0000-0000-000055060000}"/>
    <cellStyle name="SAPBEXHLevel1 9 2" xfId="1622" xr:uid="{00000000-0005-0000-0000-000056060000}"/>
    <cellStyle name="SAPBEXHLevel1_2011-12 LIEE Table 1 Updated budget" xfId="236" xr:uid="{00000000-0005-0000-0000-0000EC000000}"/>
    <cellStyle name="SAPBEXHLevel1X" xfId="237" xr:uid="{00000000-0005-0000-0000-0000ED000000}"/>
    <cellStyle name="SAPBEXHLevel1X 10" xfId="1624" xr:uid="{00000000-0005-0000-0000-000058060000}"/>
    <cellStyle name="SAPBEXHLevel1X 10 2" xfId="1625" xr:uid="{00000000-0005-0000-0000-000059060000}"/>
    <cellStyle name="SAPBEXHLevel1X 11" xfId="1623" xr:uid="{00000000-0005-0000-0000-000057060000}"/>
    <cellStyle name="SAPBEXHLevel1X 12" xfId="1130" xr:uid="{00000000-0005-0000-0000-00006A040000}"/>
    <cellStyle name="SAPBEXHLevel1X 14" xfId="998" xr:uid="{00000000-0005-0000-0000-0000E6030000}"/>
    <cellStyle name="SAPBEXHLevel1X 15" xfId="448" xr:uid="{00000000-0005-0000-0000-0000C0010000}"/>
    <cellStyle name="SAPBEXHLevel1X 2" xfId="238" xr:uid="{00000000-0005-0000-0000-0000EE000000}"/>
    <cellStyle name="SAPBEXHLevel1X 2 2" xfId="239" xr:uid="{00000000-0005-0000-0000-0000EF000000}"/>
    <cellStyle name="SAPBEXHLevel1X 2 2 2" xfId="641" xr:uid="{00000000-0005-0000-0000-000081020000}"/>
    <cellStyle name="SAPBEXHLevel1X 2 2 3" xfId="557" xr:uid="{00000000-0005-0000-0000-00002D020000}"/>
    <cellStyle name="SAPBEXHLevel1X 2 2 5" xfId="1000" xr:uid="{00000000-0005-0000-0000-0000E8030000}"/>
    <cellStyle name="SAPBEXHLevel1X 2 2 6" xfId="450" xr:uid="{00000000-0005-0000-0000-0000C2010000}"/>
    <cellStyle name="SAPBEXHLevel1X 2 3" xfId="640" xr:uid="{00000000-0005-0000-0000-000080020000}"/>
    <cellStyle name="SAPBEXHLevel1X 2 4" xfId="556" xr:uid="{00000000-0005-0000-0000-00002C020000}"/>
    <cellStyle name="SAPBEXHLevel1X 2 6" xfId="999" xr:uid="{00000000-0005-0000-0000-0000E7030000}"/>
    <cellStyle name="SAPBEXHLevel1X 2 7" xfId="449" xr:uid="{00000000-0005-0000-0000-0000C1010000}"/>
    <cellStyle name="SAPBEXHLevel1X 3" xfId="240" xr:uid="{00000000-0005-0000-0000-0000F0000000}"/>
    <cellStyle name="SAPBEXHLevel1X 3 2" xfId="642" xr:uid="{00000000-0005-0000-0000-000082020000}"/>
    <cellStyle name="SAPBEXHLevel1X 3 2 2" xfId="1159" xr:uid="{00000000-0005-0000-0000-000087040000}"/>
    <cellStyle name="SAPBEXHLevel1X 3 2 4" xfId="1002" xr:uid="{00000000-0005-0000-0000-0000EA030000}"/>
    <cellStyle name="SAPBEXHLevel1X 3 3" xfId="558" xr:uid="{00000000-0005-0000-0000-00002E020000}"/>
    <cellStyle name="SAPBEXHLevel1X 3 5" xfId="1001" xr:uid="{00000000-0005-0000-0000-0000E9030000}"/>
    <cellStyle name="SAPBEXHLevel1X 3 6" xfId="451" xr:uid="{00000000-0005-0000-0000-0000C3010000}"/>
    <cellStyle name="SAPBEXHLevel1X 4" xfId="241" xr:uid="{00000000-0005-0000-0000-0000F1000000}"/>
    <cellStyle name="SAPBEXHLevel1X 4 2" xfId="820" xr:uid="{00000000-0005-0000-0000-000034030000}"/>
    <cellStyle name="SAPBEXHLevel1X 4 3" xfId="1003" xr:uid="{00000000-0005-0000-0000-0000EB030000}"/>
    <cellStyle name="SAPBEXHLevel1X 4 4" xfId="452" xr:uid="{00000000-0005-0000-0000-0000C4010000}"/>
    <cellStyle name="SAPBEXHLevel1X 5" xfId="242" xr:uid="{00000000-0005-0000-0000-0000F2000000}"/>
    <cellStyle name="SAPBEXHLevel1X 5 2" xfId="821" xr:uid="{00000000-0005-0000-0000-000035030000}"/>
    <cellStyle name="SAPBEXHLevel1X 5 3" xfId="1626" xr:uid="{00000000-0005-0000-0000-00005A060000}"/>
    <cellStyle name="SAPBEXHLevel1X 5 5" xfId="453" xr:uid="{00000000-0005-0000-0000-0000C5010000}"/>
    <cellStyle name="SAPBEXHLevel1X 6" xfId="243" xr:uid="{00000000-0005-0000-0000-0000F3000000}"/>
    <cellStyle name="SAPBEXHLevel1X 6 2" xfId="822" xr:uid="{00000000-0005-0000-0000-000036030000}"/>
    <cellStyle name="SAPBEXHLevel1X 6 3" xfId="454" xr:uid="{00000000-0005-0000-0000-0000C6010000}"/>
    <cellStyle name="SAPBEXHLevel1X 7" xfId="555" xr:uid="{00000000-0005-0000-0000-00002B020000}"/>
    <cellStyle name="SAPBEXHLevel1X 7 2" xfId="1627" xr:uid="{00000000-0005-0000-0000-00005B060000}"/>
    <cellStyle name="SAPBEXHLevel1X 8" xfId="1628" xr:uid="{00000000-0005-0000-0000-00005C060000}"/>
    <cellStyle name="SAPBEXHLevel1X 9" xfId="1629" xr:uid="{00000000-0005-0000-0000-00005D060000}"/>
    <cellStyle name="SAPBEXHLevel1X 9 2" xfId="1630" xr:uid="{00000000-0005-0000-0000-00005E060000}"/>
    <cellStyle name="SAPBEXHLevel2" xfId="244" xr:uid="{00000000-0005-0000-0000-0000F4000000}"/>
    <cellStyle name="SAPBEXHLevel2 10" xfId="1632" xr:uid="{00000000-0005-0000-0000-000060060000}"/>
    <cellStyle name="SAPBEXHLevel2 10 2" xfId="1633" xr:uid="{00000000-0005-0000-0000-000061060000}"/>
    <cellStyle name="SAPBEXHLevel2 11" xfId="1631" xr:uid="{00000000-0005-0000-0000-00005F060000}"/>
    <cellStyle name="SAPBEXHLevel2 12" xfId="1131" xr:uid="{00000000-0005-0000-0000-00006B040000}"/>
    <cellStyle name="SAPBEXHLevel2 14" xfId="1004" xr:uid="{00000000-0005-0000-0000-0000EC030000}"/>
    <cellStyle name="SAPBEXHLevel2 2" xfId="245" xr:uid="{00000000-0005-0000-0000-0000F5000000}"/>
    <cellStyle name="SAPBEXHLevel2 2 2" xfId="561" xr:uid="{00000000-0005-0000-0000-000031020000}"/>
    <cellStyle name="SAPBEXHLevel2 2 2 2" xfId="644" xr:uid="{00000000-0005-0000-0000-000084020000}"/>
    <cellStyle name="SAPBEXHLevel2 2 2 3" xfId="1133" xr:uid="{00000000-0005-0000-0000-00006D040000}"/>
    <cellStyle name="SAPBEXHLevel2 2 2 5" xfId="1006" xr:uid="{00000000-0005-0000-0000-0000EE030000}"/>
    <cellStyle name="SAPBEXHLevel2 2 3" xfId="643" xr:uid="{00000000-0005-0000-0000-000083020000}"/>
    <cellStyle name="SAPBEXHLevel2 2 4" xfId="824" xr:uid="{00000000-0005-0000-0000-000038030000}"/>
    <cellStyle name="SAPBEXHLevel2 2 4 2" xfId="1132" xr:uid="{00000000-0005-0000-0000-00006C040000}"/>
    <cellStyle name="SAPBEXHLevel2 2 5" xfId="560" xr:uid="{00000000-0005-0000-0000-000030020000}"/>
    <cellStyle name="SAPBEXHLevel2 2 6" xfId="1005" xr:uid="{00000000-0005-0000-0000-0000ED030000}"/>
    <cellStyle name="SAPBEXHLevel2 3" xfId="246" xr:uid="{00000000-0005-0000-0000-0000F6000000}"/>
    <cellStyle name="SAPBEXHLevel2 3 2" xfId="645" xr:uid="{00000000-0005-0000-0000-000085020000}"/>
    <cellStyle name="SAPBEXHLevel2 3 3" xfId="825" xr:uid="{00000000-0005-0000-0000-000039030000}"/>
    <cellStyle name="SAPBEXHLevel2 3 4" xfId="562" xr:uid="{00000000-0005-0000-0000-000032020000}"/>
    <cellStyle name="SAPBEXHLevel2 3 5" xfId="455" xr:uid="{00000000-0005-0000-0000-0000C7010000}"/>
    <cellStyle name="SAPBEXHLevel2 4" xfId="823" xr:uid="{00000000-0005-0000-0000-000037030000}"/>
    <cellStyle name="SAPBEXHLevel2 4 2" xfId="1634" xr:uid="{00000000-0005-0000-0000-000062060000}"/>
    <cellStyle name="SAPBEXHLevel2 5" xfId="559" xr:uid="{00000000-0005-0000-0000-00002F020000}"/>
    <cellStyle name="SAPBEXHLevel2 5 2" xfId="1635" xr:uid="{00000000-0005-0000-0000-000063060000}"/>
    <cellStyle name="SAPBEXHLevel2 5 3" xfId="1636" xr:uid="{00000000-0005-0000-0000-000064060000}"/>
    <cellStyle name="SAPBEXHLevel2 6" xfId="1637" xr:uid="{00000000-0005-0000-0000-000065060000}"/>
    <cellStyle name="SAPBEXHLevel2 6 2" xfId="1638" xr:uid="{00000000-0005-0000-0000-000066060000}"/>
    <cellStyle name="SAPBEXHLevel2 7" xfId="1639" xr:uid="{00000000-0005-0000-0000-000067060000}"/>
    <cellStyle name="SAPBEXHLevel2 7 2" xfId="1640" xr:uid="{00000000-0005-0000-0000-000068060000}"/>
    <cellStyle name="SAPBEXHLevel2 8" xfId="1641" xr:uid="{00000000-0005-0000-0000-000069060000}"/>
    <cellStyle name="SAPBEXHLevel2 9" xfId="1642" xr:uid="{00000000-0005-0000-0000-00006A060000}"/>
    <cellStyle name="SAPBEXHLevel2 9 2" xfId="1643" xr:uid="{00000000-0005-0000-0000-00006B060000}"/>
    <cellStyle name="SAPBEXHLevel2_2011-12 LIEE Table 1 Updated budget" xfId="247" xr:uid="{00000000-0005-0000-0000-0000F7000000}"/>
    <cellStyle name="SAPBEXHLevel2X" xfId="248" xr:uid="{00000000-0005-0000-0000-0000F8000000}"/>
    <cellStyle name="SAPBEXHLevel2X 10" xfId="1645" xr:uid="{00000000-0005-0000-0000-00006D060000}"/>
    <cellStyle name="SAPBEXHLevel2X 10 2" xfId="1646" xr:uid="{00000000-0005-0000-0000-00006E060000}"/>
    <cellStyle name="SAPBEXHLevel2X 11" xfId="1644" xr:uid="{00000000-0005-0000-0000-00006C060000}"/>
    <cellStyle name="SAPBEXHLevel2X 12" xfId="1134" xr:uid="{00000000-0005-0000-0000-00006E040000}"/>
    <cellStyle name="SAPBEXHLevel2X 14" xfId="1007" xr:uid="{00000000-0005-0000-0000-0000EF030000}"/>
    <cellStyle name="SAPBEXHLevel2X 15" xfId="456" xr:uid="{00000000-0005-0000-0000-0000C8010000}"/>
    <cellStyle name="SAPBEXHLevel2X 2" xfId="249" xr:uid="{00000000-0005-0000-0000-0000F9000000}"/>
    <cellStyle name="SAPBEXHLevel2X 2 2" xfId="250" xr:uid="{00000000-0005-0000-0000-0000FA000000}"/>
    <cellStyle name="SAPBEXHLevel2X 2 2 2" xfId="647" xr:uid="{00000000-0005-0000-0000-000087020000}"/>
    <cellStyle name="SAPBEXHLevel2X 2 2 3" xfId="565" xr:uid="{00000000-0005-0000-0000-000035020000}"/>
    <cellStyle name="SAPBEXHLevel2X 2 2 5" xfId="1009" xr:uid="{00000000-0005-0000-0000-0000F1030000}"/>
    <cellStyle name="SAPBEXHLevel2X 2 2 6" xfId="458" xr:uid="{00000000-0005-0000-0000-0000CA010000}"/>
    <cellStyle name="SAPBEXHLevel2X 2 3" xfId="646" xr:uid="{00000000-0005-0000-0000-000086020000}"/>
    <cellStyle name="SAPBEXHLevel2X 2 4" xfId="564" xr:uid="{00000000-0005-0000-0000-000034020000}"/>
    <cellStyle name="SAPBEXHLevel2X 2 6" xfId="1008" xr:uid="{00000000-0005-0000-0000-0000F0030000}"/>
    <cellStyle name="SAPBEXHLevel2X 2 7" xfId="457" xr:uid="{00000000-0005-0000-0000-0000C9010000}"/>
    <cellStyle name="SAPBEXHLevel2X 3" xfId="251" xr:uid="{00000000-0005-0000-0000-0000FB000000}"/>
    <cellStyle name="SAPBEXHLevel2X 3 2" xfId="648" xr:uid="{00000000-0005-0000-0000-000088020000}"/>
    <cellStyle name="SAPBEXHLevel2X 3 2 2" xfId="1160" xr:uid="{00000000-0005-0000-0000-000088040000}"/>
    <cellStyle name="SAPBEXHLevel2X 3 2 4" xfId="1011" xr:uid="{00000000-0005-0000-0000-0000F3030000}"/>
    <cellStyle name="SAPBEXHLevel2X 3 3" xfId="566" xr:uid="{00000000-0005-0000-0000-000036020000}"/>
    <cellStyle name="SAPBEXHLevel2X 3 5" xfId="1010" xr:uid="{00000000-0005-0000-0000-0000F2030000}"/>
    <cellStyle name="SAPBEXHLevel2X 3 6" xfId="459" xr:uid="{00000000-0005-0000-0000-0000CB010000}"/>
    <cellStyle name="SAPBEXHLevel2X 4" xfId="252" xr:uid="{00000000-0005-0000-0000-0000FC000000}"/>
    <cellStyle name="SAPBEXHLevel2X 4 2" xfId="826" xr:uid="{00000000-0005-0000-0000-00003A030000}"/>
    <cellStyle name="SAPBEXHLevel2X 4 3" xfId="1012" xr:uid="{00000000-0005-0000-0000-0000F4030000}"/>
    <cellStyle name="SAPBEXHLevel2X 4 4" xfId="460" xr:uid="{00000000-0005-0000-0000-0000CC010000}"/>
    <cellStyle name="SAPBEXHLevel2X 5" xfId="253" xr:uid="{00000000-0005-0000-0000-0000FD000000}"/>
    <cellStyle name="SAPBEXHLevel2X 5 2" xfId="827" xr:uid="{00000000-0005-0000-0000-00003B030000}"/>
    <cellStyle name="SAPBEXHLevel2X 5 3" xfId="1647" xr:uid="{00000000-0005-0000-0000-00006F060000}"/>
    <cellStyle name="SAPBEXHLevel2X 5 5" xfId="461" xr:uid="{00000000-0005-0000-0000-0000CD010000}"/>
    <cellStyle name="SAPBEXHLevel2X 6" xfId="254" xr:uid="{00000000-0005-0000-0000-0000FE000000}"/>
    <cellStyle name="SAPBEXHLevel2X 6 2" xfId="828" xr:uid="{00000000-0005-0000-0000-00003C030000}"/>
    <cellStyle name="SAPBEXHLevel2X 6 3" xfId="462" xr:uid="{00000000-0005-0000-0000-0000CE010000}"/>
    <cellStyle name="SAPBEXHLevel2X 7" xfId="563" xr:uid="{00000000-0005-0000-0000-000033020000}"/>
    <cellStyle name="SAPBEXHLevel2X 7 2" xfId="1648" xr:uid="{00000000-0005-0000-0000-000070060000}"/>
    <cellStyle name="SAPBEXHLevel2X 8" xfId="1649" xr:uid="{00000000-0005-0000-0000-000071060000}"/>
    <cellStyle name="SAPBEXHLevel2X 9" xfId="1650" xr:uid="{00000000-0005-0000-0000-000072060000}"/>
    <cellStyle name="SAPBEXHLevel2X 9 2" xfId="1651" xr:uid="{00000000-0005-0000-0000-000073060000}"/>
    <cellStyle name="SAPBEXHLevel3" xfId="255" xr:uid="{00000000-0005-0000-0000-0000FF000000}"/>
    <cellStyle name="SAPBEXHLevel3 10" xfId="1653" xr:uid="{00000000-0005-0000-0000-000075060000}"/>
    <cellStyle name="SAPBEXHLevel3 10 2" xfId="1654" xr:uid="{00000000-0005-0000-0000-000076060000}"/>
    <cellStyle name="SAPBEXHLevel3 11" xfId="1652" xr:uid="{00000000-0005-0000-0000-000074060000}"/>
    <cellStyle name="SAPBEXHLevel3 12" xfId="1135" xr:uid="{00000000-0005-0000-0000-00006F040000}"/>
    <cellStyle name="SAPBEXHLevel3 14" xfId="1013" xr:uid="{00000000-0005-0000-0000-0000F5030000}"/>
    <cellStyle name="SAPBEXHLevel3 2" xfId="256" xr:uid="{00000000-0005-0000-0000-000000010000}"/>
    <cellStyle name="SAPBEXHLevel3 2 2" xfId="569" xr:uid="{00000000-0005-0000-0000-000039020000}"/>
    <cellStyle name="SAPBEXHLevel3 2 2 2" xfId="650" xr:uid="{00000000-0005-0000-0000-00008A020000}"/>
    <cellStyle name="SAPBEXHLevel3 2 2 3" xfId="1137" xr:uid="{00000000-0005-0000-0000-000071040000}"/>
    <cellStyle name="SAPBEXHLevel3 2 2 5" xfId="1015" xr:uid="{00000000-0005-0000-0000-0000F7030000}"/>
    <cellStyle name="SAPBEXHLevel3 2 3" xfId="649" xr:uid="{00000000-0005-0000-0000-000089020000}"/>
    <cellStyle name="SAPBEXHLevel3 2 4" xfId="830" xr:uid="{00000000-0005-0000-0000-00003E030000}"/>
    <cellStyle name="SAPBEXHLevel3 2 4 2" xfId="1136" xr:uid="{00000000-0005-0000-0000-000070040000}"/>
    <cellStyle name="SAPBEXHLevel3 2 5" xfId="568" xr:uid="{00000000-0005-0000-0000-000038020000}"/>
    <cellStyle name="SAPBEXHLevel3 2 6" xfId="1014" xr:uid="{00000000-0005-0000-0000-0000F6030000}"/>
    <cellStyle name="SAPBEXHLevel3 3" xfId="257" xr:uid="{00000000-0005-0000-0000-000001010000}"/>
    <cellStyle name="SAPBEXHLevel3 3 2" xfId="651" xr:uid="{00000000-0005-0000-0000-00008B020000}"/>
    <cellStyle name="SAPBEXHLevel3 3 3" xfId="831" xr:uid="{00000000-0005-0000-0000-00003F030000}"/>
    <cellStyle name="SAPBEXHLevel3 3 4" xfId="570" xr:uid="{00000000-0005-0000-0000-00003A020000}"/>
    <cellStyle name="SAPBEXHLevel3 3 5" xfId="463" xr:uid="{00000000-0005-0000-0000-0000CF010000}"/>
    <cellStyle name="SAPBEXHLevel3 4" xfId="829" xr:uid="{00000000-0005-0000-0000-00003D030000}"/>
    <cellStyle name="SAPBEXHLevel3 4 2" xfId="1655" xr:uid="{00000000-0005-0000-0000-000077060000}"/>
    <cellStyle name="SAPBEXHLevel3 5" xfId="567" xr:uid="{00000000-0005-0000-0000-000037020000}"/>
    <cellStyle name="SAPBEXHLevel3 5 2" xfId="1656" xr:uid="{00000000-0005-0000-0000-000078060000}"/>
    <cellStyle name="SAPBEXHLevel3 5 3" xfId="1657" xr:uid="{00000000-0005-0000-0000-000079060000}"/>
    <cellStyle name="SAPBEXHLevel3 6" xfId="1658" xr:uid="{00000000-0005-0000-0000-00007A060000}"/>
    <cellStyle name="SAPBEXHLevel3 6 2" xfId="1659" xr:uid="{00000000-0005-0000-0000-00007B060000}"/>
    <cellStyle name="SAPBEXHLevel3 7" xfId="1660" xr:uid="{00000000-0005-0000-0000-00007C060000}"/>
    <cellStyle name="SAPBEXHLevel3 7 2" xfId="1661" xr:uid="{00000000-0005-0000-0000-00007D060000}"/>
    <cellStyle name="SAPBEXHLevel3 8" xfId="1662" xr:uid="{00000000-0005-0000-0000-00007E060000}"/>
    <cellStyle name="SAPBEXHLevel3 9" xfId="1663" xr:uid="{00000000-0005-0000-0000-00007F060000}"/>
    <cellStyle name="SAPBEXHLevel3 9 2" xfId="1664" xr:uid="{00000000-0005-0000-0000-000080060000}"/>
    <cellStyle name="SAPBEXHLevel3_2011-12 LIEE Table 1 Updated budget" xfId="258" xr:uid="{00000000-0005-0000-0000-000002010000}"/>
    <cellStyle name="SAPBEXHLevel3X" xfId="259" xr:uid="{00000000-0005-0000-0000-000003010000}"/>
    <cellStyle name="SAPBEXHLevel3X 10" xfId="1666" xr:uid="{00000000-0005-0000-0000-000082060000}"/>
    <cellStyle name="SAPBEXHLevel3X 10 2" xfId="1667" xr:uid="{00000000-0005-0000-0000-000083060000}"/>
    <cellStyle name="SAPBEXHLevel3X 11" xfId="1665" xr:uid="{00000000-0005-0000-0000-000081060000}"/>
    <cellStyle name="SAPBEXHLevel3X 12" xfId="1138" xr:uid="{00000000-0005-0000-0000-000072040000}"/>
    <cellStyle name="SAPBEXHLevel3X 14" xfId="1016" xr:uid="{00000000-0005-0000-0000-0000F8030000}"/>
    <cellStyle name="SAPBEXHLevel3X 15" xfId="464" xr:uid="{00000000-0005-0000-0000-0000D0010000}"/>
    <cellStyle name="SAPBEXHLevel3X 2" xfId="260" xr:uid="{00000000-0005-0000-0000-000004010000}"/>
    <cellStyle name="SAPBEXHLevel3X 2 2" xfId="261" xr:uid="{00000000-0005-0000-0000-000005010000}"/>
    <cellStyle name="SAPBEXHLevel3X 2 2 2" xfId="653" xr:uid="{00000000-0005-0000-0000-00008D020000}"/>
    <cellStyle name="SAPBEXHLevel3X 2 2 3" xfId="573" xr:uid="{00000000-0005-0000-0000-00003D020000}"/>
    <cellStyle name="SAPBEXHLevel3X 2 2 5" xfId="1018" xr:uid="{00000000-0005-0000-0000-0000FA030000}"/>
    <cellStyle name="SAPBEXHLevel3X 2 2 6" xfId="466" xr:uid="{00000000-0005-0000-0000-0000D2010000}"/>
    <cellStyle name="SAPBEXHLevel3X 2 3" xfId="652" xr:uid="{00000000-0005-0000-0000-00008C020000}"/>
    <cellStyle name="SAPBEXHLevel3X 2 4" xfId="572" xr:uid="{00000000-0005-0000-0000-00003C020000}"/>
    <cellStyle name="SAPBEXHLevel3X 2 6" xfId="1017" xr:uid="{00000000-0005-0000-0000-0000F9030000}"/>
    <cellStyle name="SAPBEXHLevel3X 2 7" xfId="465" xr:uid="{00000000-0005-0000-0000-0000D1010000}"/>
    <cellStyle name="SAPBEXHLevel3X 3" xfId="262" xr:uid="{00000000-0005-0000-0000-000006010000}"/>
    <cellStyle name="SAPBEXHLevel3X 3 2" xfId="654" xr:uid="{00000000-0005-0000-0000-00008E020000}"/>
    <cellStyle name="SAPBEXHLevel3X 3 2 2" xfId="1161" xr:uid="{00000000-0005-0000-0000-000089040000}"/>
    <cellStyle name="SAPBEXHLevel3X 3 2 4" xfId="1020" xr:uid="{00000000-0005-0000-0000-0000FC030000}"/>
    <cellStyle name="SAPBEXHLevel3X 3 3" xfId="574" xr:uid="{00000000-0005-0000-0000-00003E020000}"/>
    <cellStyle name="SAPBEXHLevel3X 3 5" xfId="1019" xr:uid="{00000000-0005-0000-0000-0000FB030000}"/>
    <cellStyle name="SAPBEXHLevel3X 3 6" xfId="467" xr:uid="{00000000-0005-0000-0000-0000D3010000}"/>
    <cellStyle name="SAPBEXHLevel3X 4" xfId="263" xr:uid="{00000000-0005-0000-0000-000007010000}"/>
    <cellStyle name="SAPBEXHLevel3X 4 2" xfId="832" xr:uid="{00000000-0005-0000-0000-000040030000}"/>
    <cellStyle name="SAPBEXHLevel3X 4 3" xfId="1021" xr:uid="{00000000-0005-0000-0000-0000FD030000}"/>
    <cellStyle name="SAPBEXHLevel3X 4 4" xfId="468" xr:uid="{00000000-0005-0000-0000-0000D4010000}"/>
    <cellStyle name="SAPBEXHLevel3X 5" xfId="264" xr:uid="{00000000-0005-0000-0000-000008010000}"/>
    <cellStyle name="SAPBEXHLevel3X 5 2" xfId="833" xr:uid="{00000000-0005-0000-0000-000041030000}"/>
    <cellStyle name="SAPBEXHLevel3X 5 3" xfId="1668" xr:uid="{00000000-0005-0000-0000-000084060000}"/>
    <cellStyle name="SAPBEXHLevel3X 5 5" xfId="469" xr:uid="{00000000-0005-0000-0000-0000D5010000}"/>
    <cellStyle name="SAPBEXHLevel3X 6" xfId="265" xr:uid="{00000000-0005-0000-0000-000009010000}"/>
    <cellStyle name="SAPBEXHLevel3X 6 2" xfId="834" xr:uid="{00000000-0005-0000-0000-000042030000}"/>
    <cellStyle name="SAPBEXHLevel3X 6 3" xfId="470" xr:uid="{00000000-0005-0000-0000-0000D6010000}"/>
    <cellStyle name="SAPBEXHLevel3X 7" xfId="571" xr:uid="{00000000-0005-0000-0000-00003B020000}"/>
    <cellStyle name="SAPBEXHLevel3X 7 2" xfId="1669" xr:uid="{00000000-0005-0000-0000-000085060000}"/>
    <cellStyle name="SAPBEXHLevel3X 8" xfId="1670" xr:uid="{00000000-0005-0000-0000-000086060000}"/>
    <cellStyle name="SAPBEXHLevel3X 9" xfId="1671" xr:uid="{00000000-0005-0000-0000-000087060000}"/>
    <cellStyle name="SAPBEXHLevel3X 9 2" xfId="1672" xr:uid="{00000000-0005-0000-0000-000088060000}"/>
    <cellStyle name="SAPBEXinputData" xfId="357" xr:uid="{00000000-0005-0000-0000-000065010000}"/>
    <cellStyle name="SAPBEXresData" xfId="266" xr:uid="{00000000-0005-0000-0000-00000A010000}"/>
    <cellStyle name="SAPBEXresData 2" xfId="267" xr:uid="{00000000-0005-0000-0000-00000B010000}"/>
    <cellStyle name="SAPBEXresData 3" xfId="835" xr:uid="{00000000-0005-0000-0000-000043030000}"/>
    <cellStyle name="SAPBEXresData 3 3" xfId="1139" xr:uid="{00000000-0005-0000-0000-000073040000}"/>
    <cellStyle name="SAPBEXresData 4" xfId="575" xr:uid="{00000000-0005-0000-0000-00003F020000}"/>
    <cellStyle name="SAPBEXresDataEmph" xfId="268" xr:uid="{00000000-0005-0000-0000-00000C010000}"/>
    <cellStyle name="SAPBEXresDataEmph 2" xfId="836" xr:uid="{00000000-0005-0000-0000-000044030000}"/>
    <cellStyle name="SAPBEXresDataEmph 2 3" xfId="1140" xr:uid="{00000000-0005-0000-0000-000074040000}"/>
    <cellStyle name="SAPBEXresDataEmph 3" xfId="576" xr:uid="{00000000-0005-0000-0000-000040020000}"/>
    <cellStyle name="SAPBEXresExc1" xfId="269" xr:uid="{00000000-0005-0000-0000-00000D010000}"/>
    <cellStyle name="SAPBEXresExc1Emph" xfId="270" xr:uid="{00000000-0005-0000-0000-00000E010000}"/>
    <cellStyle name="SAPBEXresExc2" xfId="271" xr:uid="{00000000-0005-0000-0000-00000F010000}"/>
    <cellStyle name="SAPBEXresExc2Emph" xfId="272" xr:uid="{00000000-0005-0000-0000-000010010000}"/>
    <cellStyle name="SAPBEXresItem" xfId="273" xr:uid="{00000000-0005-0000-0000-000011010000}"/>
    <cellStyle name="SAPBEXresItem 2" xfId="837" xr:uid="{00000000-0005-0000-0000-000045030000}"/>
    <cellStyle name="SAPBEXresItem 2 3" xfId="1141" xr:uid="{00000000-0005-0000-0000-000075040000}"/>
    <cellStyle name="SAPBEXresItem 3" xfId="577" xr:uid="{00000000-0005-0000-0000-000041020000}"/>
    <cellStyle name="SAPBEXresItemX" xfId="274" xr:uid="{00000000-0005-0000-0000-000012010000}"/>
    <cellStyle name="SAPBEXresItemX 2" xfId="275" xr:uid="{00000000-0005-0000-0000-000013010000}"/>
    <cellStyle name="SAPBEXresItemX 2 2" xfId="1143" xr:uid="{00000000-0005-0000-0000-000077040000}"/>
    <cellStyle name="SAPBEXresItemX 2 4" xfId="1023" xr:uid="{00000000-0005-0000-0000-0000FF030000}"/>
    <cellStyle name="SAPBEXresItemX 3" xfId="1142" xr:uid="{00000000-0005-0000-0000-000076040000}"/>
    <cellStyle name="SAPBEXresItemX 5" xfId="1022" xr:uid="{00000000-0005-0000-0000-0000FE030000}"/>
    <cellStyle name="SAPBEXRow_Headings_SA" xfId="276" xr:uid="{00000000-0005-0000-0000-000014010000}"/>
    <cellStyle name="SAPBEXRowResults_SA" xfId="277" xr:uid="{00000000-0005-0000-0000-000015010000}"/>
    <cellStyle name="SAPBEXstdData" xfId="278" xr:uid="{00000000-0005-0000-0000-000016010000}"/>
    <cellStyle name="SAPBEXstdData 2" xfId="279" xr:uid="{00000000-0005-0000-0000-000017010000}"/>
    <cellStyle name="SAPBEXstdData 2 2" xfId="280" xr:uid="{00000000-0005-0000-0000-000018010000}"/>
    <cellStyle name="SAPBEXstdData 3" xfId="281" xr:uid="{00000000-0005-0000-0000-000019010000}"/>
    <cellStyle name="SAPBEXstdData 4" xfId="838" xr:uid="{00000000-0005-0000-0000-000046030000}"/>
    <cellStyle name="SAPBEXstdData 4 3" xfId="1144" xr:uid="{00000000-0005-0000-0000-000078040000}"/>
    <cellStyle name="SAPBEXstdData 5" xfId="578" xr:uid="{00000000-0005-0000-0000-000042020000}"/>
    <cellStyle name="SAPBEXstdData_Sept 2011 Total BW Data" xfId="282" xr:uid="{00000000-0005-0000-0000-00001A010000}"/>
    <cellStyle name="SAPBEXstdDataEmph" xfId="283" xr:uid="{00000000-0005-0000-0000-00001B010000}"/>
    <cellStyle name="SAPBEXstdDataEmph 2" xfId="839" xr:uid="{00000000-0005-0000-0000-000047030000}"/>
    <cellStyle name="SAPBEXstdDataEmph 2 2" xfId="1145" xr:uid="{00000000-0005-0000-0000-000079040000}"/>
    <cellStyle name="SAPBEXstdDataEmph 3" xfId="579" xr:uid="{00000000-0005-0000-0000-000043020000}"/>
    <cellStyle name="SAPBEXstdExc1" xfId="284" xr:uid="{00000000-0005-0000-0000-00001C010000}"/>
    <cellStyle name="SAPBEXstdExc1Emph" xfId="285" xr:uid="{00000000-0005-0000-0000-00001D010000}"/>
    <cellStyle name="SAPBEXstdExc2" xfId="286" xr:uid="{00000000-0005-0000-0000-00001E010000}"/>
    <cellStyle name="SAPBEXstdExc2Emph" xfId="287" xr:uid="{00000000-0005-0000-0000-00001F010000}"/>
    <cellStyle name="SAPBEXstdItem" xfId="288" xr:uid="{00000000-0005-0000-0000-000020010000}"/>
    <cellStyle name="SAPBEXstdItem 2" xfId="289" xr:uid="{00000000-0005-0000-0000-000021010000}"/>
    <cellStyle name="SAPBEXstdItem 2 2" xfId="290" xr:uid="{00000000-0005-0000-0000-000022010000}"/>
    <cellStyle name="SAPBEXstdItem 2 3" xfId="841" xr:uid="{00000000-0005-0000-0000-000049030000}"/>
    <cellStyle name="SAPBEXstdItem 2 4" xfId="1025" xr:uid="{00000000-0005-0000-0000-000001040000}"/>
    <cellStyle name="SAPBEXstdItem 2 5" xfId="472" xr:uid="{00000000-0005-0000-0000-0000D8010000}"/>
    <cellStyle name="SAPBEXstdItem 3" xfId="291" xr:uid="{00000000-0005-0000-0000-000023010000}"/>
    <cellStyle name="SAPBEXstdItem 3 2" xfId="842" xr:uid="{00000000-0005-0000-0000-00004A030000}"/>
    <cellStyle name="SAPBEXstdItem 3 2 2" xfId="1027" xr:uid="{00000000-0005-0000-0000-000003040000}"/>
    <cellStyle name="SAPBEXstdItem 3 3" xfId="1026" xr:uid="{00000000-0005-0000-0000-000002040000}"/>
    <cellStyle name="SAPBEXstdItem 3 4" xfId="473" xr:uid="{00000000-0005-0000-0000-0000D9010000}"/>
    <cellStyle name="SAPBEXstdItem 4" xfId="292" xr:uid="{00000000-0005-0000-0000-000024010000}"/>
    <cellStyle name="SAPBEXstdItem 4 2" xfId="843" xr:uid="{00000000-0005-0000-0000-00004B030000}"/>
    <cellStyle name="SAPBEXstdItem 4 3" xfId="1028" xr:uid="{00000000-0005-0000-0000-000004040000}"/>
    <cellStyle name="SAPBEXstdItem 4 4" xfId="474" xr:uid="{00000000-0005-0000-0000-0000DA010000}"/>
    <cellStyle name="SAPBEXstdItem 5" xfId="293" xr:uid="{00000000-0005-0000-0000-000025010000}"/>
    <cellStyle name="SAPBEXstdItem 5 2" xfId="844" xr:uid="{00000000-0005-0000-0000-00004C030000}"/>
    <cellStyle name="SAPBEXstdItem 5 3" xfId="1146" xr:uid="{00000000-0005-0000-0000-00007A040000}"/>
    <cellStyle name="SAPBEXstdItem 5 4" xfId="475" xr:uid="{00000000-0005-0000-0000-0000DB010000}"/>
    <cellStyle name="SAPBEXstdItem 6" xfId="840" xr:uid="{00000000-0005-0000-0000-000048030000}"/>
    <cellStyle name="SAPBEXstdItem 7" xfId="580" xr:uid="{00000000-0005-0000-0000-000044020000}"/>
    <cellStyle name="SAPBEXstdItem 8" xfId="1024" xr:uid="{00000000-0005-0000-0000-000000040000}"/>
    <cellStyle name="SAPBEXstdItem 9" xfId="471" xr:uid="{00000000-0005-0000-0000-0000D7010000}"/>
    <cellStyle name="SAPBEXstdItem_Sept 2011 Total BW Data" xfId="294" xr:uid="{00000000-0005-0000-0000-000026010000}"/>
    <cellStyle name="SAPBEXstdItemX" xfId="295" xr:uid="{00000000-0005-0000-0000-000027010000}"/>
    <cellStyle name="SAPBEXstdItemX 2" xfId="296" xr:uid="{00000000-0005-0000-0000-000028010000}"/>
    <cellStyle name="SAPBEXstdItemX 2 2" xfId="846" xr:uid="{00000000-0005-0000-0000-00004E030000}"/>
    <cellStyle name="SAPBEXstdItemX 2 3" xfId="582" xr:uid="{00000000-0005-0000-0000-000046020000}"/>
    <cellStyle name="SAPBEXstdItemX 3" xfId="845" xr:uid="{00000000-0005-0000-0000-00004D030000}"/>
    <cellStyle name="SAPBEXstdItemX 3 2" xfId="1147" xr:uid="{00000000-0005-0000-0000-00007B040000}"/>
    <cellStyle name="SAPBEXstdItemX 4" xfId="581" xr:uid="{00000000-0005-0000-0000-000045020000}"/>
    <cellStyle name="SAPBEXstdItemX 5" xfId="1029" xr:uid="{00000000-0005-0000-0000-000005040000}"/>
    <cellStyle name="SAPBEXsubData" xfId="297" xr:uid="{00000000-0005-0000-0000-000029010000}"/>
    <cellStyle name="SAPBEXsubData 2" xfId="847" xr:uid="{00000000-0005-0000-0000-00004F030000}"/>
    <cellStyle name="SAPBEXsubData 2 2" xfId="1148" xr:uid="{00000000-0005-0000-0000-00007C040000}"/>
    <cellStyle name="SAPBEXsubData 3" xfId="583" xr:uid="{00000000-0005-0000-0000-000047020000}"/>
    <cellStyle name="SAPBEXsubDataEmph" xfId="298" xr:uid="{00000000-0005-0000-0000-00002A010000}"/>
    <cellStyle name="SAPBEXsubDataEmph 2" xfId="848" xr:uid="{00000000-0005-0000-0000-000050030000}"/>
    <cellStyle name="SAPBEXsubDataEmph 2 2" xfId="1149" xr:uid="{00000000-0005-0000-0000-00007D040000}"/>
    <cellStyle name="SAPBEXsubDataEmph 3" xfId="584" xr:uid="{00000000-0005-0000-0000-000048020000}"/>
    <cellStyle name="SAPBEXsubExc1" xfId="299" xr:uid="{00000000-0005-0000-0000-00002B010000}"/>
    <cellStyle name="SAPBEXsubExc1Emph" xfId="300" xr:uid="{00000000-0005-0000-0000-00002C010000}"/>
    <cellStyle name="SAPBEXsubExc2" xfId="301" xr:uid="{00000000-0005-0000-0000-00002D010000}"/>
    <cellStyle name="SAPBEXsubExc2Emph" xfId="302" xr:uid="{00000000-0005-0000-0000-00002E010000}"/>
    <cellStyle name="SAPBEXsubItem" xfId="303" xr:uid="{00000000-0005-0000-0000-00002F010000}"/>
    <cellStyle name="SAPBEXsubItem 2" xfId="849" xr:uid="{00000000-0005-0000-0000-000051030000}"/>
    <cellStyle name="SAPBEXsubItem 2 2" xfId="1150" xr:uid="{00000000-0005-0000-0000-00007E040000}"/>
    <cellStyle name="SAPBEXsubItem 3" xfId="585" xr:uid="{00000000-0005-0000-0000-000049020000}"/>
    <cellStyle name="SAPBEXtitle" xfId="304" xr:uid="{00000000-0005-0000-0000-000030010000}"/>
    <cellStyle name="SAPBEXtitle 2" xfId="850" xr:uid="{00000000-0005-0000-0000-000052030000}"/>
    <cellStyle name="SAPBEXtitle 2 3" xfId="1151" xr:uid="{00000000-0005-0000-0000-00007F040000}"/>
    <cellStyle name="SAPBEXtitle 3" xfId="586" xr:uid="{00000000-0005-0000-0000-00004A020000}"/>
    <cellStyle name="SAPBEXundefined" xfId="305" xr:uid="{00000000-0005-0000-0000-000031010000}"/>
    <cellStyle name="SAPBEXundefined 2" xfId="306" xr:uid="{00000000-0005-0000-0000-000032010000}"/>
    <cellStyle name="SAPBEXundefined 2 2" xfId="1030" xr:uid="{00000000-0005-0000-0000-000006040000}"/>
    <cellStyle name="SAPBEXundefined 3" xfId="851" xr:uid="{00000000-0005-0000-0000-000053030000}"/>
    <cellStyle name="SAPBEXundefined 3 3" xfId="1152" xr:uid="{00000000-0005-0000-0000-000080040000}"/>
    <cellStyle name="SAPBEXundefined 4" xfId="587" xr:uid="{00000000-0005-0000-0000-00004B020000}"/>
    <cellStyle name="SAPBEXundefined_Sheet2" xfId="1045" xr:uid="{00000000-0005-0000-0000-000015040000}"/>
    <cellStyle name="SEM-BPS-input-on" xfId="307" xr:uid="{00000000-0005-0000-0000-000033010000}"/>
    <cellStyle name="SEM-BPS-input-on 2" xfId="1031" xr:uid="{00000000-0005-0000-0000-000007040000}"/>
    <cellStyle name="SEM-BPS-key" xfId="308" xr:uid="{00000000-0005-0000-0000-000034010000}"/>
    <cellStyle name="SEM-BPS-key 2" xfId="1032" xr:uid="{00000000-0005-0000-0000-000008040000}"/>
    <cellStyle name="Sheet Title" xfId="358" xr:uid="{00000000-0005-0000-0000-000066010000}"/>
    <cellStyle name="Style 1" xfId="309" xr:uid="{00000000-0005-0000-0000-000035010000}"/>
    <cellStyle name="Style 1 2" xfId="1033" xr:uid="{00000000-0005-0000-0000-000009040000}"/>
    <cellStyle name="Style 26" xfId="310" xr:uid="{00000000-0005-0000-0000-000036010000}"/>
    <cellStyle name="Style 26 2" xfId="311" xr:uid="{00000000-0005-0000-0000-000037010000}"/>
    <cellStyle name="Style 26 2 2" xfId="1036" xr:uid="{00000000-0005-0000-0000-00000C040000}"/>
    <cellStyle name="Style 26 2 3" xfId="1035" xr:uid="{00000000-0005-0000-0000-00000B040000}"/>
    <cellStyle name="Style 26 3" xfId="1153" xr:uid="{00000000-0005-0000-0000-000081040000}"/>
    <cellStyle name="Style 26 5" xfId="1034" xr:uid="{00000000-0005-0000-0000-00000A040000}"/>
    <cellStyle name="Title" xfId="312" xr:uid="{00000000-0005-0000-0000-000038010000}"/>
    <cellStyle name="Title 2" xfId="705" xr:uid="{00000000-0005-0000-0000-0000C1020000}"/>
    <cellStyle name="Title 2 10" xfId="1037" xr:uid="{00000000-0005-0000-0000-00000D040000}"/>
    <cellStyle name="Title 2 2" xfId="1674" xr:uid="{00000000-0005-0000-0000-00008A060000}"/>
    <cellStyle name="Title 2 3" xfId="1675" xr:uid="{00000000-0005-0000-0000-00008B060000}"/>
    <cellStyle name="Title 2 4" xfId="1676" xr:uid="{00000000-0005-0000-0000-00008C060000}"/>
    <cellStyle name="Title 2 5" xfId="1677" xr:uid="{00000000-0005-0000-0000-00008D060000}"/>
    <cellStyle name="Title 2 6" xfId="1678" xr:uid="{00000000-0005-0000-0000-00008E060000}"/>
    <cellStyle name="Title 2 7" xfId="1673" xr:uid="{00000000-0005-0000-0000-000089060000}"/>
    <cellStyle name="Title 2 8" xfId="1095" xr:uid="{00000000-0005-0000-0000-000047040000}"/>
    <cellStyle name="Total" xfId="313" xr:uid="{00000000-0005-0000-0000-000039010000}"/>
    <cellStyle name="Total 10" xfId="1680" xr:uid="{00000000-0005-0000-0000-000090060000}"/>
    <cellStyle name="Total 11" xfId="1681" xr:uid="{00000000-0005-0000-0000-000091060000}"/>
    <cellStyle name="Total 11 2" xfId="1682" xr:uid="{00000000-0005-0000-0000-000092060000}"/>
    <cellStyle name="Total 12" xfId="1683" xr:uid="{00000000-0005-0000-0000-000093060000}"/>
    <cellStyle name="Total 12 2" xfId="1684" xr:uid="{00000000-0005-0000-0000-000094060000}"/>
    <cellStyle name="Total 13" xfId="1685" xr:uid="{00000000-0005-0000-0000-000095060000}"/>
    <cellStyle name="Total 14" xfId="1686" xr:uid="{00000000-0005-0000-0000-000096060000}"/>
    <cellStyle name="Total 15" xfId="1679" xr:uid="{00000000-0005-0000-0000-00008F060000}"/>
    <cellStyle name="Total 2" xfId="314" xr:uid="{00000000-0005-0000-0000-00003A010000}"/>
    <cellStyle name="Total 2 2" xfId="315" xr:uid="{00000000-0005-0000-0000-00003B010000}"/>
    <cellStyle name="Total 2 2 2" xfId="656" xr:uid="{00000000-0005-0000-0000-000090020000}"/>
    <cellStyle name="Total 2 2 3" xfId="590" xr:uid="{00000000-0005-0000-0000-00004E020000}"/>
    <cellStyle name="Total 2 2 5" xfId="1039" xr:uid="{00000000-0005-0000-0000-00000F040000}"/>
    <cellStyle name="Total 2 2 6" xfId="477" xr:uid="{00000000-0005-0000-0000-0000DD010000}"/>
    <cellStyle name="Total 2 3" xfId="316" xr:uid="{00000000-0005-0000-0000-00003C010000}"/>
    <cellStyle name="Total 2 3 2" xfId="655" xr:uid="{00000000-0005-0000-0000-00008F020000}"/>
    <cellStyle name="Total 2 3 3" xfId="478" xr:uid="{00000000-0005-0000-0000-0000DE010000}"/>
    <cellStyle name="Total 2 4" xfId="589" xr:uid="{00000000-0005-0000-0000-00004D020000}"/>
    <cellStyle name="Total 2 6" xfId="1038" xr:uid="{00000000-0005-0000-0000-00000E040000}"/>
    <cellStyle name="Total 2 7" xfId="476" xr:uid="{00000000-0005-0000-0000-0000DC010000}"/>
    <cellStyle name="Total 3" xfId="317" xr:uid="{00000000-0005-0000-0000-00003D010000}"/>
    <cellStyle name="Total 3 2" xfId="318" xr:uid="{00000000-0005-0000-0000-00003E010000}"/>
    <cellStyle name="Total 3 2 2" xfId="657" xr:uid="{00000000-0005-0000-0000-000091020000}"/>
    <cellStyle name="Total 3 2 3" xfId="480" xr:uid="{00000000-0005-0000-0000-0000E0010000}"/>
    <cellStyle name="Total 3 3" xfId="591" xr:uid="{00000000-0005-0000-0000-00004F020000}"/>
    <cellStyle name="Total 3 5" xfId="1040" xr:uid="{00000000-0005-0000-0000-000010040000}"/>
    <cellStyle name="Total 3 6" xfId="479" xr:uid="{00000000-0005-0000-0000-0000DF010000}"/>
    <cellStyle name="Total 4" xfId="588" xr:uid="{00000000-0005-0000-0000-00004C020000}"/>
    <cellStyle name="Total 4 2" xfId="1154" xr:uid="{00000000-0005-0000-0000-000082040000}"/>
    <cellStyle name="Total 4 4" xfId="1041" xr:uid="{00000000-0005-0000-0000-000011040000}"/>
    <cellStyle name="Total 5" xfId="706" xr:uid="{00000000-0005-0000-0000-0000C2020000}"/>
    <cellStyle name="Total 5 2" xfId="1688" xr:uid="{00000000-0005-0000-0000-000098060000}"/>
    <cellStyle name="Total 5 3" xfId="1689" xr:uid="{00000000-0005-0000-0000-000099060000}"/>
    <cellStyle name="Total 5 4" xfId="1690" xr:uid="{00000000-0005-0000-0000-00009A060000}"/>
    <cellStyle name="Total 5 5" xfId="1691" xr:uid="{00000000-0005-0000-0000-00009B060000}"/>
    <cellStyle name="Total 5 6" xfId="1692" xr:uid="{00000000-0005-0000-0000-00009C060000}"/>
    <cellStyle name="Total 5 7" xfId="1687" xr:uid="{00000000-0005-0000-0000-000097060000}"/>
    <cellStyle name="Total 6" xfId="487" xr:uid="{00000000-0005-0000-0000-0000E7010000}"/>
    <cellStyle name="Total 6 2" xfId="1694" xr:uid="{00000000-0005-0000-0000-00009E060000}"/>
    <cellStyle name="Total 6 3" xfId="1695" xr:uid="{00000000-0005-0000-0000-00009F060000}"/>
    <cellStyle name="Total 6 6" xfId="1693" xr:uid="{00000000-0005-0000-0000-00009D060000}"/>
    <cellStyle name="Total 7" xfId="1696" xr:uid="{00000000-0005-0000-0000-0000A0060000}"/>
    <cellStyle name="Total 7 2" xfId="1697" xr:uid="{00000000-0005-0000-0000-0000A1060000}"/>
    <cellStyle name="Total 8" xfId="1698" xr:uid="{00000000-0005-0000-0000-0000A2060000}"/>
    <cellStyle name="Total 8 2" xfId="1699" xr:uid="{00000000-0005-0000-0000-0000A3060000}"/>
    <cellStyle name="Total 9" xfId="1700" xr:uid="{00000000-0005-0000-0000-0000A4060000}"/>
    <cellStyle name="Total 9 2" xfId="1701" xr:uid="{00000000-0005-0000-0000-0000A5060000}"/>
    <cellStyle name="Unprot" xfId="319" xr:uid="{00000000-0005-0000-0000-00003F010000}"/>
    <cellStyle name="Unprot 2" xfId="320" xr:uid="{00000000-0005-0000-0000-000040010000}"/>
    <cellStyle name="Unprot 3" xfId="321" xr:uid="{00000000-0005-0000-0000-000041010000}"/>
    <cellStyle name="Unprot$" xfId="322" xr:uid="{00000000-0005-0000-0000-000042010000}"/>
    <cellStyle name="Unprot$ 2" xfId="323" xr:uid="{00000000-0005-0000-0000-000043010000}"/>
    <cellStyle name="Unprot$ 2 2" xfId="324" xr:uid="{00000000-0005-0000-0000-000044010000}"/>
    <cellStyle name="Unprot$_2011-10 LIEE Table 6 (2)" xfId="325" xr:uid="{00000000-0005-0000-0000-000045010000}"/>
    <cellStyle name="Unprotect" xfId="326" xr:uid="{00000000-0005-0000-0000-000046010000}"/>
    <cellStyle name="Warning Text" xfId="327" xr:uid="{00000000-0005-0000-0000-000047010000}"/>
    <cellStyle name="Warning Text 2" xfId="707" xr:uid="{00000000-0005-0000-0000-0000C3020000}"/>
    <cellStyle name="Warning Text 2 2" xfId="1096" xr:uid="{00000000-0005-0000-0000-000048040000}"/>
    <cellStyle name="Warning Text 2 4" xfId="1042" xr:uid="{00000000-0005-0000-0000-0000120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7.xml"/><Relationship Id="rId84" Type="http://schemas.openxmlformats.org/officeDocument/2006/relationships/externalLink" Target="externalLinks/externalLink28.xml"/><Relationship Id="rId138" Type="http://schemas.openxmlformats.org/officeDocument/2006/relationships/externalLink" Target="externalLinks/externalLink82.xml"/><Relationship Id="rId159" Type="http://schemas.openxmlformats.org/officeDocument/2006/relationships/externalLink" Target="externalLinks/externalLink103.xml"/><Relationship Id="rId107" Type="http://schemas.openxmlformats.org/officeDocument/2006/relationships/externalLink" Target="externalLinks/externalLink5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8.xml"/><Relationship Id="rId128" Type="http://schemas.openxmlformats.org/officeDocument/2006/relationships/externalLink" Target="externalLinks/externalLink72.xml"/><Relationship Id="rId149" Type="http://schemas.openxmlformats.org/officeDocument/2006/relationships/externalLink" Target="externalLinks/externalLink93.xml"/><Relationship Id="rId5" Type="http://schemas.openxmlformats.org/officeDocument/2006/relationships/worksheet" Target="worksheets/sheet5.xml"/><Relationship Id="rId95" Type="http://schemas.openxmlformats.org/officeDocument/2006/relationships/externalLink" Target="externalLinks/externalLink39.xml"/><Relationship Id="rId160" Type="http://schemas.openxmlformats.org/officeDocument/2006/relationships/externalLink" Target="externalLinks/externalLink10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8.xml"/><Relationship Id="rId118" Type="http://schemas.openxmlformats.org/officeDocument/2006/relationships/externalLink" Target="externalLinks/externalLink62.xml"/><Relationship Id="rId139" Type="http://schemas.openxmlformats.org/officeDocument/2006/relationships/externalLink" Target="externalLinks/externalLink83.xml"/><Relationship Id="rId85" Type="http://schemas.openxmlformats.org/officeDocument/2006/relationships/externalLink" Target="externalLinks/externalLink29.xml"/><Relationship Id="rId150" Type="http://schemas.openxmlformats.org/officeDocument/2006/relationships/externalLink" Target="externalLinks/externalLink9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3.xml"/><Relationship Id="rId103" Type="http://schemas.openxmlformats.org/officeDocument/2006/relationships/externalLink" Target="externalLinks/externalLink47.xml"/><Relationship Id="rId108" Type="http://schemas.openxmlformats.org/officeDocument/2006/relationships/externalLink" Target="externalLinks/externalLink52.xml"/><Relationship Id="rId124" Type="http://schemas.openxmlformats.org/officeDocument/2006/relationships/externalLink" Target="externalLinks/externalLink68.xml"/><Relationship Id="rId129" Type="http://schemas.openxmlformats.org/officeDocument/2006/relationships/externalLink" Target="externalLinks/externalLink73.xml"/><Relationship Id="rId54" Type="http://schemas.openxmlformats.org/officeDocument/2006/relationships/worksheet" Target="worksheets/sheet54.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91" Type="http://schemas.openxmlformats.org/officeDocument/2006/relationships/externalLink" Target="externalLinks/externalLink35.xml"/><Relationship Id="rId96" Type="http://schemas.openxmlformats.org/officeDocument/2006/relationships/externalLink" Target="externalLinks/externalLink40.xml"/><Relationship Id="rId140" Type="http://schemas.openxmlformats.org/officeDocument/2006/relationships/externalLink" Target="externalLinks/externalLink84.xml"/><Relationship Id="rId145" Type="http://schemas.openxmlformats.org/officeDocument/2006/relationships/externalLink" Target="externalLinks/externalLink89.xml"/><Relationship Id="rId161" Type="http://schemas.openxmlformats.org/officeDocument/2006/relationships/externalLink" Target="externalLinks/externalLink105.xml"/><Relationship Id="rId16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8.xml"/><Relationship Id="rId119" Type="http://schemas.openxmlformats.org/officeDocument/2006/relationships/externalLink" Target="externalLinks/externalLink63.xml"/><Relationship Id="rId44" Type="http://schemas.openxmlformats.org/officeDocument/2006/relationships/worksheet" Target="worksheets/sheet44.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81" Type="http://schemas.openxmlformats.org/officeDocument/2006/relationships/externalLink" Target="externalLinks/externalLink25.xml"/><Relationship Id="rId86" Type="http://schemas.openxmlformats.org/officeDocument/2006/relationships/externalLink" Target="externalLinks/externalLink30.xml"/><Relationship Id="rId130" Type="http://schemas.openxmlformats.org/officeDocument/2006/relationships/externalLink" Target="externalLinks/externalLink74.xml"/><Relationship Id="rId135" Type="http://schemas.openxmlformats.org/officeDocument/2006/relationships/externalLink" Target="externalLinks/externalLink79.xml"/><Relationship Id="rId151" Type="http://schemas.openxmlformats.org/officeDocument/2006/relationships/externalLink" Target="externalLinks/externalLink95.xml"/><Relationship Id="rId156" Type="http://schemas.openxmlformats.org/officeDocument/2006/relationships/externalLink" Target="externalLinks/externalLink10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97" Type="http://schemas.openxmlformats.org/officeDocument/2006/relationships/externalLink" Target="externalLinks/externalLink41.xml"/><Relationship Id="rId104" Type="http://schemas.openxmlformats.org/officeDocument/2006/relationships/externalLink" Target="externalLinks/externalLink48.xml"/><Relationship Id="rId120" Type="http://schemas.openxmlformats.org/officeDocument/2006/relationships/externalLink" Target="externalLinks/externalLink64.xml"/><Relationship Id="rId125" Type="http://schemas.openxmlformats.org/officeDocument/2006/relationships/externalLink" Target="externalLinks/externalLink69.xml"/><Relationship Id="rId141" Type="http://schemas.openxmlformats.org/officeDocument/2006/relationships/externalLink" Target="externalLinks/externalLink85.xml"/><Relationship Id="rId146" Type="http://schemas.openxmlformats.org/officeDocument/2006/relationships/externalLink" Target="externalLinks/externalLink90.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15.xml"/><Relationship Id="rId92" Type="http://schemas.openxmlformats.org/officeDocument/2006/relationships/externalLink" Target="externalLinks/externalLink36.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0.xml"/><Relationship Id="rId87" Type="http://schemas.openxmlformats.org/officeDocument/2006/relationships/externalLink" Target="externalLinks/externalLink31.xml"/><Relationship Id="rId110" Type="http://schemas.openxmlformats.org/officeDocument/2006/relationships/externalLink" Target="externalLinks/externalLink54.xml"/><Relationship Id="rId115" Type="http://schemas.openxmlformats.org/officeDocument/2006/relationships/externalLink" Target="externalLinks/externalLink59.xml"/><Relationship Id="rId131" Type="http://schemas.openxmlformats.org/officeDocument/2006/relationships/externalLink" Target="externalLinks/externalLink75.xml"/><Relationship Id="rId136" Type="http://schemas.openxmlformats.org/officeDocument/2006/relationships/externalLink" Target="externalLinks/externalLink80.xml"/><Relationship Id="rId157" Type="http://schemas.openxmlformats.org/officeDocument/2006/relationships/externalLink" Target="externalLinks/externalLink101.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152" Type="http://schemas.openxmlformats.org/officeDocument/2006/relationships/externalLink" Target="externalLinks/externalLink9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1.xml"/><Relationship Id="rId100" Type="http://schemas.openxmlformats.org/officeDocument/2006/relationships/externalLink" Target="externalLinks/externalLink44.xml"/><Relationship Id="rId105" Type="http://schemas.openxmlformats.org/officeDocument/2006/relationships/externalLink" Target="externalLinks/externalLink49.xml"/><Relationship Id="rId126" Type="http://schemas.openxmlformats.org/officeDocument/2006/relationships/externalLink" Target="externalLinks/externalLink70.xml"/><Relationship Id="rId147" Type="http://schemas.openxmlformats.org/officeDocument/2006/relationships/externalLink" Target="externalLinks/externalLink91.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93" Type="http://schemas.openxmlformats.org/officeDocument/2006/relationships/externalLink" Target="externalLinks/externalLink37.xml"/><Relationship Id="rId98" Type="http://schemas.openxmlformats.org/officeDocument/2006/relationships/externalLink" Target="externalLinks/externalLink42.xml"/><Relationship Id="rId121" Type="http://schemas.openxmlformats.org/officeDocument/2006/relationships/externalLink" Target="externalLinks/externalLink65.xml"/><Relationship Id="rId142" Type="http://schemas.openxmlformats.org/officeDocument/2006/relationships/externalLink" Target="externalLinks/externalLink86.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1.xml"/><Relationship Id="rId116" Type="http://schemas.openxmlformats.org/officeDocument/2006/relationships/externalLink" Target="externalLinks/externalLink60.xml"/><Relationship Id="rId137" Type="http://schemas.openxmlformats.org/officeDocument/2006/relationships/externalLink" Target="externalLinks/externalLink81.xml"/><Relationship Id="rId158" Type="http://schemas.openxmlformats.org/officeDocument/2006/relationships/externalLink" Target="externalLinks/externalLink1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6.xml"/><Relationship Id="rId83" Type="http://schemas.openxmlformats.org/officeDocument/2006/relationships/externalLink" Target="externalLinks/externalLink27.xml"/><Relationship Id="rId88" Type="http://schemas.openxmlformats.org/officeDocument/2006/relationships/externalLink" Target="externalLinks/externalLink32.xml"/><Relationship Id="rId111" Type="http://schemas.openxmlformats.org/officeDocument/2006/relationships/externalLink" Target="externalLinks/externalLink55.xml"/><Relationship Id="rId132" Type="http://schemas.openxmlformats.org/officeDocument/2006/relationships/externalLink" Target="externalLinks/externalLink76.xml"/><Relationship Id="rId153" Type="http://schemas.openxmlformats.org/officeDocument/2006/relationships/externalLink" Target="externalLinks/externalLink9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xml"/><Relationship Id="rId106" Type="http://schemas.openxmlformats.org/officeDocument/2006/relationships/externalLink" Target="externalLinks/externalLink50.xml"/><Relationship Id="rId127" Type="http://schemas.openxmlformats.org/officeDocument/2006/relationships/externalLink" Target="externalLinks/externalLink7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94" Type="http://schemas.openxmlformats.org/officeDocument/2006/relationships/externalLink" Target="externalLinks/externalLink38.xml"/><Relationship Id="rId99" Type="http://schemas.openxmlformats.org/officeDocument/2006/relationships/externalLink" Target="externalLinks/externalLink43.xml"/><Relationship Id="rId101" Type="http://schemas.openxmlformats.org/officeDocument/2006/relationships/externalLink" Target="externalLinks/externalLink45.xml"/><Relationship Id="rId122" Type="http://schemas.openxmlformats.org/officeDocument/2006/relationships/externalLink" Target="externalLinks/externalLink66.xml"/><Relationship Id="rId143" Type="http://schemas.openxmlformats.org/officeDocument/2006/relationships/externalLink" Target="externalLinks/externalLink87.xml"/><Relationship Id="rId148" Type="http://schemas.openxmlformats.org/officeDocument/2006/relationships/externalLink" Target="externalLinks/externalLink92.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2.xml"/><Relationship Id="rId89" Type="http://schemas.openxmlformats.org/officeDocument/2006/relationships/externalLink" Target="externalLinks/externalLink33.xml"/><Relationship Id="rId112" Type="http://schemas.openxmlformats.org/officeDocument/2006/relationships/externalLink" Target="externalLinks/externalLink56.xml"/><Relationship Id="rId133" Type="http://schemas.openxmlformats.org/officeDocument/2006/relationships/externalLink" Target="externalLinks/externalLink77.xml"/><Relationship Id="rId154" Type="http://schemas.openxmlformats.org/officeDocument/2006/relationships/externalLink" Target="externalLinks/externalLink9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2.xml"/><Relationship Id="rId79" Type="http://schemas.openxmlformats.org/officeDocument/2006/relationships/externalLink" Target="externalLinks/externalLink23.xml"/><Relationship Id="rId102" Type="http://schemas.openxmlformats.org/officeDocument/2006/relationships/externalLink" Target="externalLinks/externalLink46.xml"/><Relationship Id="rId123" Type="http://schemas.openxmlformats.org/officeDocument/2006/relationships/externalLink" Target="externalLinks/externalLink67.xml"/><Relationship Id="rId144" Type="http://schemas.openxmlformats.org/officeDocument/2006/relationships/externalLink" Target="externalLinks/externalLink88.xml"/><Relationship Id="rId90" Type="http://schemas.openxmlformats.org/officeDocument/2006/relationships/externalLink" Target="externalLinks/externalLink34.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3.xml"/><Relationship Id="rId113" Type="http://schemas.openxmlformats.org/officeDocument/2006/relationships/externalLink" Target="externalLinks/externalLink57.xml"/><Relationship Id="rId134" Type="http://schemas.openxmlformats.org/officeDocument/2006/relationships/externalLink" Target="externalLinks/externalLink78.xml"/><Relationship Id="rId80" Type="http://schemas.openxmlformats.org/officeDocument/2006/relationships/externalLink" Target="externalLinks/externalLink24.xml"/><Relationship Id="rId155" Type="http://schemas.openxmlformats.org/officeDocument/2006/relationships/externalLink" Target="externalLinks/externalLink99.xml"/></Relationships>
</file>

<file path=xl/drawings/drawing1.xml><?xml version="1.0" encoding="utf-8"?>
<xdr:wsDr xmlns:xdr="http://schemas.openxmlformats.org/drawingml/2006/spreadsheetDrawing" xmlns:a="http://schemas.openxmlformats.org/drawingml/2006/main">
  <xdr:twoCellAnchor>
    <xdr:from>
      <xdr:col>0</xdr:col>
      <xdr:colOff>0</xdr:colOff>
      <xdr:row>71</xdr:row>
      <xdr:rowOff>0</xdr:rowOff>
    </xdr:from>
    <xdr:to>
      <xdr:col>4</xdr:col>
      <xdr:colOff>428625</xdr:colOff>
      <xdr:row>71</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xdr:nvSpPr>
      <xdr:spPr bwMode="auto">
        <a:xfrm>
          <a:off x="0" y="12033250"/>
          <a:ext cx="56070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71</xdr:row>
      <xdr:rowOff>0</xdr:rowOff>
    </xdr:from>
    <xdr:to>
      <xdr:col>4</xdr:col>
      <xdr:colOff>428625</xdr:colOff>
      <xdr:row>71</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xdr:nvSpPr>
      <xdr:spPr bwMode="auto">
        <a:xfrm>
          <a:off x="0" y="12033250"/>
          <a:ext cx="56070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71</xdr:row>
      <xdr:rowOff>0</xdr:rowOff>
    </xdr:from>
    <xdr:to>
      <xdr:col>4</xdr:col>
      <xdr:colOff>428625</xdr:colOff>
      <xdr:row>71</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xdr:nvSpPr>
      <xdr:spPr bwMode="auto">
        <a:xfrm>
          <a:off x="0" y="12033250"/>
          <a:ext cx="56070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71</xdr:row>
      <xdr:rowOff>0</xdr:rowOff>
    </xdr:from>
    <xdr:to>
      <xdr:col>4</xdr:col>
      <xdr:colOff>428625</xdr:colOff>
      <xdr:row>71</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xdr:nvSpPr>
      <xdr:spPr bwMode="auto">
        <a:xfrm>
          <a:off x="0" y="12033250"/>
          <a:ext cx="56070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666750</xdr:colOff>
      <xdr:row>20</xdr:row>
      <xdr:rowOff>114300</xdr:rowOff>
    </xdr:from>
    <xdr:ext cx="184150" cy="939800"/>
    <xdr:sp macro="" textlink="">
      <xdr:nvSpPr>
        <xdr:cNvPr id="2" name="Rectangle 1">
          <a:extLst>
            <a:ext uri="{FF2B5EF4-FFF2-40B4-BE49-F238E27FC236}">
              <a16:creationId xmlns:a16="http://schemas.microsoft.com/office/drawing/2014/main" id="{00000000-0008-0000-1600-000002000000}"/>
            </a:ext>
          </a:extLst>
        </xdr:cNvPr>
        <xdr:cNvSpPr/>
      </xdr:nvSpPr>
      <xdr:spPr>
        <a:xfrm>
          <a:off x="7486650" y="4127500"/>
          <a:ext cx="184150" cy="939800"/>
        </a:xfrm>
        <a:prstGeom prst="rect">
          <a:avLst/>
        </a:prstGeom>
        <a:noFill/>
        <a:ln>
          <a:noFill/>
        </a:ln>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666750</xdr:colOff>
      <xdr:row>19</xdr:row>
      <xdr:rowOff>114300</xdr:rowOff>
    </xdr:from>
    <xdr:ext cx="184150" cy="939800"/>
    <xdr:sp macro="" textlink="">
      <xdr:nvSpPr>
        <xdr:cNvPr id="2" name="Rectangle 1">
          <a:extLst>
            <a:ext uri="{FF2B5EF4-FFF2-40B4-BE49-F238E27FC236}">
              <a16:creationId xmlns:a16="http://schemas.microsoft.com/office/drawing/2014/main" id="{DFBE1E78-856B-4F37-93EF-1E5596767EE7}"/>
            </a:ext>
          </a:extLst>
        </xdr:cNvPr>
        <xdr:cNvSpPr/>
      </xdr:nvSpPr>
      <xdr:spPr>
        <a:xfrm>
          <a:off x="7496175" y="3867150"/>
          <a:ext cx="184150" cy="939800"/>
        </a:xfrm>
        <a:prstGeom prst="rect">
          <a:avLst/>
        </a:prstGeom>
        <a:noFill/>
        <a:ln>
          <a:noFill/>
        </a:ln>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3/2023%20Low%20Income%20Reports/2023%20Low%20Income%20Annual%20Report%20(due%2005-23)/2022%20Low%20Income%20Annual%20Report%20Final%20Tables/Worksheet%20in%205635%20Papel%20de%20Trabajo%20de%20Activo%20Fijo?F6CDB1C4" TargetMode="External"/><Relationship Id="rId1" Type="http://schemas.openxmlformats.org/officeDocument/2006/relationships/externalLinkPath" Target="file:///\\F6CDB1C4\Worksheet%20in%205635%20Papel%20de%20Trabajo%20de%20Activo%20Fijo"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3/2023%20Low%20Income%20Reports/2023%20Low%20Income%20Annual%20Report%20(due%2005-23)/2022%20Low%20Income%20Annual%20Report%20Final%20Tables/Worksheet%20in%208715%20Concliaci&#243;n%20Contable-Fiscal%20%20%20PPC%20?F6CDB1C4" TargetMode="External"/><Relationship Id="rId1" Type="http://schemas.openxmlformats.org/officeDocument/2006/relationships/externalLinkPath" Target="file:///\\F6CDB1C4\Worksheet%20in%208715%20Concliaci&#243;n%20Contable-Fiscal%20%20%20PPC%20"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sps.sdge.com/WINDOWS/TEMP/BillSavingsAug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sempra.sharepoint.com/WINDOWS/TEMP/BillSavingsAug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CESHLEMA\Local%20Settings\Temporary%20Internet%20Files\OLKBC\REG_Acct2001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empra.sharepoint.com/Documents%20and%20Settings/TP1TJT/Local%20Settings/Temporary%20Internet%20Files/OLK3/SCG%2003BCAP%20RD-Emb%20EP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sdge.com/TEMP/BillSavingsSe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empra.sharepoint.com/TEMP/BillSavingsSep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apuc.sharepoint.com/Users/rramos/AppData/Local/Microsoft/Windows/INetCache/Content.Outlook/1274YXK2/CARE%20PPP%20Exemption%20(June%2017).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empra.sharepoint.com/SoCalGas/COS%20Phase%20II/SCG_Rates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empra.sharepoint.com/Documents%20and%20Settings/tp1tjt/Local%20Settings/Temporary%20Internet%20Files/OLK67/2005-9%20SCG%20Rate%20Forecast%20Ver4%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empra.sharepoint.com/Documents%20and%20Settings/tpafs/My%20Documents/rate%20model/CARD2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empra.sharepoint.com/Documents%20and%20Settings/EXHerna/My%20Documents/2007%20Rate%20Design/SCG%20Rates%20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Financial%20Systems%20Client%20Support%20-%20South\HAnderso\COA%20project\Accts%20closed%201-5-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nts%20and%20Settings\tp1tjt\My%20Documents\SDGE\Year%20End%20Filing\Year%20End%202003%20SDGE%20Consolidated%20Update%20at%20Dec%2018,%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empra.sharepoint.com/Documents%20and%20Settings/kchen/Local%20Settings/Temporary%20Internet%20Files/OLK2616/SEU%20Rate%20Forecast%20Jan-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sempra.sharepoint.com/ACTG/DATA/CORPACCT/DPLUCIEN/ACCTREC/SCG%20Acct%20Rec%20List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sempra.sharepoint.com/Documents%20and%20Settings/charlie/Application%20Data/MSN6/UserData/%7b3086E220-08CB-01C4-0200-00005AB4529F%7d/Hotmail/Temporary%20Mail%20Files%20(002EC4CD)/05%20PPP%20Rates-WP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sdge.com/October%202002/windows/TEMP/Tables%204%20&amp;%205%20Updated%20for%20Octob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empra.sharepoint.com/October%202002/windows/TEMP/Tables%204%20&amp;%205%20Updated%20for%20Octob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sempra.sharepoint.com/Energy%20Allocation%20Testimony/Model/Old/SCG_Rates2006%20200505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sps.sdge.com/DOCUME~1/vjw3/LOCALS~1/Temp/BillSavingsJuly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MKTSRV\RTE_DSGN\TURNER\SDGE-%202004%20BCAP\SCGas%202003%20BCAP%20EC%20Rates%20-%20steve's%20Nov.1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empra.sharepoint.com/windows/TEMP/SCGas%20BCAP03%20Mar03%20filing%20EC%20Rates%201st%20Ru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o301\ras\DOCUME~1\vjw3\LOCALS~1\Temp\BillSavingsJuly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sps.sdge.com/Documents%20and%20Settings/lpc2/Local%20Settings/Temporary%20Internet%20Files/OLK83/BillSavingsSep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sempra.sharepoint.com/Energy%20Allocation%20Testimony/Model/Old/SCG_Rates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sempra.sharepoint.com/Jan%2004%20Rates/CPUC%20Fee/Revenue%20Allocation/dist-1-1-04-cpuc%20fe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empra.sharepoint.com/Data/2004%20DAP%20-%20SDG&amp;E/SDGE%20Instructions%20for%20running%20RD%20report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empra.sharepoint.com/SDGE/ROR/2002/6-02/RB060212BU.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SDGE\ROR\2002\6-02\RB060212B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sps.sdge.com/DOCUME~1/vjw3/LOCALS~1/Temp/BillSavingsJune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empra.sharepoint.com/DOCUME~1/vjw3/LOCALS~1/Temp/BillSavingsJune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sempra.sharepoint.com/Documents%20and%20Settings/kdonalso/Local%20Settings/Temporary%20Internet%20Files/OLK29/QTR105ALLOC_SDG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ACTG/DATA/CORPACCT/EDALEY/ELECT%20MARGIN/ELECMARGIN19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empra.sharepoint.com/Genact/FINACT/jgilmore/PP_SUR/PPP%202006/PPSUR3RDQTR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sempra.sharepoint.com/Documents%20and%20Settings/charlie/Application%20Data/MSN6/UserData/%7b3086E220-08CB-01C4-0200-00005AB4529F%7d/Hotmail/Temporary%20Mail%20Files%20(002EC4CD)/SCG_Rates20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nts%20and%20Settings\CESHLEMA\Local%20Settings\Temporary%20Internet%20Files\OLKBC\CARD21E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sempra.sharepoint.com/Documents%20and%20Settings/EXHerna/My%20Documents/Rate%20Design/FAR/SCG_Rates_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sempra.sharepoint.com/Energy%20Allocation%20Testimony/Model/Old/SoCalGas%20Gas%20EE%20Allocation%20Workpapers%20with%20Bill%20Impact%20200506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sempra.sharepoint.com/Energy%20Allocation%20Testimony/Model/Old/Old/Energy%20Effiency%20SoCalGas%202005053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TEMP\BillSavingsSep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3/2023%20Low%20Income%20Reports/2023%20Low%20Income%20Annual%20Report%20(due%2005-23)/2022%20Low%20Income%20Annual%20Report%20Final%20Tables/Worksheet%20in%205500%20PAGOS%20ANTICIPADOS%20%20Leadsheet?F6CDB1C4" TargetMode="External"/><Relationship Id="rId1" Type="http://schemas.openxmlformats.org/officeDocument/2006/relationships/externalLinkPath" Target="file:///\\F6CDB1C4\Worksheet%20in%205500%20PAGOS%20ANTICIPADOS%20%20Leadsheet"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3/2023%20Low%20Income%20Reports/2023%20Low%20Income%20Annual%20Report%20(due%2005-23)/2022%20Low%20Income%20Annual%20Report%20Final%20Tables/Worksheet%20in%205300%20Cuentas%20por%20Cobrar%20Combined%20Leadsheet?F6CDB1C4" TargetMode="External"/><Relationship Id="rId1" Type="http://schemas.openxmlformats.org/officeDocument/2006/relationships/externalLinkPath" Target="file:///\\F6CDB1C4\Worksheet%20in%205300%20Cuentas%20por%20Cobrar%20Combined%20Leadshee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 val="FF-32"/>
      <sheetName val="Lists"/>
      <sheetName val=".1 Lead"/>
      <sheetName val="EIGPC"/>
      <sheetName val="Edo. Cto."/>
      <sheetName val="2A VERSION "/>
      <sheetName val="Resumen"/>
      <sheetName val="ISR"/>
      <sheetName val="IVA"/>
      <sheetName val="Retenciones"/>
      <sheetName val="POLIZA SAP"/>
      <sheetName val="Balanzas"/>
      <sheetName val="P&amp;L"/>
      <sheetName val="Maquila"/>
      <sheetName val="ISR Sueldos"/>
      <sheetName val="PTU"/>
      <sheetName val="Acum"/>
      <sheetName val="Analisis de CYG Properties"/>
      <sheetName val="IVA acreditable"/>
      <sheetName val="Ingresos cobrados"/>
      <sheetName val="DATOS"/>
      <sheetName val="Compensacion"/>
      <sheetName val="Fluctuaciones"/>
      <sheetName val="Sheet6"/>
      <sheetName val="Cotejo P&amp;L"/>
      <sheetName val="INP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CALC"/>
      <sheetName val="Amarre de la obra al 31.12.01"/>
      <sheetName val="D-1"/>
      <sheetName val="VENDAS_P_SUBSIDIÁRIA"/>
      <sheetName val="Altas 2001"/>
      <sheetName val="Bs agotados"/>
      <sheetName val="Pruebas Globales nov"/>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 val="a"/>
      <sheetName val="P&amp;L UVM JUL 13"/>
      <sheetName val="IMSS 1"/>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TARIFA MENSUAL"/>
      <sheetName val="FDS Download FINAL"/>
      <sheetName val="Balance al 31.12.2003"/>
      <sheetName val="C8-1"/>
      <sheetName val=".1 Lead"/>
      <sheetName val="3. Pruebas Glob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 val="2A-PAN001 P&amp;L Bud (2013-15)"/>
      <sheetName val="Full Legal Na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REPORTS"/>
      <sheetName val="Summary of Acct Balances"/>
      <sheetName val="ATFA"/>
      <sheetName val="BFBA"/>
      <sheetName val="CARE"/>
      <sheetName val="CEMA (DRTA)"/>
      <sheetName val="CEMA"/>
      <sheetName val="CEA"/>
      <sheetName val="CFCA"/>
      <sheetName val="EVIMA"/>
      <sheetName val="EPSMA"/>
      <sheetName val="EORA"/>
      <sheetName val="HSCRA"/>
      <sheetName val="ICMA"/>
      <sheetName val="ITCSA"/>
      <sheetName val="IAMA"/>
      <sheetName val="NGVFCST Worksheet"/>
      <sheetName val="NGVA"/>
      <sheetName val="NCRMA"/>
      <sheetName val="NFCA"/>
      <sheetName val="NFCTA"/>
      <sheetName val="NSBA"/>
      <sheetName val="PPF&amp;U "/>
      <sheetName val="PPTCA"/>
      <sheetName val="RDDEA"/>
      <sheetName val="RRMA"/>
      <sheetName val="ZRCLMA"/>
      <sheetName val="itcs_fcst_3"/>
      <sheetName val="itcs_fcst_2"/>
      <sheetName val="IR1"/>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 val="Bill Determ"/>
      <sheetName val="Charts"/>
      <sheetName val="Chart Data"/>
      <sheetName val="Rates Y2002-3"/>
      <sheetName val="BCAP Rates Y2004-7"/>
      <sheetName val="Commodity Prices"/>
      <sheetName val="Rate Assumptions"/>
      <sheetName val="RD Methods"/>
      <sheetName val="Analysis1"/>
      <sheetName val="CA Sep-02"/>
      <sheetName val="Analysis2"/>
      <sheetName val="CA-EC Mar02"/>
      <sheetName val="March 2002 filing"/>
      <sheetName val="RT EPRC"/>
      <sheetName val="RT Cost-Based"/>
      <sheetName val="Sys Tables"/>
      <sheetName val="Class Tables"/>
      <sheetName val="GIR Assumptions"/>
      <sheetName val="Cost Alloc"/>
      <sheetName val="Alloc factors"/>
      <sheetName val="BM Totals"/>
      <sheetName val="BM EC Alloc"/>
      <sheetName val="Other"/>
      <sheetName val="IPDC"/>
      <sheetName val="Storage"/>
      <sheetName val="Bal Accts"/>
      <sheetName val="PPP Fees"/>
      <sheetName val="Peaking Service"/>
      <sheetName val="Commodity"/>
      <sheetName val="Resid RD EPRC"/>
      <sheetName val="Resid RD Cost-Based"/>
      <sheetName val="Resid Data"/>
      <sheetName val="SubMtr"/>
      <sheetName val="G10+NGV RD"/>
      <sheetName val="G10 RD EPRC"/>
      <sheetName val="G10 RD Cost-Based"/>
      <sheetName val="G10 Cost Alloc"/>
      <sheetName val="G10 Data"/>
      <sheetName val="NGV New"/>
      <sheetName val="NGV Old"/>
      <sheetName val="NGV Data"/>
      <sheetName val="G30 RD EPRC"/>
      <sheetName val="G30 RD Cost-Based"/>
      <sheetName val="G30 Cost Alloc"/>
      <sheetName val="G30 Data New"/>
      <sheetName val="G30 Data Old"/>
      <sheetName val="G30 Data1"/>
      <sheetName val="Sempra EG EPRC"/>
      <sheetName val="EG RD EPRC"/>
      <sheetName val="Sempra EG Cost-Based"/>
      <sheetName val="EG RD Cost-Based"/>
      <sheetName val="EG Cost Alloc"/>
      <sheetName val="EG Data New"/>
      <sheetName val="EG Data Old"/>
      <sheetName val="CPI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sheetData sheetId="3"/>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Data"/>
      <sheetName val="Email Details"/>
    </sheetNames>
    <sheetDataSet>
      <sheetData sheetId="0" refreshError="1"/>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ESCRIPTION"/>
      <sheetName val="RANGES"/>
      <sheetName val="REPORT R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CA SUMMARY"/>
      <sheetName val="RD ALLOCATORS"/>
      <sheetName val="RD RES"/>
      <sheetName val="RD C CI"/>
      <sheetName val="RD C OTHER"/>
      <sheetName val="RD NC CI"/>
      <sheetName val="RD EG"/>
      <sheetName val="RD PKNG"/>
      <sheetName val="RD OTHER"/>
      <sheetName val="CA PPP"/>
      <sheetName val="RD PPP"/>
      <sheetName val="UCR PPP"/>
      <sheetName val="COMMODITY"/>
      <sheetName val="TRF-PS"/>
      <sheetName val="ACCT-CA1"/>
      <sheetName val="ACCT-CA2"/>
      <sheetName val="ACCT-CA3"/>
      <sheetName val="ACCT-CA4"/>
      <sheetName val="ACCT-CA5"/>
      <sheetName val="ACCT-CA6"/>
      <sheetName val="BILL IMPACT"/>
      <sheetName val="X_OVER"/>
      <sheetName val="EXEC_SUMMARY"/>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sheetData sheetId="33"/>
      <sheetData sheetId="34" refreshError="1"/>
      <sheetData sheetId="35"/>
      <sheetData sheetId="36" refreshError="1"/>
      <sheetData sheetId="37"/>
      <sheetData sheetId="38"/>
      <sheetData sheetId="39"/>
      <sheetData sheetId="40"/>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ptions"/>
      <sheetName val="New Charts BC"/>
      <sheetName val="Charts Compare"/>
      <sheetName val="Charts All"/>
      <sheetName val="Bullet Pts"/>
      <sheetName val="Rates BC"/>
      <sheetName val="Rates HC"/>
      <sheetName val="Rates LC"/>
      <sheetName val="Model Assumptions"/>
      <sheetName val="Sensitivities"/>
      <sheetName val="Self Genr BA"/>
      <sheetName val="DSM Reduction"/>
      <sheetName val="Analysis"/>
      <sheetName val="BCAP Effects"/>
      <sheetName val="Thrput Effect"/>
      <sheetName val="PPP Rates"/>
      <sheetName val="Summary"/>
      <sheetName val="TP Compare2"/>
      <sheetName val="TP Compare"/>
      <sheetName val="Rev Calcs"/>
      <sheetName val="2005-9 HC"/>
      <sheetName val="2004-11 BC"/>
      <sheetName val="2005-9 LC"/>
      <sheetName val="Commodity"/>
      <sheetName val="For Tim1"/>
      <sheetName val="For Tim2"/>
      <sheetName val="For Nasim"/>
      <sheetName val="2000"/>
      <sheetName val="2001"/>
      <sheetName val="2002"/>
      <sheetName val="2003"/>
      <sheetName val="2004"/>
      <sheetName val="2004 COS"/>
      <sheetName val="2005"/>
      <sheetName val="2006 BC"/>
      <sheetName val="2007 BC"/>
      <sheetName val="2008 BC"/>
      <sheetName val="2009 BC"/>
      <sheetName val="Lower SDGE EG"/>
      <sheetName val="DSM Efforts"/>
      <sheetName val="2006 HC"/>
      <sheetName val="2007 HC"/>
      <sheetName val="2008 HC"/>
      <sheetName val="2009 HC"/>
      <sheetName val="2006 LC"/>
      <sheetName val="2007 LC"/>
      <sheetName val="2008 LC"/>
      <sheetName val="2009 LC"/>
      <sheetName val="Cost Alloc"/>
      <sheetName val="Alloc factors"/>
      <sheetName val="EOR"/>
      <sheetName val="Base Margin"/>
      <sheetName val="Embedded Costs"/>
      <sheetName val="Meter Data"/>
      <sheetName val="Storage"/>
      <sheetName val="IPDC"/>
      <sheetName val="CSA"/>
      <sheetName val="Other"/>
      <sheetName val="Bal Accts"/>
      <sheetName val="PPP Revs"/>
      <sheetName val="Resid Rates"/>
      <sheetName val="Resid Data"/>
      <sheetName val="G10 Rates"/>
      <sheetName val="G10 Cost Alloc"/>
      <sheetName val="G10 Data"/>
      <sheetName val="NGV Rates"/>
      <sheetName val="G30 RD"/>
      <sheetName val="G30 Data"/>
      <sheetName val="EG Rates"/>
      <sheetName val="Sempra EG"/>
      <sheetName val="CPI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
      <sheetName val="A"/>
      <sheetName val="F1"/>
      <sheetName val="F2"/>
      <sheetName val="Options"/>
      <sheetName val="I"/>
      <sheetName val="B"/>
      <sheetName val="C"/>
      <sheetName val="D"/>
      <sheetName val="D1a_Margin"/>
      <sheetName val="D1b_EOR"/>
      <sheetName val="D1c_GE_Cap"/>
      <sheetName val="Gas_AC_Cap"/>
      <sheetName val="D2_Bal_Act"/>
      <sheetName val="D3_Marg_Cst"/>
      <sheetName val="D4_Pr_Rts"/>
      <sheetName val="NGV"/>
      <sheetName val="E1"/>
      <sheetName val="E1a"/>
      <sheetName val="E1a1"/>
      <sheetName val="E1b_SubMtrCr"/>
      <sheetName val="E2"/>
      <sheetName val="E3"/>
      <sheetName val="G1"/>
      <sheetName val="G2"/>
      <sheetName val="G3"/>
      <sheetName val="G4"/>
      <sheetName val="H1"/>
      <sheetName val="H2"/>
      <sheetName val="H3a"/>
      <sheetName val="H3b"/>
      <sheetName val="H4_Smy"/>
      <sheetName val="H4mp"/>
      <sheetName val="H4hp"/>
      <sheetName val="H4t"/>
      <sheetName val="EG_1"/>
      <sheetName val="EG_Common"/>
      <sheetName val="EG_2"/>
      <sheetName val="EG_3"/>
      <sheetName val="EG_4"/>
      <sheetName val="EG_5"/>
      <sheetName val="Peak_Service"/>
      <sheetName val="PS_G30_Sgmtn"/>
      <sheetName val="Tariff Data 1"/>
      <sheetName val="Tariff Data 2"/>
      <sheetName val="Rate Summary"/>
      <sheetName val="Acctg - Controls"/>
      <sheetName val="Acctg - Unit Costs"/>
      <sheetName val="Acctg - Attch I"/>
      <sheetName val="Acctg - Attach II &amp; III p1-15"/>
      <sheetName val="Acctg_Attach II &amp; III p16"/>
      <sheetName val="Acctg - Attach IV"/>
      <sheetName val="Acctg - Attach VI"/>
      <sheetName val="Acctg - Attach VII"/>
      <sheetName val="Acctg - Attach VIII"/>
      <sheetName val="Acctg - Attach IX"/>
      <sheetName val="Acctg - Titles"/>
      <sheetName val="Default Macro"/>
      <sheetName val="Print WP Macros"/>
      <sheetName val="Print Tables Macros"/>
      <sheetName val="Print c3a C4a Macros"/>
      <sheetName val="Module2"/>
      <sheetName val="Module1"/>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ESCRIPTION"/>
      <sheetName val="RANGES"/>
      <sheetName val="REPORT RD"/>
      <sheetName val="Attachment 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SCG Res NGV Rate WP"/>
      <sheetName val="CA SUMMARY"/>
      <sheetName val="RD ALLOCATORS"/>
      <sheetName val="RD RES"/>
      <sheetName val="RD C CI"/>
      <sheetName val="RD C OTHER"/>
      <sheetName val="RD NC CI"/>
      <sheetName val="RD EG"/>
      <sheetName val="RD PKNG"/>
      <sheetName val="RD OTHER"/>
      <sheetName val="COMMODITY"/>
      <sheetName val="TRF-PS"/>
      <sheetName val="ACCT-CA1"/>
      <sheetName val="ACCT-CA2"/>
      <sheetName val="ACCT-CA3"/>
      <sheetName val="ACCT-CA4"/>
      <sheetName val="ACCT-CA5"/>
      <sheetName val="ACCT-CA6"/>
      <sheetName val="BILL IMPACT"/>
      <sheetName val="X_OVER"/>
      <sheetName val="EXEC_SUMMARY"/>
      <sheetName val="UCR PPP"/>
      <sheetName val="PPP Scenario"/>
      <sheetName val="PPP Summary"/>
      <sheetName val="RD PPP2"/>
      <sheetName val="PPP Costs"/>
      <sheetName val="CARE Costs"/>
      <sheetName val="PPP Bill Determinants"/>
      <sheetName val="CARE WACOG"/>
      <sheetName val="CARE TP"/>
      <sheetName val="3-Yr Rec TP"/>
      <sheetName val="Cushion Surcharge"/>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sheetData sheetId="32"/>
      <sheetData sheetId="33" refreshError="1"/>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EDOCAMB"/>
    </sheetNames>
    <sheetDataSet>
      <sheetData sheetId="0" refreshError="1"/>
      <sheetData sheetId="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Avg"/>
      <sheetName val="Tables"/>
      <sheetName val="Workpapers"/>
      <sheetName val="SDFFD"/>
      <sheetName val="PPP Proposed"/>
      <sheetName val="PPP Present"/>
      <sheetName val="Module1"/>
      <sheetName val="Module2"/>
      <sheetName val="Module3"/>
      <sheetName val="Module4"/>
      <sheetName val="Module5"/>
      <sheetName val="Module6"/>
      <sheetName val="Module7"/>
      <sheetName val="Module8"/>
      <sheetName val="Module9"/>
      <sheetName val="Module1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CalGas"/>
      <sheetName val="SDG&amp;E"/>
      <sheetName val="Social Prgm SCGas"/>
      <sheetName val="Social Prgm SDG&amp;E"/>
      <sheetName val="For Kate"/>
      <sheetName val="Gas Initiatives"/>
      <sheetName val="SI Results"/>
      <sheetName val="AMI SDG&amp;E"/>
      <sheetName val="9 Rev Sum BC"/>
      <sheetName val="10 Rev Sum HC"/>
      <sheetName val="11 Rev Sum LC"/>
      <sheetName val="Guide"/>
      <sheetName val="Rate Summary"/>
      <sheetName val="Rate Drivers"/>
      <sheetName val="Assumptions"/>
      <sheetName val="SCGas CA Base Case"/>
      <sheetName val="SCGas CA High Cost"/>
      <sheetName val="SCGas CA Low Cost"/>
      <sheetName val="SempraW EG BC"/>
      <sheetName val="SempraW EG HC"/>
      <sheetName val="SempraW EG LC"/>
      <sheetName val="SDG&amp;E CA Base Case"/>
      <sheetName val="SDG&amp;E CA High Cost"/>
      <sheetName val="SDG&amp;E CA Low Cost"/>
      <sheetName val="SDG&amp;E 2006 Est"/>
      <sheetName val="Resid Rate Graph"/>
      <sheetName val="Core C&amp;I Rate Graph"/>
      <sheetName val="NC C&amp;I Rate Graph"/>
      <sheetName val="EG Rate Graph"/>
      <sheetName val="SCGas CA Sys"/>
      <sheetName val="Sheet2"/>
      <sheetName val="SDG&amp;E CA Sys"/>
      <sheetName val="SCG Res Rev Chg"/>
      <sheetName val="SCG CA Core"/>
      <sheetName val="SDG&amp;E CA Core"/>
      <sheetName val="Rate History Chart"/>
      <sheetName val="SCG GCP Chart"/>
      <sheetName val="COS Base Margin"/>
      <sheetName val="Key Drivers"/>
      <sheetName val="Rate History"/>
      <sheetName val="PPP Rates"/>
      <sheetName val="SCG Commodity"/>
      <sheetName val="IPDC Charges"/>
      <sheetName val="Sheet1"/>
      <sheetName val="Basin Prices 9-15-05"/>
      <sheetName val="Basin Prices 8-25-05"/>
      <sheetName val="SCG 2005 CA"/>
      <sheetName val="SCG 2005 EG"/>
      <sheetName val="SCG 2005 NGV"/>
      <sheetName val="SCG 2006 CA Est"/>
      <sheetName val="SCG 2006 Est BM"/>
      <sheetName val="Nasim Forecast"/>
      <sheetName val="Latest Acct Bal"/>
      <sheetName val="SCG Old 2002 EC Study"/>
      <sheetName val="SCGas Thrput"/>
      <sheetName val="SCGas Customers"/>
      <sheetName val="SDG&amp;E Jan05"/>
      <sheetName val="SDG&amp;E Feb05"/>
      <sheetName val="SDG&amp;E Jul05"/>
      <sheetName val="RPBA 2005"/>
      <sheetName val="Old Test"/>
      <sheetName val="John Roy Forecast"/>
      <sheetName val="SDG&amp;E 2006 PBR Est"/>
      <sheetName val="SDG&amp;E 2006 Acct Bal Est"/>
      <sheetName val="SDG&amp;E 1999 BCAP"/>
      <sheetName val="SDG&amp;E Old 2002 EC Study"/>
      <sheetName val="SDG&amp;E Thrput"/>
      <sheetName val="CPI Factors"/>
      <sheetName val="SDG&amp;E Commodity Test"/>
      <sheetName val="NYMEX Futures"/>
      <sheetName val="SDG&amp;E GPC"/>
      <sheetName val="For SDG&amp;E Finance De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tr"/>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P"/>
      <sheetName val="Table 18"/>
      <sheetName val="Table 19.1"/>
      <sheetName val="Table 19.2"/>
      <sheetName val="Table 20"/>
      <sheetName val="calc CARE pgm cost"/>
      <sheetName val="Recap"/>
    </sheetNames>
    <sheetDataSet>
      <sheetData sheetId="0"/>
      <sheetData sheetId="1"/>
      <sheetData sheetId="2"/>
      <sheetData sheetId="3"/>
      <sheetData sheetId="4"/>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ESCRIPTION"/>
      <sheetName val="RANGES"/>
      <sheetName val="REPORT R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CA SUMMARY"/>
      <sheetName val="RD ALLOCATORS"/>
      <sheetName val="RD RES"/>
      <sheetName val="RD C CI"/>
      <sheetName val="RD C OTHER"/>
      <sheetName val="RD NC CI"/>
      <sheetName val="RD EG"/>
      <sheetName val="RD PKNG"/>
      <sheetName val="RD OTHER"/>
      <sheetName val="CA PPP"/>
      <sheetName val="RD PPP"/>
      <sheetName val="UCR PPP"/>
      <sheetName val="COMMODITY"/>
      <sheetName val="TRF-PS"/>
      <sheetName val="ACCT-CA1"/>
      <sheetName val="ACCT-CA2"/>
      <sheetName val="ACCT-CA3"/>
      <sheetName val="ACCT-CA4"/>
      <sheetName val="ACCT-CA5"/>
      <sheetName val="ACCT-CA6"/>
      <sheetName val="BILL IMPACT"/>
      <sheetName val="X_OVER"/>
      <sheetName val="EXE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 val="March 2002 filing"/>
      <sheetName val="Rate Tables"/>
      <sheetName val="Sys Tables"/>
      <sheetName val="Class Tables"/>
      <sheetName val="Bill Determ"/>
      <sheetName val="Model Assumptions"/>
      <sheetName val="GIR Assumptions"/>
      <sheetName val="Cost Alloc"/>
      <sheetName val="Alloc factors"/>
      <sheetName val="BM Totals"/>
      <sheetName val="BM EC Alloc"/>
      <sheetName val="Other"/>
      <sheetName val="IPDC"/>
      <sheetName val="Storage"/>
      <sheetName val="Bal Accts"/>
      <sheetName val="PPP Fees"/>
      <sheetName val="Peaking Service"/>
      <sheetName val="Commodity"/>
      <sheetName val="Resid RD"/>
      <sheetName val="Resid Data"/>
      <sheetName val="SubMtr"/>
      <sheetName val="G10+NGV RD"/>
      <sheetName val="G10 RD"/>
      <sheetName val="G10 CA"/>
      <sheetName val="G10 Data"/>
      <sheetName val="NGV New"/>
      <sheetName val="NGV Old"/>
      <sheetName val="NGV Data"/>
      <sheetName val="G30 RD2"/>
      <sheetName val="G30 RD"/>
      <sheetName val="G30 CA"/>
      <sheetName val="G30 Data New"/>
      <sheetName val="G30 Data Old"/>
      <sheetName val="G30 Data1"/>
      <sheetName val="Sempra EG"/>
      <sheetName val="EG RD2"/>
      <sheetName val="EG RD"/>
      <sheetName val="EG CA"/>
      <sheetName val="EG Data"/>
      <sheetName val="CPI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 val="Rate Assumptions"/>
      <sheetName val="Rates Y2002-3"/>
      <sheetName val="BCAP Rates Y2004-6"/>
      <sheetName val="Commodity Prices"/>
      <sheetName val="March 2002 filing"/>
      <sheetName val="RT EPRC"/>
      <sheetName val="Rate Tables"/>
      <sheetName val="Sys Tables"/>
      <sheetName val="Class Tables"/>
      <sheetName val="Bill Determ"/>
      <sheetName val="GIR Assumptions"/>
      <sheetName val="Cost Alloc"/>
      <sheetName val="Alloc factors"/>
      <sheetName val="BM Totals"/>
      <sheetName val="BM EC Alloc"/>
      <sheetName val="Other"/>
      <sheetName val="IPDC"/>
      <sheetName val="Storage"/>
      <sheetName val="Bal Accts"/>
      <sheetName val="PPP Fees"/>
      <sheetName val="Peaking Service"/>
      <sheetName val="Commodity"/>
      <sheetName val="Resid RD"/>
      <sheetName val="Resid Data"/>
      <sheetName val="SubMtr"/>
      <sheetName val="G10+NGV RD"/>
      <sheetName val="G10 RD EPRC"/>
      <sheetName val="G10 RD Cost-Based"/>
      <sheetName val="G10 Cost Alloc"/>
      <sheetName val="G10 Data"/>
      <sheetName val="NGV New"/>
      <sheetName val="NGV Old"/>
      <sheetName val="NGV Data"/>
      <sheetName val="G30 RD EPRC"/>
      <sheetName val="G30 RD Cost-Based"/>
      <sheetName val="G30 Cost Alloc"/>
      <sheetName val="G30 Data New"/>
      <sheetName val="G30 Data Old"/>
      <sheetName val="G30 Data1"/>
      <sheetName val="Sempra EG"/>
      <sheetName val="EG RD EPRC"/>
      <sheetName val="EG RD Cost-Based"/>
      <sheetName val="EG Cost Alloc"/>
      <sheetName val="EG Data New"/>
      <sheetName val="EG Data Old"/>
      <sheetName val="CPI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Per Measure Savings"/>
      <sheetName val="Table 4 Measure Installation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ESCRIPTION"/>
      <sheetName val="RANGES"/>
      <sheetName val="REPORT R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CA SUMMARY"/>
      <sheetName val="RD ALLOCATORS"/>
      <sheetName val="RD RES"/>
      <sheetName val="RD C CI"/>
      <sheetName val="RD C OTHER"/>
      <sheetName val="RD NC CI"/>
      <sheetName val="RD EG"/>
      <sheetName val="RD PKNG"/>
      <sheetName val="RD OTHER"/>
      <sheetName val="5-04 SCG 06-08 Bud TT Revised"/>
      <sheetName val="CA PPP"/>
      <sheetName val="RD PPP"/>
      <sheetName val="UCR PPP"/>
      <sheetName val="COMMODITY"/>
      <sheetName val="TRF-PS"/>
      <sheetName val="ACCT-CA1"/>
      <sheetName val="ACCT-CA2"/>
      <sheetName val="ACCT-CA3"/>
      <sheetName val="ACCT-CA4"/>
      <sheetName val="ACCT-CA5"/>
      <sheetName val="ACCT-CA6"/>
      <sheetName val="BILL IMPACT"/>
      <sheetName val="X_OVER"/>
      <sheetName val="EXE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sheetData sheetId="3"/>
      <sheetData sheetId="4"/>
      <sheetData sheetId="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RQ inputs &amp; toggles"/>
      <sheetName val="Distribution Revenue Allocation"/>
      <sheetName val="Revenue Data"/>
      <sheetName val="MCR's"/>
      <sheetName val="Total Billing Data"/>
      <sheetName val="Dist Ave Rate Comp"/>
      <sheetName val="D"/>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1"/>
      <sheetName val="May 04 Summary"/>
      <sheetName val="May 04 DAP Detail example"/>
      <sheetName val="RD Category"/>
      <sheetName val="Cost Elements "/>
      <sheetName val="DAP IO's w split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Check Alloc Qtr306"/>
      <sheetName val="Allocation to Programs"/>
      <sheetName val="QTR_RECAP"/>
      <sheetName val="Form Back"/>
      <sheetName val="Form Front"/>
      <sheetName val="QTR JE"/>
      <sheetName val="JUL"/>
      <sheetName val="AUG"/>
      <sheetName val="SEP"/>
      <sheetName val="INTCALC"/>
      <sheetName val="Refund Check Alloc Qtr2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ESCRIPTION"/>
      <sheetName val="RANGES"/>
      <sheetName val="REPORT R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CA SUMMARY"/>
      <sheetName val="RD ALLOCATORS"/>
      <sheetName val="RD RES"/>
      <sheetName val="RD C CI"/>
      <sheetName val="RD C OTHER"/>
      <sheetName val="RD NC CI"/>
      <sheetName val="RD EG"/>
      <sheetName val="RD PKNG"/>
      <sheetName val="RD OTHER"/>
      <sheetName val="CA PPP"/>
      <sheetName val="RD PPP"/>
      <sheetName val="COMMODITY"/>
      <sheetName val="TRF-PS"/>
      <sheetName val="ACCT-CA1"/>
      <sheetName val="ACCT-CA2"/>
      <sheetName val="ACCT-CA3"/>
      <sheetName val="ACCT-CA4"/>
      <sheetName val="ACCT-CA5"/>
      <sheetName val="ACCT-CA6"/>
      <sheetName val="BILL IMPACT"/>
      <sheetName val="X_OVER"/>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
      <sheetName val="A"/>
      <sheetName val="F1"/>
      <sheetName val="F2"/>
      <sheetName val="Options"/>
      <sheetName val="F3_PD_Tables"/>
      <sheetName val="I"/>
      <sheetName val="B"/>
      <sheetName val="C"/>
      <sheetName val="D"/>
      <sheetName val="D1a_Margin"/>
      <sheetName val="D1b_EOR"/>
      <sheetName val="D1c_GE_Cap"/>
      <sheetName val="Gas_AC_Cap"/>
      <sheetName val="D2_Bal_Act"/>
      <sheetName val="D3_Marg_Cst"/>
      <sheetName val="D4_Pr_Rts"/>
      <sheetName val="NGV"/>
      <sheetName val="E1"/>
      <sheetName val="E1a"/>
      <sheetName val="E1a1"/>
      <sheetName val="E1b_SubMtrCr"/>
      <sheetName val="E2"/>
      <sheetName val="E3"/>
      <sheetName val="G1"/>
      <sheetName val="G2"/>
      <sheetName val="G3"/>
      <sheetName val="G4"/>
      <sheetName val="H1"/>
      <sheetName val="H2"/>
      <sheetName val="H3a"/>
      <sheetName val="H3b"/>
      <sheetName val="H4_Smy"/>
      <sheetName val="H4mp"/>
      <sheetName val="H4hp"/>
      <sheetName val="H4t"/>
      <sheetName val="EG_1"/>
      <sheetName val="EG_Common"/>
      <sheetName val="EG_2"/>
      <sheetName val="EG_3"/>
      <sheetName val="EG_4"/>
      <sheetName val="EG_5"/>
      <sheetName val="Peak_Service"/>
      <sheetName val="Tariff Data 1"/>
      <sheetName val="Tariff Data 2"/>
      <sheetName val="Rate Summary"/>
      <sheetName val="Acctg - Controls"/>
      <sheetName val="Acctg - Unit Costs"/>
      <sheetName val="Acctg - Attch I"/>
      <sheetName val="Acctg - Attach II &amp; III p1-15"/>
      <sheetName val="Acctg_Attach II &amp; III p16"/>
      <sheetName val="Acctg - Attach IV"/>
      <sheetName val="Acctg - Attach VI"/>
      <sheetName val="Acctg - Attach VII"/>
      <sheetName val="Acctg - Attach VIII"/>
      <sheetName val="Acctg - Attach IX"/>
      <sheetName val="Acctg - Titles"/>
      <sheetName val="Default Macro"/>
      <sheetName val="Print WP Macros"/>
      <sheetName val="Print Tables Macros"/>
      <sheetName val="Print c3a C4a Macros"/>
      <sheetName val="Module2"/>
      <sheetName val="Module1"/>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REPORT RD"/>
      <sheetName val="REPORT MISC"/>
      <sheetName val="REPORT CA-1"/>
      <sheetName val="REPORT CA-2"/>
      <sheetName val="REPORT CA-3"/>
      <sheetName val="REPORT CA-4"/>
      <sheetName val="REPORT HIST"/>
      <sheetName val="SCENARIOS"/>
      <sheetName val="CA BASE MARGIN"/>
      <sheetName val="CA MC's"/>
      <sheetName val="CA ALLOCATORS"/>
      <sheetName val="CA EOR"/>
      <sheetName val="CA MISC INPUTS"/>
      <sheetName val="CA REG ACCTS"/>
      <sheetName val="CA STORAGE"/>
      <sheetName val="CA IPDC"/>
      <sheetName val="ITERATION"/>
      <sheetName val="CA SUMMARY"/>
      <sheetName val="RD ALLOCATORS"/>
      <sheetName val="RD RES"/>
      <sheetName val="RD C CI"/>
      <sheetName val="RD C OTHER"/>
      <sheetName val="RD NC CI"/>
      <sheetName val="RD EG"/>
      <sheetName val="RD PKNG"/>
      <sheetName val="RD OTHER"/>
      <sheetName val="CA PPP"/>
      <sheetName val="RD PPP"/>
      <sheetName val="COMMODITY"/>
      <sheetName val="TRF-PS"/>
      <sheetName val="GPC FC"/>
      <sheetName val="SCG Consol Rates Jan2007"/>
      <sheetName val="2007 SGIP Budget Adjustment"/>
      <sheetName val="COC Gas RR Adj"/>
      <sheetName val="2007 Escalation per Oct 06 data"/>
      <sheetName val="Tables"/>
      <sheetName val="Workpapers"/>
      <sheetName val="Accounts - 10-12-06FC"/>
      <sheetName val="Res NGV Rate_Calc"/>
      <sheetName val="SALES"/>
      <sheetName val="COS Ph1 Base Margin"/>
      <sheetName val="SDFFD"/>
      <sheetName val="FF&amp;U"/>
      <sheetName val="SCG Consol Rates Jan 2007"/>
      <sheetName val="SCG Rates Jan 2006 SI only"/>
      <sheetName val="SCG Rates Jan 2006 SI +FAR"/>
      <sheetName val="Y2006 Margi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urrent Allocation"/>
      <sheetName val="Proposed Factors"/>
      <sheetName val="Revenue Impact"/>
      <sheetName val="SCG Current"/>
      <sheetName val="SCG 2006"/>
      <sheetName val="SCG 2007"/>
      <sheetName val="SCG 2008"/>
      <sheetName val="Rate Impact"/>
      <sheetName val="Bill Impact 2006"/>
      <sheetName val="Bill Impact 2007"/>
      <sheetName val="Bill Impact 2008"/>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1"/>
      <sheetName val="Table 2"/>
      <sheetName val="Tables 3"/>
      <sheetName val="Summary"/>
      <sheetName val="Rate"/>
      <sheetName val="Table 4"/>
      <sheetName val="Table 5"/>
      <sheetName val="Table 6"/>
      <sheetName val="Table LIEE"/>
      <sheetName val="PPP"/>
      <sheetName val="est Jan 2005 PPP"/>
      <sheetName val="est Jan 2006 PPP"/>
      <sheetName val="est Jan 2007 PPP"/>
      <sheetName val="COS PII"/>
      <sheetName val="2006 Reg Acct"/>
      <sheetName val="PPP CARE"/>
      <sheetName val="CA PPP"/>
      <sheetName val="Res Bill Impact"/>
      <sheetName val="5-04 SCG 06-08 Bud TT Revised"/>
      <sheetName val="PPP 06-07 rate 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 val="Revisión de PS"/>
      <sheetName val="submuestreo"/>
      <sheetName val="SEMANAS"/>
      <sheetName val="PARTIDAS IND."/>
      <sheetName val="Capital"/>
      <sheetName val="Sheet1"/>
      <sheetName val="R.P."/>
      <sheetName val="Währung"/>
      <sheetName val="Notes &amp; Change Log"/>
      <sheetName val="INPC"/>
      <sheetName val="SUMMARY SCRAP 2002"/>
      <sheetName val="2008_vs_2007"/>
      <sheetName val="C-2"/>
      <sheetName val="Consolidated Domesti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MBR"/>
      <sheetName val="WBS"/>
      <sheetName val="Worksheet in 5500 PAGOS ANTICIP"/>
      <sheetName val="Chicopee OH Exp"/>
      <sheetName val="GtosFab"/>
      <sheetName val="calculo"/>
      <sheetName val="01-6422"/>
      <sheetName val="01-6421"/>
      <sheetName val="01-6423"/>
      <sheetName val="Rules"/>
      <sheetName val="TABLAS DE CALCULO"/>
      <sheetName val="PRUEBA DE INGRESOS"/>
      <sheetName val="AF Extranjeros"/>
      <sheetName val="TB TJ Adjusted 2.2.18"/>
      <sheetName val="TB TJ-Arc Prior"/>
      <sheetName val="Balance Sheet"/>
      <sheetName val="Profit &amp; Loss"/>
      <sheetName val="Aug19"/>
      <sheetName val="July19"/>
      <sheetName val="June19"/>
      <sheetName val="May19"/>
      <sheetName val="Apr19"/>
      <sheetName val="Mar19"/>
      <sheetName val="Feb19"/>
      <sheetName val="Jan19"/>
      <sheetName val="Sep19"/>
      <sheetName val="Oct19"/>
      <sheetName val="Nov19"/>
      <sheetName val="Dec19"/>
      <sheetName val="Dec15"/>
      <sheetName val="AOC"/>
      <sheetName val="FX"/>
      <sheetName val="JE entry"/>
      <sheetName val="Instrucciones"/>
      <sheetName val="Informer"/>
      <sheetName val="Historic ER"/>
      <sheetName val="Altas 2001"/>
      <sheetName val="Bs agotados"/>
      <sheetName val="Pruebas Globales nov"/>
      <sheetName val="INVTRAN  YASA MD"/>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4544-490B-41D8-90E8-F75F40E80147}">
  <sheetPr>
    <tabColor rgb="FF00B050"/>
    <pageSetUpPr fitToPage="1"/>
  </sheetPr>
  <dimension ref="A1:AA55"/>
  <sheetViews>
    <sheetView zoomScale="50" zoomScaleNormal="50" workbookViewId="0">
      <selection activeCell="F28" sqref="F28"/>
    </sheetView>
  </sheetViews>
  <sheetFormatPr defaultColWidth="9.42578125" defaultRowHeight="12.75"/>
  <cols>
    <col min="1" max="1" width="74.5703125" style="53" bestFit="1" customWidth="1"/>
    <col min="2" max="2" width="16.140625" style="53" customWidth="1"/>
    <col min="3" max="3" width="14.85546875" style="53" customWidth="1"/>
    <col min="4" max="4" width="18.85546875" style="53" customWidth="1"/>
    <col min="5" max="5" width="47.140625" style="53" customWidth="1"/>
    <col min="6" max="6" width="15.42578125" style="53" customWidth="1"/>
    <col min="7" max="7" width="16.28515625" style="53" customWidth="1"/>
    <col min="8" max="10" width="9.42578125" style="53"/>
    <col min="11" max="11" width="14.85546875" style="53" customWidth="1"/>
    <col min="12" max="16" width="9.42578125" style="53"/>
    <col min="17" max="17" width="13.7109375" style="53" customWidth="1"/>
    <col min="18" max="16384" width="9.42578125" style="53"/>
  </cols>
  <sheetData>
    <row r="1" spans="1:27" s="71" customFormat="1" ht="15.75">
      <c r="A1" s="1820" t="s">
        <v>0</v>
      </c>
      <c r="B1" s="1820"/>
      <c r="C1" s="1820"/>
      <c r="D1" s="1820"/>
      <c r="E1" s="204"/>
      <c r="F1" s="204"/>
      <c r="G1" s="204"/>
      <c r="H1" s="204"/>
      <c r="I1" s="204"/>
      <c r="J1" s="204"/>
      <c r="K1" s="204"/>
      <c r="L1" s="204"/>
      <c r="M1" s="204"/>
      <c r="N1" s="204"/>
      <c r="O1" s="204"/>
      <c r="P1" s="204"/>
      <c r="Q1" s="204"/>
      <c r="R1" s="204"/>
      <c r="S1" s="204"/>
      <c r="T1" s="204"/>
      <c r="U1" s="204"/>
      <c r="V1" s="204"/>
      <c r="W1" s="204"/>
      <c r="X1" s="204"/>
      <c r="Y1" s="204"/>
      <c r="Z1" s="204"/>
      <c r="AA1" s="204"/>
    </row>
    <row r="2" spans="1:27" s="71" customFormat="1" ht="15.75">
      <c r="A2" s="1821" t="s">
        <v>1</v>
      </c>
      <c r="B2" s="1821"/>
      <c r="C2" s="1821"/>
      <c r="D2" s="1821"/>
    </row>
    <row r="3" spans="1:27" s="71" customFormat="1" ht="15.75">
      <c r="A3" s="1821" t="s">
        <v>2</v>
      </c>
      <c r="B3" s="1821"/>
      <c r="C3" s="1821"/>
      <c r="D3" s="1821"/>
    </row>
    <row r="4" spans="1:27" s="71" customFormat="1" ht="15.75">
      <c r="A4" s="1821" t="s">
        <v>3</v>
      </c>
      <c r="B4" s="1821"/>
      <c r="C4" s="1821"/>
      <c r="D4" s="1821"/>
    </row>
    <row r="5" spans="1:27" s="71" customFormat="1" ht="15.75">
      <c r="A5" s="1821" t="s">
        <v>4</v>
      </c>
      <c r="B5" s="1821"/>
      <c r="C5" s="1821"/>
      <c r="D5" s="1821"/>
    </row>
    <row r="6" spans="1:27" s="71" customFormat="1" ht="15.75">
      <c r="A6" s="1821" t="s">
        <v>5</v>
      </c>
      <c r="B6" s="1821"/>
      <c r="C6" s="1821"/>
      <c r="D6" s="1821"/>
    </row>
    <row r="7" spans="1:27" s="71" customFormat="1" ht="16.5" thickBot="1">
      <c r="A7" s="1821"/>
      <c r="B7" s="1821"/>
      <c r="C7" s="1821"/>
      <c r="D7" s="1821"/>
    </row>
    <row r="8" spans="1:27" s="71" customFormat="1" ht="15.75">
      <c r="A8" s="93" t="s">
        <v>6</v>
      </c>
      <c r="B8" s="206"/>
      <c r="C8" s="300"/>
      <c r="D8" s="206"/>
    </row>
    <row r="9" spans="1:27" s="71" customFormat="1" ht="19.5" thickBot="1">
      <c r="A9" s="242"/>
      <c r="B9" s="507"/>
      <c r="C9" s="206"/>
      <c r="D9" s="206"/>
    </row>
    <row r="10" spans="1:27" s="71" customFormat="1" ht="19.5" thickBot="1">
      <c r="A10" s="1816" t="s">
        <v>7</v>
      </c>
      <c r="B10" s="1817"/>
      <c r="C10" s="1817"/>
      <c r="D10" s="1818"/>
    </row>
    <row r="11" spans="1:27" s="71" customFormat="1" ht="63.75" thickBot="1">
      <c r="A11" s="298">
        <v>2022</v>
      </c>
      <c r="B11" s="451" t="s">
        <v>8</v>
      </c>
      <c r="C11" s="299" t="s">
        <v>9</v>
      </c>
      <c r="D11" s="299" t="s">
        <v>10</v>
      </c>
    </row>
    <row r="12" spans="1:27" s="71" customFormat="1" ht="18.75">
      <c r="A12" s="301" t="s">
        <v>11</v>
      </c>
      <c r="B12" s="1657">
        <f>'ESA Table Summary.1'!D7+'ESA Table Summary.1'!D11</f>
        <v>25832330</v>
      </c>
      <c r="C12" s="1657">
        <f>'ESA Table Summary.1'!G7+'ESA Table Summary.1'!G11</f>
        <v>14497433.68</v>
      </c>
      <c r="D12" s="1662">
        <f t="shared" ref="D12:D17" si="0">C12/B12</f>
        <v>0.56121277794144009</v>
      </c>
    </row>
    <row r="13" spans="1:27" s="71" customFormat="1" ht="18.75">
      <c r="A13" s="1224" t="s">
        <v>12</v>
      </c>
      <c r="B13" s="1658">
        <f>'ESA Table 1A'!D6</f>
        <v>4261527</v>
      </c>
      <c r="C13" s="1658">
        <f>'ESA Table 1A'!G6</f>
        <v>1453498.98</v>
      </c>
      <c r="D13" s="1663">
        <f t="shared" si="0"/>
        <v>0.34107468520086814</v>
      </c>
    </row>
    <row r="14" spans="1:27" s="71" customFormat="1" ht="15.75">
      <c r="A14" s="1224" t="s">
        <v>13</v>
      </c>
      <c r="B14" s="1660">
        <f>'ESA Table 2 Main'!E72</f>
        <v>13760</v>
      </c>
      <c r="C14" s="1660">
        <f>'ESA Table 2 Main'!E71</f>
        <v>12662</v>
      </c>
      <c r="D14" s="1663">
        <f t="shared" si="0"/>
        <v>0.92020348837209298</v>
      </c>
    </row>
    <row r="15" spans="1:27" s="71" customFormat="1" ht="15.75">
      <c r="A15" s="1224" t="s">
        <v>14</v>
      </c>
      <c r="B15" s="1660">
        <f>'ESA Table Summary.1'!B45</f>
        <v>2955161</v>
      </c>
      <c r="C15" s="1660">
        <f>'ESA Table Summary.1'!E45</f>
        <v>1638311.38</v>
      </c>
      <c r="D15" s="1663">
        <f t="shared" si="0"/>
        <v>0.55438988941719247</v>
      </c>
    </row>
    <row r="16" spans="1:27" s="71" customFormat="1" ht="15.75">
      <c r="A16" s="1224" t="s">
        <v>15</v>
      </c>
      <c r="B16" s="1660">
        <f>'ESA Table Summary.1'!C45</f>
        <v>428</v>
      </c>
      <c r="C16" s="1660">
        <f>'ESA Table Summary.1'!F45</f>
        <v>133.30000000000001</v>
      </c>
      <c r="D16" s="1663">
        <f t="shared" si="0"/>
        <v>0.31144859813084114</v>
      </c>
    </row>
    <row r="17" spans="1:4" s="71" customFormat="1" ht="16.5" thickBot="1">
      <c r="A17" s="757" t="s">
        <v>16</v>
      </c>
      <c r="B17" s="1661">
        <f>'ESA Table Summary.1'!D45</f>
        <v>127171</v>
      </c>
      <c r="C17" s="1661">
        <f>'ESA Table Summary.1'!G45</f>
        <v>1918</v>
      </c>
      <c r="D17" s="1664">
        <f t="shared" si="0"/>
        <v>1.5082054871000464E-2</v>
      </c>
    </row>
    <row r="18" spans="1:4" s="71" customFormat="1" ht="15">
      <c r="A18" s="138"/>
      <c r="B18" s="1583"/>
      <c r="C18" s="1583"/>
      <c r="D18" s="1584"/>
    </row>
    <row r="19" spans="1:4" s="71" customFormat="1" ht="15">
      <c r="A19" s="1819" t="s">
        <v>17</v>
      </c>
      <c r="B19" s="1819"/>
      <c r="C19" s="1819"/>
      <c r="D19" s="1819"/>
    </row>
    <row r="20" spans="1:4" s="71" customFormat="1" ht="15">
      <c r="A20" s="1819" t="s">
        <v>18</v>
      </c>
      <c r="B20" s="1819"/>
      <c r="C20" s="1819"/>
      <c r="D20" s="1819"/>
    </row>
    <row r="21" spans="1:4" s="71" customFormat="1" ht="29.25" customHeight="1">
      <c r="A21" s="1819" t="s">
        <v>19</v>
      </c>
      <c r="B21" s="1819"/>
      <c r="C21" s="1819"/>
      <c r="D21" s="1819"/>
    </row>
    <row r="22" spans="1:4" s="71" customFormat="1" ht="27" customHeight="1">
      <c r="A22" s="501"/>
      <c r="B22" s="501"/>
      <c r="C22" s="501"/>
      <c r="D22" s="501"/>
    </row>
    <row r="23" spans="1:4" ht="16.5" thickBot="1">
      <c r="A23" s="101"/>
      <c r="B23" s="206"/>
      <c r="C23" s="206"/>
      <c r="D23" s="206"/>
    </row>
    <row r="24" spans="1:4" ht="18.75">
      <c r="A24" s="93" t="s">
        <v>20</v>
      </c>
      <c r="B24" s="324"/>
      <c r="C24" s="300"/>
      <c r="D24" s="206"/>
    </row>
    <row r="25" spans="1:4" ht="16.5" thickBot="1">
      <c r="A25" s="109"/>
      <c r="B25" s="206"/>
      <c r="C25" s="206"/>
      <c r="D25" s="206"/>
    </row>
    <row r="26" spans="1:4" ht="16.5" thickBot="1">
      <c r="A26" s="1816" t="s">
        <v>21</v>
      </c>
      <c r="B26" s="1817"/>
      <c r="C26" s="1817"/>
      <c r="D26" s="1818"/>
    </row>
    <row r="27" spans="1:4" ht="16.5" thickBot="1">
      <c r="A27" s="298">
        <v>2022</v>
      </c>
      <c r="B27" s="299" t="s">
        <v>22</v>
      </c>
      <c r="C27" s="299" t="s">
        <v>9</v>
      </c>
      <c r="D27" s="299" t="s">
        <v>10</v>
      </c>
    </row>
    <row r="28" spans="1:4" ht="18.75">
      <c r="A28" s="323" t="s">
        <v>23</v>
      </c>
      <c r="B28" s="1657">
        <f>'CARE- Table 1'!E17</f>
        <v>6741045</v>
      </c>
      <c r="C28" s="1657">
        <f>'CARE- Table 1'!D17</f>
        <v>5645025.9900000002</v>
      </c>
      <c r="D28" s="1662">
        <f>C28/B28</f>
        <v>0.83741111207535335</v>
      </c>
    </row>
    <row r="29" spans="1:4" ht="18.75">
      <c r="A29" s="1224" t="s">
        <v>24</v>
      </c>
      <c r="B29" s="1658">
        <f>'CARE- Table 1'!E19</f>
        <v>165211754</v>
      </c>
      <c r="C29" s="1658">
        <f>'CARE- Table 1'!D19</f>
        <v>228617353</v>
      </c>
      <c r="D29" s="1663">
        <f>C29/B29</f>
        <v>1.3837838256955979</v>
      </c>
    </row>
    <row r="30" spans="1:4" ht="15.75">
      <c r="A30" s="1224" t="s">
        <v>25</v>
      </c>
      <c r="B30" s="1658">
        <v>0</v>
      </c>
      <c r="C30" s="1658">
        <v>0</v>
      </c>
      <c r="D30" s="1663" t="s">
        <v>26</v>
      </c>
    </row>
    <row r="31" spans="1:4" ht="15.75">
      <c r="A31" s="1225" t="s">
        <v>27</v>
      </c>
      <c r="B31" s="1659">
        <f>B28+B29+B30</f>
        <v>171952799</v>
      </c>
      <c r="C31" s="1659">
        <f>C28+C29+C30</f>
        <v>234262378.99000001</v>
      </c>
      <c r="D31" s="1663">
        <f>C31/B31</f>
        <v>1.3623644415930678</v>
      </c>
    </row>
    <row r="32" spans="1:4" ht="94.5">
      <c r="A32" s="1226" t="s">
        <v>28</v>
      </c>
      <c r="B32" s="945" t="s">
        <v>29</v>
      </c>
      <c r="C32" s="945" t="s">
        <v>30</v>
      </c>
      <c r="D32" s="1227" t="s">
        <v>31</v>
      </c>
    </row>
    <row r="33" spans="1:4" ht="15.75">
      <c r="A33" s="1228" t="s">
        <v>32</v>
      </c>
      <c r="B33" s="946">
        <f>'CARE-Table 2'!E19</f>
        <v>1242</v>
      </c>
      <c r="C33" s="947">
        <f>'CARE-Table 2'!J19</f>
        <v>70319</v>
      </c>
      <c r="D33" s="1229">
        <f>'CARE-Table 2'!O19</f>
        <v>59404</v>
      </c>
    </row>
    <row r="34" spans="1:4" ht="15.75">
      <c r="A34" s="1230" t="s">
        <v>33</v>
      </c>
      <c r="B34" s="948" t="s">
        <v>34</v>
      </c>
      <c r="C34" s="948" t="s">
        <v>35</v>
      </c>
      <c r="D34" s="1231" t="s">
        <v>36</v>
      </c>
    </row>
    <row r="35" spans="1:4" ht="16.5" thickBot="1">
      <c r="A35" s="364" t="s">
        <v>37</v>
      </c>
      <c r="B35" s="365">
        <f>'CARE-Table 2'!AA19</f>
        <v>289316</v>
      </c>
      <c r="C35" s="365">
        <f>'CARE-Table 2'!Z19</f>
        <v>355600</v>
      </c>
      <c r="D35" s="799">
        <f>C35/B35</f>
        <v>1.2291058911363353</v>
      </c>
    </row>
    <row r="36" spans="1:4" ht="15.75">
      <c r="A36" s="273"/>
      <c r="B36" s="452"/>
      <c r="C36" s="452"/>
      <c r="D36" s="453"/>
    </row>
    <row r="37" spans="1:4" ht="18">
      <c r="A37" s="1822" t="s">
        <v>38</v>
      </c>
      <c r="B37" s="1823"/>
      <c r="C37" s="1823"/>
      <c r="D37" s="1823"/>
    </row>
    <row r="38" spans="1:4" ht="18">
      <c r="A38" s="1822" t="s">
        <v>39</v>
      </c>
      <c r="B38" s="1823"/>
      <c r="C38" s="1823"/>
      <c r="D38" s="1823"/>
    </row>
    <row r="40" spans="1:4" ht="16.5" thickBot="1">
      <c r="A40" s="273"/>
      <c r="B40" s="452"/>
      <c r="C40" s="452"/>
      <c r="D40" s="453"/>
    </row>
    <row r="41" spans="1:4" ht="18.75">
      <c r="A41" s="93" t="s">
        <v>40</v>
      </c>
      <c r="B41" s="507"/>
      <c r="C41" s="300"/>
      <c r="D41" s="206"/>
    </row>
    <row r="42" spans="1:4" ht="16.5" thickBot="1">
      <c r="A42" s="109"/>
      <c r="B42" s="206"/>
      <c r="C42" s="206"/>
      <c r="D42" s="206"/>
    </row>
    <row r="43" spans="1:4" ht="16.5" thickBot="1">
      <c r="A43" s="1816" t="s">
        <v>41</v>
      </c>
      <c r="B43" s="1817"/>
      <c r="C43" s="1817"/>
      <c r="D43" s="1818"/>
    </row>
    <row r="44" spans="1:4" ht="16.5" thickBot="1">
      <c r="A44" s="298">
        <v>2022</v>
      </c>
      <c r="B44" s="299" t="s">
        <v>22</v>
      </c>
      <c r="C44" s="299" t="s">
        <v>9</v>
      </c>
      <c r="D44" s="299" t="s">
        <v>10</v>
      </c>
    </row>
    <row r="45" spans="1:4" ht="18.75">
      <c r="A45" s="323" t="s">
        <v>23</v>
      </c>
      <c r="B45" s="1657">
        <f>'FERA-Table 1'!E16</f>
        <v>703150</v>
      </c>
      <c r="C45" s="1657">
        <f>'FERA-Table 1'!D16</f>
        <v>309428.47000000003</v>
      </c>
      <c r="D45" s="1662">
        <f>C45/B45</f>
        <v>0.44006039963023541</v>
      </c>
    </row>
    <row r="46" spans="1:4" ht="18.75">
      <c r="A46" s="1224" t="s">
        <v>24</v>
      </c>
      <c r="B46" s="1658">
        <f>'FERA-Table 1'!E18</f>
        <v>3711343</v>
      </c>
      <c r="C46" s="1658">
        <f>'FERA-Table 1'!D18</f>
        <v>4692214</v>
      </c>
      <c r="D46" s="1663">
        <f>C46/B46</f>
        <v>1.2642900427149957</v>
      </c>
    </row>
    <row r="47" spans="1:4" ht="15.75">
      <c r="A47" s="1224" t="s">
        <v>25</v>
      </c>
      <c r="B47" s="1658">
        <f>'FERA-Table 1'!E19</f>
        <v>0</v>
      </c>
      <c r="C47" s="1658">
        <f>'FERA-Table 1'!D19</f>
        <v>0</v>
      </c>
      <c r="D47" s="1663" t="s">
        <v>26</v>
      </c>
    </row>
    <row r="48" spans="1:4" ht="15.75">
      <c r="A48" s="1225" t="s">
        <v>27</v>
      </c>
      <c r="B48" s="1659">
        <f>B45+B46+B47</f>
        <v>4414493</v>
      </c>
      <c r="C48" s="1659">
        <f>C45+C46+C47</f>
        <v>5001642.47</v>
      </c>
      <c r="D48" s="1663">
        <f>C48/B48</f>
        <v>1.1330049611586199</v>
      </c>
    </row>
    <row r="49" spans="1:4" ht="94.5">
      <c r="A49" s="1226" t="s">
        <v>42</v>
      </c>
      <c r="B49" s="1005" t="s">
        <v>29</v>
      </c>
      <c r="C49" s="1005" t="s">
        <v>30</v>
      </c>
      <c r="D49" s="1634" t="s">
        <v>31</v>
      </c>
    </row>
    <row r="50" spans="1:4" ht="15.75">
      <c r="A50" s="1228" t="s">
        <v>32</v>
      </c>
      <c r="B50" s="1665">
        <f>'FERA-Table 2'!E19</f>
        <v>35</v>
      </c>
      <c r="C50" s="1666">
        <f>'FERA-Table 2'!J19</f>
        <v>2336</v>
      </c>
      <c r="D50" s="1667">
        <f>'FERA-Table 2'!O19</f>
        <v>819</v>
      </c>
    </row>
    <row r="51" spans="1:4" ht="15.75">
      <c r="A51" s="1230" t="s">
        <v>43</v>
      </c>
      <c r="B51" s="1633" t="s">
        <v>34</v>
      </c>
      <c r="C51" s="1633" t="s">
        <v>35</v>
      </c>
      <c r="D51" s="1668" t="s">
        <v>36</v>
      </c>
    </row>
    <row r="52" spans="1:4" ht="16.5" thickBot="1">
      <c r="A52" s="364" t="s">
        <v>37</v>
      </c>
      <c r="B52" s="1669">
        <f>'FERA-Table 2'!AA19</f>
        <v>43709</v>
      </c>
      <c r="C52" s="1669">
        <f>'FERA-Table 2'!Z19</f>
        <v>12248</v>
      </c>
      <c r="D52" s="1664">
        <f>C52/B52</f>
        <v>0.28021688897023495</v>
      </c>
    </row>
    <row r="53" spans="1:4" ht="15.75">
      <c r="A53" s="273"/>
      <c r="B53" s="452"/>
      <c r="C53" s="452"/>
      <c r="D53" s="453"/>
    </row>
    <row r="54" spans="1:4" ht="18">
      <c r="A54" s="1822" t="s">
        <v>44</v>
      </c>
      <c r="B54" s="1823"/>
      <c r="C54" s="1823"/>
      <c r="D54" s="1823"/>
    </row>
    <row r="55" spans="1:4" ht="18">
      <c r="A55" s="1822" t="s">
        <v>45</v>
      </c>
      <c r="B55" s="1823"/>
      <c r="C55" s="1823"/>
      <c r="D55" s="1823"/>
    </row>
  </sheetData>
  <customSheetViews>
    <customSheetView guid="{F8F6599B-2A1F-4529-A350-AEBC686D896D}" scale="110" showPageBreaks="1" fitToPage="1" printArea="1" topLeftCell="A31">
      <selection activeCell="C34" sqref="C34"/>
      <pageMargins left="0" right="0" top="0" bottom="0" header="0" footer="0"/>
      <printOptions horizontalCentered="1" verticalCentered="1" headings="1"/>
      <pageSetup scale="63" orientation="portrait" r:id="rId1"/>
      <headerFooter scaleWithDoc="0" alignWithMargins="0"/>
    </customSheetView>
  </customSheetViews>
  <mergeCells count="17">
    <mergeCell ref="A54:D54"/>
    <mergeCell ref="A55:D55"/>
    <mergeCell ref="A37:D37"/>
    <mergeCell ref="A38:D38"/>
    <mergeCell ref="A43:D43"/>
    <mergeCell ref="A10:D10"/>
    <mergeCell ref="A19:D19"/>
    <mergeCell ref="A26:D26"/>
    <mergeCell ref="A1:D1"/>
    <mergeCell ref="A2:D2"/>
    <mergeCell ref="A3:D3"/>
    <mergeCell ref="A4:D4"/>
    <mergeCell ref="A5:D5"/>
    <mergeCell ref="A7:D7"/>
    <mergeCell ref="A21:D21"/>
    <mergeCell ref="A20:D20"/>
    <mergeCell ref="A6:D6"/>
  </mergeCells>
  <pageMargins left="0.7" right="0.7" top="0.75" bottom="0.75" header="0.3" footer="0.3"/>
  <pageSetup scale="73"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E8F1-5034-41B9-8ACD-D35D852DD615}">
  <sheetPr>
    <tabColor rgb="FF00B050"/>
    <pageSetUpPr fitToPage="1"/>
  </sheetPr>
  <dimension ref="A1:H53"/>
  <sheetViews>
    <sheetView zoomScale="130" zoomScaleNormal="130" workbookViewId="0">
      <selection activeCell="E40" sqref="E40"/>
    </sheetView>
  </sheetViews>
  <sheetFormatPr defaultColWidth="8.5703125" defaultRowHeight="12.75"/>
  <cols>
    <col min="1" max="1" width="44.5703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3.42578125" customWidth="1"/>
    <col min="11" max="11" width="14.85546875" customWidth="1"/>
    <col min="17" max="17" width="13.7109375" customWidth="1"/>
  </cols>
  <sheetData>
    <row r="1" spans="1:8" ht="15.75">
      <c r="A1" s="1820" t="s">
        <v>46</v>
      </c>
      <c r="B1" s="1820"/>
      <c r="C1" s="1820"/>
      <c r="D1" s="1820"/>
      <c r="E1" s="1820"/>
      <c r="F1" s="1820"/>
      <c r="G1" s="1820"/>
    </row>
    <row r="2" spans="1:8" ht="15.75">
      <c r="A2" s="1881" t="s">
        <v>305</v>
      </c>
      <c r="B2" s="1881"/>
      <c r="C2" s="1881"/>
      <c r="D2" s="1881"/>
      <c r="E2" s="1881"/>
      <c r="F2" s="1881"/>
      <c r="G2" s="1881"/>
    </row>
    <row r="3" spans="1:8" ht="15.75">
      <c r="A3" s="1882" t="s">
        <v>306</v>
      </c>
      <c r="B3" s="1882"/>
      <c r="C3" s="1882"/>
      <c r="D3" s="1882"/>
      <c r="E3" s="1882"/>
      <c r="F3" s="1882"/>
      <c r="G3" s="1882"/>
    </row>
    <row r="6" spans="1:8" s="649" customFormat="1" ht="18" customHeight="1" thickBot="1">
      <c r="A6" s="458"/>
      <c r="B6" s="458"/>
      <c r="C6" s="458"/>
      <c r="D6" s="458"/>
      <c r="E6" s="458"/>
      <c r="F6" s="458"/>
      <c r="G6" s="458"/>
      <c r="H6" s="458"/>
    </row>
    <row r="7" spans="1:8" s="649" customFormat="1" ht="19.5" thickBot="1">
      <c r="A7" s="1900" t="s">
        <v>148</v>
      </c>
      <c r="B7" s="1903" t="s">
        <v>151</v>
      </c>
      <c r="C7" s="1906" t="s">
        <v>307</v>
      </c>
      <c r="D7" s="1907"/>
      <c r="E7" s="1907"/>
      <c r="F7" s="1907"/>
      <c r="G7" s="1907"/>
      <c r="H7" s="1908"/>
    </row>
    <row r="8" spans="1:8" s="649" customFormat="1">
      <c r="A8" s="1901"/>
      <c r="B8" s="1904"/>
      <c r="C8" s="1909" t="s">
        <v>147</v>
      </c>
      <c r="D8" s="1910"/>
      <c r="E8" s="1910"/>
      <c r="F8" s="1910"/>
      <c r="G8" s="1910"/>
      <c r="H8" s="1911"/>
    </row>
    <row r="9" spans="1:8" s="649" customFormat="1" ht="26.25" thickBot="1">
      <c r="A9" s="1902" t="s">
        <v>148</v>
      </c>
      <c r="B9" s="1905" t="s">
        <v>151</v>
      </c>
      <c r="C9" s="650" t="s">
        <v>152</v>
      </c>
      <c r="D9" s="651" t="s">
        <v>236</v>
      </c>
      <c r="E9" s="651" t="s">
        <v>237</v>
      </c>
      <c r="F9" s="651" t="s">
        <v>238</v>
      </c>
      <c r="G9" s="651" t="s">
        <v>156</v>
      </c>
      <c r="H9" s="817" t="s">
        <v>239</v>
      </c>
    </row>
    <row r="10" spans="1:8" s="649" customFormat="1">
      <c r="A10" s="652" t="s">
        <v>240</v>
      </c>
      <c r="B10" s="653"/>
      <c r="C10" s="654"/>
      <c r="D10" s="655"/>
      <c r="E10" s="655"/>
      <c r="F10" s="655"/>
      <c r="G10" s="655"/>
      <c r="H10" s="656"/>
    </row>
    <row r="11" spans="1:8" s="649" customFormat="1">
      <c r="A11" s="818" t="s">
        <v>308</v>
      </c>
      <c r="B11" s="818" t="s">
        <v>160</v>
      </c>
      <c r="C11" s="1258">
        <v>0</v>
      </c>
      <c r="D11" s="979">
        <v>0</v>
      </c>
      <c r="E11" s="979">
        <v>0</v>
      </c>
      <c r="F11" s="979">
        <v>0</v>
      </c>
      <c r="G11" s="980">
        <v>0</v>
      </c>
      <c r="H11" s="1252">
        <f>IF($G$31&lt;&gt;0,G11/$G$31,0)</f>
        <v>0</v>
      </c>
    </row>
    <row r="12" spans="1:8" s="649" customFormat="1">
      <c r="A12" s="818" t="s">
        <v>309</v>
      </c>
      <c r="B12" s="818" t="s">
        <v>160</v>
      </c>
      <c r="C12" s="1258">
        <v>0</v>
      </c>
      <c r="D12" s="979">
        <v>0</v>
      </c>
      <c r="E12" s="979">
        <v>0</v>
      </c>
      <c r="F12" s="979">
        <v>0</v>
      </c>
      <c r="G12" s="980">
        <v>0</v>
      </c>
      <c r="H12" s="1252">
        <f>IF($G$31&lt;&gt;0,G12/$G$31,0)</f>
        <v>0</v>
      </c>
    </row>
    <row r="13" spans="1:8" s="649" customFormat="1">
      <c r="A13" s="818" t="s">
        <v>310</v>
      </c>
      <c r="B13" s="818" t="s">
        <v>160</v>
      </c>
      <c r="C13" s="1258">
        <v>0</v>
      </c>
      <c r="D13" s="979">
        <v>0</v>
      </c>
      <c r="E13" s="979">
        <v>0</v>
      </c>
      <c r="F13" s="979">
        <v>0</v>
      </c>
      <c r="G13" s="980">
        <v>0</v>
      </c>
      <c r="H13" s="1252">
        <f>IF($G$31&lt;&gt;0,G13/$G$31,0)</f>
        <v>0</v>
      </c>
    </row>
    <row r="14" spans="1:8" s="649" customFormat="1">
      <c r="A14" s="818" t="s">
        <v>311</v>
      </c>
      <c r="B14" s="818" t="s">
        <v>160</v>
      </c>
      <c r="C14" s="1258">
        <v>0</v>
      </c>
      <c r="D14" s="979">
        <v>0</v>
      </c>
      <c r="E14" s="979">
        <v>0</v>
      </c>
      <c r="F14" s="979">
        <v>0</v>
      </c>
      <c r="G14" s="980">
        <v>0</v>
      </c>
      <c r="H14" s="1252">
        <f>IF($G$31&lt;&gt;0,G14/$G$31,0)</f>
        <v>0</v>
      </c>
    </row>
    <row r="15" spans="1:8" s="649" customFormat="1">
      <c r="A15" s="819" t="s">
        <v>164</v>
      </c>
      <c r="B15" s="820"/>
      <c r="C15" s="1259"/>
      <c r="D15" s="969"/>
      <c r="E15" s="969"/>
      <c r="F15" s="969"/>
      <c r="G15" s="969"/>
      <c r="H15" s="1260"/>
    </row>
    <row r="16" spans="1:8" s="649" customFormat="1">
      <c r="A16" s="818" t="s">
        <v>312</v>
      </c>
      <c r="B16" s="818" t="s">
        <v>160</v>
      </c>
      <c r="C16" s="1258">
        <v>0</v>
      </c>
      <c r="D16" s="979">
        <v>0</v>
      </c>
      <c r="E16" s="979">
        <v>0</v>
      </c>
      <c r="F16" s="979">
        <v>0</v>
      </c>
      <c r="G16" s="980">
        <v>0</v>
      </c>
      <c r="H16" s="1252">
        <f>IF($G$31&lt;&gt;0,G16/$G$31,0)</f>
        <v>0</v>
      </c>
    </row>
    <row r="17" spans="1:8" s="649" customFormat="1">
      <c r="A17" s="819" t="s">
        <v>94</v>
      </c>
      <c r="B17" s="820"/>
      <c r="C17" s="1259"/>
      <c r="D17" s="969"/>
      <c r="E17" s="969"/>
      <c r="F17" s="969"/>
      <c r="G17" s="969"/>
      <c r="H17" s="1260"/>
    </row>
    <row r="18" spans="1:8" s="649" customFormat="1">
      <c r="A18" s="818" t="s">
        <v>175</v>
      </c>
      <c r="B18" s="818" t="s">
        <v>166</v>
      </c>
      <c r="C18" s="1258">
        <v>0</v>
      </c>
      <c r="D18" s="979">
        <v>0</v>
      </c>
      <c r="E18" s="979">
        <v>0</v>
      </c>
      <c r="F18" s="979">
        <v>0</v>
      </c>
      <c r="G18" s="980">
        <v>0</v>
      </c>
      <c r="H18" s="1252">
        <f>IF($G$31&lt;&gt;0,G18/$G$31,0)</f>
        <v>0</v>
      </c>
    </row>
    <row r="19" spans="1:8" s="649" customFormat="1">
      <c r="A19" s="819" t="s">
        <v>95</v>
      </c>
      <c r="B19" s="820"/>
      <c r="C19" s="1259"/>
      <c r="D19" s="969"/>
      <c r="E19" s="969"/>
      <c r="F19" s="969"/>
      <c r="G19" s="969"/>
      <c r="H19" s="1260"/>
    </row>
    <row r="20" spans="1:8" s="649" customFormat="1">
      <c r="A20" s="818" t="s">
        <v>313</v>
      </c>
      <c r="B20" s="818" t="s">
        <v>160</v>
      </c>
      <c r="C20" s="1258">
        <v>0</v>
      </c>
      <c r="D20" s="979">
        <v>0</v>
      </c>
      <c r="E20" s="979">
        <v>0</v>
      </c>
      <c r="F20" s="979">
        <v>0</v>
      </c>
      <c r="G20" s="980">
        <v>0</v>
      </c>
      <c r="H20" s="1252">
        <f>IF($G$31&lt;&gt;0,G20/$G$31,0)</f>
        <v>0</v>
      </c>
    </row>
    <row r="21" spans="1:8" s="649" customFormat="1">
      <c r="A21" s="818" t="s">
        <v>314</v>
      </c>
      <c r="B21" s="818" t="s">
        <v>160</v>
      </c>
      <c r="C21" s="1258">
        <v>0</v>
      </c>
      <c r="D21" s="979">
        <v>0</v>
      </c>
      <c r="E21" s="979">
        <v>0</v>
      </c>
      <c r="F21" s="979">
        <v>0</v>
      </c>
      <c r="G21" s="980">
        <v>0</v>
      </c>
      <c r="H21" s="1252">
        <f>IF($G$31&lt;&gt;0,G21/$G$31,0)</f>
        <v>0</v>
      </c>
    </row>
    <row r="22" spans="1:8" s="649" customFormat="1">
      <c r="A22" s="818" t="s">
        <v>188</v>
      </c>
      <c r="B22" s="818" t="s">
        <v>160</v>
      </c>
      <c r="C22" s="1258">
        <v>0</v>
      </c>
      <c r="D22" s="979">
        <v>0</v>
      </c>
      <c r="E22" s="979">
        <v>0</v>
      </c>
      <c r="F22" s="979">
        <v>0</v>
      </c>
      <c r="G22" s="980">
        <v>0</v>
      </c>
      <c r="H22" s="1252">
        <f>IF($G$31&lt;&gt;0,G22/$G$31,0)</f>
        <v>0</v>
      </c>
    </row>
    <row r="23" spans="1:8" s="649" customFormat="1" ht="14.25">
      <c r="A23" s="819" t="s">
        <v>315</v>
      </c>
      <c r="B23" s="820"/>
      <c r="C23" s="1259"/>
      <c r="D23" s="969"/>
      <c r="E23" s="969"/>
      <c r="F23" s="969"/>
      <c r="G23" s="969"/>
      <c r="H23" s="1260"/>
    </row>
    <row r="24" spans="1:8" s="649" customFormat="1">
      <c r="A24" s="818" t="s">
        <v>316</v>
      </c>
      <c r="B24" s="818" t="s">
        <v>166</v>
      </c>
      <c r="C24" s="1258">
        <v>0</v>
      </c>
      <c r="D24" s="969"/>
      <c r="E24" s="969"/>
      <c r="F24" s="969"/>
      <c r="G24" s="980">
        <v>0</v>
      </c>
      <c r="H24" s="1252">
        <f>IF($G$31&lt;&gt;0,G24/$G$31,0)</f>
        <v>0</v>
      </c>
    </row>
    <row r="25" spans="1:8" s="649" customFormat="1">
      <c r="A25" s="818" t="s">
        <v>317</v>
      </c>
      <c r="B25" s="818" t="s">
        <v>160</v>
      </c>
      <c r="C25" s="1258">
        <v>0</v>
      </c>
      <c r="D25" s="969"/>
      <c r="E25" s="969"/>
      <c r="F25" s="969"/>
      <c r="G25" s="980">
        <v>0</v>
      </c>
      <c r="H25" s="1252">
        <f t="shared" ref="H25:H29" si="0">IF($G$31&lt;&gt;0,G25/$G$31,0)</f>
        <v>0</v>
      </c>
    </row>
    <row r="26" spans="1:8" s="649" customFormat="1">
      <c r="A26" s="818" t="s">
        <v>318</v>
      </c>
      <c r="B26" s="818" t="s">
        <v>160</v>
      </c>
      <c r="C26" s="1258">
        <v>0</v>
      </c>
      <c r="D26" s="969"/>
      <c r="E26" s="969"/>
      <c r="F26" s="969"/>
      <c r="G26" s="980">
        <v>0</v>
      </c>
      <c r="H26" s="1252">
        <f t="shared" si="0"/>
        <v>0</v>
      </c>
    </row>
    <row r="27" spans="1:8" s="649" customFormat="1">
      <c r="A27" s="818" t="s">
        <v>319</v>
      </c>
      <c r="B27" s="818" t="s">
        <v>160</v>
      </c>
      <c r="C27" s="1258">
        <v>0</v>
      </c>
      <c r="D27" s="969"/>
      <c r="E27" s="969"/>
      <c r="F27" s="969"/>
      <c r="G27" s="980">
        <v>0</v>
      </c>
      <c r="H27" s="1252">
        <f t="shared" si="0"/>
        <v>0</v>
      </c>
    </row>
    <row r="28" spans="1:8" s="649" customFormat="1">
      <c r="A28" s="818" t="s">
        <v>320</v>
      </c>
      <c r="B28" s="818" t="s">
        <v>160</v>
      </c>
      <c r="C28" s="1258">
        <v>0</v>
      </c>
      <c r="D28" s="969"/>
      <c r="E28" s="969"/>
      <c r="F28" s="969"/>
      <c r="G28" s="980">
        <v>0</v>
      </c>
      <c r="H28" s="1252">
        <f t="shared" si="0"/>
        <v>0</v>
      </c>
    </row>
    <row r="29" spans="1:8" s="649" customFormat="1">
      <c r="A29" s="818" t="s">
        <v>321</v>
      </c>
      <c r="B29" s="818" t="s">
        <v>166</v>
      </c>
      <c r="C29" s="1258">
        <v>0</v>
      </c>
      <c r="D29" s="969"/>
      <c r="E29" s="969"/>
      <c r="F29" s="969"/>
      <c r="G29" s="980">
        <v>0</v>
      </c>
      <c r="H29" s="1252">
        <f t="shared" si="0"/>
        <v>0</v>
      </c>
    </row>
    <row r="30" spans="1:8" s="649" customFormat="1">
      <c r="A30" s="819" t="s">
        <v>99</v>
      </c>
      <c r="B30" s="820"/>
      <c r="C30" s="1259"/>
      <c r="D30" s="969"/>
      <c r="E30" s="969"/>
      <c r="F30" s="969"/>
      <c r="G30" s="969"/>
      <c r="H30" s="1260"/>
    </row>
    <row r="31" spans="1:8" s="649" customFormat="1">
      <c r="A31" s="808" t="s">
        <v>322</v>
      </c>
      <c r="B31" s="818" t="s">
        <v>166</v>
      </c>
      <c r="C31" s="1258">
        <v>0</v>
      </c>
      <c r="D31" s="969"/>
      <c r="E31" s="969"/>
      <c r="F31" s="969"/>
      <c r="G31" s="980">
        <v>0</v>
      </c>
      <c r="H31" s="1252">
        <f>IF($G$31&lt;&gt;0,G31/$G$31,0)</f>
        <v>0</v>
      </c>
    </row>
    <row r="32" spans="1:8" s="649" customFormat="1">
      <c r="A32" s="820"/>
      <c r="B32" s="820"/>
      <c r="C32" s="981"/>
      <c r="D32" s="981"/>
      <c r="E32" s="969"/>
      <c r="F32" s="981"/>
      <c r="G32" s="981"/>
      <c r="H32" s="1260"/>
    </row>
    <row r="33" spans="1:8" s="649" customFormat="1" ht="13.5" thickBot="1">
      <c r="A33" s="814" t="s">
        <v>323</v>
      </c>
      <c r="B33" s="818"/>
      <c r="C33" s="982"/>
      <c r="D33" s="962">
        <f>SUM(D11:D22)</f>
        <v>0</v>
      </c>
      <c r="E33" s="962">
        <f t="shared" ref="E33:F33" si="1">SUM(E11:E22)</f>
        <v>0</v>
      </c>
      <c r="F33" s="962">
        <f t="shared" si="1"/>
        <v>0</v>
      </c>
      <c r="G33" s="983">
        <f>SUM(G11:G32)</f>
        <v>0</v>
      </c>
      <c r="H33" s="1252">
        <f>IF($G$31&lt;&gt;0,G33/$G$31,0)</f>
        <v>0</v>
      </c>
    </row>
    <row r="34" spans="1:8" s="649" customFormat="1" ht="13.5" thickBot="1">
      <c r="A34" s="1355"/>
      <c r="B34" s="657"/>
      <c r="C34" s="658"/>
      <c r="D34" s="658"/>
      <c r="E34" s="658"/>
      <c r="F34" s="658"/>
      <c r="G34" s="658"/>
      <c r="H34" s="659"/>
    </row>
    <row r="35" spans="1:8" s="649" customFormat="1" ht="13.5" thickBot="1">
      <c r="A35" s="1356" t="s">
        <v>209</v>
      </c>
      <c r="B35" s="1433"/>
      <c r="C35" s="1357" t="s">
        <v>53</v>
      </c>
      <c r="E35" s="660"/>
      <c r="F35" s="660"/>
      <c r="G35" s="661"/>
      <c r="H35" s="661"/>
    </row>
    <row r="36" spans="1:8" s="649" customFormat="1">
      <c r="A36" s="662" t="s">
        <v>324</v>
      </c>
      <c r="B36" s="663" t="s">
        <v>166</v>
      </c>
      <c r="C36" s="664"/>
      <c r="E36" s="660"/>
      <c r="F36" s="660"/>
      <c r="G36" s="661"/>
      <c r="H36" s="661"/>
    </row>
    <row r="37" spans="1:8" s="649" customFormat="1" ht="15" thickBot="1">
      <c r="A37" s="665" t="s">
        <v>325</v>
      </c>
      <c r="B37" s="666" t="s">
        <v>166</v>
      </c>
      <c r="C37" s="821"/>
      <c r="E37" s="660"/>
      <c r="F37" s="660"/>
      <c r="G37" s="661"/>
      <c r="H37" s="661"/>
    </row>
    <row r="38" spans="1:8" s="649" customFormat="1">
      <c r="A38" s="1912"/>
      <c r="B38" s="1912"/>
      <c r="C38" s="1912"/>
      <c r="D38" s="1912"/>
      <c r="E38" s="1912"/>
      <c r="F38" s="1912"/>
      <c r="G38" s="1912"/>
      <c r="H38" s="1912"/>
    </row>
    <row r="39" spans="1:8" s="649" customFormat="1" ht="13.5" thickBot="1">
      <c r="A39" s="667"/>
      <c r="B39" s="667"/>
      <c r="C39" s="667"/>
      <c r="D39" s="667"/>
      <c r="E39" s="667"/>
      <c r="F39" s="667"/>
      <c r="G39" s="667"/>
      <c r="H39" s="667"/>
    </row>
    <row r="40" spans="1:8" s="649" customFormat="1">
      <c r="A40" s="601"/>
      <c r="B40" s="1877" t="s">
        <v>48</v>
      </c>
      <c r="C40" s="1878"/>
      <c r="D40" s="1879"/>
      <c r="E40"/>
      <c r="F40" s="667"/>
      <c r="G40" s="667"/>
      <c r="H40" s="667"/>
    </row>
    <row r="41" spans="1:8" s="649" customFormat="1" ht="13.5" thickBot="1">
      <c r="A41" s="604" t="s">
        <v>326</v>
      </c>
      <c r="B41" s="605" t="s">
        <v>51</v>
      </c>
      <c r="C41" s="606" t="s">
        <v>52</v>
      </c>
      <c r="D41" s="815" t="s">
        <v>53</v>
      </c>
      <c r="E41"/>
      <c r="F41" s="667"/>
      <c r="G41" s="667"/>
      <c r="H41" s="667"/>
    </row>
    <row r="42" spans="1:8" s="649" customFormat="1">
      <c r="A42" s="408" t="s">
        <v>218</v>
      </c>
      <c r="B42" s="608"/>
      <c r="C42" s="609"/>
      <c r="D42" s="1672">
        <f>B42+C42</f>
        <v>0</v>
      </c>
      <c r="E42"/>
      <c r="F42" s="667"/>
      <c r="G42" s="667"/>
      <c r="H42" s="667"/>
    </row>
    <row r="43" spans="1:8" s="649" customFormat="1">
      <c r="A43" s="816" t="s">
        <v>219</v>
      </c>
      <c r="B43" s="1248"/>
      <c r="C43" s="1510"/>
      <c r="D43" s="1673">
        <f t="shared" ref="D43:D44" si="2">B43+C43</f>
        <v>0</v>
      </c>
      <c r="E43"/>
      <c r="F43" s="667"/>
      <c r="G43" s="667"/>
      <c r="H43" s="667"/>
    </row>
    <row r="44" spans="1:8" s="649" customFormat="1" ht="13.5" thickBot="1">
      <c r="A44" s="409" t="s">
        <v>276</v>
      </c>
      <c r="B44" s="1248"/>
      <c r="C44" s="1510"/>
      <c r="D44" s="1674">
        <f t="shared" si="2"/>
        <v>0</v>
      </c>
      <c r="E44" s="612" t="s">
        <v>221</v>
      </c>
      <c r="F44" s="667"/>
      <c r="G44" s="667"/>
      <c r="H44" s="667"/>
    </row>
    <row r="45" spans="1:8" s="649" customFormat="1" ht="15.75" thickBot="1">
      <c r="A45" s="621"/>
      <c r="B45" s="410"/>
      <c r="C45" s="411"/>
      <c r="D45" s="412"/>
      <c r="E45"/>
      <c r="F45" s="667"/>
      <c r="G45" s="667"/>
      <c r="H45" s="667"/>
    </row>
    <row r="46" spans="1:8" s="649" customFormat="1" ht="15.75" thickBot="1">
      <c r="A46" s="413" t="s">
        <v>327</v>
      </c>
      <c r="B46" s="414">
        <f>SUM(B42:B44)</f>
        <v>0</v>
      </c>
      <c r="C46" s="415">
        <f>SUM(C42:C44)</f>
        <v>0</v>
      </c>
      <c r="D46" s="416">
        <f>SUM(D42:D44)</f>
        <v>0</v>
      </c>
      <c r="E46"/>
      <c r="F46" s="667"/>
      <c r="G46" s="667"/>
      <c r="H46" s="667"/>
    </row>
    <row r="47" spans="1:8" s="649" customFormat="1" ht="15">
      <c r="A47" s="667"/>
      <c r="B47" s="1585"/>
      <c r="C47" s="1684"/>
      <c r="D47" s="1684"/>
      <c r="E47" s="667"/>
      <c r="F47" s="667"/>
      <c r="G47" s="667"/>
      <c r="H47" s="667"/>
    </row>
    <row r="48" spans="1:8" s="649" customFormat="1">
      <c r="A48" s="667"/>
      <c r="B48" s="667"/>
      <c r="C48" s="667"/>
      <c r="D48" s="667"/>
      <c r="E48" s="667"/>
      <c r="F48" s="667"/>
      <c r="G48" s="667"/>
      <c r="H48" s="667"/>
    </row>
    <row r="49" spans="1:8" s="649" customFormat="1">
      <c r="A49" s="1913"/>
      <c r="B49" s="1912"/>
      <c r="C49" s="1912"/>
      <c r="D49" s="1912"/>
      <c r="E49" s="1912"/>
      <c r="F49" s="1912"/>
      <c r="G49" s="1912"/>
      <c r="H49" s="1912"/>
    </row>
    <row r="50" spans="1:8" s="649" customFormat="1">
      <c r="A50" s="1914"/>
      <c r="B50" s="1914"/>
      <c r="C50" s="1914"/>
      <c r="D50" s="1914"/>
      <c r="E50" s="1914"/>
      <c r="F50" s="1914"/>
      <c r="G50" s="1914"/>
      <c r="H50" s="1914"/>
    </row>
    <row r="51" spans="1:8" s="649" customFormat="1">
      <c r="A51" s="1914"/>
      <c r="B51" s="1914"/>
      <c r="C51" s="1914"/>
      <c r="D51" s="1914"/>
      <c r="E51" s="1914"/>
      <c r="F51" s="1914"/>
      <c r="G51" s="1914"/>
      <c r="H51" s="1914"/>
    </row>
    <row r="52" spans="1:8" s="649" customFormat="1" ht="12.6" customHeight="1">
      <c r="A52" s="1912"/>
      <c r="B52" s="1912"/>
      <c r="C52" s="1912"/>
      <c r="D52" s="1912"/>
      <c r="E52" s="1912"/>
      <c r="F52" s="1912"/>
      <c r="G52" s="1912"/>
      <c r="H52" s="1912"/>
    </row>
    <row r="53" spans="1:8" s="649" customFormat="1">
      <c r="A53" s="1899"/>
      <c r="B53" s="1899"/>
      <c r="C53" s="1899"/>
      <c r="D53" s="1899"/>
      <c r="E53" s="1899"/>
      <c r="F53" s="1899"/>
      <c r="G53" s="1899"/>
      <c r="H53" s="1899"/>
    </row>
  </sheetData>
  <mergeCells count="14">
    <mergeCell ref="A53:H53"/>
    <mergeCell ref="A1:G1"/>
    <mergeCell ref="A2:G2"/>
    <mergeCell ref="A3:G3"/>
    <mergeCell ref="A7:A9"/>
    <mergeCell ref="B7:B9"/>
    <mergeCell ref="C7:H7"/>
    <mergeCell ref="C8:H8"/>
    <mergeCell ref="A38:H38"/>
    <mergeCell ref="A49:H49"/>
    <mergeCell ref="A50:H50"/>
    <mergeCell ref="A51:H51"/>
    <mergeCell ref="A52:H52"/>
    <mergeCell ref="B40:D40"/>
  </mergeCells>
  <pageMargins left="0.7" right="0.7" top="0.75" bottom="0.75" header="0.3" footer="0.3"/>
  <pageSetup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2C10-6250-43D9-84F8-A968035E71D3}">
  <sheetPr>
    <tabColor rgb="FF00B050"/>
  </sheetPr>
  <dimension ref="A1:H46"/>
  <sheetViews>
    <sheetView zoomScale="50" zoomScaleNormal="50" workbookViewId="0">
      <selection sqref="A1:G1"/>
    </sheetView>
  </sheetViews>
  <sheetFormatPr defaultColWidth="8.5703125" defaultRowHeight="12.75"/>
  <cols>
    <col min="1" max="1" width="51.5703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3.5703125" customWidth="1"/>
    <col min="11" max="11" width="14.85546875" customWidth="1"/>
    <col min="17" max="17" width="13.7109375" customWidth="1"/>
  </cols>
  <sheetData>
    <row r="1" spans="1:7" ht="15.75">
      <c r="A1" s="1820" t="s">
        <v>46</v>
      </c>
      <c r="B1" s="1820"/>
      <c r="C1" s="1820"/>
      <c r="D1" s="1820"/>
      <c r="E1" s="1820"/>
      <c r="F1" s="1820"/>
      <c r="G1" s="1820"/>
    </row>
    <row r="2" spans="1:7" ht="15.75">
      <c r="A2" s="1881" t="s">
        <v>328</v>
      </c>
      <c r="B2" s="1881"/>
      <c r="C2" s="1881"/>
      <c r="D2" s="1881"/>
      <c r="E2" s="1881"/>
      <c r="F2" s="1881"/>
      <c r="G2" s="1881"/>
    </row>
    <row r="3" spans="1:7" ht="15.75">
      <c r="A3" s="1882" t="s">
        <v>329</v>
      </c>
      <c r="B3" s="1882"/>
      <c r="C3" s="1882"/>
      <c r="D3" s="1882"/>
      <c r="E3" s="1882"/>
      <c r="F3" s="1882"/>
      <c r="G3" s="1882"/>
    </row>
    <row r="5" spans="1:7" ht="13.5" thickBot="1"/>
    <row r="6" spans="1:7" ht="15.75">
      <c r="A6" s="1900" t="s">
        <v>148</v>
      </c>
      <c r="B6" s="1903" t="s">
        <v>151</v>
      </c>
      <c r="C6" s="1918" t="s">
        <v>330</v>
      </c>
      <c r="D6" s="1919"/>
      <c r="E6" s="1919"/>
      <c r="F6" s="1920"/>
    </row>
    <row r="7" spans="1:7">
      <c r="A7" s="1901"/>
      <c r="B7" s="1904"/>
      <c r="C7" s="1915" t="s">
        <v>147</v>
      </c>
      <c r="D7" s="1916"/>
      <c r="E7" s="1916"/>
      <c r="F7" s="1917"/>
    </row>
    <row r="8" spans="1:7" ht="26.25" thickBot="1">
      <c r="A8" s="1902"/>
      <c r="B8" s="1905"/>
      <c r="C8" s="894" t="s">
        <v>331</v>
      </c>
      <c r="D8" s="651" t="s">
        <v>332</v>
      </c>
      <c r="E8" s="651" t="s">
        <v>333</v>
      </c>
      <c r="F8" s="817" t="s">
        <v>239</v>
      </c>
    </row>
    <row r="9" spans="1:7">
      <c r="A9" s="652" t="s">
        <v>334</v>
      </c>
      <c r="B9" s="653"/>
      <c r="C9" s="1261"/>
      <c r="D9" s="981"/>
      <c r="E9" s="981"/>
      <c r="F9" s="1260"/>
    </row>
    <row r="10" spans="1:7">
      <c r="A10" s="818" t="s">
        <v>335</v>
      </c>
      <c r="B10" s="818" t="s">
        <v>160</v>
      </c>
      <c r="C10" s="1258">
        <v>0</v>
      </c>
      <c r="D10" s="979" t="s">
        <v>336</v>
      </c>
      <c r="E10" s="980">
        <v>0</v>
      </c>
      <c r="F10" s="1252">
        <f>IF($G$44&lt;&gt;0,E10/$G$44,0)</f>
        <v>0</v>
      </c>
    </row>
    <row r="11" spans="1:7">
      <c r="A11" s="818" t="s">
        <v>337</v>
      </c>
      <c r="B11" s="818" t="s">
        <v>160</v>
      </c>
      <c r="C11" s="1258">
        <v>0</v>
      </c>
      <c r="D11" s="979" t="s">
        <v>336</v>
      </c>
      <c r="E11" s="980">
        <v>0</v>
      </c>
      <c r="F11" s="1252">
        <f>IF($G$44&lt;&gt;0,E11/$G$44,0)</f>
        <v>0</v>
      </c>
    </row>
    <row r="12" spans="1:7">
      <c r="A12" s="652" t="s">
        <v>338</v>
      </c>
      <c r="B12" s="653"/>
      <c r="C12" s="1261"/>
      <c r="D12" s="981"/>
      <c r="E12" s="981"/>
      <c r="F12" s="1260"/>
    </row>
    <row r="13" spans="1:7">
      <c r="A13" s="818" t="s">
        <v>339</v>
      </c>
      <c r="B13" s="818" t="s">
        <v>160</v>
      </c>
      <c r="C13" s="1258">
        <v>0</v>
      </c>
      <c r="D13" s="979">
        <v>0</v>
      </c>
      <c r="E13" s="980">
        <v>0</v>
      </c>
      <c r="F13" s="1252">
        <f>IF($G$44&lt;&gt;0,E13/$G$44,0)</f>
        <v>0</v>
      </c>
    </row>
    <row r="14" spans="1:7">
      <c r="A14" s="818" t="s">
        <v>340</v>
      </c>
      <c r="B14" s="818" t="s">
        <v>160</v>
      </c>
      <c r="C14" s="1258">
        <v>0</v>
      </c>
      <c r="D14" s="979">
        <v>0</v>
      </c>
      <c r="E14" s="980">
        <v>0</v>
      </c>
      <c r="F14" s="1252">
        <f>IF($G$44&lt;&gt;0,E14/$G$44,0)</f>
        <v>0</v>
      </c>
    </row>
    <row r="15" spans="1:7">
      <c r="A15" s="818" t="s">
        <v>341</v>
      </c>
      <c r="B15" s="818" t="s">
        <v>160</v>
      </c>
      <c r="C15" s="1258"/>
      <c r="D15" s="979"/>
      <c r="E15" s="980"/>
      <c r="F15" s="1252"/>
    </row>
    <row r="16" spans="1:7">
      <c r="A16" s="818" t="s">
        <v>342</v>
      </c>
      <c r="B16" s="818" t="s">
        <v>160</v>
      </c>
      <c r="C16" s="1258">
        <v>0</v>
      </c>
      <c r="D16" s="979">
        <v>0</v>
      </c>
      <c r="E16" s="980">
        <v>0</v>
      </c>
      <c r="F16" s="1252">
        <f>IF($G$44&lt;&gt;0,E16/$G$44,0)</f>
        <v>0</v>
      </c>
    </row>
    <row r="17" spans="1:6">
      <c r="A17" s="652" t="s">
        <v>343</v>
      </c>
      <c r="B17" s="820"/>
      <c r="C17" s="1259"/>
      <c r="D17" s="969"/>
      <c r="E17" s="969"/>
      <c r="F17" s="1260"/>
    </row>
    <row r="18" spans="1:6">
      <c r="A18" s="818" t="s">
        <v>339</v>
      </c>
      <c r="B18" s="818" t="s">
        <v>166</v>
      </c>
      <c r="C18" s="1258">
        <v>0</v>
      </c>
      <c r="D18" s="979">
        <v>0</v>
      </c>
      <c r="E18" s="980">
        <v>0</v>
      </c>
      <c r="F18" s="1252">
        <f>IF($G$44&lt;&gt;0,E18/$G$44,0)</f>
        <v>0</v>
      </c>
    </row>
    <row r="19" spans="1:6">
      <c r="A19" s="818" t="s">
        <v>340</v>
      </c>
      <c r="B19" s="818" t="s">
        <v>160</v>
      </c>
      <c r="C19" s="1258">
        <v>0</v>
      </c>
      <c r="D19" s="979">
        <v>0</v>
      </c>
      <c r="E19" s="980">
        <v>0</v>
      </c>
      <c r="F19" s="1252">
        <f>IF($G$44&lt;&gt;0,E19/$G$44,0)</f>
        <v>0</v>
      </c>
    </row>
    <row r="20" spans="1:6">
      <c r="A20" s="818" t="s">
        <v>341</v>
      </c>
      <c r="B20" s="818" t="s">
        <v>160</v>
      </c>
      <c r="C20" s="1258">
        <v>0</v>
      </c>
      <c r="D20" s="979">
        <v>0</v>
      </c>
      <c r="E20" s="980">
        <v>0</v>
      </c>
      <c r="F20" s="1252">
        <f>IF($G$44&lt;&gt;0,E20/$G$44,0)</f>
        <v>0</v>
      </c>
    </row>
    <row r="21" spans="1:6">
      <c r="A21" s="818" t="s">
        <v>342</v>
      </c>
      <c r="B21" s="818" t="s">
        <v>160</v>
      </c>
      <c r="C21" s="1258">
        <v>0</v>
      </c>
      <c r="D21" s="979">
        <v>0</v>
      </c>
      <c r="E21" s="980">
        <v>0</v>
      </c>
      <c r="F21" s="1252">
        <f>IF($G$44&lt;&gt;0,E21/$G$44,0)</f>
        <v>0</v>
      </c>
    </row>
    <row r="22" spans="1:6">
      <c r="A22" s="652" t="s">
        <v>344</v>
      </c>
      <c r="B22" s="820"/>
      <c r="C22" s="1259"/>
      <c r="D22" s="969"/>
      <c r="E22" s="969"/>
      <c r="F22" s="1260"/>
    </row>
    <row r="23" spans="1:6">
      <c r="A23" s="818" t="s">
        <v>339</v>
      </c>
      <c r="B23" s="818" t="s">
        <v>160</v>
      </c>
      <c r="C23" s="1258"/>
      <c r="D23" s="979"/>
      <c r="E23" s="980"/>
      <c r="F23" s="1252"/>
    </row>
    <row r="24" spans="1:6">
      <c r="A24" s="818" t="s">
        <v>340</v>
      </c>
      <c r="B24" s="818" t="s">
        <v>160</v>
      </c>
      <c r="C24" s="1258">
        <v>0</v>
      </c>
      <c r="D24" s="979">
        <v>0</v>
      </c>
      <c r="E24" s="980">
        <v>0</v>
      </c>
      <c r="F24" s="1252">
        <f>IF($G$44&lt;&gt;0,E24/$G$44,0)</f>
        <v>0</v>
      </c>
    </row>
    <row r="25" spans="1:6">
      <c r="A25" s="818" t="s">
        <v>341</v>
      </c>
      <c r="B25" s="818" t="s">
        <v>160</v>
      </c>
      <c r="C25" s="1258">
        <v>0</v>
      </c>
      <c r="D25" s="979">
        <v>0</v>
      </c>
      <c r="E25" s="980">
        <v>0</v>
      </c>
      <c r="F25" s="1252">
        <f>IF($G$44&lt;&gt;0,E25/$G$44,0)</f>
        <v>0</v>
      </c>
    </row>
    <row r="26" spans="1:6">
      <c r="A26" s="818" t="s">
        <v>342</v>
      </c>
      <c r="B26" s="818"/>
      <c r="C26" s="1258"/>
      <c r="D26" s="979"/>
      <c r="E26" s="980"/>
      <c r="F26" s="1252"/>
    </row>
    <row r="27" spans="1:6">
      <c r="A27" s="808"/>
      <c r="B27" s="818" t="s">
        <v>166</v>
      </c>
      <c r="C27" s="1258">
        <v>0</v>
      </c>
      <c r="D27" s="969"/>
      <c r="E27" s="980">
        <v>0</v>
      </c>
      <c r="F27" s="1252">
        <f t="shared" ref="F27:F28" si="0">IF($G$44&lt;&gt;0,E27/$G$44,0)</f>
        <v>0</v>
      </c>
    </row>
    <row r="28" spans="1:6">
      <c r="A28" s="808"/>
      <c r="B28" s="818" t="s">
        <v>166</v>
      </c>
      <c r="C28" s="1258">
        <v>0</v>
      </c>
      <c r="D28" s="969"/>
      <c r="E28" s="980">
        <v>0</v>
      </c>
      <c r="F28" s="1252">
        <f t="shared" si="0"/>
        <v>0</v>
      </c>
    </row>
    <row r="29" spans="1:6">
      <c r="A29" s="820"/>
      <c r="B29" s="820"/>
      <c r="C29" s="981"/>
      <c r="D29" s="981"/>
      <c r="E29" s="981"/>
      <c r="F29" s="1260"/>
    </row>
    <row r="30" spans="1:6">
      <c r="A30" s="814" t="s">
        <v>323</v>
      </c>
      <c r="B30" s="818"/>
      <c r="C30" s="982"/>
      <c r="D30" s="962">
        <f>SUM(D13:D29)</f>
        <v>0</v>
      </c>
      <c r="E30" s="983">
        <f>SUM(E13:E29)</f>
        <v>0</v>
      </c>
      <c r="F30" s="1252">
        <f>IF($G$44&lt;&gt;0,E30/$G$44,0)</f>
        <v>0</v>
      </c>
    </row>
    <row r="31" spans="1:6" ht="13.5" thickBot="1">
      <c r="A31" s="668"/>
      <c r="B31" s="818"/>
      <c r="C31" s="979"/>
      <c r="D31" s="982"/>
      <c r="E31" s="982"/>
      <c r="F31" s="1262"/>
    </row>
    <row r="32" spans="1:6" ht="13.5" thickBot="1">
      <c r="A32" s="1358"/>
      <c r="B32" s="669"/>
      <c r="C32" s="670"/>
      <c r="D32" s="670"/>
      <c r="E32" s="671"/>
      <c r="F32" s="671"/>
    </row>
    <row r="33" spans="1:8">
      <c r="A33" s="895" t="s">
        <v>209</v>
      </c>
      <c r="B33" s="672"/>
      <c r="C33" s="673" t="s">
        <v>53</v>
      </c>
      <c r="D33" s="649"/>
      <c r="E33" s="660"/>
      <c r="F33" s="660"/>
      <c r="G33" s="661"/>
      <c r="H33" s="661"/>
    </row>
    <row r="34" spans="1:8">
      <c r="A34" s="892" t="s">
        <v>210</v>
      </c>
      <c r="B34" s="818" t="s">
        <v>166</v>
      </c>
      <c r="C34" s="674"/>
      <c r="D34" s="649"/>
      <c r="E34" s="660"/>
      <c r="F34" s="660"/>
      <c r="G34" s="661"/>
      <c r="H34" s="661"/>
    </row>
    <row r="35" spans="1:8">
      <c r="A35" s="892" t="s">
        <v>345</v>
      </c>
      <c r="B35" s="818" t="s">
        <v>166</v>
      </c>
      <c r="C35" s="674"/>
      <c r="D35" s="649"/>
      <c r="E35" s="660"/>
      <c r="F35" s="660"/>
      <c r="G35" s="661"/>
      <c r="H35" s="661"/>
    </row>
    <row r="36" spans="1:8">
      <c r="A36" s="896" t="s">
        <v>213</v>
      </c>
      <c r="B36" s="818" t="s">
        <v>166</v>
      </c>
      <c r="C36" s="979"/>
      <c r="D36" s="649"/>
      <c r="E36" s="675"/>
      <c r="F36" s="661"/>
      <c r="G36" s="661"/>
      <c r="H36" s="661"/>
    </row>
    <row r="37" spans="1:8" ht="13.5" thickBot="1">
      <c r="A37" s="665"/>
      <c r="B37" s="676"/>
      <c r="C37" s="676"/>
      <c r="D37" s="649"/>
      <c r="E37" s="677"/>
      <c r="F37" s="661"/>
      <c r="G37" s="661"/>
      <c r="H37" s="661"/>
    </row>
    <row r="38" spans="1:8">
      <c r="A38" s="649"/>
      <c r="B38" s="649"/>
      <c r="C38" s="649"/>
      <c r="D38" s="649"/>
      <c r="E38" s="649"/>
      <c r="F38" s="649"/>
      <c r="G38" s="649"/>
      <c r="H38" s="649"/>
    </row>
    <row r="39" spans="1:8" ht="13.5" thickBot="1"/>
    <row r="40" spans="1:8">
      <c r="A40" s="601"/>
      <c r="B40" s="1877" t="s">
        <v>48</v>
      </c>
      <c r="C40" s="1878"/>
      <c r="D40" s="1879"/>
    </row>
    <row r="41" spans="1:8" ht="13.5" thickBot="1">
      <c r="A41" s="604" t="s">
        <v>346</v>
      </c>
      <c r="B41" s="605" t="s">
        <v>51</v>
      </c>
      <c r="C41" s="606" t="s">
        <v>52</v>
      </c>
      <c r="D41" s="815" t="s">
        <v>53</v>
      </c>
    </row>
    <row r="42" spans="1:8">
      <c r="A42" s="408" t="s">
        <v>218</v>
      </c>
      <c r="B42" s="608"/>
      <c r="C42" s="609"/>
      <c r="D42" s="1672">
        <f>B42+C42</f>
        <v>0</v>
      </c>
    </row>
    <row r="43" spans="1:8">
      <c r="A43" s="816" t="s">
        <v>219</v>
      </c>
      <c r="B43" s="1248"/>
      <c r="C43" s="1510"/>
      <c r="D43" s="1673">
        <f t="shared" ref="D43:D44" si="1">B43+C43</f>
        <v>0</v>
      </c>
    </row>
    <row r="44" spans="1:8" ht="13.5" thickBot="1">
      <c r="A44" s="409" t="s">
        <v>276</v>
      </c>
      <c r="B44" s="1248"/>
      <c r="C44" s="1510"/>
      <c r="D44" s="1674">
        <f t="shared" si="1"/>
        <v>0</v>
      </c>
      <c r="E44" s="612" t="s">
        <v>221</v>
      </c>
    </row>
    <row r="45" spans="1:8" ht="15.75" thickBot="1">
      <c r="A45" s="621"/>
      <c r="B45" s="410"/>
      <c r="C45" s="411"/>
      <c r="D45" s="412"/>
    </row>
    <row r="46" spans="1:8" ht="15.75" thickBot="1">
      <c r="A46" s="413" t="s">
        <v>347</v>
      </c>
      <c r="B46" s="414">
        <f>SUM(B42:B44)</f>
        <v>0</v>
      </c>
      <c r="C46" s="415">
        <f>SUM(C42:C44)</f>
        <v>0</v>
      </c>
      <c r="D46" s="416">
        <f>SUM(D42:D44)</f>
        <v>0</v>
      </c>
    </row>
  </sheetData>
  <mergeCells count="8">
    <mergeCell ref="B40:D40"/>
    <mergeCell ref="A1:G1"/>
    <mergeCell ref="A2:G2"/>
    <mergeCell ref="A3:G3"/>
    <mergeCell ref="A6:A8"/>
    <mergeCell ref="B6:B8"/>
    <mergeCell ref="C7:F7"/>
    <mergeCell ref="C6:F6"/>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82"/>
  <sheetViews>
    <sheetView zoomScale="50" zoomScaleNormal="50" workbookViewId="0">
      <selection sqref="A1:H1"/>
    </sheetView>
  </sheetViews>
  <sheetFormatPr defaultColWidth="8.5703125" defaultRowHeight="12.75"/>
  <cols>
    <col min="1" max="1" width="44.5703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2.42578125" customWidth="1"/>
    <col min="11" max="11" width="14.85546875" customWidth="1"/>
    <col min="17" max="17" width="13.7109375" customWidth="1"/>
  </cols>
  <sheetData>
    <row r="1" spans="1:8" ht="15.75">
      <c r="A1" s="1820" t="s">
        <v>229</v>
      </c>
      <c r="B1" s="1820"/>
      <c r="C1" s="1820"/>
      <c r="D1" s="1820"/>
      <c r="E1" s="1820"/>
      <c r="F1" s="1820"/>
      <c r="G1" s="1820"/>
      <c r="H1" s="1820"/>
    </row>
    <row r="2" spans="1:8" ht="15.6" customHeight="1">
      <c r="A2" s="1881" t="s">
        <v>348</v>
      </c>
      <c r="B2" s="1881"/>
      <c r="C2" s="1881"/>
      <c r="D2" s="1881"/>
      <c r="E2" s="1881"/>
      <c r="F2" s="1881"/>
      <c r="G2" s="1881"/>
      <c r="H2" s="1881"/>
    </row>
    <row r="3" spans="1:8" ht="15.6" customHeight="1">
      <c r="A3" s="1882" t="s">
        <v>349</v>
      </c>
      <c r="B3" s="1882"/>
      <c r="C3" s="1882"/>
      <c r="D3" s="1882"/>
      <c r="E3" s="1882"/>
      <c r="F3" s="1882"/>
      <c r="G3" s="1882"/>
      <c r="H3" s="1882"/>
    </row>
    <row r="4" spans="1:8" ht="15" thickBot="1">
      <c r="A4" s="678"/>
      <c r="B4" s="171"/>
      <c r="C4" s="172"/>
      <c r="D4" s="172"/>
      <c r="E4" s="172"/>
      <c r="F4" s="172"/>
      <c r="G4" s="53" t="s">
        <v>70</v>
      </c>
      <c r="H4" s="53"/>
    </row>
    <row r="5" spans="1:8" ht="16.5" thickBot="1">
      <c r="A5" s="1359"/>
      <c r="B5" s="1359"/>
      <c r="C5" s="1922" t="s">
        <v>350</v>
      </c>
      <c r="D5" s="1923"/>
      <c r="E5" s="1923"/>
      <c r="F5" s="1923"/>
      <c r="G5" s="1923"/>
      <c r="H5" s="1924"/>
    </row>
    <row r="6" spans="1:8">
      <c r="A6" s="127"/>
      <c r="B6" s="127"/>
      <c r="C6" s="1925" t="s">
        <v>287</v>
      </c>
      <c r="D6" s="1926"/>
      <c r="E6" s="1926"/>
      <c r="F6" s="1926"/>
      <c r="G6" s="1926"/>
      <c r="H6" s="1927"/>
    </row>
    <row r="7" spans="1:8" ht="25.5">
      <c r="A7" s="128" t="s">
        <v>148</v>
      </c>
      <c r="B7" s="129" t="s">
        <v>151</v>
      </c>
      <c r="C7" s="1263" t="s">
        <v>152</v>
      </c>
      <c r="D7" s="984" t="s">
        <v>236</v>
      </c>
      <c r="E7" s="984" t="s">
        <v>237</v>
      </c>
      <c r="F7" s="984" t="s">
        <v>238</v>
      </c>
      <c r="G7" s="984" t="s">
        <v>156</v>
      </c>
      <c r="H7" s="1264" t="s">
        <v>239</v>
      </c>
    </row>
    <row r="8" spans="1:8">
      <c r="A8" s="130" t="s">
        <v>240</v>
      </c>
      <c r="B8" s="131"/>
      <c r="C8" s="1265"/>
      <c r="D8" s="985"/>
      <c r="E8" s="985"/>
      <c r="F8" s="985"/>
      <c r="G8" s="985"/>
      <c r="H8" s="1266"/>
    </row>
    <row r="9" spans="1:8">
      <c r="A9" s="801" t="s">
        <v>159</v>
      </c>
      <c r="B9" s="801" t="s">
        <v>160</v>
      </c>
      <c r="C9" s="1267">
        <v>0</v>
      </c>
      <c r="D9" s="986">
        <v>0</v>
      </c>
      <c r="E9" s="986">
        <v>0</v>
      </c>
      <c r="F9" s="986">
        <v>0</v>
      </c>
      <c r="G9" s="987">
        <v>0</v>
      </c>
      <c r="H9" s="1268">
        <f>IF($G$65=0,0,G9/$G$65)</f>
        <v>0</v>
      </c>
    </row>
    <row r="10" spans="1:8">
      <c r="A10" s="801" t="s">
        <v>351</v>
      </c>
      <c r="B10" s="801" t="s">
        <v>160</v>
      </c>
      <c r="C10" s="1267">
        <v>0</v>
      </c>
      <c r="D10" s="986">
        <v>0</v>
      </c>
      <c r="E10" s="986">
        <v>0</v>
      </c>
      <c r="F10" s="986">
        <v>0</v>
      </c>
      <c r="G10" s="987">
        <v>0</v>
      </c>
      <c r="H10" s="1268">
        <f>IF($G$65=0,0,G10/$G$65)</f>
        <v>0</v>
      </c>
    </row>
    <row r="11" spans="1:8">
      <c r="A11" s="801" t="s">
        <v>352</v>
      </c>
      <c r="B11" s="801" t="s">
        <v>160</v>
      </c>
      <c r="C11" s="1267">
        <v>0</v>
      </c>
      <c r="D11" s="986">
        <v>0</v>
      </c>
      <c r="E11" s="986">
        <v>0</v>
      </c>
      <c r="F11" s="986">
        <v>0</v>
      </c>
      <c r="G11" s="987">
        <v>0</v>
      </c>
      <c r="H11" s="1268">
        <f>IF($G$65=0,0,G11/$G$65)</f>
        <v>0</v>
      </c>
    </row>
    <row r="12" spans="1:8">
      <c r="A12" s="801" t="s">
        <v>163</v>
      </c>
      <c r="B12" s="801" t="s">
        <v>160</v>
      </c>
      <c r="C12" s="1267"/>
      <c r="D12" s="986"/>
      <c r="E12" s="986"/>
      <c r="F12" s="986"/>
      <c r="G12" s="987"/>
      <c r="H12" s="1268"/>
    </row>
    <row r="13" spans="1:8">
      <c r="A13" s="822" t="s">
        <v>164</v>
      </c>
      <c r="B13" s="823"/>
      <c r="C13" s="1269"/>
      <c r="D13" s="988"/>
      <c r="E13" s="988"/>
      <c r="F13" s="988"/>
      <c r="G13" s="988"/>
      <c r="H13" s="1266"/>
    </row>
    <row r="14" spans="1:8">
      <c r="A14" s="801" t="s">
        <v>353</v>
      </c>
      <c r="B14" s="801" t="s">
        <v>166</v>
      </c>
      <c r="C14" s="1267">
        <v>0</v>
      </c>
      <c r="D14" s="986">
        <v>0</v>
      </c>
      <c r="E14" s="986">
        <v>0</v>
      </c>
      <c r="F14" s="986">
        <v>0</v>
      </c>
      <c r="G14" s="987">
        <v>0</v>
      </c>
      <c r="H14" s="1268">
        <f t="shared" ref="H14:H23" si="0">IF($G$65=0,0,G14/$G$65)</f>
        <v>0</v>
      </c>
    </row>
    <row r="15" spans="1:8">
      <c r="A15" s="801" t="s">
        <v>354</v>
      </c>
      <c r="B15" s="801" t="s">
        <v>166</v>
      </c>
      <c r="C15" s="1267">
        <v>0</v>
      </c>
      <c r="D15" s="986">
        <v>0</v>
      </c>
      <c r="E15" s="986">
        <v>0</v>
      </c>
      <c r="F15" s="986">
        <v>0</v>
      </c>
      <c r="G15" s="987">
        <v>0</v>
      </c>
      <c r="H15" s="1268">
        <f t="shared" si="0"/>
        <v>0</v>
      </c>
    </row>
    <row r="16" spans="1:8">
      <c r="A16" s="801" t="s">
        <v>355</v>
      </c>
      <c r="B16" s="801" t="s">
        <v>166</v>
      </c>
      <c r="C16" s="1267">
        <v>0</v>
      </c>
      <c r="D16" s="986">
        <v>0</v>
      </c>
      <c r="E16" s="986">
        <v>0</v>
      </c>
      <c r="F16" s="986">
        <v>0</v>
      </c>
      <c r="G16" s="987">
        <v>0</v>
      </c>
      <c r="H16" s="1268">
        <f t="shared" si="0"/>
        <v>0</v>
      </c>
    </row>
    <row r="17" spans="1:8">
      <c r="A17" s="801" t="s">
        <v>244</v>
      </c>
      <c r="B17" s="801" t="s">
        <v>166</v>
      </c>
      <c r="C17" s="1267">
        <v>0</v>
      </c>
      <c r="D17" s="986">
        <v>0</v>
      </c>
      <c r="E17" s="986">
        <v>0</v>
      </c>
      <c r="F17" s="986">
        <v>0</v>
      </c>
      <c r="G17" s="987">
        <v>0</v>
      </c>
      <c r="H17" s="1268">
        <f t="shared" si="0"/>
        <v>0</v>
      </c>
    </row>
    <row r="18" spans="1:8">
      <c r="A18" s="801" t="s">
        <v>168</v>
      </c>
      <c r="B18" s="801" t="s">
        <v>160</v>
      </c>
      <c r="C18" s="1267">
        <v>0</v>
      </c>
      <c r="D18" s="986">
        <v>0</v>
      </c>
      <c r="E18" s="986">
        <v>0</v>
      </c>
      <c r="F18" s="986">
        <v>0</v>
      </c>
      <c r="G18" s="987">
        <v>0</v>
      </c>
      <c r="H18" s="1268">
        <f t="shared" si="0"/>
        <v>0</v>
      </c>
    </row>
    <row r="19" spans="1:8">
      <c r="A19" s="801" t="s">
        <v>356</v>
      </c>
      <c r="B19" s="801" t="s">
        <v>160</v>
      </c>
      <c r="C19" s="1267">
        <v>0</v>
      </c>
      <c r="D19" s="986">
        <v>0</v>
      </c>
      <c r="E19" s="986">
        <v>0</v>
      </c>
      <c r="F19" s="986">
        <v>0</v>
      </c>
      <c r="G19" s="987">
        <v>0</v>
      </c>
      <c r="H19" s="1268">
        <f t="shared" si="0"/>
        <v>0</v>
      </c>
    </row>
    <row r="20" spans="1:8">
      <c r="A20" s="801" t="s">
        <v>357</v>
      </c>
      <c r="B20" s="801" t="s">
        <v>160</v>
      </c>
      <c r="C20" s="1267">
        <v>0</v>
      </c>
      <c r="D20" s="986">
        <v>0</v>
      </c>
      <c r="E20" s="986">
        <v>0</v>
      </c>
      <c r="F20" s="986">
        <v>0</v>
      </c>
      <c r="G20" s="987">
        <v>0</v>
      </c>
      <c r="H20" s="1268">
        <f t="shared" si="0"/>
        <v>0</v>
      </c>
    </row>
    <row r="21" spans="1:8">
      <c r="A21" s="801" t="s">
        <v>170</v>
      </c>
      <c r="B21" s="801" t="s">
        <v>160</v>
      </c>
      <c r="C21" s="1267">
        <v>0</v>
      </c>
      <c r="D21" s="986">
        <v>0</v>
      </c>
      <c r="E21" s="986">
        <v>0</v>
      </c>
      <c r="F21" s="986">
        <v>0</v>
      </c>
      <c r="G21" s="987">
        <v>0</v>
      </c>
      <c r="H21" s="1268">
        <f t="shared" si="0"/>
        <v>0</v>
      </c>
    </row>
    <row r="22" spans="1:8">
      <c r="A22" s="801" t="s">
        <v>171</v>
      </c>
      <c r="B22" s="801" t="s">
        <v>160</v>
      </c>
      <c r="C22" s="1267">
        <v>0</v>
      </c>
      <c r="D22" s="986">
        <v>0</v>
      </c>
      <c r="E22" s="986">
        <v>0</v>
      </c>
      <c r="F22" s="986">
        <v>0</v>
      </c>
      <c r="G22" s="987">
        <v>0</v>
      </c>
      <c r="H22" s="1268">
        <f t="shared" si="0"/>
        <v>0</v>
      </c>
    </row>
    <row r="23" spans="1:8">
      <c r="A23" s="801" t="s">
        <v>172</v>
      </c>
      <c r="B23" s="801" t="s">
        <v>160</v>
      </c>
      <c r="C23" s="1267">
        <v>0</v>
      </c>
      <c r="D23" s="986">
        <v>0</v>
      </c>
      <c r="E23" s="986">
        <v>0</v>
      </c>
      <c r="F23" s="986">
        <v>0</v>
      </c>
      <c r="G23" s="987">
        <v>0</v>
      </c>
      <c r="H23" s="1268">
        <f t="shared" si="0"/>
        <v>0</v>
      </c>
    </row>
    <row r="24" spans="1:8">
      <c r="A24" s="822" t="s">
        <v>94</v>
      </c>
      <c r="B24" s="823"/>
      <c r="C24" s="1269"/>
      <c r="D24" s="988"/>
      <c r="E24" s="988"/>
      <c r="F24" s="988"/>
      <c r="G24" s="988"/>
      <c r="H24" s="1266"/>
    </row>
    <row r="25" spans="1:8" s="599" customFormat="1">
      <c r="A25" s="801" t="s">
        <v>358</v>
      </c>
      <c r="B25" s="801" t="s">
        <v>166</v>
      </c>
      <c r="C25" s="1267">
        <v>0</v>
      </c>
      <c r="D25" s="986">
        <v>0</v>
      </c>
      <c r="E25" s="986">
        <v>0</v>
      </c>
      <c r="F25" s="986">
        <v>0</v>
      </c>
      <c r="G25" s="987">
        <v>0</v>
      </c>
      <c r="H25" s="1268">
        <f t="shared" ref="H25:H27" si="1">IF($G$65=0,0,G25/$G$65)</f>
        <v>0</v>
      </c>
    </row>
    <row r="26" spans="1:8">
      <c r="A26" s="801" t="s">
        <v>174</v>
      </c>
      <c r="B26" s="801" t="s">
        <v>166</v>
      </c>
      <c r="C26" s="1267">
        <v>0</v>
      </c>
      <c r="D26" s="986">
        <v>0</v>
      </c>
      <c r="E26" s="986">
        <v>0</v>
      </c>
      <c r="F26" s="986">
        <v>0</v>
      </c>
      <c r="G26" s="987">
        <v>0</v>
      </c>
      <c r="H26" s="1268">
        <f t="shared" si="1"/>
        <v>0</v>
      </c>
    </row>
    <row r="27" spans="1:8">
      <c r="A27" s="824" t="s">
        <v>359</v>
      </c>
      <c r="B27" s="824" t="s">
        <v>166</v>
      </c>
      <c r="C27" s="1267">
        <v>0</v>
      </c>
      <c r="D27" s="986">
        <v>0</v>
      </c>
      <c r="E27" s="986">
        <v>0</v>
      </c>
      <c r="F27" s="986">
        <v>0</v>
      </c>
      <c r="G27" s="987">
        <v>0</v>
      </c>
      <c r="H27" s="1268">
        <f t="shared" si="1"/>
        <v>0</v>
      </c>
    </row>
    <row r="28" spans="1:8">
      <c r="A28" s="822" t="s">
        <v>95</v>
      </c>
      <c r="B28" s="823"/>
      <c r="C28" s="1269"/>
      <c r="D28" s="988"/>
      <c r="E28" s="988"/>
      <c r="F28" s="988"/>
      <c r="G28" s="988"/>
      <c r="H28" s="1266"/>
    </row>
    <row r="29" spans="1:8">
      <c r="A29" s="801" t="s">
        <v>176</v>
      </c>
      <c r="B29" s="801" t="s">
        <v>160</v>
      </c>
      <c r="C29" s="1267">
        <v>0</v>
      </c>
      <c r="D29" s="986">
        <v>0</v>
      </c>
      <c r="E29" s="986">
        <v>0</v>
      </c>
      <c r="F29" s="986">
        <v>0</v>
      </c>
      <c r="G29" s="987">
        <v>0</v>
      </c>
      <c r="H29" s="1268">
        <f t="shared" ref="H29:H40" si="2">IF($G$65=0,0,G29/$G$65)</f>
        <v>0</v>
      </c>
    </row>
    <row r="30" spans="1:8">
      <c r="A30" s="801" t="s">
        <v>177</v>
      </c>
      <c r="B30" s="801" t="s">
        <v>160</v>
      </c>
      <c r="C30" s="1267">
        <v>0</v>
      </c>
      <c r="D30" s="986">
        <v>0</v>
      </c>
      <c r="E30" s="986">
        <v>0</v>
      </c>
      <c r="F30" s="986">
        <v>0</v>
      </c>
      <c r="G30" s="987">
        <v>0</v>
      </c>
      <c r="H30" s="1268">
        <f t="shared" si="2"/>
        <v>0</v>
      </c>
    </row>
    <row r="31" spans="1:8">
      <c r="A31" s="801" t="s">
        <v>178</v>
      </c>
      <c r="B31" s="801" t="s">
        <v>160</v>
      </c>
      <c r="C31" s="1267">
        <v>0</v>
      </c>
      <c r="D31" s="986">
        <v>0</v>
      </c>
      <c r="E31" s="986">
        <v>0</v>
      </c>
      <c r="F31" s="986">
        <v>0</v>
      </c>
      <c r="G31" s="987">
        <v>0</v>
      </c>
      <c r="H31" s="1268">
        <f t="shared" si="2"/>
        <v>0</v>
      </c>
    </row>
    <row r="32" spans="1:8">
      <c r="A32" s="801" t="s">
        <v>179</v>
      </c>
      <c r="B32" s="801" t="s">
        <v>160</v>
      </c>
      <c r="C32" s="1267">
        <v>0</v>
      </c>
      <c r="D32" s="986">
        <v>0</v>
      </c>
      <c r="E32" s="986">
        <v>0</v>
      </c>
      <c r="F32" s="986">
        <v>0</v>
      </c>
      <c r="G32" s="987">
        <v>0</v>
      </c>
      <c r="H32" s="1268">
        <f t="shared" si="2"/>
        <v>0</v>
      </c>
    </row>
    <row r="33" spans="1:8">
      <c r="A33" s="801" t="s">
        <v>180</v>
      </c>
      <c r="B33" s="801" t="s">
        <v>160</v>
      </c>
      <c r="C33" s="1267">
        <v>0</v>
      </c>
      <c r="D33" s="986">
        <v>0</v>
      </c>
      <c r="E33" s="986">
        <v>0</v>
      </c>
      <c r="F33" s="986">
        <v>0</v>
      </c>
      <c r="G33" s="987">
        <v>0</v>
      </c>
      <c r="H33" s="1268">
        <f t="shared" si="2"/>
        <v>0</v>
      </c>
    </row>
    <row r="34" spans="1:8">
      <c r="A34" s="801" t="s">
        <v>181</v>
      </c>
      <c r="B34" s="801" t="s">
        <v>160</v>
      </c>
      <c r="C34" s="1267">
        <v>0</v>
      </c>
      <c r="D34" s="986">
        <v>0</v>
      </c>
      <c r="E34" s="986">
        <v>0</v>
      </c>
      <c r="F34" s="986">
        <v>0</v>
      </c>
      <c r="G34" s="987">
        <v>0</v>
      </c>
      <c r="H34" s="1268">
        <f t="shared" si="2"/>
        <v>0</v>
      </c>
    </row>
    <row r="35" spans="1:8">
      <c r="A35" s="801" t="s">
        <v>182</v>
      </c>
      <c r="B35" s="801" t="s">
        <v>160</v>
      </c>
      <c r="C35" s="1267">
        <v>0</v>
      </c>
      <c r="D35" s="986">
        <v>0</v>
      </c>
      <c r="E35" s="986">
        <v>0</v>
      </c>
      <c r="F35" s="986">
        <v>0</v>
      </c>
      <c r="G35" s="987">
        <v>0</v>
      </c>
      <c r="H35" s="1268">
        <f t="shared" si="2"/>
        <v>0</v>
      </c>
    </row>
    <row r="36" spans="1:8">
      <c r="A36" s="801" t="s">
        <v>360</v>
      </c>
      <c r="B36" s="801" t="s">
        <v>166</v>
      </c>
      <c r="C36" s="1267">
        <v>0</v>
      </c>
      <c r="D36" s="986">
        <v>0</v>
      </c>
      <c r="E36" s="986">
        <v>0</v>
      </c>
      <c r="F36" s="986">
        <v>0</v>
      </c>
      <c r="G36" s="987">
        <v>0</v>
      </c>
      <c r="H36" s="1268">
        <f t="shared" si="2"/>
        <v>0</v>
      </c>
    </row>
    <row r="37" spans="1:8">
      <c r="A37" s="801" t="s">
        <v>297</v>
      </c>
      <c r="B37" s="801" t="s">
        <v>166</v>
      </c>
      <c r="C37" s="1267">
        <v>0</v>
      </c>
      <c r="D37" s="986">
        <v>0</v>
      </c>
      <c r="E37" s="986">
        <v>0</v>
      </c>
      <c r="F37" s="986">
        <v>0</v>
      </c>
      <c r="G37" s="987">
        <v>0</v>
      </c>
      <c r="H37" s="1268">
        <f t="shared" si="2"/>
        <v>0</v>
      </c>
    </row>
    <row r="38" spans="1:8">
      <c r="A38" s="801" t="s">
        <v>298</v>
      </c>
      <c r="B38" s="801" t="s">
        <v>166</v>
      </c>
      <c r="C38" s="1267">
        <v>0</v>
      </c>
      <c r="D38" s="986">
        <v>0</v>
      </c>
      <c r="E38" s="986">
        <v>0</v>
      </c>
      <c r="F38" s="986">
        <v>0</v>
      </c>
      <c r="G38" s="987">
        <v>0</v>
      </c>
      <c r="H38" s="1268">
        <f t="shared" si="2"/>
        <v>0</v>
      </c>
    </row>
    <row r="39" spans="1:8">
      <c r="A39" s="801" t="s">
        <v>299</v>
      </c>
      <c r="B39" s="801" t="s">
        <v>166</v>
      </c>
      <c r="C39" s="1267">
        <v>0</v>
      </c>
      <c r="D39" s="986">
        <v>0</v>
      </c>
      <c r="E39" s="986">
        <v>0</v>
      </c>
      <c r="F39" s="986">
        <v>0</v>
      </c>
      <c r="G39" s="987">
        <v>0</v>
      </c>
      <c r="H39" s="1268">
        <f t="shared" si="2"/>
        <v>0</v>
      </c>
    </row>
    <row r="40" spans="1:8">
      <c r="A40" s="801" t="s">
        <v>300</v>
      </c>
      <c r="B40" s="801" t="s">
        <v>166</v>
      </c>
      <c r="C40" s="1267">
        <v>0</v>
      </c>
      <c r="D40" s="986">
        <v>0</v>
      </c>
      <c r="E40" s="986">
        <v>0</v>
      </c>
      <c r="F40" s="986">
        <v>0</v>
      </c>
      <c r="G40" s="987">
        <v>0</v>
      </c>
      <c r="H40" s="1268">
        <f t="shared" si="2"/>
        <v>0</v>
      </c>
    </row>
    <row r="41" spans="1:8">
      <c r="A41" s="822" t="s">
        <v>96</v>
      </c>
      <c r="B41" s="823"/>
      <c r="C41" s="1269"/>
      <c r="D41" s="988"/>
      <c r="E41" s="988"/>
      <c r="F41" s="988"/>
      <c r="G41" s="989"/>
      <c r="H41" s="1266"/>
    </row>
    <row r="42" spans="1:8">
      <c r="A42" s="801" t="s">
        <v>189</v>
      </c>
      <c r="B42" s="801" t="s">
        <v>166</v>
      </c>
      <c r="C42" s="1267">
        <v>0</v>
      </c>
      <c r="D42" s="986">
        <v>0</v>
      </c>
      <c r="E42" s="986">
        <v>0</v>
      </c>
      <c r="F42" s="986">
        <v>0</v>
      </c>
      <c r="G42" s="987">
        <v>0</v>
      </c>
      <c r="H42" s="1268">
        <f t="shared" ref="H42:H43" si="3">IF($G$65=0,0,G42/$G$65)</f>
        <v>0</v>
      </c>
    </row>
    <row r="43" spans="1:8">
      <c r="A43" s="801" t="s">
        <v>190</v>
      </c>
      <c r="B43" s="801" t="s">
        <v>166</v>
      </c>
      <c r="C43" s="1267">
        <v>0</v>
      </c>
      <c r="D43" s="986">
        <v>0</v>
      </c>
      <c r="E43" s="986">
        <v>0</v>
      </c>
      <c r="F43" s="986">
        <v>0</v>
      </c>
      <c r="G43" s="987">
        <v>0</v>
      </c>
      <c r="H43" s="1268">
        <f t="shared" si="3"/>
        <v>0</v>
      </c>
    </row>
    <row r="44" spans="1:8">
      <c r="A44" s="822" t="s">
        <v>191</v>
      </c>
      <c r="B44" s="823"/>
      <c r="C44" s="1269"/>
      <c r="D44" s="988"/>
      <c r="E44" s="988"/>
      <c r="F44" s="988"/>
      <c r="G44" s="988"/>
      <c r="H44" s="1266"/>
    </row>
    <row r="45" spans="1:8">
      <c r="A45" s="801" t="s">
        <v>361</v>
      </c>
      <c r="B45" s="801" t="s">
        <v>160</v>
      </c>
      <c r="C45" s="1267">
        <v>0</v>
      </c>
      <c r="D45" s="986">
        <v>0</v>
      </c>
      <c r="E45" s="986">
        <v>0</v>
      </c>
      <c r="F45" s="986">
        <v>0</v>
      </c>
      <c r="G45" s="987">
        <v>0</v>
      </c>
      <c r="H45" s="1268">
        <f t="shared" ref="H45:H54" si="4">IF($G$65=0,0,G45/$G$65)</f>
        <v>0</v>
      </c>
    </row>
    <row r="46" spans="1:8">
      <c r="A46" s="801" t="s">
        <v>362</v>
      </c>
      <c r="B46" s="801" t="s">
        <v>160</v>
      </c>
      <c r="C46" s="1267">
        <v>0</v>
      </c>
      <c r="D46" s="986">
        <v>0</v>
      </c>
      <c r="E46" s="986">
        <v>0</v>
      </c>
      <c r="F46" s="986">
        <v>0</v>
      </c>
      <c r="G46" s="987">
        <v>0</v>
      </c>
      <c r="H46" s="1268">
        <f t="shared" si="4"/>
        <v>0</v>
      </c>
    </row>
    <row r="47" spans="1:8">
      <c r="A47" s="801" t="s">
        <v>363</v>
      </c>
      <c r="B47" s="801" t="s">
        <v>160</v>
      </c>
      <c r="C47" s="1267">
        <v>0</v>
      </c>
      <c r="D47" s="986">
        <v>0</v>
      </c>
      <c r="E47" s="986">
        <v>0</v>
      </c>
      <c r="F47" s="986">
        <v>0</v>
      </c>
      <c r="G47" s="987">
        <v>0</v>
      </c>
      <c r="H47" s="1268">
        <f t="shared" si="4"/>
        <v>0</v>
      </c>
    </row>
    <row r="48" spans="1:8">
      <c r="A48" s="801" t="s">
        <v>364</v>
      </c>
      <c r="B48" s="801" t="s">
        <v>160</v>
      </c>
      <c r="C48" s="1267">
        <v>0</v>
      </c>
      <c r="D48" s="986">
        <v>0</v>
      </c>
      <c r="E48" s="986">
        <v>0</v>
      </c>
      <c r="F48" s="986">
        <v>0</v>
      </c>
      <c r="G48" s="987">
        <v>0</v>
      </c>
      <c r="H48" s="1268">
        <f t="shared" si="4"/>
        <v>0</v>
      </c>
    </row>
    <row r="49" spans="1:9">
      <c r="A49" s="801" t="s">
        <v>195</v>
      </c>
      <c r="B49" s="801" t="s">
        <v>160</v>
      </c>
      <c r="C49" s="1267">
        <v>0</v>
      </c>
      <c r="D49" s="986">
        <v>0</v>
      </c>
      <c r="E49" s="986">
        <v>0</v>
      </c>
      <c r="F49" s="986">
        <v>0</v>
      </c>
      <c r="G49" s="987">
        <v>0</v>
      </c>
      <c r="H49" s="1268">
        <f t="shared" si="4"/>
        <v>0</v>
      </c>
    </row>
    <row r="50" spans="1:9">
      <c r="A50" s="801" t="s">
        <v>365</v>
      </c>
      <c r="B50" s="801" t="s">
        <v>160</v>
      </c>
      <c r="C50" s="1267">
        <v>0</v>
      </c>
      <c r="D50" s="986">
        <v>0</v>
      </c>
      <c r="E50" s="986">
        <v>0</v>
      </c>
      <c r="F50" s="986">
        <v>0</v>
      </c>
      <c r="G50" s="987">
        <v>0</v>
      </c>
      <c r="H50" s="1268">
        <f t="shared" si="4"/>
        <v>0</v>
      </c>
    </row>
    <row r="51" spans="1:9">
      <c r="A51" s="801" t="s">
        <v>366</v>
      </c>
      <c r="B51" s="801" t="s">
        <v>160</v>
      </c>
      <c r="C51" s="1267">
        <v>0</v>
      </c>
      <c r="D51" s="986">
        <v>0</v>
      </c>
      <c r="E51" s="986">
        <v>0</v>
      </c>
      <c r="F51" s="986">
        <v>0</v>
      </c>
      <c r="G51" s="987">
        <v>0</v>
      </c>
      <c r="H51" s="1268">
        <f t="shared" si="4"/>
        <v>0</v>
      </c>
    </row>
    <row r="52" spans="1:9">
      <c r="A52" s="801" t="s">
        <v>367</v>
      </c>
      <c r="B52" s="801" t="s">
        <v>160</v>
      </c>
      <c r="C52" s="1267">
        <v>0</v>
      </c>
      <c r="D52" s="986">
        <v>0</v>
      </c>
      <c r="E52" s="986">
        <v>0</v>
      </c>
      <c r="F52" s="986">
        <v>0</v>
      </c>
      <c r="G52" s="987">
        <v>0</v>
      </c>
      <c r="H52" s="1268">
        <f t="shared" si="4"/>
        <v>0</v>
      </c>
    </row>
    <row r="53" spans="1:9">
      <c r="A53" s="801" t="s">
        <v>368</v>
      </c>
      <c r="B53" s="801" t="s">
        <v>160</v>
      </c>
      <c r="C53" s="1267">
        <v>0</v>
      </c>
      <c r="D53" s="986">
        <v>0</v>
      </c>
      <c r="E53" s="986">
        <v>0</v>
      </c>
      <c r="F53" s="986">
        <v>0</v>
      </c>
      <c r="G53" s="987">
        <v>0</v>
      </c>
      <c r="H53" s="1268">
        <f t="shared" si="4"/>
        <v>0</v>
      </c>
    </row>
    <row r="54" spans="1:9">
      <c r="A54" s="801" t="s">
        <v>198</v>
      </c>
      <c r="B54" s="801" t="s">
        <v>160</v>
      </c>
      <c r="C54" s="1267">
        <v>0</v>
      </c>
      <c r="D54" s="986">
        <v>0</v>
      </c>
      <c r="E54" s="986">
        <v>0</v>
      </c>
      <c r="F54" s="986">
        <v>0</v>
      </c>
      <c r="G54" s="987">
        <v>0</v>
      </c>
      <c r="H54" s="1268">
        <f t="shared" si="4"/>
        <v>0</v>
      </c>
    </row>
    <row r="55" spans="1:9">
      <c r="A55" s="822" t="s">
        <v>199</v>
      </c>
      <c r="B55" s="823"/>
      <c r="C55" s="1269"/>
      <c r="D55" s="988"/>
      <c r="E55" s="988"/>
      <c r="F55" s="988"/>
      <c r="G55" s="988"/>
      <c r="H55" s="1266"/>
    </row>
    <row r="56" spans="1:9">
      <c r="A56" s="801" t="s">
        <v>200</v>
      </c>
      <c r="B56" s="801" t="s">
        <v>160</v>
      </c>
      <c r="C56" s="1267">
        <v>0</v>
      </c>
      <c r="D56" s="986">
        <v>0</v>
      </c>
      <c r="E56" s="986">
        <v>0</v>
      </c>
      <c r="F56" s="986">
        <v>0</v>
      </c>
      <c r="G56" s="987">
        <v>0</v>
      </c>
      <c r="H56" s="1268">
        <f t="shared" ref="H56:H58" si="5">IF($G$65=0,0,G56/$G$65)</f>
        <v>0</v>
      </c>
    </row>
    <row r="57" spans="1:9">
      <c r="A57" s="801" t="s">
        <v>369</v>
      </c>
      <c r="B57" s="801" t="s">
        <v>160</v>
      </c>
      <c r="C57" s="1267">
        <v>0</v>
      </c>
      <c r="D57" s="986">
        <v>0</v>
      </c>
      <c r="E57" s="986">
        <v>0</v>
      </c>
      <c r="F57" s="986">
        <v>0</v>
      </c>
      <c r="G57" s="987">
        <v>0</v>
      </c>
      <c r="H57" s="1268">
        <f t="shared" si="5"/>
        <v>0</v>
      </c>
    </row>
    <row r="58" spans="1:9">
      <c r="A58" s="801" t="s">
        <v>370</v>
      </c>
      <c r="B58" s="801" t="s">
        <v>160</v>
      </c>
      <c r="C58" s="1267">
        <v>0</v>
      </c>
      <c r="D58" s="986">
        <v>0</v>
      </c>
      <c r="E58" s="986">
        <v>0</v>
      </c>
      <c r="F58" s="986">
        <v>0</v>
      </c>
      <c r="G58" s="987">
        <v>0</v>
      </c>
      <c r="H58" s="1268">
        <f t="shared" si="5"/>
        <v>0</v>
      </c>
    </row>
    <row r="59" spans="1:9">
      <c r="A59" s="822" t="s">
        <v>203</v>
      </c>
      <c r="B59" s="823"/>
      <c r="C59" s="1269"/>
      <c r="D59" s="988"/>
      <c r="E59" s="988"/>
      <c r="F59" s="988"/>
      <c r="G59" s="988"/>
      <c r="H59" s="1266"/>
    </row>
    <row r="60" spans="1:9">
      <c r="A60" s="801"/>
      <c r="B60" s="801"/>
      <c r="C60" s="1270"/>
      <c r="D60" s="990"/>
      <c r="E60" s="990"/>
      <c r="F60" s="990"/>
      <c r="G60" s="990"/>
      <c r="H60" s="1271"/>
    </row>
    <row r="61" spans="1:9">
      <c r="A61" s="822" t="s">
        <v>99</v>
      </c>
      <c r="B61" s="823"/>
      <c r="C61" s="1269"/>
      <c r="D61" s="988"/>
      <c r="E61" s="988"/>
      <c r="F61" s="988"/>
      <c r="G61" s="988"/>
      <c r="H61" s="1266"/>
    </row>
    <row r="62" spans="1:9">
      <c r="A62" s="801" t="s">
        <v>371</v>
      </c>
      <c r="B62" s="801" t="s">
        <v>166</v>
      </c>
      <c r="C62" s="1267"/>
      <c r="D62" s="988"/>
      <c r="E62" s="988"/>
      <c r="F62" s="988"/>
      <c r="G62" s="987">
        <v>0</v>
      </c>
      <c r="H62" s="1268">
        <f t="shared" ref="H62:H63" si="6">IF($G$65=0,0,G62/$G$65)</f>
        <v>0</v>
      </c>
    </row>
    <row r="63" spans="1:9">
      <c r="A63" s="801" t="s">
        <v>372</v>
      </c>
      <c r="B63" s="801" t="s">
        <v>166</v>
      </c>
      <c r="C63" s="1267"/>
      <c r="D63" s="988"/>
      <c r="E63" s="988"/>
      <c r="F63" s="988"/>
      <c r="G63" s="987">
        <v>0</v>
      </c>
      <c r="H63" s="1268">
        <f t="shared" si="6"/>
        <v>0</v>
      </c>
      <c r="I63" t="s">
        <v>373</v>
      </c>
    </row>
    <row r="64" spans="1:9">
      <c r="A64" s="823"/>
      <c r="B64" s="823"/>
      <c r="C64" s="985"/>
      <c r="D64" s="985"/>
      <c r="E64" s="988"/>
      <c r="F64" s="985"/>
      <c r="G64" s="985"/>
      <c r="H64" s="1266"/>
    </row>
    <row r="65" spans="1:10">
      <c r="A65" s="825" t="s">
        <v>323</v>
      </c>
      <c r="B65" s="801"/>
      <c r="C65" s="957"/>
      <c r="D65" s="990">
        <f>SUM(D9:D64)</f>
        <v>0</v>
      </c>
      <c r="E65" s="990">
        <f t="shared" ref="E65:G65" si="7">SUM(E9:E64)</f>
        <v>0</v>
      </c>
      <c r="F65" s="990">
        <f t="shared" si="7"/>
        <v>0</v>
      </c>
      <c r="G65" s="991">
        <f t="shared" si="7"/>
        <v>0</v>
      </c>
      <c r="H65" s="1268">
        <f>IF($G$65=0,0,G65/$G$65)</f>
        <v>0</v>
      </c>
    </row>
    <row r="66" spans="1:10">
      <c r="A66" s="131"/>
      <c r="B66" s="823"/>
      <c r="C66" s="985" t="s">
        <v>70</v>
      </c>
      <c r="D66" s="985"/>
      <c r="E66" s="985"/>
      <c r="F66" s="985"/>
      <c r="G66" s="985"/>
      <c r="H66" s="1272"/>
    </row>
    <row r="67" spans="1:10" ht="13.5" thickBot="1">
      <c r="A67" s="369" t="s">
        <v>374</v>
      </c>
      <c r="B67" s="801"/>
      <c r="C67" s="986"/>
      <c r="D67" s="957"/>
      <c r="E67" s="957"/>
      <c r="F67" s="957"/>
      <c r="G67" s="957"/>
      <c r="H67" s="1271"/>
    </row>
    <row r="68" spans="1:10" s="13" customFormat="1" ht="13.35" customHeight="1" thickBot="1">
      <c r="A68" s="102"/>
      <c r="B68" s="370"/>
      <c r="C68" s="371"/>
      <c r="D68" s="371"/>
      <c r="E68" s="371"/>
      <c r="F68" s="371"/>
      <c r="G68" s="104"/>
      <c r="H68" s="105"/>
    </row>
    <row r="69" spans="1:10" s="13" customFormat="1">
      <c r="A69" s="134" t="s">
        <v>375</v>
      </c>
      <c r="B69" s="135"/>
      <c r="C69" s="135"/>
      <c r="D69" s="136" t="s">
        <v>53</v>
      </c>
      <c r="E69" s="71"/>
      <c r="F69" s="71"/>
      <c r="G69" s="100"/>
      <c r="H69" s="100"/>
    </row>
    <row r="70" spans="1:10" s="13" customFormat="1">
      <c r="A70" s="1273"/>
      <c r="B70" s="957"/>
      <c r="C70" s="986"/>
      <c r="D70" s="1274"/>
      <c r="E70" s="133"/>
      <c r="F70" s="100"/>
      <c r="G70" s="100"/>
      <c r="H70" s="100"/>
    </row>
    <row r="71" spans="1:10" s="13" customFormat="1">
      <c r="A71" s="1275" t="s">
        <v>376</v>
      </c>
      <c r="B71" s="992"/>
      <c r="C71" s="992"/>
      <c r="D71" s="1271">
        <v>0</v>
      </c>
      <c r="E71" s="103"/>
      <c r="F71" s="100"/>
      <c r="G71" s="100"/>
      <c r="H71" s="100"/>
    </row>
    <row r="72" spans="1:10" s="13" customFormat="1" ht="13.5" thickBot="1">
      <c r="A72" s="372"/>
      <c r="B72" s="373"/>
      <c r="C72" s="373"/>
      <c r="D72" s="826"/>
      <c r="E72" s="103"/>
      <c r="F72" s="100"/>
      <c r="G72" s="100"/>
      <c r="H72" s="100"/>
    </row>
    <row r="73" spans="1:10">
      <c r="A73" s="53"/>
      <c r="B73" s="53"/>
      <c r="C73" s="53"/>
      <c r="D73" s="132"/>
      <c r="E73" s="53"/>
      <c r="F73" s="53"/>
      <c r="G73" s="53"/>
      <c r="H73" s="53"/>
    </row>
    <row r="74" spans="1:10" ht="13.35" customHeight="1" thickBot="1">
      <c r="A74" s="1921"/>
      <c r="B74" s="1921"/>
      <c r="C74" s="1921"/>
      <c r="D74" s="1921"/>
      <c r="E74" s="53"/>
      <c r="F74" s="53"/>
      <c r="G74" s="53"/>
      <c r="H74" s="53"/>
    </row>
    <row r="75" spans="1:10" ht="15" customHeight="1">
      <c r="A75" s="601"/>
      <c r="B75" s="679"/>
      <c r="C75" s="679"/>
      <c r="D75" s="1878" t="s">
        <v>48</v>
      </c>
      <c r="E75" s="1878"/>
      <c r="F75" s="1879"/>
      <c r="I75" s="602"/>
      <c r="J75" s="603"/>
    </row>
    <row r="76" spans="1:10" ht="13.5" thickBot="1">
      <c r="A76" s="604" t="s">
        <v>350</v>
      </c>
      <c r="B76" s="680"/>
      <c r="C76" s="680"/>
      <c r="D76" s="897" t="s">
        <v>51</v>
      </c>
      <c r="E76" s="606" t="s">
        <v>52</v>
      </c>
      <c r="F76" s="815" t="s">
        <v>53</v>
      </c>
      <c r="J76" s="603"/>
    </row>
    <row r="77" spans="1:10" ht="13.5" thickBot="1">
      <c r="A77" s="607" t="s">
        <v>218</v>
      </c>
      <c r="B77" s="679"/>
      <c r="C77" s="679"/>
      <c r="D77" s="1675"/>
      <c r="E77" s="609"/>
      <c r="F77" s="610">
        <f>D77+E77</f>
        <v>0</v>
      </c>
      <c r="H77" s="603"/>
      <c r="I77" s="603"/>
      <c r="J77" s="603"/>
    </row>
    <row r="78" spans="1:10" ht="13.5" thickBot="1">
      <c r="A78" s="889" t="s">
        <v>219</v>
      </c>
      <c r="B78" s="993"/>
      <c r="C78" s="993"/>
      <c r="D78" s="898"/>
      <c r="E78" s="964"/>
      <c r="F78" s="610">
        <f t="shared" ref="F78:F79" si="8">D78+E78</f>
        <v>0</v>
      </c>
      <c r="H78" s="603"/>
      <c r="I78" s="603"/>
      <c r="J78" s="603"/>
    </row>
    <row r="79" spans="1:10" ht="13.5" thickBot="1">
      <c r="A79" s="899" t="s">
        <v>276</v>
      </c>
      <c r="B79" s="681"/>
      <c r="C79" s="681"/>
      <c r="D79" s="900"/>
      <c r="E79" s="682"/>
      <c r="F79" s="1360">
        <f t="shared" si="8"/>
        <v>0</v>
      </c>
      <c r="G79" s="612" t="s">
        <v>221</v>
      </c>
      <c r="H79" s="603"/>
      <c r="I79" s="603"/>
      <c r="J79" s="531"/>
    </row>
    <row r="80" spans="1:10" ht="15.75" thickBot="1">
      <c r="A80" s="683"/>
      <c r="B80" s="684"/>
      <c r="C80" s="684"/>
      <c r="D80" s="685"/>
      <c r="E80" s="685"/>
      <c r="F80" s="686"/>
      <c r="H80" s="603"/>
      <c r="I80" s="603"/>
      <c r="J80" s="603"/>
    </row>
    <row r="81" spans="1:10" ht="15.75" thickBot="1">
      <c r="A81" s="1345" t="s">
        <v>377</v>
      </c>
      <c r="B81" s="1429"/>
      <c r="C81" s="1429"/>
      <c r="D81" s="1430">
        <f>SUM(D77:D79)</f>
        <v>0</v>
      </c>
      <c r="E81" s="1346">
        <f>SUM(E77:E79)</f>
        <v>0</v>
      </c>
      <c r="F81" s="1347">
        <f>SUM(F77:F79)</f>
        <v>0</v>
      </c>
      <c r="J81" s="603"/>
    </row>
    <row r="82" spans="1:10" ht="34.35" customHeight="1">
      <c r="A82" s="500"/>
      <c r="B82" s="500"/>
      <c r="D82" s="687"/>
    </row>
  </sheetData>
  <customSheetViews>
    <customSheetView guid="{F8F6599B-2A1F-4529-A350-AEBC686D896D}" scale="130" showPageBreaks="1" fitToPage="1" printArea="1">
      <selection sqref="A1:H1"/>
      <pageMargins left="0" right="0" top="0" bottom="0" header="0" footer="0"/>
      <printOptions horizontalCentered="1" verticalCentered="1" headings="1" gridLines="1"/>
      <pageSetup paperSize="5" scale="87" orientation="portrait" r:id="rId1"/>
    </customSheetView>
  </customSheetViews>
  <mergeCells count="7">
    <mergeCell ref="A74:D74"/>
    <mergeCell ref="D75:F75"/>
    <mergeCell ref="A1:H1"/>
    <mergeCell ref="A2:H2"/>
    <mergeCell ref="A3:H3"/>
    <mergeCell ref="C5:H5"/>
    <mergeCell ref="C6:H6"/>
  </mergeCells>
  <pageMargins left="0.7" right="0.7" top="0.75" bottom="0.75" header="0.3" footer="0.3"/>
  <pageSetup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XFD23"/>
  <sheetViews>
    <sheetView topLeftCell="A15" zoomScale="50" zoomScaleNormal="50" workbookViewId="0">
      <selection sqref="A1:I1"/>
    </sheetView>
  </sheetViews>
  <sheetFormatPr defaultColWidth="9.42578125" defaultRowHeight="42.6" customHeight="1"/>
  <cols>
    <col min="1" max="1" width="34.42578125" style="5" customWidth="1"/>
    <col min="2" max="2" width="16.140625" style="14" customWidth="1"/>
    <col min="3" max="3" width="14.85546875" style="14" customWidth="1"/>
    <col min="4" max="4" width="18.85546875" style="14" customWidth="1"/>
    <col min="5" max="5" width="47.140625" style="14" customWidth="1"/>
    <col min="6" max="6" width="15.42578125" style="14" customWidth="1"/>
    <col min="7" max="7" width="16.28515625" style="14" customWidth="1"/>
    <col min="8" max="8" width="15.7109375" style="5" customWidth="1"/>
    <col min="9" max="9" width="17.28515625" style="5" customWidth="1"/>
    <col min="10" max="10" width="9.42578125" style="5"/>
    <col min="11" max="11" width="14.85546875" style="5" customWidth="1"/>
    <col min="12" max="16" width="9.42578125" style="5"/>
    <col min="17" max="17" width="13.7109375" style="5" customWidth="1"/>
    <col min="18" max="16384" width="9.42578125" style="5"/>
  </cols>
  <sheetData>
    <row r="1" spans="1:16384" ht="54" customHeight="1">
      <c r="A1" s="1842" t="s">
        <v>378</v>
      </c>
      <c r="B1" s="1842"/>
      <c r="C1" s="1842"/>
      <c r="D1" s="1842"/>
      <c r="E1" s="1842"/>
      <c r="F1" s="1842"/>
      <c r="G1" s="1842"/>
      <c r="H1" s="1842"/>
      <c r="I1" s="1842"/>
      <c r="J1" s="270"/>
    </row>
    <row r="2" spans="1:16384" ht="18" customHeight="1">
      <c r="A2" s="678"/>
      <c r="B2" s="296"/>
      <c r="C2" s="296"/>
      <c r="D2" s="296"/>
      <c r="E2" s="296"/>
      <c r="F2" s="16"/>
      <c r="G2" s="16"/>
      <c r="H2" s="270"/>
      <c r="I2" s="270"/>
      <c r="J2" s="270"/>
    </row>
    <row r="3" spans="1:16384" ht="19.5" customHeight="1">
      <c r="A3" s="204"/>
      <c r="B3" s="434"/>
      <c r="C3" s="434"/>
      <c r="D3" s="434"/>
      <c r="E3" s="434"/>
      <c r="F3" s="297"/>
      <c r="G3" s="297"/>
      <c r="H3" s="270"/>
      <c r="I3" s="270"/>
      <c r="J3" s="270"/>
    </row>
    <row r="4" spans="1:16384" ht="31.5" customHeight="1">
      <c r="A4" s="1934" t="s">
        <v>379</v>
      </c>
      <c r="B4" s="1934" t="s">
        <v>380</v>
      </c>
      <c r="C4" s="1934"/>
      <c r="D4" s="1934"/>
      <c r="E4" s="1934"/>
      <c r="F4" s="1934"/>
      <c r="G4" s="1934" t="s">
        <v>381</v>
      </c>
      <c r="H4" s="1934"/>
      <c r="I4" s="1934"/>
    </row>
    <row r="5" spans="1:16384" ht="42.6" customHeight="1">
      <c r="A5" s="1934"/>
      <c r="B5" s="948" t="s">
        <v>382</v>
      </c>
      <c r="C5" s="945" t="s">
        <v>383</v>
      </c>
      <c r="D5" s="948" t="s">
        <v>384</v>
      </c>
      <c r="E5" s="948" t="s">
        <v>385</v>
      </c>
      <c r="F5" s="948" t="s">
        <v>386</v>
      </c>
      <c r="G5" s="948" t="s">
        <v>382</v>
      </c>
      <c r="H5" s="945" t="s">
        <v>383</v>
      </c>
      <c r="I5" s="948" t="s">
        <v>384</v>
      </c>
    </row>
    <row r="6" spans="1:16384" ht="42.6" customHeight="1">
      <c r="A6" s="1689" t="s">
        <v>387</v>
      </c>
      <c r="B6" s="1690">
        <v>0.14000000000000001</v>
      </c>
      <c r="C6" s="1690">
        <v>0.28000000000000003</v>
      </c>
      <c r="D6" s="1690">
        <v>0.05</v>
      </c>
      <c r="E6" s="1690">
        <v>0.05</v>
      </c>
      <c r="F6" s="1690">
        <v>0.04</v>
      </c>
      <c r="G6" s="1691">
        <v>-11944177.637017023</v>
      </c>
      <c r="H6" s="1691">
        <v>-3672136.3566027414</v>
      </c>
      <c r="I6" s="1691">
        <v>-13310543.049164727</v>
      </c>
    </row>
    <row r="7" spans="1:16384" ht="42.6" customHeight="1">
      <c r="A7" s="1689" t="s">
        <v>388</v>
      </c>
      <c r="B7" s="1686" t="s">
        <v>336</v>
      </c>
      <c r="C7" s="1686" t="s">
        <v>336</v>
      </c>
      <c r="D7" s="1690">
        <v>0.15</v>
      </c>
      <c r="E7" s="1690">
        <v>0.15</v>
      </c>
      <c r="F7" s="1690">
        <v>0.11</v>
      </c>
      <c r="G7" s="1692" t="s">
        <v>336</v>
      </c>
      <c r="H7" s="1692" t="s">
        <v>336</v>
      </c>
      <c r="I7" s="1691">
        <v>-1210220.5911250606</v>
      </c>
    </row>
    <row r="8" spans="1:16384" ht="53.85" customHeight="1">
      <c r="A8" s="1689" t="s">
        <v>389</v>
      </c>
      <c r="B8" s="1686" t="s">
        <v>336</v>
      </c>
      <c r="C8" s="1686" t="s">
        <v>336</v>
      </c>
      <c r="D8" s="1686" t="s">
        <v>336</v>
      </c>
      <c r="E8" s="1686" t="s">
        <v>336</v>
      </c>
      <c r="F8" s="1686" t="s">
        <v>336</v>
      </c>
      <c r="G8" s="1686" t="s">
        <v>336</v>
      </c>
      <c r="H8" s="1686" t="s">
        <v>336</v>
      </c>
      <c r="I8" s="1686" t="s">
        <v>336</v>
      </c>
    </row>
    <row r="9" spans="1:16384" ht="42.6" customHeight="1">
      <c r="A9" s="1689" t="s">
        <v>80</v>
      </c>
      <c r="B9" s="1686" t="s">
        <v>336</v>
      </c>
      <c r="C9" s="1686" t="s">
        <v>336</v>
      </c>
      <c r="D9" s="1686" t="s">
        <v>336</v>
      </c>
      <c r="E9" s="1686" t="s">
        <v>336</v>
      </c>
      <c r="F9" s="1686" t="s">
        <v>336</v>
      </c>
      <c r="G9" s="1686" t="s">
        <v>336</v>
      </c>
      <c r="H9" s="1686" t="s">
        <v>336</v>
      </c>
      <c r="I9" s="1686" t="s">
        <v>336</v>
      </c>
    </row>
    <row r="10" spans="1:16384" ht="42.6" customHeight="1">
      <c r="A10" s="1689" t="s">
        <v>390</v>
      </c>
      <c r="B10" s="1686" t="s">
        <v>336</v>
      </c>
      <c r="C10" s="1686" t="s">
        <v>336</v>
      </c>
      <c r="D10" s="1686" t="s">
        <v>336</v>
      </c>
      <c r="E10" s="1686" t="s">
        <v>336</v>
      </c>
      <c r="F10" s="1686" t="s">
        <v>336</v>
      </c>
      <c r="G10" s="1686" t="s">
        <v>336</v>
      </c>
      <c r="H10" s="1686" t="s">
        <v>336</v>
      </c>
      <c r="I10" s="1686" t="s">
        <v>336</v>
      </c>
    </row>
    <row r="11" spans="1:16384" ht="42.6" customHeight="1">
      <c r="A11" s="1689" t="s">
        <v>391</v>
      </c>
      <c r="B11" s="1686" t="s">
        <v>336</v>
      </c>
      <c r="C11" s="1686" t="s">
        <v>336</v>
      </c>
      <c r="D11" s="1686" t="s">
        <v>336</v>
      </c>
      <c r="E11" s="1686" t="s">
        <v>336</v>
      </c>
      <c r="F11" s="1686" t="s">
        <v>336</v>
      </c>
      <c r="G11" s="1686" t="s">
        <v>336</v>
      </c>
      <c r="H11" s="1686" t="s">
        <v>336</v>
      </c>
      <c r="I11" s="1686" t="s">
        <v>336</v>
      </c>
    </row>
    <row r="12" spans="1:16384" ht="24.6" customHeight="1">
      <c r="A12" s="455"/>
      <c r="B12" s="456"/>
      <c r="C12" s="456"/>
      <c r="D12" s="456"/>
      <c r="E12" s="456"/>
      <c r="F12" s="456"/>
      <c r="G12" s="457"/>
      <c r="H12" s="457"/>
      <c r="I12" s="457"/>
    </row>
    <row r="13" spans="1:16384" ht="21.75" customHeight="1">
      <c r="A13" s="206"/>
      <c r="B13" s="206"/>
      <c r="C13" s="206"/>
      <c r="D13" s="206"/>
      <c r="E13" s="206"/>
      <c r="F13" s="297"/>
      <c r="G13" s="297"/>
      <c r="H13" s="270"/>
      <c r="I13" s="270"/>
      <c r="J13" s="270"/>
    </row>
    <row r="14" spans="1:16384" ht="15.75">
      <c r="A14" s="206" t="s">
        <v>392</v>
      </c>
      <c r="B14" s="206"/>
      <c r="C14" s="206"/>
      <c r="D14" s="206"/>
      <c r="E14" s="206"/>
      <c r="F14" s="297"/>
      <c r="G14" s="297"/>
      <c r="H14" s="270"/>
      <c r="I14" s="270"/>
      <c r="J14" s="270"/>
    </row>
    <row r="15" spans="1:16384" ht="65.099999999999994" customHeight="1">
      <c r="A15" s="1928" t="s">
        <v>393</v>
      </c>
      <c r="B15" s="1928"/>
      <c r="C15" s="1928"/>
      <c r="D15" s="1928"/>
      <c r="E15" s="1928"/>
      <c r="F15" s="1928"/>
      <c r="G15" s="1928"/>
      <c r="H15" s="1928"/>
      <c r="I15" s="1928"/>
      <c r="J15" s="270"/>
    </row>
    <row r="16" spans="1:16384" ht="30.6" customHeight="1">
      <c r="A16" s="1929" t="s">
        <v>394</v>
      </c>
      <c r="B16" s="1929"/>
      <c r="C16" s="1929"/>
      <c r="D16" s="1929"/>
      <c r="E16" s="1929"/>
      <c r="F16" s="1929"/>
      <c r="G16" s="1929"/>
      <c r="H16" s="1929"/>
      <c r="I16" s="1929"/>
      <c r="J16" s="1685"/>
      <c r="K16" s="1933"/>
      <c r="L16" s="1933"/>
      <c r="M16" s="1933"/>
      <c r="N16" s="1933"/>
      <c r="O16" s="1933"/>
      <c r="P16" s="1933"/>
      <c r="Q16" s="1933"/>
      <c r="R16" s="1933"/>
      <c r="S16" s="1933"/>
      <c r="T16" s="1933"/>
      <c r="U16" s="1933"/>
      <c r="V16" s="1933"/>
      <c r="W16" s="1933"/>
      <c r="X16" s="1933"/>
      <c r="Y16" s="1933"/>
      <c r="Z16" s="1933"/>
      <c r="AA16" s="1933"/>
      <c r="AB16" s="1933"/>
      <c r="AC16" s="1933"/>
      <c r="AD16" s="1933"/>
      <c r="AE16" s="1933"/>
      <c r="AF16" s="1933"/>
      <c r="AG16" s="1933"/>
      <c r="AH16" s="1933"/>
      <c r="AI16" s="1933"/>
      <c r="AJ16" s="1933"/>
      <c r="AK16" s="1933"/>
      <c r="AL16" s="1933"/>
      <c r="AM16" s="1933"/>
      <c r="AN16" s="1933"/>
      <c r="AO16" s="1933"/>
      <c r="AP16" s="1933"/>
      <c r="AQ16" s="1933"/>
      <c r="AR16" s="1933"/>
      <c r="AS16" s="1933"/>
      <c r="AT16" s="1933"/>
      <c r="AU16" s="1933"/>
      <c r="AV16" s="1933"/>
      <c r="AW16" s="1933"/>
      <c r="AX16" s="1933"/>
      <c r="AY16" s="1933"/>
      <c r="AZ16" s="1933"/>
      <c r="BA16" s="1933"/>
      <c r="BB16" s="1933"/>
      <c r="BC16" s="1933"/>
      <c r="BD16" s="1933"/>
      <c r="BE16" s="1933"/>
      <c r="BF16" s="1933"/>
      <c r="BG16" s="1933"/>
      <c r="BH16" s="1933"/>
      <c r="BI16" s="1933"/>
      <c r="BJ16" s="1933"/>
      <c r="BK16" s="1933"/>
      <c r="BL16" s="1933"/>
      <c r="BM16" s="1933"/>
      <c r="BN16" s="1933"/>
      <c r="BO16" s="1933"/>
      <c r="BP16" s="1933"/>
      <c r="BQ16" s="1933"/>
      <c r="BR16" s="1933"/>
      <c r="BS16" s="1933"/>
      <c r="BT16" s="1933"/>
      <c r="BU16" s="1933"/>
      <c r="BV16" s="1933"/>
      <c r="BW16" s="1933"/>
      <c r="BX16" s="1933"/>
      <c r="BY16" s="1933"/>
      <c r="BZ16" s="1933"/>
      <c r="CA16" s="1933"/>
      <c r="CB16" s="1933"/>
      <c r="CC16" s="1933"/>
      <c r="CD16" s="1933"/>
      <c r="CE16" s="1933"/>
      <c r="CF16" s="1933"/>
      <c r="CG16" s="1933"/>
      <c r="CH16" s="1933"/>
      <c r="CI16" s="1933"/>
      <c r="CJ16" s="1933"/>
      <c r="CK16" s="1933"/>
      <c r="CL16" s="1933"/>
      <c r="CM16" s="1933"/>
      <c r="CN16" s="1933"/>
      <c r="CO16" s="1933"/>
      <c r="CP16" s="1933"/>
      <c r="CQ16" s="1933"/>
      <c r="CR16" s="1933"/>
      <c r="CS16" s="1933"/>
      <c r="CT16" s="1933"/>
      <c r="CU16" s="1933"/>
      <c r="CV16" s="1933"/>
      <c r="CW16" s="1933"/>
      <c r="CX16" s="1933"/>
      <c r="CY16" s="1933"/>
      <c r="CZ16" s="1933"/>
      <c r="DA16" s="1933"/>
      <c r="DB16" s="1933"/>
      <c r="DC16" s="1933"/>
      <c r="DD16" s="1933"/>
      <c r="DE16" s="1933"/>
      <c r="DF16" s="1933"/>
      <c r="DG16" s="1933"/>
      <c r="DH16" s="1933"/>
      <c r="DI16" s="1933"/>
      <c r="DJ16" s="1933"/>
      <c r="DK16" s="1933"/>
      <c r="DL16" s="1933"/>
      <c r="DM16" s="1933"/>
      <c r="DN16" s="1933"/>
      <c r="DO16" s="1933"/>
      <c r="DP16" s="1933"/>
      <c r="DQ16" s="1933"/>
      <c r="DR16" s="1933"/>
      <c r="DS16" s="1933"/>
      <c r="DT16" s="1933"/>
      <c r="DU16" s="1933"/>
      <c r="DV16" s="1933"/>
      <c r="DW16" s="1933"/>
      <c r="DX16" s="1933"/>
      <c r="DY16" s="1933"/>
      <c r="DZ16" s="1933"/>
      <c r="EA16" s="1933"/>
      <c r="EB16" s="1933"/>
      <c r="EC16" s="1933"/>
      <c r="ED16" s="1933"/>
      <c r="EE16" s="1933"/>
      <c r="EF16" s="1933"/>
      <c r="EG16" s="1933"/>
      <c r="EH16" s="1933"/>
      <c r="EI16" s="1933"/>
      <c r="EJ16" s="1933"/>
      <c r="EK16" s="1933"/>
      <c r="EL16" s="1933"/>
      <c r="EM16" s="1933"/>
      <c r="EN16" s="1933"/>
      <c r="EO16" s="1933"/>
      <c r="EP16" s="1933"/>
      <c r="EQ16" s="1933"/>
      <c r="ER16" s="1933"/>
      <c r="ES16" s="1933"/>
      <c r="ET16" s="1933"/>
      <c r="EU16" s="1933"/>
      <c r="EV16" s="1933"/>
      <c r="EW16" s="1933"/>
      <c r="EX16" s="1933"/>
      <c r="EY16" s="1933"/>
      <c r="EZ16" s="1933"/>
      <c r="FA16" s="1933"/>
      <c r="FB16" s="1933"/>
      <c r="FC16" s="1933"/>
      <c r="FD16" s="1933"/>
      <c r="FE16" s="1933"/>
      <c r="FF16" s="1933"/>
      <c r="FG16" s="1933"/>
      <c r="FH16" s="1933"/>
      <c r="FI16" s="1933"/>
      <c r="FJ16" s="1933"/>
      <c r="FK16" s="1933"/>
      <c r="FL16" s="1933"/>
      <c r="FM16" s="1933"/>
      <c r="FN16" s="1933"/>
      <c r="FO16" s="1933"/>
      <c r="FP16" s="1933"/>
      <c r="FQ16" s="1933"/>
      <c r="FR16" s="1933"/>
      <c r="FS16" s="1933"/>
      <c r="FT16" s="1933"/>
      <c r="FU16" s="1933"/>
      <c r="FV16" s="1933"/>
      <c r="FW16" s="1933"/>
      <c r="FX16" s="1933"/>
      <c r="FY16" s="1933"/>
      <c r="FZ16" s="1933"/>
      <c r="GA16" s="1933"/>
      <c r="GB16" s="1933"/>
      <c r="GC16" s="1933"/>
      <c r="GD16" s="1933"/>
      <c r="GE16" s="1933"/>
      <c r="GF16" s="1933"/>
      <c r="GG16" s="1933"/>
      <c r="GH16" s="1933"/>
      <c r="GI16" s="1933"/>
      <c r="GJ16" s="1933"/>
      <c r="GK16" s="1933"/>
      <c r="GL16" s="1933"/>
      <c r="GM16" s="1933"/>
      <c r="GN16" s="1933"/>
      <c r="GO16" s="1933"/>
      <c r="GP16" s="1933"/>
      <c r="GQ16" s="1933"/>
      <c r="GR16" s="1933"/>
      <c r="GS16" s="1933"/>
      <c r="GT16" s="1933"/>
      <c r="GU16" s="1933"/>
      <c r="GV16" s="1933"/>
      <c r="GW16" s="1933"/>
      <c r="GX16" s="1933"/>
      <c r="GY16" s="1933"/>
      <c r="GZ16" s="1933"/>
      <c r="HA16" s="1933"/>
      <c r="HB16" s="1933"/>
      <c r="HC16" s="1933"/>
      <c r="HD16" s="1933"/>
      <c r="HE16" s="1933"/>
      <c r="HF16" s="1933"/>
      <c r="HG16" s="1933"/>
      <c r="HH16" s="1933"/>
      <c r="HI16" s="1933"/>
      <c r="HJ16" s="1933"/>
      <c r="HK16" s="1933"/>
      <c r="HL16" s="1933"/>
      <c r="HM16" s="1933"/>
      <c r="HN16" s="1933"/>
      <c r="HO16" s="1933"/>
      <c r="HP16" s="1933"/>
      <c r="HQ16" s="1933"/>
      <c r="HR16" s="1933"/>
      <c r="HS16" s="1933"/>
      <c r="HT16" s="1933"/>
      <c r="HU16" s="1933"/>
      <c r="HV16" s="1933"/>
      <c r="HW16" s="1933"/>
      <c r="HX16" s="1933"/>
      <c r="HY16" s="1933"/>
      <c r="HZ16" s="1933"/>
      <c r="IA16" s="1933"/>
      <c r="IB16" s="1933"/>
      <c r="IC16" s="1933"/>
      <c r="ID16" s="1933"/>
      <c r="IE16" s="1933"/>
      <c r="IF16" s="1933"/>
      <c r="IG16" s="1933"/>
      <c r="IH16" s="1933"/>
      <c r="II16" s="1933"/>
      <c r="IJ16" s="1933"/>
      <c r="IK16" s="1933"/>
      <c r="IL16" s="1933"/>
      <c r="IM16" s="1933"/>
      <c r="IN16" s="1933"/>
      <c r="IO16" s="1933"/>
      <c r="IP16" s="1933"/>
      <c r="IQ16" s="1933"/>
      <c r="IR16" s="1933"/>
      <c r="IS16" s="1933"/>
      <c r="IT16" s="1933"/>
      <c r="IU16" s="1933"/>
      <c r="IV16" s="1933"/>
      <c r="IW16" s="1933"/>
      <c r="IX16" s="1933"/>
      <c r="IY16" s="1933"/>
      <c r="IZ16" s="1933"/>
      <c r="JA16" s="1933"/>
      <c r="JB16" s="1933"/>
      <c r="JC16" s="1933"/>
      <c r="JD16" s="1933"/>
      <c r="JE16" s="1933"/>
      <c r="JF16" s="1933"/>
      <c r="JG16" s="1933"/>
      <c r="JH16" s="1933"/>
      <c r="JI16" s="1933"/>
      <c r="JJ16" s="1933"/>
      <c r="JK16" s="1933"/>
      <c r="JL16" s="1933"/>
      <c r="JM16" s="1933"/>
      <c r="JN16" s="1933"/>
      <c r="JO16" s="1933"/>
      <c r="JP16" s="1933"/>
      <c r="JQ16" s="1933"/>
      <c r="JR16" s="1933"/>
      <c r="JS16" s="1933"/>
      <c r="JT16" s="1933"/>
      <c r="JU16" s="1933"/>
      <c r="JV16" s="1933"/>
      <c r="JW16" s="1933"/>
      <c r="JX16" s="1933"/>
      <c r="JY16" s="1933"/>
      <c r="JZ16" s="1933"/>
      <c r="KA16" s="1933"/>
      <c r="KB16" s="1933"/>
      <c r="KC16" s="1933"/>
      <c r="KD16" s="1933"/>
      <c r="KE16" s="1933"/>
      <c r="KF16" s="1933"/>
      <c r="KG16" s="1933"/>
      <c r="KH16" s="1933"/>
      <c r="KI16" s="1933"/>
      <c r="KJ16" s="1933"/>
      <c r="KK16" s="1933"/>
      <c r="KL16" s="1933"/>
      <c r="KM16" s="1933"/>
      <c r="KN16" s="1933"/>
      <c r="KO16" s="1933"/>
      <c r="KP16" s="1933"/>
      <c r="KQ16" s="1933"/>
      <c r="KR16" s="1933"/>
      <c r="KS16" s="1933"/>
      <c r="KT16" s="1933"/>
      <c r="KU16" s="1933"/>
      <c r="KV16" s="1933"/>
      <c r="KW16" s="1933"/>
      <c r="KX16" s="1933"/>
      <c r="KY16" s="1933"/>
      <c r="KZ16" s="1933"/>
      <c r="LA16" s="1933"/>
      <c r="LB16" s="1933"/>
      <c r="LC16" s="1933"/>
      <c r="LD16" s="1933"/>
      <c r="LE16" s="1933"/>
      <c r="LF16" s="1933"/>
      <c r="LG16" s="1933"/>
      <c r="LH16" s="1933"/>
      <c r="LI16" s="1933"/>
      <c r="LJ16" s="1933"/>
      <c r="LK16" s="1933"/>
      <c r="LL16" s="1933"/>
      <c r="LM16" s="1933"/>
      <c r="LN16" s="1933"/>
      <c r="LO16" s="1933"/>
      <c r="LP16" s="1933"/>
      <c r="LQ16" s="1933"/>
      <c r="LR16" s="1933"/>
      <c r="LS16" s="1933"/>
      <c r="LT16" s="1933"/>
      <c r="LU16" s="1933"/>
      <c r="LV16" s="1933"/>
      <c r="LW16" s="1933"/>
      <c r="LX16" s="1933"/>
      <c r="LY16" s="1933"/>
      <c r="LZ16" s="1933"/>
      <c r="MA16" s="1933"/>
      <c r="MB16" s="1933"/>
      <c r="MC16" s="1933"/>
      <c r="MD16" s="1933"/>
      <c r="ME16" s="1933"/>
      <c r="MF16" s="1933"/>
      <c r="MG16" s="1933"/>
      <c r="MH16" s="1933"/>
      <c r="MI16" s="1933"/>
      <c r="MJ16" s="1933"/>
      <c r="MK16" s="1933"/>
      <c r="ML16" s="1933"/>
      <c r="MM16" s="1933"/>
      <c r="MN16" s="1933"/>
      <c r="MO16" s="1933"/>
      <c r="MP16" s="1933"/>
      <c r="MQ16" s="1933"/>
      <c r="MR16" s="1933"/>
      <c r="MS16" s="1933"/>
      <c r="MT16" s="1933"/>
      <c r="MU16" s="1933"/>
      <c r="MV16" s="1933"/>
      <c r="MW16" s="1933"/>
      <c r="MX16" s="1933"/>
      <c r="MY16" s="1933"/>
      <c r="MZ16" s="1933"/>
      <c r="NA16" s="1933"/>
      <c r="NB16" s="1933"/>
      <c r="NC16" s="1933"/>
      <c r="ND16" s="1933"/>
      <c r="NE16" s="1933"/>
      <c r="NF16" s="1933"/>
      <c r="NG16" s="1933"/>
      <c r="NH16" s="1933"/>
      <c r="NI16" s="1933"/>
      <c r="NJ16" s="1933"/>
      <c r="NK16" s="1933"/>
      <c r="NL16" s="1933"/>
      <c r="NM16" s="1933"/>
      <c r="NN16" s="1933"/>
      <c r="NO16" s="1933"/>
      <c r="NP16" s="1933"/>
      <c r="NQ16" s="1933"/>
      <c r="NR16" s="1933"/>
      <c r="NS16" s="1933"/>
      <c r="NT16" s="1933"/>
      <c r="NU16" s="1933"/>
      <c r="NV16" s="1933"/>
      <c r="NW16" s="1933"/>
      <c r="NX16" s="1933"/>
      <c r="NY16" s="1933"/>
      <c r="NZ16" s="1933"/>
      <c r="OA16" s="1933"/>
      <c r="OB16" s="1933"/>
      <c r="OC16" s="1933"/>
      <c r="OD16" s="1933"/>
      <c r="OE16" s="1933"/>
      <c r="OF16" s="1933"/>
      <c r="OG16" s="1933"/>
      <c r="OH16" s="1933"/>
      <c r="OI16" s="1933"/>
      <c r="OJ16" s="1933"/>
      <c r="OK16" s="1933"/>
      <c r="OL16" s="1933"/>
      <c r="OM16" s="1933"/>
      <c r="ON16" s="1933"/>
      <c r="OO16" s="1933"/>
      <c r="OP16" s="1933"/>
      <c r="OQ16" s="1933"/>
      <c r="OR16" s="1933"/>
      <c r="OS16" s="1933"/>
      <c r="OT16" s="1933"/>
      <c r="OU16" s="1933"/>
      <c r="OV16" s="1933"/>
      <c r="OW16" s="1933"/>
      <c r="OX16" s="1933"/>
      <c r="OY16" s="1933"/>
      <c r="OZ16" s="1933"/>
      <c r="PA16" s="1933"/>
      <c r="PB16" s="1933"/>
      <c r="PC16" s="1933"/>
      <c r="PD16" s="1933"/>
      <c r="PE16" s="1933"/>
      <c r="PF16" s="1933"/>
      <c r="PG16" s="1933"/>
      <c r="PH16" s="1933"/>
      <c r="PI16" s="1933"/>
      <c r="PJ16" s="1933"/>
      <c r="PK16" s="1933"/>
      <c r="PL16" s="1933"/>
      <c r="PM16" s="1933"/>
      <c r="PN16" s="1933"/>
      <c r="PO16" s="1933"/>
      <c r="PP16" s="1933"/>
      <c r="PQ16" s="1933"/>
      <c r="PR16" s="1933"/>
      <c r="PS16" s="1933"/>
      <c r="PT16" s="1933"/>
      <c r="PU16" s="1933"/>
      <c r="PV16" s="1933"/>
      <c r="PW16" s="1933"/>
      <c r="PX16" s="1933"/>
      <c r="PY16" s="1933"/>
      <c r="PZ16" s="1933"/>
      <c r="QA16" s="1933"/>
      <c r="QB16" s="1933"/>
      <c r="QC16" s="1933"/>
      <c r="QD16" s="1933"/>
      <c r="QE16" s="1933"/>
      <c r="QF16" s="1933"/>
      <c r="QG16" s="1933"/>
      <c r="QH16" s="1933"/>
      <c r="QI16" s="1933"/>
      <c r="QJ16" s="1933"/>
      <c r="QK16" s="1933"/>
      <c r="QL16" s="1933"/>
      <c r="QM16" s="1933"/>
      <c r="QN16" s="1933"/>
      <c r="QO16" s="1933"/>
      <c r="QP16" s="1933"/>
      <c r="QQ16" s="1933"/>
      <c r="QR16" s="1933"/>
      <c r="QS16" s="1933"/>
      <c r="QT16" s="1933"/>
      <c r="QU16" s="1933"/>
      <c r="QV16" s="1933"/>
      <c r="QW16" s="1933"/>
      <c r="QX16" s="1933"/>
      <c r="QY16" s="1933"/>
      <c r="QZ16" s="1933"/>
      <c r="RA16" s="1933"/>
      <c r="RB16" s="1933"/>
      <c r="RC16" s="1933"/>
      <c r="RD16" s="1933"/>
      <c r="RE16" s="1933"/>
      <c r="RF16" s="1933"/>
      <c r="RG16" s="1933"/>
      <c r="RH16" s="1933"/>
      <c r="RI16" s="1933"/>
      <c r="RJ16" s="1933"/>
      <c r="RK16" s="1933"/>
      <c r="RL16" s="1933"/>
      <c r="RM16" s="1933"/>
      <c r="RN16" s="1933"/>
      <c r="RO16" s="1933"/>
      <c r="RP16" s="1933"/>
      <c r="RQ16" s="1933"/>
      <c r="RR16" s="1933"/>
      <c r="RS16" s="1933"/>
      <c r="RT16" s="1933"/>
      <c r="RU16" s="1933"/>
      <c r="RV16" s="1933"/>
      <c r="RW16" s="1933"/>
      <c r="RX16" s="1933"/>
      <c r="RY16" s="1933"/>
      <c r="RZ16" s="1933"/>
      <c r="SA16" s="1933"/>
      <c r="SB16" s="1933"/>
      <c r="SC16" s="1933"/>
      <c r="SD16" s="1933"/>
      <c r="SE16" s="1933"/>
      <c r="SF16" s="1933"/>
      <c r="SG16" s="1933"/>
      <c r="SH16" s="1933"/>
      <c r="SI16" s="1933"/>
      <c r="SJ16" s="1933"/>
      <c r="SK16" s="1933"/>
      <c r="SL16" s="1933"/>
      <c r="SM16" s="1933"/>
      <c r="SN16" s="1933"/>
      <c r="SO16" s="1933"/>
      <c r="SP16" s="1933"/>
      <c r="SQ16" s="1933"/>
      <c r="SR16" s="1933"/>
      <c r="SS16" s="1933"/>
      <c r="ST16" s="1933"/>
      <c r="SU16" s="1933"/>
      <c r="SV16" s="1933"/>
      <c r="SW16" s="1933"/>
      <c r="SX16" s="1933"/>
      <c r="SY16" s="1933"/>
      <c r="SZ16" s="1933"/>
      <c r="TA16" s="1933"/>
      <c r="TB16" s="1933"/>
      <c r="TC16" s="1933"/>
      <c r="TD16" s="1933"/>
      <c r="TE16" s="1933"/>
      <c r="TF16" s="1933"/>
      <c r="TG16" s="1933"/>
      <c r="TH16" s="1933"/>
      <c r="TI16" s="1933"/>
      <c r="TJ16" s="1933"/>
      <c r="TK16" s="1933"/>
      <c r="TL16" s="1933"/>
      <c r="TM16" s="1933"/>
      <c r="TN16" s="1933"/>
      <c r="TO16" s="1933"/>
      <c r="TP16" s="1933"/>
      <c r="TQ16" s="1933"/>
      <c r="TR16" s="1933"/>
      <c r="TS16" s="1933"/>
      <c r="TT16" s="1933"/>
      <c r="TU16" s="1933"/>
      <c r="TV16" s="1933"/>
      <c r="TW16" s="1933"/>
      <c r="TX16" s="1933"/>
      <c r="TY16" s="1933"/>
      <c r="TZ16" s="1933"/>
      <c r="UA16" s="1933"/>
      <c r="UB16" s="1933"/>
      <c r="UC16" s="1933"/>
      <c r="UD16" s="1933"/>
      <c r="UE16" s="1933"/>
      <c r="UF16" s="1933"/>
      <c r="UG16" s="1933"/>
      <c r="UH16" s="1933"/>
      <c r="UI16" s="1933"/>
      <c r="UJ16" s="1933"/>
      <c r="UK16" s="1933"/>
      <c r="UL16" s="1933"/>
      <c r="UM16" s="1933"/>
      <c r="UN16" s="1933"/>
      <c r="UO16" s="1933"/>
      <c r="UP16" s="1933"/>
      <c r="UQ16" s="1933"/>
      <c r="UR16" s="1933"/>
      <c r="US16" s="1933"/>
      <c r="UT16" s="1933"/>
      <c r="UU16" s="1933"/>
      <c r="UV16" s="1933"/>
      <c r="UW16" s="1933"/>
      <c r="UX16" s="1933"/>
      <c r="UY16" s="1933"/>
      <c r="UZ16" s="1933"/>
      <c r="VA16" s="1933"/>
      <c r="VB16" s="1933"/>
      <c r="VC16" s="1933"/>
      <c r="VD16" s="1933"/>
      <c r="VE16" s="1933"/>
      <c r="VF16" s="1933"/>
      <c r="VG16" s="1933"/>
      <c r="VH16" s="1933"/>
      <c r="VI16" s="1933"/>
      <c r="VJ16" s="1933"/>
      <c r="VK16" s="1933"/>
      <c r="VL16" s="1933"/>
      <c r="VM16" s="1933"/>
      <c r="VN16" s="1933"/>
      <c r="VO16" s="1933"/>
      <c r="VP16" s="1933"/>
      <c r="VQ16" s="1933"/>
      <c r="VR16" s="1933"/>
      <c r="VS16" s="1933"/>
      <c r="VT16" s="1933"/>
      <c r="VU16" s="1933"/>
      <c r="VV16" s="1933"/>
      <c r="VW16" s="1933"/>
      <c r="VX16" s="1933"/>
      <c r="VY16" s="1933"/>
      <c r="VZ16" s="1933"/>
      <c r="WA16" s="1933"/>
      <c r="WB16" s="1933"/>
      <c r="WC16" s="1933"/>
      <c r="WD16" s="1933"/>
      <c r="WE16" s="1933"/>
      <c r="WF16" s="1933"/>
      <c r="WG16" s="1933"/>
      <c r="WH16" s="1933"/>
      <c r="WI16" s="1933"/>
      <c r="WJ16" s="1933"/>
      <c r="WK16" s="1933"/>
      <c r="WL16" s="1933"/>
      <c r="WM16" s="1933"/>
      <c r="WN16" s="1933"/>
      <c r="WO16" s="1933"/>
      <c r="WP16" s="1933"/>
      <c r="WQ16" s="1933"/>
      <c r="WR16" s="1933"/>
      <c r="WS16" s="1933"/>
      <c r="WT16" s="1933"/>
      <c r="WU16" s="1933"/>
      <c r="WV16" s="1933"/>
      <c r="WW16" s="1933"/>
      <c r="WX16" s="1933"/>
      <c r="WY16" s="1933"/>
      <c r="WZ16" s="1933"/>
      <c r="XA16" s="1933"/>
      <c r="XB16" s="1933"/>
      <c r="XC16" s="1933"/>
      <c r="XD16" s="1933"/>
      <c r="XE16" s="1933"/>
      <c r="XF16" s="1933"/>
      <c r="XG16" s="1933"/>
      <c r="XH16" s="1933"/>
      <c r="XI16" s="1933"/>
      <c r="XJ16" s="1933"/>
      <c r="XK16" s="1933"/>
      <c r="XL16" s="1933"/>
      <c r="XM16" s="1933"/>
      <c r="XN16" s="1933"/>
      <c r="XO16" s="1933"/>
      <c r="XP16" s="1933"/>
      <c r="XQ16" s="1933"/>
      <c r="XR16" s="1933"/>
      <c r="XS16" s="1933"/>
      <c r="XT16" s="1933"/>
      <c r="XU16" s="1933"/>
      <c r="XV16" s="1933"/>
      <c r="XW16" s="1933"/>
      <c r="XX16" s="1933"/>
      <c r="XY16" s="1933"/>
      <c r="XZ16" s="1933"/>
      <c r="YA16" s="1933"/>
      <c r="YB16" s="1933"/>
      <c r="YC16" s="1933"/>
      <c r="YD16" s="1933"/>
      <c r="YE16" s="1933"/>
      <c r="YF16" s="1933"/>
      <c r="YG16" s="1933"/>
      <c r="YH16" s="1933"/>
      <c r="YI16" s="1933"/>
      <c r="YJ16" s="1933"/>
      <c r="YK16" s="1933"/>
      <c r="YL16" s="1933"/>
      <c r="YM16" s="1933"/>
      <c r="YN16" s="1933"/>
      <c r="YO16" s="1933"/>
      <c r="YP16" s="1933"/>
      <c r="YQ16" s="1933"/>
      <c r="YR16" s="1933"/>
      <c r="YS16" s="1933"/>
      <c r="YT16" s="1933"/>
      <c r="YU16" s="1933"/>
      <c r="YV16" s="1933"/>
      <c r="YW16" s="1933"/>
      <c r="YX16" s="1933"/>
      <c r="YY16" s="1933"/>
      <c r="YZ16" s="1933"/>
      <c r="ZA16" s="1933"/>
      <c r="ZB16" s="1933"/>
      <c r="ZC16" s="1933"/>
      <c r="ZD16" s="1933"/>
      <c r="ZE16" s="1933"/>
      <c r="ZF16" s="1933"/>
      <c r="ZG16" s="1933"/>
      <c r="ZH16" s="1933"/>
      <c r="ZI16" s="1933"/>
      <c r="ZJ16" s="1933"/>
      <c r="ZK16" s="1933"/>
      <c r="ZL16" s="1933"/>
      <c r="ZM16" s="1933"/>
      <c r="ZN16" s="1933"/>
      <c r="ZO16" s="1933"/>
      <c r="ZP16" s="1933"/>
      <c r="ZQ16" s="1933"/>
      <c r="ZR16" s="1933"/>
      <c r="ZS16" s="1933"/>
      <c r="ZT16" s="1933"/>
      <c r="ZU16" s="1933"/>
      <c r="ZV16" s="1933"/>
      <c r="ZW16" s="1933"/>
      <c r="ZX16" s="1933"/>
      <c r="ZY16" s="1933"/>
      <c r="ZZ16" s="1933"/>
      <c r="AAA16" s="1933"/>
      <c r="AAB16" s="1933"/>
      <c r="AAC16" s="1933"/>
      <c r="AAD16" s="1933"/>
      <c r="AAE16" s="1933"/>
      <c r="AAF16" s="1933"/>
      <c r="AAG16" s="1933"/>
      <c r="AAH16" s="1933"/>
      <c r="AAI16" s="1933"/>
      <c r="AAJ16" s="1933"/>
      <c r="AAK16" s="1933"/>
      <c r="AAL16" s="1933"/>
      <c r="AAM16" s="1933"/>
      <c r="AAN16" s="1933"/>
      <c r="AAO16" s="1933"/>
      <c r="AAP16" s="1933"/>
      <c r="AAQ16" s="1933"/>
      <c r="AAR16" s="1933"/>
      <c r="AAS16" s="1933"/>
      <c r="AAT16" s="1933"/>
      <c r="AAU16" s="1933"/>
      <c r="AAV16" s="1933"/>
      <c r="AAW16" s="1933"/>
      <c r="AAX16" s="1933"/>
      <c r="AAY16" s="1933"/>
      <c r="AAZ16" s="1933"/>
      <c r="ABA16" s="1933"/>
      <c r="ABB16" s="1933"/>
      <c r="ABC16" s="1933"/>
      <c r="ABD16" s="1933"/>
      <c r="ABE16" s="1933"/>
      <c r="ABF16" s="1933"/>
      <c r="ABG16" s="1933"/>
      <c r="ABH16" s="1933"/>
      <c r="ABI16" s="1933"/>
      <c r="ABJ16" s="1933"/>
      <c r="ABK16" s="1933"/>
      <c r="ABL16" s="1933"/>
      <c r="ABM16" s="1933"/>
      <c r="ABN16" s="1933"/>
      <c r="ABO16" s="1933"/>
      <c r="ABP16" s="1933"/>
      <c r="ABQ16" s="1933"/>
      <c r="ABR16" s="1933"/>
      <c r="ABS16" s="1933"/>
      <c r="ABT16" s="1933"/>
      <c r="ABU16" s="1933"/>
      <c r="ABV16" s="1933"/>
      <c r="ABW16" s="1933"/>
      <c r="ABX16" s="1933"/>
      <c r="ABY16" s="1933"/>
      <c r="ABZ16" s="1933"/>
      <c r="ACA16" s="1933"/>
      <c r="ACB16" s="1933"/>
      <c r="ACC16" s="1933"/>
      <c r="ACD16" s="1933"/>
      <c r="ACE16" s="1933"/>
      <c r="ACF16" s="1933"/>
      <c r="ACG16" s="1933"/>
      <c r="ACH16" s="1933"/>
      <c r="ACI16" s="1933"/>
      <c r="ACJ16" s="1933"/>
      <c r="ACK16" s="1933"/>
      <c r="ACL16" s="1933"/>
      <c r="ACM16" s="1933"/>
      <c r="ACN16" s="1933"/>
      <c r="ACO16" s="1933"/>
      <c r="ACP16" s="1933"/>
      <c r="ACQ16" s="1933"/>
      <c r="ACR16" s="1933"/>
      <c r="ACS16" s="1933"/>
      <c r="ACT16" s="1933"/>
      <c r="ACU16" s="1933"/>
      <c r="ACV16" s="1933"/>
      <c r="ACW16" s="1933"/>
      <c r="ACX16" s="1933"/>
      <c r="ACY16" s="1933"/>
      <c r="ACZ16" s="1933"/>
      <c r="ADA16" s="1933"/>
      <c r="ADB16" s="1933"/>
      <c r="ADC16" s="1933"/>
      <c r="ADD16" s="1933"/>
      <c r="ADE16" s="1933"/>
      <c r="ADF16" s="1933"/>
      <c r="ADG16" s="1933"/>
      <c r="ADH16" s="1933"/>
      <c r="ADI16" s="1933"/>
      <c r="ADJ16" s="1933"/>
      <c r="ADK16" s="1933"/>
      <c r="ADL16" s="1933"/>
      <c r="ADM16" s="1933"/>
      <c r="ADN16" s="1933"/>
      <c r="ADO16" s="1933"/>
      <c r="ADP16" s="1933"/>
      <c r="ADQ16" s="1933"/>
      <c r="ADR16" s="1933"/>
      <c r="ADS16" s="1933"/>
      <c r="ADT16" s="1933"/>
      <c r="ADU16" s="1933"/>
      <c r="ADV16" s="1933"/>
      <c r="ADW16" s="1933"/>
      <c r="ADX16" s="1933"/>
      <c r="ADY16" s="1933"/>
      <c r="ADZ16" s="1933"/>
      <c r="AEA16" s="1933"/>
      <c r="AEB16" s="1933"/>
      <c r="AEC16" s="1933"/>
      <c r="AED16" s="1933"/>
      <c r="AEE16" s="1933"/>
      <c r="AEF16" s="1933"/>
      <c r="AEG16" s="1933"/>
      <c r="AEH16" s="1933"/>
      <c r="AEI16" s="1933"/>
      <c r="AEJ16" s="1933"/>
      <c r="AEK16" s="1933"/>
      <c r="AEL16" s="1933"/>
      <c r="AEM16" s="1933"/>
      <c r="AEN16" s="1933"/>
      <c r="AEO16" s="1933"/>
      <c r="AEP16" s="1933"/>
      <c r="AEQ16" s="1933"/>
      <c r="AER16" s="1933"/>
      <c r="AES16" s="1933"/>
      <c r="AET16" s="1933"/>
      <c r="AEU16" s="1933"/>
      <c r="AEV16" s="1933"/>
      <c r="AEW16" s="1933"/>
      <c r="AEX16" s="1933"/>
      <c r="AEY16" s="1933"/>
      <c r="AEZ16" s="1933"/>
      <c r="AFA16" s="1933"/>
      <c r="AFB16" s="1933"/>
      <c r="AFC16" s="1933"/>
      <c r="AFD16" s="1933"/>
      <c r="AFE16" s="1933"/>
      <c r="AFF16" s="1933"/>
      <c r="AFG16" s="1933"/>
      <c r="AFH16" s="1933"/>
      <c r="AFI16" s="1933"/>
      <c r="AFJ16" s="1933"/>
      <c r="AFK16" s="1933"/>
      <c r="AFL16" s="1933"/>
      <c r="AFM16" s="1933"/>
      <c r="AFN16" s="1933"/>
      <c r="AFO16" s="1933"/>
      <c r="AFP16" s="1933"/>
      <c r="AFQ16" s="1933"/>
      <c r="AFR16" s="1933"/>
      <c r="AFS16" s="1933"/>
      <c r="AFT16" s="1933"/>
      <c r="AFU16" s="1933"/>
      <c r="AFV16" s="1933"/>
      <c r="AFW16" s="1933"/>
      <c r="AFX16" s="1933"/>
      <c r="AFY16" s="1933"/>
      <c r="AFZ16" s="1933"/>
      <c r="AGA16" s="1933"/>
      <c r="AGB16" s="1933"/>
      <c r="AGC16" s="1933"/>
      <c r="AGD16" s="1933"/>
      <c r="AGE16" s="1933"/>
      <c r="AGF16" s="1933"/>
      <c r="AGG16" s="1933"/>
      <c r="AGH16" s="1933"/>
      <c r="AGI16" s="1933"/>
      <c r="AGJ16" s="1933"/>
      <c r="AGK16" s="1933"/>
      <c r="AGL16" s="1933"/>
      <c r="AGM16" s="1933"/>
      <c r="AGN16" s="1933"/>
      <c r="AGO16" s="1933"/>
      <c r="AGP16" s="1933"/>
      <c r="AGQ16" s="1933"/>
      <c r="AGR16" s="1933"/>
      <c r="AGS16" s="1933"/>
      <c r="AGT16" s="1933"/>
      <c r="AGU16" s="1933"/>
      <c r="AGV16" s="1933"/>
      <c r="AGW16" s="1933"/>
      <c r="AGX16" s="1933"/>
      <c r="AGY16" s="1933"/>
      <c r="AGZ16" s="1933"/>
      <c r="AHA16" s="1933"/>
      <c r="AHB16" s="1933"/>
      <c r="AHC16" s="1933"/>
      <c r="AHD16" s="1933"/>
      <c r="AHE16" s="1933"/>
      <c r="AHF16" s="1933"/>
      <c r="AHG16" s="1933"/>
      <c r="AHH16" s="1933"/>
      <c r="AHI16" s="1933"/>
      <c r="AHJ16" s="1933"/>
      <c r="AHK16" s="1933"/>
      <c r="AHL16" s="1933"/>
      <c r="AHM16" s="1933"/>
      <c r="AHN16" s="1933"/>
      <c r="AHO16" s="1933"/>
      <c r="AHP16" s="1933"/>
      <c r="AHQ16" s="1933"/>
      <c r="AHR16" s="1933"/>
      <c r="AHS16" s="1933"/>
      <c r="AHT16" s="1933"/>
      <c r="AHU16" s="1933"/>
      <c r="AHV16" s="1933"/>
      <c r="AHW16" s="1933"/>
      <c r="AHX16" s="1933"/>
      <c r="AHY16" s="1933"/>
      <c r="AHZ16" s="1933"/>
      <c r="AIA16" s="1933"/>
      <c r="AIB16" s="1933"/>
      <c r="AIC16" s="1933"/>
      <c r="AID16" s="1933"/>
      <c r="AIE16" s="1933"/>
      <c r="AIF16" s="1933"/>
      <c r="AIG16" s="1933"/>
      <c r="AIH16" s="1933"/>
      <c r="AII16" s="1933"/>
      <c r="AIJ16" s="1933"/>
      <c r="AIK16" s="1933"/>
      <c r="AIL16" s="1933"/>
      <c r="AIM16" s="1933"/>
      <c r="AIN16" s="1933"/>
      <c r="AIO16" s="1933"/>
      <c r="AIP16" s="1933"/>
      <c r="AIQ16" s="1933"/>
      <c r="AIR16" s="1933"/>
      <c r="AIS16" s="1933"/>
      <c r="AIT16" s="1933"/>
      <c r="AIU16" s="1933"/>
      <c r="AIV16" s="1933"/>
      <c r="AIW16" s="1933"/>
      <c r="AIX16" s="1933"/>
      <c r="AIY16" s="1933"/>
      <c r="AIZ16" s="1933"/>
      <c r="AJA16" s="1933"/>
      <c r="AJB16" s="1933"/>
      <c r="AJC16" s="1933"/>
      <c r="AJD16" s="1933"/>
      <c r="AJE16" s="1933"/>
      <c r="AJF16" s="1933"/>
      <c r="AJG16" s="1933"/>
      <c r="AJH16" s="1933"/>
      <c r="AJI16" s="1933"/>
      <c r="AJJ16" s="1933"/>
      <c r="AJK16" s="1933"/>
      <c r="AJL16" s="1933"/>
      <c r="AJM16" s="1933"/>
      <c r="AJN16" s="1933"/>
      <c r="AJO16" s="1933"/>
      <c r="AJP16" s="1933"/>
      <c r="AJQ16" s="1933"/>
      <c r="AJR16" s="1933"/>
      <c r="AJS16" s="1933"/>
      <c r="AJT16" s="1933"/>
      <c r="AJU16" s="1933"/>
      <c r="AJV16" s="1933"/>
      <c r="AJW16" s="1933"/>
      <c r="AJX16" s="1933"/>
      <c r="AJY16" s="1933"/>
      <c r="AJZ16" s="1933"/>
      <c r="AKA16" s="1933"/>
      <c r="AKB16" s="1933"/>
      <c r="AKC16" s="1933"/>
      <c r="AKD16" s="1933"/>
      <c r="AKE16" s="1933"/>
      <c r="AKF16" s="1933"/>
      <c r="AKG16" s="1933"/>
      <c r="AKH16" s="1933"/>
      <c r="AKI16" s="1933"/>
      <c r="AKJ16" s="1933"/>
      <c r="AKK16" s="1933"/>
      <c r="AKL16" s="1933"/>
      <c r="AKM16" s="1933"/>
      <c r="AKN16" s="1933"/>
      <c r="AKO16" s="1933"/>
      <c r="AKP16" s="1933"/>
      <c r="AKQ16" s="1933"/>
      <c r="AKR16" s="1933"/>
      <c r="AKS16" s="1933"/>
      <c r="AKT16" s="1933"/>
      <c r="AKU16" s="1933"/>
      <c r="AKV16" s="1933"/>
      <c r="AKW16" s="1933"/>
      <c r="AKX16" s="1933"/>
      <c r="AKY16" s="1933"/>
      <c r="AKZ16" s="1933"/>
      <c r="ALA16" s="1933"/>
      <c r="ALB16" s="1933"/>
      <c r="ALC16" s="1933"/>
      <c r="ALD16" s="1933"/>
      <c r="ALE16" s="1933"/>
      <c r="ALF16" s="1933"/>
      <c r="ALG16" s="1933"/>
      <c r="ALH16" s="1933"/>
      <c r="ALI16" s="1933"/>
      <c r="ALJ16" s="1933"/>
      <c r="ALK16" s="1933"/>
      <c r="ALL16" s="1933"/>
      <c r="ALM16" s="1933"/>
      <c r="ALN16" s="1933"/>
      <c r="ALO16" s="1933"/>
      <c r="ALP16" s="1933"/>
      <c r="ALQ16" s="1933"/>
      <c r="ALR16" s="1933"/>
      <c r="ALS16" s="1933"/>
      <c r="ALT16" s="1933"/>
      <c r="ALU16" s="1933"/>
      <c r="ALV16" s="1933"/>
      <c r="ALW16" s="1933"/>
      <c r="ALX16" s="1933"/>
      <c r="ALY16" s="1933"/>
      <c r="ALZ16" s="1933"/>
      <c r="AMA16" s="1933"/>
      <c r="AMB16" s="1933"/>
      <c r="AMC16" s="1933"/>
      <c r="AMD16" s="1933"/>
      <c r="AME16" s="1933"/>
      <c r="AMF16" s="1933"/>
      <c r="AMG16" s="1933"/>
      <c r="AMH16" s="1933"/>
      <c r="AMI16" s="1933"/>
      <c r="AMJ16" s="1933"/>
      <c r="AMK16" s="1933"/>
      <c r="AML16" s="1933"/>
      <c r="AMM16" s="1933"/>
      <c r="AMN16" s="1933"/>
      <c r="AMO16" s="1933"/>
      <c r="AMP16" s="1933"/>
      <c r="AMQ16" s="1933"/>
      <c r="AMR16" s="1933"/>
      <c r="AMS16" s="1933"/>
      <c r="AMT16" s="1933"/>
      <c r="AMU16" s="1933"/>
      <c r="AMV16" s="1933"/>
      <c r="AMW16" s="1933"/>
      <c r="AMX16" s="1933"/>
      <c r="AMY16" s="1933"/>
      <c r="AMZ16" s="1933"/>
      <c r="ANA16" s="1933"/>
      <c r="ANB16" s="1933"/>
      <c r="ANC16" s="1933"/>
      <c r="AND16" s="1933"/>
      <c r="ANE16" s="1933"/>
      <c r="ANF16" s="1933"/>
      <c r="ANG16" s="1933"/>
      <c r="ANH16" s="1933"/>
      <c r="ANI16" s="1933"/>
      <c r="ANJ16" s="1933"/>
      <c r="ANK16" s="1933"/>
      <c r="ANL16" s="1933"/>
      <c r="ANM16" s="1933"/>
      <c r="ANN16" s="1933"/>
      <c r="ANO16" s="1933"/>
      <c r="ANP16" s="1933"/>
      <c r="ANQ16" s="1933"/>
      <c r="ANR16" s="1933"/>
      <c r="ANS16" s="1933"/>
      <c r="ANT16" s="1933"/>
      <c r="ANU16" s="1933"/>
      <c r="ANV16" s="1933"/>
      <c r="ANW16" s="1933"/>
      <c r="ANX16" s="1933"/>
      <c r="ANY16" s="1933"/>
      <c r="ANZ16" s="1933"/>
      <c r="AOA16" s="1933"/>
      <c r="AOB16" s="1933"/>
      <c r="AOC16" s="1933"/>
      <c r="AOD16" s="1933"/>
      <c r="AOE16" s="1933"/>
      <c r="AOF16" s="1933"/>
      <c r="AOG16" s="1933"/>
      <c r="AOH16" s="1933"/>
      <c r="AOI16" s="1933"/>
      <c r="AOJ16" s="1933"/>
      <c r="AOK16" s="1933"/>
      <c r="AOL16" s="1933"/>
      <c r="AOM16" s="1933"/>
      <c r="AON16" s="1933"/>
      <c r="AOO16" s="1933"/>
      <c r="AOP16" s="1933"/>
      <c r="AOQ16" s="1933"/>
      <c r="AOR16" s="1933"/>
      <c r="AOS16" s="1933"/>
      <c r="AOT16" s="1933"/>
      <c r="AOU16" s="1933"/>
      <c r="AOV16" s="1933"/>
      <c r="AOW16" s="1933"/>
      <c r="AOX16" s="1933"/>
      <c r="AOY16" s="1933"/>
      <c r="AOZ16" s="1933"/>
      <c r="APA16" s="1933"/>
      <c r="APB16" s="1933"/>
      <c r="APC16" s="1933"/>
      <c r="APD16" s="1933"/>
      <c r="APE16" s="1933"/>
      <c r="APF16" s="1933"/>
      <c r="APG16" s="1933"/>
      <c r="APH16" s="1933"/>
      <c r="API16" s="1933"/>
      <c r="APJ16" s="1933"/>
      <c r="APK16" s="1933"/>
      <c r="APL16" s="1933"/>
      <c r="APM16" s="1933"/>
      <c r="APN16" s="1933"/>
      <c r="APO16" s="1933"/>
      <c r="APP16" s="1933"/>
      <c r="APQ16" s="1933"/>
      <c r="APR16" s="1933"/>
      <c r="APS16" s="1933"/>
      <c r="APT16" s="1933"/>
      <c r="APU16" s="1933"/>
      <c r="APV16" s="1933"/>
      <c r="APW16" s="1933"/>
      <c r="APX16" s="1933"/>
      <c r="APY16" s="1933"/>
      <c r="APZ16" s="1933"/>
      <c r="AQA16" s="1933"/>
      <c r="AQB16" s="1933"/>
      <c r="AQC16" s="1933"/>
      <c r="AQD16" s="1933"/>
      <c r="AQE16" s="1933"/>
      <c r="AQF16" s="1933"/>
      <c r="AQG16" s="1933"/>
      <c r="AQH16" s="1933"/>
      <c r="AQI16" s="1933"/>
      <c r="AQJ16" s="1933"/>
      <c r="AQK16" s="1933"/>
      <c r="AQL16" s="1933"/>
      <c r="AQM16" s="1933"/>
      <c r="AQN16" s="1933"/>
      <c r="AQO16" s="1933"/>
      <c r="AQP16" s="1933"/>
      <c r="AQQ16" s="1933"/>
      <c r="AQR16" s="1933"/>
      <c r="AQS16" s="1933"/>
      <c r="AQT16" s="1933"/>
      <c r="AQU16" s="1933"/>
      <c r="AQV16" s="1933"/>
      <c r="AQW16" s="1933"/>
      <c r="AQX16" s="1933"/>
      <c r="AQY16" s="1933"/>
      <c r="AQZ16" s="1933"/>
      <c r="ARA16" s="1933"/>
      <c r="ARB16" s="1933"/>
      <c r="ARC16" s="1933"/>
      <c r="ARD16" s="1933"/>
      <c r="ARE16" s="1933"/>
      <c r="ARF16" s="1933"/>
      <c r="ARG16" s="1933"/>
      <c r="ARH16" s="1933"/>
      <c r="ARI16" s="1933"/>
      <c r="ARJ16" s="1933"/>
      <c r="ARK16" s="1933"/>
      <c r="ARL16" s="1933"/>
      <c r="ARM16" s="1933"/>
      <c r="ARN16" s="1933"/>
      <c r="ARO16" s="1933"/>
      <c r="ARP16" s="1933"/>
      <c r="ARQ16" s="1933"/>
      <c r="ARR16" s="1933"/>
      <c r="ARS16" s="1933"/>
      <c r="ART16" s="1933"/>
      <c r="ARU16" s="1933"/>
      <c r="ARV16" s="1933"/>
      <c r="ARW16" s="1933"/>
      <c r="ARX16" s="1933"/>
      <c r="ARY16" s="1933"/>
      <c r="ARZ16" s="1933"/>
      <c r="ASA16" s="1933"/>
      <c r="ASB16" s="1933"/>
      <c r="ASC16" s="1933"/>
      <c r="ASD16" s="1933"/>
      <c r="ASE16" s="1933"/>
      <c r="ASF16" s="1933"/>
      <c r="ASG16" s="1933"/>
      <c r="ASH16" s="1933"/>
      <c r="ASI16" s="1933"/>
      <c r="ASJ16" s="1933"/>
      <c r="ASK16" s="1933"/>
      <c r="ASL16" s="1933"/>
      <c r="ASM16" s="1933"/>
      <c r="ASN16" s="1933"/>
      <c r="ASO16" s="1933"/>
      <c r="ASP16" s="1933"/>
      <c r="ASQ16" s="1933"/>
      <c r="ASR16" s="1933"/>
      <c r="ASS16" s="1933"/>
      <c r="AST16" s="1933"/>
      <c r="ASU16" s="1933"/>
      <c r="ASV16" s="1933"/>
      <c r="ASW16" s="1933"/>
      <c r="ASX16" s="1933"/>
      <c r="ASY16" s="1933"/>
      <c r="ASZ16" s="1933"/>
      <c r="ATA16" s="1933"/>
      <c r="ATB16" s="1933"/>
      <c r="ATC16" s="1933"/>
      <c r="ATD16" s="1933"/>
      <c r="ATE16" s="1933"/>
      <c r="ATF16" s="1933"/>
      <c r="ATG16" s="1933"/>
      <c r="ATH16" s="1933"/>
      <c r="ATI16" s="1933"/>
      <c r="ATJ16" s="1933"/>
      <c r="ATK16" s="1933"/>
      <c r="ATL16" s="1933"/>
      <c r="ATM16" s="1933"/>
      <c r="ATN16" s="1933"/>
      <c r="ATO16" s="1933"/>
      <c r="ATP16" s="1933"/>
      <c r="ATQ16" s="1933"/>
      <c r="ATR16" s="1933"/>
      <c r="ATS16" s="1933"/>
      <c r="ATT16" s="1933"/>
      <c r="ATU16" s="1933"/>
      <c r="ATV16" s="1933"/>
      <c r="ATW16" s="1933"/>
      <c r="ATX16" s="1933"/>
      <c r="ATY16" s="1933"/>
      <c r="ATZ16" s="1933"/>
      <c r="AUA16" s="1933"/>
      <c r="AUB16" s="1933"/>
      <c r="AUC16" s="1933"/>
      <c r="AUD16" s="1933"/>
      <c r="AUE16" s="1933"/>
      <c r="AUF16" s="1933"/>
      <c r="AUG16" s="1933"/>
      <c r="AUH16" s="1933"/>
      <c r="AUI16" s="1933"/>
      <c r="AUJ16" s="1933"/>
      <c r="AUK16" s="1933"/>
      <c r="AUL16" s="1933"/>
      <c r="AUM16" s="1933"/>
      <c r="AUN16" s="1933"/>
      <c r="AUO16" s="1933"/>
      <c r="AUP16" s="1933"/>
      <c r="AUQ16" s="1933"/>
      <c r="AUR16" s="1933"/>
      <c r="AUS16" s="1933"/>
      <c r="AUT16" s="1933"/>
      <c r="AUU16" s="1933"/>
      <c r="AUV16" s="1933"/>
      <c r="AUW16" s="1933"/>
      <c r="AUX16" s="1933"/>
      <c r="AUY16" s="1933"/>
      <c r="AUZ16" s="1933"/>
      <c r="AVA16" s="1933"/>
      <c r="AVB16" s="1933"/>
      <c r="AVC16" s="1933"/>
      <c r="AVD16" s="1933"/>
      <c r="AVE16" s="1933"/>
      <c r="AVF16" s="1933"/>
      <c r="AVG16" s="1933"/>
      <c r="AVH16" s="1933"/>
      <c r="AVI16" s="1933"/>
      <c r="AVJ16" s="1933"/>
      <c r="AVK16" s="1933"/>
      <c r="AVL16" s="1933"/>
      <c r="AVM16" s="1933"/>
      <c r="AVN16" s="1933"/>
      <c r="AVO16" s="1933"/>
      <c r="AVP16" s="1933"/>
      <c r="AVQ16" s="1933"/>
      <c r="AVR16" s="1933"/>
      <c r="AVS16" s="1933"/>
      <c r="AVT16" s="1933"/>
      <c r="AVU16" s="1933"/>
      <c r="AVV16" s="1933"/>
      <c r="AVW16" s="1933"/>
      <c r="AVX16" s="1933"/>
      <c r="AVY16" s="1933"/>
      <c r="AVZ16" s="1933"/>
      <c r="AWA16" s="1933"/>
      <c r="AWB16" s="1933"/>
      <c r="AWC16" s="1933"/>
      <c r="AWD16" s="1933"/>
      <c r="AWE16" s="1933"/>
      <c r="AWF16" s="1933"/>
      <c r="AWG16" s="1933"/>
      <c r="AWH16" s="1933"/>
      <c r="AWI16" s="1933"/>
      <c r="AWJ16" s="1933"/>
      <c r="AWK16" s="1933"/>
      <c r="AWL16" s="1933"/>
      <c r="AWM16" s="1933"/>
      <c r="AWN16" s="1933"/>
      <c r="AWO16" s="1933"/>
      <c r="AWP16" s="1933"/>
      <c r="AWQ16" s="1933"/>
      <c r="AWR16" s="1933"/>
      <c r="AWS16" s="1933"/>
      <c r="AWT16" s="1933"/>
      <c r="AWU16" s="1933"/>
      <c r="AWV16" s="1933"/>
      <c r="AWW16" s="1933"/>
      <c r="AWX16" s="1933"/>
      <c r="AWY16" s="1933"/>
      <c r="AWZ16" s="1933"/>
      <c r="AXA16" s="1933"/>
      <c r="AXB16" s="1933"/>
      <c r="AXC16" s="1933"/>
      <c r="AXD16" s="1933"/>
      <c r="AXE16" s="1933"/>
      <c r="AXF16" s="1933"/>
      <c r="AXG16" s="1933"/>
      <c r="AXH16" s="1933"/>
      <c r="AXI16" s="1933"/>
      <c r="AXJ16" s="1933"/>
      <c r="AXK16" s="1933"/>
      <c r="AXL16" s="1933"/>
      <c r="AXM16" s="1933"/>
      <c r="AXN16" s="1933"/>
      <c r="AXO16" s="1933"/>
      <c r="AXP16" s="1933"/>
      <c r="AXQ16" s="1933"/>
      <c r="AXR16" s="1933"/>
      <c r="AXS16" s="1933"/>
      <c r="AXT16" s="1933"/>
      <c r="AXU16" s="1933"/>
      <c r="AXV16" s="1933"/>
      <c r="AXW16" s="1933"/>
      <c r="AXX16" s="1933"/>
      <c r="AXY16" s="1933"/>
      <c r="AXZ16" s="1933"/>
      <c r="AYA16" s="1933"/>
      <c r="AYB16" s="1933"/>
      <c r="AYC16" s="1933"/>
      <c r="AYD16" s="1933"/>
      <c r="AYE16" s="1933"/>
      <c r="AYF16" s="1933"/>
      <c r="AYG16" s="1933"/>
      <c r="AYH16" s="1933"/>
      <c r="AYI16" s="1933"/>
      <c r="AYJ16" s="1933"/>
      <c r="AYK16" s="1933"/>
      <c r="AYL16" s="1933"/>
      <c r="AYM16" s="1933"/>
      <c r="AYN16" s="1933"/>
      <c r="AYO16" s="1933"/>
      <c r="AYP16" s="1933"/>
      <c r="AYQ16" s="1933"/>
      <c r="AYR16" s="1933"/>
      <c r="AYS16" s="1933"/>
      <c r="AYT16" s="1933"/>
      <c r="AYU16" s="1933"/>
      <c r="AYV16" s="1933"/>
      <c r="AYW16" s="1933"/>
      <c r="AYX16" s="1933"/>
      <c r="AYY16" s="1933"/>
      <c r="AYZ16" s="1933"/>
      <c r="AZA16" s="1933"/>
      <c r="AZB16" s="1933"/>
      <c r="AZC16" s="1933"/>
      <c r="AZD16" s="1933"/>
      <c r="AZE16" s="1933"/>
      <c r="AZF16" s="1933"/>
      <c r="AZG16" s="1933"/>
      <c r="AZH16" s="1933"/>
      <c r="AZI16" s="1933"/>
      <c r="AZJ16" s="1933"/>
      <c r="AZK16" s="1933"/>
      <c r="AZL16" s="1933"/>
      <c r="AZM16" s="1933"/>
      <c r="AZN16" s="1933"/>
      <c r="AZO16" s="1933"/>
      <c r="AZP16" s="1933"/>
      <c r="AZQ16" s="1933"/>
      <c r="AZR16" s="1933"/>
      <c r="AZS16" s="1933"/>
      <c r="AZT16" s="1933"/>
      <c r="AZU16" s="1933"/>
      <c r="AZV16" s="1933"/>
      <c r="AZW16" s="1933"/>
      <c r="AZX16" s="1933"/>
      <c r="AZY16" s="1933"/>
      <c r="AZZ16" s="1933"/>
      <c r="BAA16" s="1933"/>
      <c r="BAB16" s="1933"/>
      <c r="BAC16" s="1933"/>
      <c r="BAD16" s="1933"/>
      <c r="BAE16" s="1933"/>
      <c r="BAF16" s="1933"/>
      <c r="BAG16" s="1933"/>
      <c r="BAH16" s="1933"/>
      <c r="BAI16" s="1933"/>
      <c r="BAJ16" s="1933"/>
      <c r="BAK16" s="1933"/>
      <c r="BAL16" s="1933"/>
      <c r="BAM16" s="1933"/>
      <c r="BAN16" s="1933"/>
      <c r="BAO16" s="1933"/>
      <c r="BAP16" s="1933"/>
      <c r="BAQ16" s="1933"/>
      <c r="BAR16" s="1933"/>
      <c r="BAS16" s="1933"/>
      <c r="BAT16" s="1933"/>
      <c r="BAU16" s="1933"/>
      <c r="BAV16" s="1933"/>
      <c r="BAW16" s="1933"/>
      <c r="BAX16" s="1933"/>
      <c r="BAY16" s="1933"/>
      <c r="BAZ16" s="1933"/>
      <c r="BBA16" s="1933"/>
      <c r="BBB16" s="1933"/>
      <c r="BBC16" s="1933"/>
      <c r="BBD16" s="1933"/>
      <c r="BBE16" s="1933"/>
      <c r="BBF16" s="1933"/>
      <c r="BBG16" s="1933"/>
      <c r="BBH16" s="1933"/>
      <c r="BBI16" s="1933"/>
      <c r="BBJ16" s="1933"/>
      <c r="BBK16" s="1933"/>
      <c r="BBL16" s="1933"/>
      <c r="BBM16" s="1933"/>
      <c r="BBN16" s="1933"/>
      <c r="BBO16" s="1933"/>
      <c r="BBP16" s="1933"/>
      <c r="BBQ16" s="1933"/>
      <c r="BBR16" s="1933"/>
      <c r="BBS16" s="1933"/>
      <c r="BBT16" s="1933"/>
      <c r="BBU16" s="1933"/>
      <c r="BBV16" s="1933"/>
      <c r="BBW16" s="1933"/>
      <c r="BBX16" s="1933"/>
      <c r="BBY16" s="1933"/>
      <c r="BBZ16" s="1933"/>
      <c r="BCA16" s="1933"/>
      <c r="BCB16" s="1933"/>
      <c r="BCC16" s="1933"/>
      <c r="BCD16" s="1933"/>
      <c r="BCE16" s="1933"/>
      <c r="BCF16" s="1933"/>
      <c r="BCG16" s="1933"/>
      <c r="BCH16" s="1933"/>
      <c r="BCI16" s="1933"/>
      <c r="BCJ16" s="1933"/>
      <c r="BCK16" s="1933"/>
      <c r="BCL16" s="1933"/>
      <c r="BCM16" s="1933"/>
      <c r="BCN16" s="1933"/>
      <c r="BCO16" s="1933"/>
      <c r="BCP16" s="1933"/>
      <c r="BCQ16" s="1933"/>
      <c r="BCR16" s="1933"/>
      <c r="BCS16" s="1933"/>
      <c r="BCT16" s="1933"/>
      <c r="BCU16" s="1933"/>
      <c r="BCV16" s="1933"/>
      <c r="BCW16" s="1933"/>
      <c r="BCX16" s="1933"/>
      <c r="BCY16" s="1933"/>
      <c r="BCZ16" s="1933"/>
      <c r="BDA16" s="1933"/>
      <c r="BDB16" s="1933"/>
      <c r="BDC16" s="1933"/>
      <c r="BDD16" s="1933"/>
      <c r="BDE16" s="1933"/>
      <c r="BDF16" s="1933"/>
      <c r="BDG16" s="1933"/>
      <c r="BDH16" s="1933"/>
      <c r="BDI16" s="1933"/>
      <c r="BDJ16" s="1933"/>
      <c r="BDK16" s="1933"/>
      <c r="BDL16" s="1933"/>
      <c r="BDM16" s="1933"/>
      <c r="BDN16" s="1933"/>
      <c r="BDO16" s="1933"/>
      <c r="BDP16" s="1933"/>
      <c r="BDQ16" s="1933"/>
      <c r="BDR16" s="1933"/>
      <c r="BDS16" s="1933"/>
      <c r="BDT16" s="1933"/>
      <c r="BDU16" s="1933"/>
      <c r="BDV16" s="1933"/>
      <c r="BDW16" s="1933"/>
      <c r="BDX16" s="1933"/>
      <c r="BDY16" s="1933"/>
      <c r="BDZ16" s="1933"/>
      <c r="BEA16" s="1933"/>
      <c r="BEB16" s="1933"/>
      <c r="BEC16" s="1933"/>
      <c r="BED16" s="1933"/>
      <c r="BEE16" s="1933"/>
      <c r="BEF16" s="1933"/>
      <c r="BEG16" s="1933"/>
      <c r="BEH16" s="1933"/>
      <c r="BEI16" s="1933"/>
      <c r="BEJ16" s="1933"/>
      <c r="BEK16" s="1933"/>
      <c r="BEL16" s="1933"/>
      <c r="BEM16" s="1933"/>
      <c r="BEN16" s="1933"/>
      <c r="BEO16" s="1933"/>
      <c r="BEP16" s="1933"/>
      <c r="BEQ16" s="1933"/>
      <c r="BER16" s="1933"/>
      <c r="BES16" s="1933"/>
      <c r="BET16" s="1933"/>
      <c r="BEU16" s="1933"/>
      <c r="BEV16" s="1933"/>
      <c r="BEW16" s="1933"/>
      <c r="BEX16" s="1933"/>
      <c r="BEY16" s="1933"/>
      <c r="BEZ16" s="1933"/>
      <c r="BFA16" s="1933"/>
      <c r="BFB16" s="1933"/>
      <c r="BFC16" s="1933"/>
      <c r="BFD16" s="1933"/>
      <c r="BFE16" s="1933"/>
      <c r="BFF16" s="1933"/>
      <c r="BFG16" s="1933"/>
      <c r="BFH16" s="1933"/>
      <c r="BFI16" s="1933"/>
      <c r="BFJ16" s="1933"/>
      <c r="BFK16" s="1933"/>
      <c r="BFL16" s="1933"/>
      <c r="BFM16" s="1933"/>
      <c r="BFN16" s="1933"/>
      <c r="BFO16" s="1933"/>
      <c r="BFP16" s="1933"/>
      <c r="BFQ16" s="1933"/>
      <c r="BFR16" s="1933"/>
      <c r="BFS16" s="1933"/>
      <c r="BFT16" s="1933"/>
      <c r="BFU16" s="1933"/>
      <c r="BFV16" s="1933"/>
      <c r="BFW16" s="1933"/>
      <c r="BFX16" s="1933"/>
      <c r="BFY16" s="1933"/>
      <c r="BFZ16" s="1933"/>
      <c r="BGA16" s="1933"/>
      <c r="BGB16" s="1933"/>
      <c r="BGC16" s="1933"/>
      <c r="BGD16" s="1933"/>
      <c r="BGE16" s="1933"/>
      <c r="BGF16" s="1933"/>
      <c r="BGG16" s="1933"/>
      <c r="BGH16" s="1933"/>
      <c r="BGI16" s="1933"/>
      <c r="BGJ16" s="1933"/>
      <c r="BGK16" s="1933"/>
      <c r="BGL16" s="1933"/>
      <c r="BGM16" s="1933"/>
      <c r="BGN16" s="1933"/>
      <c r="BGO16" s="1933"/>
      <c r="BGP16" s="1933"/>
      <c r="BGQ16" s="1933"/>
      <c r="BGR16" s="1933"/>
      <c r="BGS16" s="1933"/>
      <c r="BGT16" s="1933"/>
      <c r="BGU16" s="1933"/>
      <c r="BGV16" s="1933"/>
      <c r="BGW16" s="1933"/>
      <c r="BGX16" s="1933"/>
      <c r="BGY16" s="1933"/>
      <c r="BGZ16" s="1933"/>
      <c r="BHA16" s="1933"/>
      <c r="BHB16" s="1933"/>
      <c r="BHC16" s="1933"/>
      <c r="BHD16" s="1933"/>
      <c r="BHE16" s="1933"/>
      <c r="BHF16" s="1933"/>
      <c r="BHG16" s="1933"/>
      <c r="BHH16" s="1933"/>
      <c r="BHI16" s="1933"/>
      <c r="BHJ16" s="1933"/>
      <c r="BHK16" s="1933"/>
      <c r="BHL16" s="1933"/>
      <c r="BHM16" s="1933"/>
      <c r="BHN16" s="1933"/>
      <c r="BHO16" s="1933"/>
      <c r="BHP16" s="1933"/>
      <c r="BHQ16" s="1933"/>
      <c r="BHR16" s="1933"/>
      <c r="BHS16" s="1933"/>
      <c r="BHT16" s="1933"/>
      <c r="BHU16" s="1933"/>
      <c r="BHV16" s="1933"/>
      <c r="BHW16" s="1933"/>
      <c r="BHX16" s="1933"/>
      <c r="BHY16" s="1933"/>
      <c r="BHZ16" s="1933"/>
      <c r="BIA16" s="1933"/>
      <c r="BIB16" s="1933"/>
      <c r="BIC16" s="1933"/>
      <c r="BID16" s="1933"/>
      <c r="BIE16" s="1933"/>
      <c r="BIF16" s="1933"/>
      <c r="BIG16" s="1933"/>
      <c r="BIH16" s="1933"/>
      <c r="BII16" s="1933"/>
      <c r="BIJ16" s="1933"/>
      <c r="BIK16" s="1933"/>
      <c r="BIL16" s="1933"/>
      <c r="BIM16" s="1933"/>
      <c r="BIN16" s="1933"/>
      <c r="BIO16" s="1933"/>
      <c r="BIP16" s="1933"/>
      <c r="BIQ16" s="1933"/>
      <c r="BIR16" s="1933"/>
      <c r="BIS16" s="1933"/>
      <c r="BIT16" s="1933"/>
      <c r="BIU16" s="1933"/>
      <c r="BIV16" s="1933"/>
      <c r="BIW16" s="1933"/>
      <c r="BIX16" s="1933"/>
      <c r="BIY16" s="1933"/>
      <c r="BIZ16" s="1933"/>
      <c r="BJA16" s="1933"/>
      <c r="BJB16" s="1933"/>
      <c r="BJC16" s="1933"/>
      <c r="BJD16" s="1933"/>
      <c r="BJE16" s="1933"/>
      <c r="BJF16" s="1933"/>
      <c r="BJG16" s="1933"/>
      <c r="BJH16" s="1933"/>
      <c r="BJI16" s="1933"/>
      <c r="BJJ16" s="1933"/>
      <c r="BJK16" s="1933"/>
      <c r="BJL16" s="1933"/>
      <c r="BJM16" s="1933"/>
      <c r="BJN16" s="1933"/>
      <c r="BJO16" s="1933"/>
      <c r="BJP16" s="1933"/>
      <c r="BJQ16" s="1933"/>
      <c r="BJR16" s="1933"/>
      <c r="BJS16" s="1933"/>
      <c r="BJT16" s="1933"/>
      <c r="BJU16" s="1933"/>
      <c r="BJV16" s="1933"/>
      <c r="BJW16" s="1933"/>
      <c r="BJX16" s="1933"/>
      <c r="BJY16" s="1933"/>
      <c r="BJZ16" s="1933"/>
      <c r="BKA16" s="1933"/>
      <c r="BKB16" s="1933"/>
      <c r="BKC16" s="1933"/>
      <c r="BKD16" s="1933"/>
      <c r="BKE16" s="1933"/>
      <c r="BKF16" s="1933"/>
      <c r="BKG16" s="1933"/>
      <c r="BKH16" s="1933"/>
      <c r="BKI16" s="1933"/>
      <c r="BKJ16" s="1933"/>
      <c r="BKK16" s="1933"/>
      <c r="BKL16" s="1933"/>
      <c r="BKM16" s="1933"/>
      <c r="BKN16" s="1933"/>
      <c r="BKO16" s="1933"/>
      <c r="BKP16" s="1933"/>
      <c r="BKQ16" s="1933"/>
      <c r="BKR16" s="1933"/>
      <c r="BKS16" s="1933"/>
      <c r="BKT16" s="1933"/>
      <c r="BKU16" s="1933"/>
      <c r="BKV16" s="1933"/>
      <c r="BKW16" s="1933"/>
      <c r="BKX16" s="1933"/>
      <c r="BKY16" s="1933"/>
      <c r="BKZ16" s="1933"/>
      <c r="BLA16" s="1933"/>
      <c r="BLB16" s="1933"/>
      <c r="BLC16" s="1933"/>
      <c r="BLD16" s="1933"/>
      <c r="BLE16" s="1933"/>
      <c r="BLF16" s="1933"/>
      <c r="BLG16" s="1933"/>
      <c r="BLH16" s="1933"/>
      <c r="BLI16" s="1933"/>
      <c r="BLJ16" s="1933"/>
      <c r="BLK16" s="1933"/>
      <c r="BLL16" s="1933"/>
      <c r="BLM16" s="1933"/>
      <c r="BLN16" s="1933"/>
      <c r="BLO16" s="1933"/>
      <c r="BLP16" s="1933"/>
      <c r="BLQ16" s="1933"/>
      <c r="BLR16" s="1933"/>
      <c r="BLS16" s="1933"/>
      <c r="BLT16" s="1933"/>
      <c r="BLU16" s="1933"/>
      <c r="BLV16" s="1933"/>
      <c r="BLW16" s="1933"/>
      <c r="BLX16" s="1933"/>
      <c r="BLY16" s="1933"/>
      <c r="BLZ16" s="1933"/>
      <c r="BMA16" s="1933"/>
      <c r="BMB16" s="1933"/>
      <c r="BMC16" s="1933"/>
      <c r="BMD16" s="1933"/>
      <c r="BME16" s="1933"/>
      <c r="BMF16" s="1933"/>
      <c r="BMG16" s="1933"/>
      <c r="BMH16" s="1933"/>
      <c r="BMI16" s="1933"/>
      <c r="BMJ16" s="1933"/>
      <c r="BMK16" s="1933"/>
      <c r="BML16" s="1933"/>
      <c r="BMM16" s="1933"/>
      <c r="BMN16" s="1933"/>
      <c r="BMO16" s="1933"/>
      <c r="BMP16" s="1933"/>
      <c r="BMQ16" s="1933"/>
      <c r="BMR16" s="1933"/>
      <c r="BMS16" s="1933"/>
      <c r="BMT16" s="1933"/>
      <c r="BMU16" s="1933"/>
      <c r="BMV16" s="1933"/>
      <c r="BMW16" s="1933"/>
      <c r="BMX16" s="1933"/>
      <c r="BMY16" s="1933"/>
      <c r="BMZ16" s="1933"/>
      <c r="BNA16" s="1933"/>
      <c r="BNB16" s="1933"/>
      <c r="BNC16" s="1933"/>
      <c r="BND16" s="1933"/>
      <c r="BNE16" s="1933"/>
      <c r="BNF16" s="1933"/>
      <c r="BNG16" s="1933"/>
      <c r="BNH16" s="1933"/>
      <c r="BNI16" s="1933"/>
      <c r="BNJ16" s="1933"/>
      <c r="BNK16" s="1933"/>
      <c r="BNL16" s="1933"/>
      <c r="BNM16" s="1933"/>
      <c r="BNN16" s="1933"/>
      <c r="BNO16" s="1933"/>
      <c r="BNP16" s="1933"/>
      <c r="BNQ16" s="1933"/>
      <c r="BNR16" s="1933"/>
      <c r="BNS16" s="1933"/>
      <c r="BNT16" s="1933"/>
      <c r="BNU16" s="1933"/>
      <c r="BNV16" s="1933"/>
      <c r="BNW16" s="1933"/>
      <c r="BNX16" s="1933"/>
      <c r="BNY16" s="1933"/>
      <c r="BNZ16" s="1933"/>
      <c r="BOA16" s="1933"/>
      <c r="BOB16" s="1933"/>
      <c r="BOC16" s="1933"/>
      <c r="BOD16" s="1933"/>
      <c r="BOE16" s="1933"/>
      <c r="BOF16" s="1933"/>
      <c r="BOG16" s="1933"/>
      <c r="BOH16" s="1933"/>
      <c r="BOI16" s="1933"/>
      <c r="BOJ16" s="1933"/>
      <c r="BOK16" s="1933"/>
      <c r="BOL16" s="1933"/>
      <c r="BOM16" s="1933"/>
      <c r="BON16" s="1933"/>
      <c r="BOO16" s="1933"/>
      <c r="BOP16" s="1933"/>
      <c r="BOQ16" s="1933"/>
      <c r="BOR16" s="1933"/>
      <c r="BOS16" s="1933"/>
      <c r="BOT16" s="1933"/>
      <c r="BOU16" s="1933"/>
      <c r="BOV16" s="1933"/>
      <c r="BOW16" s="1933"/>
      <c r="BOX16" s="1933"/>
      <c r="BOY16" s="1933"/>
      <c r="BOZ16" s="1933"/>
      <c r="BPA16" s="1933"/>
      <c r="BPB16" s="1933"/>
      <c r="BPC16" s="1933"/>
      <c r="BPD16" s="1933"/>
      <c r="BPE16" s="1933"/>
      <c r="BPF16" s="1933"/>
      <c r="BPG16" s="1933"/>
      <c r="BPH16" s="1933"/>
      <c r="BPI16" s="1933"/>
      <c r="BPJ16" s="1933"/>
      <c r="BPK16" s="1933"/>
      <c r="BPL16" s="1933"/>
      <c r="BPM16" s="1933"/>
      <c r="BPN16" s="1933"/>
      <c r="BPO16" s="1933"/>
      <c r="BPP16" s="1933"/>
      <c r="BPQ16" s="1933"/>
      <c r="BPR16" s="1933"/>
      <c r="BPS16" s="1933"/>
      <c r="BPT16" s="1933"/>
      <c r="BPU16" s="1933"/>
      <c r="BPV16" s="1933"/>
      <c r="BPW16" s="1933"/>
      <c r="BPX16" s="1933"/>
      <c r="BPY16" s="1933"/>
      <c r="BPZ16" s="1933"/>
      <c r="BQA16" s="1933"/>
      <c r="BQB16" s="1933"/>
      <c r="BQC16" s="1933"/>
      <c r="BQD16" s="1933"/>
      <c r="BQE16" s="1933"/>
      <c r="BQF16" s="1933"/>
      <c r="BQG16" s="1933"/>
      <c r="BQH16" s="1933"/>
      <c r="BQI16" s="1933"/>
      <c r="BQJ16" s="1933"/>
      <c r="BQK16" s="1933"/>
      <c r="BQL16" s="1933"/>
      <c r="BQM16" s="1933"/>
      <c r="BQN16" s="1933"/>
      <c r="BQO16" s="1933"/>
      <c r="BQP16" s="1933"/>
      <c r="BQQ16" s="1933"/>
      <c r="BQR16" s="1933"/>
      <c r="BQS16" s="1933"/>
      <c r="BQT16" s="1933"/>
      <c r="BQU16" s="1933"/>
      <c r="BQV16" s="1933"/>
      <c r="BQW16" s="1933"/>
      <c r="BQX16" s="1933"/>
      <c r="BQY16" s="1933"/>
      <c r="BQZ16" s="1933"/>
      <c r="BRA16" s="1933"/>
      <c r="BRB16" s="1933"/>
      <c r="BRC16" s="1933"/>
      <c r="BRD16" s="1933"/>
      <c r="BRE16" s="1933"/>
      <c r="BRF16" s="1933"/>
      <c r="BRG16" s="1933"/>
      <c r="BRH16" s="1933"/>
      <c r="BRI16" s="1933"/>
      <c r="BRJ16" s="1933"/>
      <c r="BRK16" s="1933"/>
      <c r="BRL16" s="1933"/>
      <c r="BRM16" s="1933"/>
      <c r="BRN16" s="1933"/>
      <c r="BRO16" s="1933"/>
      <c r="BRP16" s="1933"/>
      <c r="BRQ16" s="1933"/>
      <c r="BRR16" s="1933"/>
      <c r="BRS16" s="1933"/>
      <c r="BRT16" s="1933"/>
      <c r="BRU16" s="1933"/>
      <c r="BRV16" s="1933"/>
      <c r="BRW16" s="1933"/>
      <c r="BRX16" s="1933"/>
      <c r="BRY16" s="1933"/>
      <c r="BRZ16" s="1933"/>
      <c r="BSA16" s="1933"/>
      <c r="BSB16" s="1933"/>
      <c r="BSC16" s="1933"/>
      <c r="BSD16" s="1933"/>
      <c r="BSE16" s="1933"/>
      <c r="BSF16" s="1933"/>
      <c r="BSG16" s="1933"/>
      <c r="BSH16" s="1933"/>
      <c r="BSI16" s="1933"/>
      <c r="BSJ16" s="1933"/>
      <c r="BSK16" s="1933"/>
      <c r="BSL16" s="1933"/>
      <c r="BSM16" s="1933"/>
      <c r="BSN16" s="1933"/>
      <c r="BSO16" s="1933"/>
      <c r="BSP16" s="1933"/>
      <c r="BSQ16" s="1933"/>
      <c r="BSR16" s="1933"/>
      <c r="BSS16" s="1933"/>
      <c r="BST16" s="1933"/>
      <c r="BSU16" s="1933"/>
      <c r="BSV16" s="1933"/>
      <c r="BSW16" s="1933"/>
      <c r="BSX16" s="1933"/>
      <c r="BSY16" s="1933"/>
      <c r="BSZ16" s="1933"/>
      <c r="BTA16" s="1933"/>
      <c r="BTB16" s="1933"/>
      <c r="BTC16" s="1933"/>
      <c r="BTD16" s="1933"/>
      <c r="BTE16" s="1933"/>
      <c r="BTF16" s="1933"/>
      <c r="BTG16" s="1933"/>
      <c r="BTH16" s="1933"/>
      <c r="BTI16" s="1933"/>
      <c r="BTJ16" s="1933"/>
      <c r="BTK16" s="1933"/>
      <c r="BTL16" s="1933"/>
      <c r="BTM16" s="1933"/>
      <c r="BTN16" s="1933"/>
      <c r="BTO16" s="1933"/>
      <c r="BTP16" s="1933"/>
      <c r="BTQ16" s="1933"/>
      <c r="BTR16" s="1933"/>
      <c r="BTS16" s="1933"/>
      <c r="BTT16" s="1933"/>
      <c r="BTU16" s="1933"/>
      <c r="BTV16" s="1933"/>
      <c r="BTW16" s="1933"/>
      <c r="BTX16" s="1933"/>
      <c r="BTY16" s="1933"/>
      <c r="BTZ16" s="1933"/>
      <c r="BUA16" s="1933"/>
      <c r="BUB16" s="1933"/>
      <c r="BUC16" s="1933"/>
      <c r="BUD16" s="1933"/>
      <c r="BUE16" s="1933"/>
      <c r="BUF16" s="1933"/>
      <c r="BUG16" s="1933"/>
      <c r="BUH16" s="1933"/>
      <c r="BUI16" s="1933"/>
      <c r="BUJ16" s="1933"/>
      <c r="BUK16" s="1933"/>
      <c r="BUL16" s="1933"/>
      <c r="BUM16" s="1933"/>
      <c r="BUN16" s="1933"/>
      <c r="BUO16" s="1933"/>
      <c r="BUP16" s="1933"/>
      <c r="BUQ16" s="1933"/>
      <c r="BUR16" s="1933"/>
      <c r="BUS16" s="1933"/>
      <c r="BUT16" s="1933"/>
      <c r="BUU16" s="1933"/>
      <c r="BUV16" s="1933"/>
      <c r="BUW16" s="1933"/>
      <c r="BUX16" s="1933"/>
      <c r="BUY16" s="1933"/>
      <c r="BUZ16" s="1933"/>
      <c r="BVA16" s="1933"/>
      <c r="BVB16" s="1933"/>
      <c r="BVC16" s="1933"/>
      <c r="BVD16" s="1933"/>
      <c r="BVE16" s="1933"/>
      <c r="BVF16" s="1933"/>
      <c r="BVG16" s="1933"/>
      <c r="BVH16" s="1933"/>
      <c r="BVI16" s="1933"/>
      <c r="BVJ16" s="1933"/>
      <c r="BVK16" s="1933"/>
      <c r="BVL16" s="1933"/>
      <c r="BVM16" s="1933"/>
      <c r="BVN16" s="1933"/>
      <c r="BVO16" s="1933"/>
      <c r="BVP16" s="1933"/>
      <c r="BVQ16" s="1933"/>
      <c r="BVR16" s="1933"/>
      <c r="BVS16" s="1933"/>
      <c r="BVT16" s="1933"/>
      <c r="BVU16" s="1933"/>
      <c r="BVV16" s="1933"/>
      <c r="BVW16" s="1933"/>
      <c r="BVX16" s="1933"/>
      <c r="BVY16" s="1933"/>
      <c r="BVZ16" s="1933"/>
      <c r="BWA16" s="1933"/>
      <c r="BWB16" s="1933"/>
      <c r="BWC16" s="1933"/>
      <c r="BWD16" s="1933"/>
      <c r="BWE16" s="1933"/>
      <c r="BWF16" s="1933"/>
      <c r="BWG16" s="1933"/>
      <c r="BWH16" s="1933"/>
      <c r="BWI16" s="1933"/>
      <c r="BWJ16" s="1933"/>
      <c r="BWK16" s="1933"/>
      <c r="BWL16" s="1933"/>
      <c r="BWM16" s="1933"/>
      <c r="BWN16" s="1933"/>
      <c r="BWO16" s="1933"/>
      <c r="BWP16" s="1933"/>
      <c r="BWQ16" s="1933"/>
      <c r="BWR16" s="1933"/>
      <c r="BWS16" s="1933"/>
      <c r="BWT16" s="1933"/>
      <c r="BWU16" s="1933"/>
      <c r="BWV16" s="1933"/>
      <c r="BWW16" s="1933"/>
      <c r="BWX16" s="1933"/>
      <c r="BWY16" s="1933"/>
      <c r="BWZ16" s="1933"/>
      <c r="BXA16" s="1933"/>
      <c r="BXB16" s="1933"/>
      <c r="BXC16" s="1933"/>
      <c r="BXD16" s="1933"/>
      <c r="BXE16" s="1933"/>
      <c r="BXF16" s="1933"/>
      <c r="BXG16" s="1933"/>
      <c r="BXH16" s="1933"/>
      <c r="BXI16" s="1933"/>
      <c r="BXJ16" s="1933"/>
      <c r="BXK16" s="1933"/>
      <c r="BXL16" s="1933"/>
      <c r="BXM16" s="1933"/>
      <c r="BXN16" s="1933"/>
      <c r="BXO16" s="1933"/>
      <c r="BXP16" s="1933"/>
      <c r="BXQ16" s="1933"/>
      <c r="BXR16" s="1933"/>
      <c r="BXS16" s="1933"/>
      <c r="BXT16" s="1933"/>
      <c r="BXU16" s="1933"/>
      <c r="BXV16" s="1933"/>
      <c r="BXW16" s="1933"/>
      <c r="BXX16" s="1933"/>
      <c r="BXY16" s="1933"/>
      <c r="BXZ16" s="1933"/>
      <c r="BYA16" s="1933"/>
      <c r="BYB16" s="1933"/>
      <c r="BYC16" s="1933"/>
      <c r="BYD16" s="1933"/>
      <c r="BYE16" s="1933"/>
      <c r="BYF16" s="1933"/>
      <c r="BYG16" s="1933"/>
      <c r="BYH16" s="1933"/>
      <c r="BYI16" s="1933"/>
      <c r="BYJ16" s="1933"/>
      <c r="BYK16" s="1933"/>
      <c r="BYL16" s="1933"/>
      <c r="BYM16" s="1933"/>
      <c r="BYN16" s="1933"/>
      <c r="BYO16" s="1933"/>
      <c r="BYP16" s="1933"/>
      <c r="BYQ16" s="1933"/>
      <c r="BYR16" s="1933"/>
      <c r="BYS16" s="1933"/>
      <c r="BYT16" s="1933"/>
      <c r="BYU16" s="1933"/>
      <c r="BYV16" s="1933"/>
      <c r="BYW16" s="1933"/>
      <c r="BYX16" s="1933"/>
      <c r="BYY16" s="1933"/>
      <c r="BYZ16" s="1933"/>
      <c r="BZA16" s="1933"/>
      <c r="BZB16" s="1933"/>
      <c r="BZC16" s="1933"/>
      <c r="BZD16" s="1933"/>
      <c r="BZE16" s="1933"/>
      <c r="BZF16" s="1933"/>
      <c r="BZG16" s="1933"/>
      <c r="BZH16" s="1933"/>
      <c r="BZI16" s="1933"/>
      <c r="BZJ16" s="1933"/>
      <c r="BZK16" s="1933"/>
      <c r="BZL16" s="1933"/>
      <c r="BZM16" s="1933"/>
      <c r="BZN16" s="1933"/>
      <c r="BZO16" s="1933"/>
      <c r="BZP16" s="1933"/>
      <c r="BZQ16" s="1933"/>
      <c r="BZR16" s="1933"/>
      <c r="BZS16" s="1933"/>
      <c r="BZT16" s="1933"/>
      <c r="BZU16" s="1933"/>
      <c r="BZV16" s="1933"/>
      <c r="BZW16" s="1933"/>
      <c r="BZX16" s="1933"/>
      <c r="BZY16" s="1933"/>
      <c r="BZZ16" s="1933"/>
      <c r="CAA16" s="1933"/>
      <c r="CAB16" s="1933"/>
      <c r="CAC16" s="1933"/>
      <c r="CAD16" s="1933"/>
      <c r="CAE16" s="1933"/>
      <c r="CAF16" s="1933"/>
      <c r="CAG16" s="1933"/>
      <c r="CAH16" s="1933"/>
      <c r="CAI16" s="1933"/>
      <c r="CAJ16" s="1933"/>
      <c r="CAK16" s="1933"/>
      <c r="CAL16" s="1933"/>
      <c r="CAM16" s="1933"/>
      <c r="CAN16" s="1933"/>
      <c r="CAO16" s="1933"/>
      <c r="CAP16" s="1933"/>
      <c r="CAQ16" s="1933"/>
      <c r="CAR16" s="1933"/>
      <c r="CAS16" s="1933"/>
      <c r="CAT16" s="1933"/>
      <c r="CAU16" s="1933"/>
      <c r="CAV16" s="1933"/>
      <c r="CAW16" s="1933"/>
      <c r="CAX16" s="1933"/>
      <c r="CAY16" s="1933"/>
      <c r="CAZ16" s="1933"/>
      <c r="CBA16" s="1933"/>
      <c r="CBB16" s="1933"/>
      <c r="CBC16" s="1933"/>
      <c r="CBD16" s="1933"/>
      <c r="CBE16" s="1933"/>
      <c r="CBF16" s="1933"/>
      <c r="CBG16" s="1933"/>
      <c r="CBH16" s="1933"/>
      <c r="CBI16" s="1933"/>
      <c r="CBJ16" s="1933"/>
      <c r="CBK16" s="1933"/>
      <c r="CBL16" s="1933"/>
      <c r="CBM16" s="1933"/>
      <c r="CBN16" s="1933"/>
      <c r="CBO16" s="1933"/>
      <c r="CBP16" s="1933"/>
      <c r="CBQ16" s="1933"/>
      <c r="CBR16" s="1933"/>
      <c r="CBS16" s="1933"/>
      <c r="CBT16" s="1933"/>
      <c r="CBU16" s="1933"/>
      <c r="CBV16" s="1933"/>
      <c r="CBW16" s="1933"/>
      <c r="CBX16" s="1933"/>
      <c r="CBY16" s="1933"/>
      <c r="CBZ16" s="1933"/>
      <c r="CCA16" s="1933"/>
      <c r="CCB16" s="1933"/>
      <c r="CCC16" s="1933"/>
      <c r="CCD16" s="1933"/>
      <c r="CCE16" s="1933"/>
      <c r="CCF16" s="1933"/>
      <c r="CCG16" s="1933"/>
      <c r="CCH16" s="1933"/>
      <c r="CCI16" s="1933"/>
      <c r="CCJ16" s="1933"/>
      <c r="CCK16" s="1933"/>
      <c r="CCL16" s="1933"/>
      <c r="CCM16" s="1933"/>
      <c r="CCN16" s="1933"/>
      <c r="CCO16" s="1933"/>
      <c r="CCP16" s="1933"/>
      <c r="CCQ16" s="1933"/>
      <c r="CCR16" s="1933"/>
      <c r="CCS16" s="1933"/>
      <c r="CCT16" s="1933"/>
      <c r="CCU16" s="1933"/>
      <c r="CCV16" s="1933"/>
      <c r="CCW16" s="1933"/>
      <c r="CCX16" s="1933"/>
      <c r="CCY16" s="1933"/>
      <c r="CCZ16" s="1933"/>
      <c r="CDA16" s="1933"/>
      <c r="CDB16" s="1933"/>
      <c r="CDC16" s="1933"/>
      <c r="CDD16" s="1933"/>
      <c r="CDE16" s="1933"/>
      <c r="CDF16" s="1933"/>
      <c r="CDG16" s="1933"/>
      <c r="CDH16" s="1933"/>
      <c r="CDI16" s="1933"/>
      <c r="CDJ16" s="1933"/>
      <c r="CDK16" s="1933"/>
      <c r="CDL16" s="1933"/>
      <c r="CDM16" s="1933"/>
      <c r="CDN16" s="1933"/>
      <c r="CDO16" s="1933"/>
      <c r="CDP16" s="1933"/>
      <c r="CDQ16" s="1933"/>
      <c r="CDR16" s="1933"/>
      <c r="CDS16" s="1933"/>
      <c r="CDT16" s="1933"/>
      <c r="CDU16" s="1933"/>
      <c r="CDV16" s="1933"/>
      <c r="CDW16" s="1933"/>
      <c r="CDX16" s="1933"/>
      <c r="CDY16" s="1933"/>
      <c r="CDZ16" s="1933"/>
      <c r="CEA16" s="1933"/>
      <c r="CEB16" s="1933"/>
      <c r="CEC16" s="1933"/>
      <c r="CED16" s="1933"/>
      <c r="CEE16" s="1933"/>
      <c r="CEF16" s="1933"/>
      <c r="CEG16" s="1933"/>
      <c r="CEH16" s="1933"/>
      <c r="CEI16" s="1933"/>
      <c r="CEJ16" s="1933"/>
      <c r="CEK16" s="1933"/>
      <c r="CEL16" s="1933"/>
      <c r="CEM16" s="1933"/>
      <c r="CEN16" s="1933"/>
      <c r="CEO16" s="1933"/>
      <c r="CEP16" s="1933"/>
      <c r="CEQ16" s="1933"/>
      <c r="CER16" s="1933"/>
      <c r="CES16" s="1933"/>
      <c r="CET16" s="1933"/>
      <c r="CEU16" s="1933"/>
      <c r="CEV16" s="1933"/>
      <c r="CEW16" s="1933"/>
      <c r="CEX16" s="1933"/>
      <c r="CEY16" s="1933"/>
      <c r="CEZ16" s="1933"/>
      <c r="CFA16" s="1933"/>
      <c r="CFB16" s="1933"/>
      <c r="CFC16" s="1933"/>
      <c r="CFD16" s="1933"/>
      <c r="CFE16" s="1933"/>
      <c r="CFF16" s="1933"/>
      <c r="CFG16" s="1933"/>
      <c r="CFH16" s="1933"/>
      <c r="CFI16" s="1933"/>
      <c r="CFJ16" s="1933"/>
      <c r="CFK16" s="1933"/>
      <c r="CFL16" s="1933"/>
      <c r="CFM16" s="1933"/>
      <c r="CFN16" s="1933"/>
      <c r="CFO16" s="1933"/>
      <c r="CFP16" s="1933"/>
      <c r="CFQ16" s="1933"/>
      <c r="CFR16" s="1933"/>
      <c r="CFS16" s="1933"/>
      <c r="CFT16" s="1933"/>
      <c r="CFU16" s="1933"/>
      <c r="CFV16" s="1933"/>
      <c r="CFW16" s="1933"/>
      <c r="CFX16" s="1933"/>
      <c r="CFY16" s="1933"/>
      <c r="CFZ16" s="1933"/>
      <c r="CGA16" s="1933"/>
      <c r="CGB16" s="1933"/>
      <c r="CGC16" s="1933"/>
      <c r="CGD16" s="1933"/>
      <c r="CGE16" s="1933"/>
      <c r="CGF16" s="1933"/>
      <c r="CGG16" s="1933"/>
      <c r="CGH16" s="1933"/>
      <c r="CGI16" s="1933"/>
      <c r="CGJ16" s="1933"/>
      <c r="CGK16" s="1933"/>
      <c r="CGL16" s="1933"/>
      <c r="CGM16" s="1933"/>
      <c r="CGN16" s="1933"/>
      <c r="CGO16" s="1933"/>
      <c r="CGP16" s="1933"/>
      <c r="CGQ16" s="1933"/>
      <c r="CGR16" s="1933"/>
      <c r="CGS16" s="1933"/>
      <c r="CGT16" s="1933"/>
      <c r="CGU16" s="1933"/>
      <c r="CGV16" s="1933"/>
      <c r="CGW16" s="1933"/>
      <c r="CGX16" s="1933"/>
      <c r="CGY16" s="1933"/>
      <c r="CGZ16" s="1933"/>
      <c r="CHA16" s="1933"/>
      <c r="CHB16" s="1933"/>
      <c r="CHC16" s="1933"/>
      <c r="CHD16" s="1933"/>
      <c r="CHE16" s="1933"/>
      <c r="CHF16" s="1933"/>
      <c r="CHG16" s="1933"/>
      <c r="CHH16" s="1933"/>
      <c r="CHI16" s="1933"/>
      <c r="CHJ16" s="1933"/>
      <c r="CHK16" s="1933"/>
      <c r="CHL16" s="1933"/>
      <c r="CHM16" s="1933"/>
      <c r="CHN16" s="1933"/>
      <c r="CHO16" s="1933"/>
      <c r="CHP16" s="1933"/>
      <c r="CHQ16" s="1933"/>
      <c r="CHR16" s="1933"/>
      <c r="CHS16" s="1933"/>
      <c r="CHT16" s="1933"/>
      <c r="CHU16" s="1933"/>
      <c r="CHV16" s="1933"/>
      <c r="CHW16" s="1933"/>
      <c r="CHX16" s="1933"/>
      <c r="CHY16" s="1933"/>
      <c r="CHZ16" s="1933"/>
      <c r="CIA16" s="1933"/>
      <c r="CIB16" s="1933"/>
      <c r="CIC16" s="1933"/>
      <c r="CID16" s="1933"/>
      <c r="CIE16" s="1933"/>
      <c r="CIF16" s="1933"/>
      <c r="CIG16" s="1933"/>
      <c r="CIH16" s="1933"/>
      <c r="CII16" s="1933"/>
      <c r="CIJ16" s="1933"/>
      <c r="CIK16" s="1933"/>
      <c r="CIL16" s="1933"/>
      <c r="CIM16" s="1933"/>
      <c r="CIN16" s="1933"/>
      <c r="CIO16" s="1933"/>
      <c r="CIP16" s="1933"/>
      <c r="CIQ16" s="1933"/>
      <c r="CIR16" s="1933"/>
      <c r="CIS16" s="1933"/>
      <c r="CIT16" s="1933"/>
      <c r="CIU16" s="1933"/>
      <c r="CIV16" s="1933"/>
      <c r="CIW16" s="1933"/>
      <c r="CIX16" s="1933"/>
      <c r="CIY16" s="1933"/>
      <c r="CIZ16" s="1933"/>
      <c r="CJA16" s="1933"/>
      <c r="CJB16" s="1933"/>
      <c r="CJC16" s="1933"/>
      <c r="CJD16" s="1933"/>
      <c r="CJE16" s="1933"/>
      <c r="CJF16" s="1933"/>
      <c r="CJG16" s="1933"/>
      <c r="CJH16" s="1933"/>
      <c r="CJI16" s="1933"/>
      <c r="CJJ16" s="1933"/>
      <c r="CJK16" s="1933"/>
      <c r="CJL16" s="1933"/>
      <c r="CJM16" s="1933"/>
      <c r="CJN16" s="1933"/>
      <c r="CJO16" s="1933"/>
      <c r="CJP16" s="1933"/>
      <c r="CJQ16" s="1933"/>
      <c r="CJR16" s="1933"/>
      <c r="CJS16" s="1933"/>
      <c r="CJT16" s="1933"/>
      <c r="CJU16" s="1933"/>
      <c r="CJV16" s="1933"/>
      <c r="CJW16" s="1933"/>
      <c r="CJX16" s="1933"/>
      <c r="CJY16" s="1933"/>
      <c r="CJZ16" s="1933"/>
      <c r="CKA16" s="1933"/>
      <c r="CKB16" s="1933"/>
      <c r="CKC16" s="1933"/>
      <c r="CKD16" s="1933"/>
      <c r="CKE16" s="1933"/>
      <c r="CKF16" s="1933"/>
      <c r="CKG16" s="1933"/>
      <c r="CKH16" s="1933"/>
      <c r="CKI16" s="1933"/>
      <c r="CKJ16" s="1933"/>
      <c r="CKK16" s="1933"/>
      <c r="CKL16" s="1933"/>
      <c r="CKM16" s="1933"/>
      <c r="CKN16" s="1933"/>
      <c r="CKO16" s="1933"/>
      <c r="CKP16" s="1933"/>
      <c r="CKQ16" s="1933"/>
      <c r="CKR16" s="1933"/>
      <c r="CKS16" s="1933"/>
      <c r="CKT16" s="1933"/>
      <c r="CKU16" s="1933"/>
      <c r="CKV16" s="1933"/>
      <c r="CKW16" s="1933"/>
      <c r="CKX16" s="1933"/>
      <c r="CKY16" s="1933"/>
      <c r="CKZ16" s="1933"/>
      <c r="CLA16" s="1933"/>
      <c r="CLB16" s="1933"/>
      <c r="CLC16" s="1933"/>
      <c r="CLD16" s="1933"/>
      <c r="CLE16" s="1933"/>
      <c r="CLF16" s="1933"/>
      <c r="CLG16" s="1933"/>
      <c r="CLH16" s="1933"/>
      <c r="CLI16" s="1933"/>
      <c r="CLJ16" s="1933"/>
      <c r="CLK16" s="1933"/>
      <c r="CLL16" s="1933"/>
      <c r="CLM16" s="1933"/>
      <c r="CLN16" s="1933"/>
      <c r="CLO16" s="1933"/>
      <c r="CLP16" s="1933"/>
      <c r="CLQ16" s="1933"/>
      <c r="CLR16" s="1933"/>
      <c r="CLS16" s="1933"/>
      <c r="CLT16" s="1933"/>
      <c r="CLU16" s="1933"/>
      <c r="CLV16" s="1933"/>
      <c r="CLW16" s="1933"/>
      <c r="CLX16" s="1933"/>
      <c r="CLY16" s="1933"/>
      <c r="CLZ16" s="1933"/>
      <c r="CMA16" s="1933"/>
      <c r="CMB16" s="1933"/>
      <c r="CMC16" s="1933"/>
      <c r="CMD16" s="1933"/>
      <c r="CME16" s="1933"/>
      <c r="CMF16" s="1933"/>
      <c r="CMG16" s="1933"/>
      <c r="CMH16" s="1933"/>
      <c r="CMI16" s="1933"/>
      <c r="CMJ16" s="1933"/>
      <c r="CMK16" s="1933"/>
      <c r="CML16" s="1933"/>
      <c r="CMM16" s="1933"/>
      <c r="CMN16" s="1933"/>
      <c r="CMO16" s="1933"/>
      <c r="CMP16" s="1933"/>
      <c r="CMQ16" s="1933"/>
      <c r="CMR16" s="1933"/>
      <c r="CMS16" s="1933"/>
      <c r="CMT16" s="1933"/>
      <c r="CMU16" s="1933"/>
      <c r="CMV16" s="1933"/>
      <c r="CMW16" s="1933"/>
      <c r="CMX16" s="1933"/>
      <c r="CMY16" s="1933"/>
      <c r="CMZ16" s="1933"/>
      <c r="CNA16" s="1933"/>
      <c r="CNB16" s="1933"/>
      <c r="CNC16" s="1933"/>
      <c r="CND16" s="1933"/>
      <c r="CNE16" s="1933"/>
      <c r="CNF16" s="1933"/>
      <c r="CNG16" s="1933"/>
      <c r="CNH16" s="1933"/>
      <c r="CNI16" s="1933"/>
      <c r="CNJ16" s="1933"/>
      <c r="CNK16" s="1933"/>
      <c r="CNL16" s="1933"/>
      <c r="CNM16" s="1933"/>
      <c r="CNN16" s="1933"/>
      <c r="CNO16" s="1933"/>
      <c r="CNP16" s="1933"/>
      <c r="CNQ16" s="1933"/>
      <c r="CNR16" s="1933"/>
      <c r="CNS16" s="1933"/>
      <c r="CNT16" s="1933"/>
      <c r="CNU16" s="1933"/>
      <c r="CNV16" s="1933"/>
      <c r="CNW16" s="1933"/>
      <c r="CNX16" s="1933"/>
      <c r="CNY16" s="1933"/>
      <c r="CNZ16" s="1933"/>
      <c r="COA16" s="1933"/>
      <c r="COB16" s="1933"/>
      <c r="COC16" s="1933"/>
      <c r="COD16" s="1933"/>
      <c r="COE16" s="1933"/>
      <c r="COF16" s="1933"/>
      <c r="COG16" s="1933"/>
      <c r="COH16" s="1933"/>
      <c r="COI16" s="1933"/>
      <c r="COJ16" s="1933"/>
      <c r="COK16" s="1933"/>
      <c r="COL16" s="1933"/>
      <c r="COM16" s="1933"/>
      <c r="CON16" s="1933"/>
      <c r="COO16" s="1933"/>
      <c r="COP16" s="1933"/>
      <c r="COQ16" s="1933"/>
      <c r="COR16" s="1933"/>
      <c r="COS16" s="1933"/>
      <c r="COT16" s="1933"/>
      <c r="COU16" s="1933"/>
      <c r="COV16" s="1933"/>
      <c r="COW16" s="1933"/>
      <c r="COX16" s="1933"/>
      <c r="COY16" s="1933"/>
      <c r="COZ16" s="1933"/>
      <c r="CPA16" s="1933"/>
      <c r="CPB16" s="1933"/>
      <c r="CPC16" s="1933"/>
      <c r="CPD16" s="1933"/>
      <c r="CPE16" s="1933"/>
      <c r="CPF16" s="1933"/>
      <c r="CPG16" s="1933"/>
      <c r="CPH16" s="1933"/>
      <c r="CPI16" s="1933"/>
      <c r="CPJ16" s="1933"/>
      <c r="CPK16" s="1933"/>
      <c r="CPL16" s="1933"/>
      <c r="CPM16" s="1933"/>
      <c r="CPN16" s="1933"/>
      <c r="CPO16" s="1933"/>
      <c r="CPP16" s="1933"/>
      <c r="CPQ16" s="1933"/>
      <c r="CPR16" s="1933"/>
      <c r="CPS16" s="1933"/>
      <c r="CPT16" s="1933"/>
      <c r="CPU16" s="1933"/>
      <c r="CPV16" s="1933"/>
      <c r="CPW16" s="1933"/>
      <c r="CPX16" s="1933"/>
      <c r="CPY16" s="1933"/>
      <c r="CPZ16" s="1933"/>
      <c r="CQA16" s="1933"/>
      <c r="CQB16" s="1933"/>
      <c r="CQC16" s="1933"/>
      <c r="CQD16" s="1933"/>
      <c r="CQE16" s="1933"/>
      <c r="CQF16" s="1933"/>
      <c r="CQG16" s="1933"/>
      <c r="CQH16" s="1933"/>
      <c r="CQI16" s="1933"/>
      <c r="CQJ16" s="1933"/>
      <c r="CQK16" s="1933"/>
      <c r="CQL16" s="1933"/>
      <c r="CQM16" s="1933"/>
      <c r="CQN16" s="1933"/>
      <c r="CQO16" s="1933"/>
      <c r="CQP16" s="1933"/>
      <c r="CQQ16" s="1933"/>
      <c r="CQR16" s="1933"/>
      <c r="CQS16" s="1933"/>
      <c r="CQT16" s="1933"/>
      <c r="CQU16" s="1933"/>
      <c r="CQV16" s="1933"/>
      <c r="CQW16" s="1933"/>
      <c r="CQX16" s="1933"/>
      <c r="CQY16" s="1933"/>
      <c r="CQZ16" s="1933"/>
      <c r="CRA16" s="1933"/>
      <c r="CRB16" s="1933"/>
      <c r="CRC16" s="1933"/>
      <c r="CRD16" s="1933"/>
      <c r="CRE16" s="1933"/>
      <c r="CRF16" s="1933"/>
      <c r="CRG16" s="1933"/>
      <c r="CRH16" s="1933"/>
      <c r="CRI16" s="1933"/>
      <c r="CRJ16" s="1933"/>
      <c r="CRK16" s="1933"/>
      <c r="CRL16" s="1933"/>
      <c r="CRM16" s="1933"/>
      <c r="CRN16" s="1933"/>
      <c r="CRO16" s="1933"/>
      <c r="CRP16" s="1933"/>
      <c r="CRQ16" s="1933"/>
      <c r="CRR16" s="1933"/>
      <c r="CRS16" s="1933"/>
      <c r="CRT16" s="1933"/>
      <c r="CRU16" s="1933"/>
      <c r="CRV16" s="1933"/>
      <c r="CRW16" s="1933"/>
      <c r="CRX16" s="1933"/>
      <c r="CRY16" s="1933"/>
      <c r="CRZ16" s="1933"/>
      <c r="CSA16" s="1933"/>
      <c r="CSB16" s="1933"/>
      <c r="CSC16" s="1933"/>
      <c r="CSD16" s="1933"/>
      <c r="CSE16" s="1933"/>
      <c r="CSF16" s="1933"/>
      <c r="CSG16" s="1933"/>
      <c r="CSH16" s="1933"/>
      <c r="CSI16" s="1933"/>
      <c r="CSJ16" s="1933"/>
      <c r="CSK16" s="1933"/>
      <c r="CSL16" s="1933"/>
      <c r="CSM16" s="1933"/>
      <c r="CSN16" s="1933"/>
      <c r="CSO16" s="1933"/>
      <c r="CSP16" s="1933"/>
      <c r="CSQ16" s="1933"/>
      <c r="CSR16" s="1933"/>
      <c r="CSS16" s="1933"/>
      <c r="CST16" s="1933"/>
      <c r="CSU16" s="1933"/>
      <c r="CSV16" s="1933"/>
      <c r="CSW16" s="1933"/>
      <c r="CSX16" s="1933"/>
      <c r="CSY16" s="1933"/>
      <c r="CSZ16" s="1933"/>
      <c r="CTA16" s="1933"/>
      <c r="CTB16" s="1933"/>
      <c r="CTC16" s="1933"/>
      <c r="CTD16" s="1933"/>
      <c r="CTE16" s="1933"/>
      <c r="CTF16" s="1933"/>
      <c r="CTG16" s="1933"/>
      <c r="CTH16" s="1933"/>
      <c r="CTI16" s="1933"/>
      <c r="CTJ16" s="1933"/>
      <c r="CTK16" s="1933"/>
      <c r="CTL16" s="1933"/>
      <c r="CTM16" s="1933"/>
      <c r="CTN16" s="1933"/>
      <c r="CTO16" s="1933"/>
      <c r="CTP16" s="1933"/>
      <c r="CTQ16" s="1933"/>
      <c r="CTR16" s="1933"/>
      <c r="CTS16" s="1933"/>
      <c r="CTT16" s="1933"/>
      <c r="CTU16" s="1933"/>
      <c r="CTV16" s="1933"/>
      <c r="CTW16" s="1933"/>
      <c r="CTX16" s="1933"/>
      <c r="CTY16" s="1933"/>
      <c r="CTZ16" s="1933"/>
      <c r="CUA16" s="1933"/>
      <c r="CUB16" s="1933"/>
      <c r="CUC16" s="1933"/>
      <c r="CUD16" s="1933"/>
      <c r="CUE16" s="1933"/>
      <c r="CUF16" s="1933"/>
      <c r="CUG16" s="1933"/>
      <c r="CUH16" s="1933"/>
      <c r="CUI16" s="1933"/>
      <c r="CUJ16" s="1933"/>
      <c r="CUK16" s="1933"/>
      <c r="CUL16" s="1933"/>
      <c r="CUM16" s="1933"/>
      <c r="CUN16" s="1933"/>
      <c r="CUO16" s="1933"/>
      <c r="CUP16" s="1933"/>
      <c r="CUQ16" s="1933"/>
      <c r="CUR16" s="1933"/>
      <c r="CUS16" s="1933"/>
      <c r="CUT16" s="1933"/>
      <c r="CUU16" s="1933"/>
      <c r="CUV16" s="1933"/>
      <c r="CUW16" s="1933"/>
      <c r="CUX16" s="1933"/>
      <c r="CUY16" s="1933"/>
      <c r="CUZ16" s="1933"/>
      <c r="CVA16" s="1933"/>
      <c r="CVB16" s="1933"/>
      <c r="CVC16" s="1933"/>
      <c r="CVD16" s="1933"/>
      <c r="CVE16" s="1933"/>
      <c r="CVF16" s="1933"/>
      <c r="CVG16" s="1933"/>
      <c r="CVH16" s="1933"/>
      <c r="CVI16" s="1933"/>
      <c r="CVJ16" s="1933"/>
      <c r="CVK16" s="1933"/>
      <c r="CVL16" s="1933"/>
      <c r="CVM16" s="1933"/>
      <c r="CVN16" s="1933"/>
      <c r="CVO16" s="1933"/>
      <c r="CVP16" s="1933"/>
      <c r="CVQ16" s="1933"/>
      <c r="CVR16" s="1933"/>
      <c r="CVS16" s="1933"/>
      <c r="CVT16" s="1933"/>
      <c r="CVU16" s="1933"/>
      <c r="CVV16" s="1933"/>
      <c r="CVW16" s="1933"/>
      <c r="CVX16" s="1933"/>
      <c r="CVY16" s="1933"/>
      <c r="CVZ16" s="1933"/>
      <c r="CWA16" s="1933"/>
      <c r="CWB16" s="1933"/>
      <c r="CWC16" s="1933"/>
      <c r="CWD16" s="1933"/>
      <c r="CWE16" s="1933"/>
      <c r="CWF16" s="1933"/>
      <c r="CWG16" s="1933"/>
      <c r="CWH16" s="1933"/>
      <c r="CWI16" s="1933"/>
      <c r="CWJ16" s="1933"/>
      <c r="CWK16" s="1933"/>
      <c r="CWL16" s="1933"/>
      <c r="CWM16" s="1933"/>
      <c r="CWN16" s="1933"/>
      <c r="CWO16" s="1933"/>
      <c r="CWP16" s="1933"/>
      <c r="CWQ16" s="1933"/>
      <c r="CWR16" s="1933"/>
      <c r="CWS16" s="1933"/>
      <c r="CWT16" s="1933"/>
      <c r="CWU16" s="1933"/>
      <c r="CWV16" s="1933"/>
      <c r="CWW16" s="1933"/>
      <c r="CWX16" s="1933"/>
      <c r="CWY16" s="1933"/>
      <c r="CWZ16" s="1933"/>
      <c r="CXA16" s="1933"/>
      <c r="CXB16" s="1933"/>
      <c r="CXC16" s="1933"/>
      <c r="CXD16" s="1933"/>
      <c r="CXE16" s="1933"/>
      <c r="CXF16" s="1933"/>
      <c r="CXG16" s="1933"/>
      <c r="CXH16" s="1933"/>
      <c r="CXI16" s="1933"/>
      <c r="CXJ16" s="1933"/>
      <c r="CXK16" s="1933"/>
      <c r="CXL16" s="1933"/>
      <c r="CXM16" s="1933"/>
      <c r="CXN16" s="1933"/>
      <c r="CXO16" s="1933"/>
      <c r="CXP16" s="1933"/>
      <c r="CXQ16" s="1933"/>
      <c r="CXR16" s="1933"/>
      <c r="CXS16" s="1933"/>
      <c r="CXT16" s="1933"/>
      <c r="CXU16" s="1933"/>
      <c r="CXV16" s="1933"/>
      <c r="CXW16" s="1933"/>
      <c r="CXX16" s="1933"/>
      <c r="CXY16" s="1933"/>
      <c r="CXZ16" s="1933"/>
      <c r="CYA16" s="1933"/>
      <c r="CYB16" s="1933"/>
      <c r="CYC16" s="1933"/>
      <c r="CYD16" s="1933"/>
      <c r="CYE16" s="1933"/>
      <c r="CYF16" s="1933"/>
      <c r="CYG16" s="1933"/>
      <c r="CYH16" s="1933"/>
      <c r="CYI16" s="1933"/>
      <c r="CYJ16" s="1933"/>
      <c r="CYK16" s="1933"/>
      <c r="CYL16" s="1933"/>
      <c r="CYM16" s="1933"/>
      <c r="CYN16" s="1933"/>
      <c r="CYO16" s="1933"/>
      <c r="CYP16" s="1933"/>
      <c r="CYQ16" s="1933"/>
      <c r="CYR16" s="1933"/>
      <c r="CYS16" s="1933"/>
      <c r="CYT16" s="1933"/>
      <c r="CYU16" s="1933"/>
      <c r="CYV16" s="1933"/>
      <c r="CYW16" s="1933"/>
      <c r="CYX16" s="1933"/>
      <c r="CYY16" s="1933"/>
      <c r="CYZ16" s="1933"/>
      <c r="CZA16" s="1933"/>
      <c r="CZB16" s="1933"/>
      <c r="CZC16" s="1933"/>
      <c r="CZD16" s="1933"/>
      <c r="CZE16" s="1933"/>
      <c r="CZF16" s="1933"/>
      <c r="CZG16" s="1933"/>
      <c r="CZH16" s="1933"/>
      <c r="CZI16" s="1933"/>
      <c r="CZJ16" s="1933"/>
      <c r="CZK16" s="1933"/>
      <c r="CZL16" s="1933"/>
      <c r="CZM16" s="1933"/>
      <c r="CZN16" s="1933"/>
      <c r="CZO16" s="1933"/>
      <c r="CZP16" s="1933"/>
      <c r="CZQ16" s="1933"/>
      <c r="CZR16" s="1933"/>
      <c r="CZS16" s="1933"/>
      <c r="CZT16" s="1933"/>
      <c r="CZU16" s="1933"/>
      <c r="CZV16" s="1933"/>
      <c r="CZW16" s="1933"/>
      <c r="CZX16" s="1933"/>
      <c r="CZY16" s="1933"/>
      <c r="CZZ16" s="1933"/>
      <c r="DAA16" s="1933"/>
      <c r="DAB16" s="1933"/>
      <c r="DAC16" s="1933"/>
      <c r="DAD16" s="1933"/>
      <c r="DAE16" s="1933"/>
      <c r="DAF16" s="1933"/>
      <c r="DAG16" s="1933"/>
      <c r="DAH16" s="1933"/>
      <c r="DAI16" s="1933"/>
      <c r="DAJ16" s="1933"/>
      <c r="DAK16" s="1933"/>
      <c r="DAL16" s="1933"/>
      <c r="DAM16" s="1933"/>
      <c r="DAN16" s="1933"/>
      <c r="DAO16" s="1933"/>
      <c r="DAP16" s="1933"/>
      <c r="DAQ16" s="1933"/>
      <c r="DAR16" s="1933"/>
      <c r="DAS16" s="1933"/>
      <c r="DAT16" s="1933"/>
      <c r="DAU16" s="1933"/>
      <c r="DAV16" s="1933"/>
      <c r="DAW16" s="1933"/>
      <c r="DAX16" s="1933"/>
      <c r="DAY16" s="1933"/>
      <c r="DAZ16" s="1933"/>
      <c r="DBA16" s="1933"/>
      <c r="DBB16" s="1933"/>
      <c r="DBC16" s="1933"/>
      <c r="DBD16" s="1933"/>
      <c r="DBE16" s="1933"/>
      <c r="DBF16" s="1933"/>
      <c r="DBG16" s="1933"/>
      <c r="DBH16" s="1933"/>
      <c r="DBI16" s="1933"/>
      <c r="DBJ16" s="1933"/>
      <c r="DBK16" s="1933"/>
      <c r="DBL16" s="1933"/>
      <c r="DBM16" s="1933"/>
      <c r="DBN16" s="1933"/>
      <c r="DBO16" s="1933"/>
      <c r="DBP16" s="1933"/>
      <c r="DBQ16" s="1933"/>
      <c r="DBR16" s="1933"/>
      <c r="DBS16" s="1933"/>
      <c r="DBT16" s="1933"/>
      <c r="DBU16" s="1933"/>
      <c r="DBV16" s="1933"/>
      <c r="DBW16" s="1933"/>
      <c r="DBX16" s="1933"/>
      <c r="DBY16" s="1933"/>
      <c r="DBZ16" s="1933"/>
      <c r="DCA16" s="1933"/>
      <c r="DCB16" s="1933"/>
      <c r="DCC16" s="1933"/>
      <c r="DCD16" s="1933"/>
      <c r="DCE16" s="1933"/>
      <c r="DCF16" s="1933"/>
      <c r="DCG16" s="1933"/>
      <c r="DCH16" s="1933"/>
      <c r="DCI16" s="1933"/>
      <c r="DCJ16" s="1933"/>
      <c r="DCK16" s="1933"/>
      <c r="DCL16" s="1933"/>
      <c r="DCM16" s="1933"/>
      <c r="DCN16" s="1933"/>
      <c r="DCO16" s="1933"/>
      <c r="DCP16" s="1933"/>
      <c r="DCQ16" s="1933"/>
      <c r="DCR16" s="1933"/>
      <c r="DCS16" s="1933"/>
      <c r="DCT16" s="1933"/>
      <c r="DCU16" s="1933"/>
      <c r="DCV16" s="1933"/>
      <c r="DCW16" s="1933"/>
      <c r="DCX16" s="1933"/>
      <c r="DCY16" s="1933"/>
      <c r="DCZ16" s="1933"/>
      <c r="DDA16" s="1933"/>
      <c r="DDB16" s="1933"/>
      <c r="DDC16" s="1933"/>
      <c r="DDD16" s="1933"/>
      <c r="DDE16" s="1933"/>
      <c r="DDF16" s="1933"/>
      <c r="DDG16" s="1933"/>
      <c r="DDH16" s="1933"/>
      <c r="DDI16" s="1933"/>
      <c r="DDJ16" s="1933"/>
      <c r="DDK16" s="1933"/>
      <c r="DDL16" s="1933"/>
      <c r="DDM16" s="1933"/>
      <c r="DDN16" s="1933"/>
      <c r="DDO16" s="1933"/>
      <c r="DDP16" s="1933"/>
      <c r="DDQ16" s="1933"/>
      <c r="DDR16" s="1933"/>
      <c r="DDS16" s="1933"/>
      <c r="DDT16" s="1933"/>
      <c r="DDU16" s="1933"/>
      <c r="DDV16" s="1933"/>
      <c r="DDW16" s="1933"/>
      <c r="DDX16" s="1933"/>
      <c r="DDY16" s="1933"/>
      <c r="DDZ16" s="1933"/>
      <c r="DEA16" s="1933"/>
      <c r="DEB16" s="1933"/>
      <c r="DEC16" s="1933"/>
      <c r="DED16" s="1933"/>
      <c r="DEE16" s="1933"/>
      <c r="DEF16" s="1933"/>
      <c r="DEG16" s="1933"/>
      <c r="DEH16" s="1933"/>
      <c r="DEI16" s="1933"/>
      <c r="DEJ16" s="1933"/>
      <c r="DEK16" s="1933"/>
      <c r="DEL16" s="1933"/>
      <c r="DEM16" s="1933"/>
      <c r="DEN16" s="1933"/>
      <c r="DEO16" s="1933"/>
      <c r="DEP16" s="1933"/>
      <c r="DEQ16" s="1933"/>
      <c r="DER16" s="1933"/>
      <c r="DES16" s="1933"/>
      <c r="DET16" s="1933"/>
      <c r="DEU16" s="1933"/>
      <c r="DEV16" s="1933"/>
      <c r="DEW16" s="1933"/>
      <c r="DEX16" s="1933"/>
      <c r="DEY16" s="1933"/>
      <c r="DEZ16" s="1933"/>
      <c r="DFA16" s="1933"/>
      <c r="DFB16" s="1933"/>
      <c r="DFC16" s="1933"/>
      <c r="DFD16" s="1933"/>
      <c r="DFE16" s="1933"/>
      <c r="DFF16" s="1933"/>
      <c r="DFG16" s="1933"/>
      <c r="DFH16" s="1933"/>
      <c r="DFI16" s="1933"/>
      <c r="DFJ16" s="1933"/>
      <c r="DFK16" s="1933"/>
      <c r="DFL16" s="1933"/>
      <c r="DFM16" s="1933"/>
      <c r="DFN16" s="1933"/>
      <c r="DFO16" s="1933"/>
      <c r="DFP16" s="1933"/>
      <c r="DFQ16" s="1933"/>
      <c r="DFR16" s="1933"/>
      <c r="DFS16" s="1933"/>
      <c r="DFT16" s="1933"/>
      <c r="DFU16" s="1933"/>
      <c r="DFV16" s="1933"/>
      <c r="DFW16" s="1933"/>
      <c r="DFX16" s="1933"/>
      <c r="DFY16" s="1933"/>
      <c r="DFZ16" s="1933"/>
      <c r="DGA16" s="1933"/>
      <c r="DGB16" s="1933"/>
      <c r="DGC16" s="1933"/>
      <c r="DGD16" s="1933"/>
      <c r="DGE16" s="1933"/>
      <c r="DGF16" s="1933"/>
      <c r="DGG16" s="1933"/>
      <c r="DGH16" s="1933"/>
      <c r="DGI16" s="1933"/>
      <c r="DGJ16" s="1933"/>
      <c r="DGK16" s="1933"/>
      <c r="DGL16" s="1933"/>
      <c r="DGM16" s="1933"/>
      <c r="DGN16" s="1933"/>
      <c r="DGO16" s="1933"/>
      <c r="DGP16" s="1933"/>
      <c r="DGQ16" s="1933"/>
      <c r="DGR16" s="1933"/>
      <c r="DGS16" s="1933"/>
      <c r="DGT16" s="1933"/>
      <c r="DGU16" s="1933"/>
      <c r="DGV16" s="1933"/>
      <c r="DGW16" s="1933"/>
      <c r="DGX16" s="1933"/>
      <c r="DGY16" s="1933"/>
      <c r="DGZ16" s="1933"/>
      <c r="DHA16" s="1933"/>
      <c r="DHB16" s="1933"/>
      <c r="DHC16" s="1933"/>
      <c r="DHD16" s="1933"/>
      <c r="DHE16" s="1933"/>
      <c r="DHF16" s="1933"/>
      <c r="DHG16" s="1933"/>
      <c r="DHH16" s="1933"/>
      <c r="DHI16" s="1933"/>
      <c r="DHJ16" s="1933"/>
      <c r="DHK16" s="1933"/>
      <c r="DHL16" s="1933"/>
      <c r="DHM16" s="1933"/>
      <c r="DHN16" s="1933"/>
      <c r="DHO16" s="1933"/>
      <c r="DHP16" s="1933"/>
      <c r="DHQ16" s="1933"/>
      <c r="DHR16" s="1933"/>
      <c r="DHS16" s="1933"/>
      <c r="DHT16" s="1933"/>
      <c r="DHU16" s="1933"/>
      <c r="DHV16" s="1933"/>
      <c r="DHW16" s="1933"/>
      <c r="DHX16" s="1933"/>
      <c r="DHY16" s="1933"/>
      <c r="DHZ16" s="1933"/>
      <c r="DIA16" s="1933"/>
      <c r="DIB16" s="1933"/>
      <c r="DIC16" s="1933"/>
      <c r="DID16" s="1933"/>
      <c r="DIE16" s="1933"/>
      <c r="DIF16" s="1933"/>
      <c r="DIG16" s="1933"/>
      <c r="DIH16" s="1933"/>
      <c r="DII16" s="1933"/>
      <c r="DIJ16" s="1933"/>
      <c r="DIK16" s="1933"/>
      <c r="DIL16" s="1933"/>
      <c r="DIM16" s="1933"/>
      <c r="DIN16" s="1933"/>
      <c r="DIO16" s="1933"/>
      <c r="DIP16" s="1933"/>
      <c r="DIQ16" s="1933"/>
      <c r="DIR16" s="1933"/>
      <c r="DIS16" s="1933"/>
      <c r="DIT16" s="1933"/>
      <c r="DIU16" s="1933"/>
      <c r="DIV16" s="1933"/>
      <c r="DIW16" s="1933"/>
      <c r="DIX16" s="1933"/>
      <c r="DIY16" s="1933"/>
      <c r="DIZ16" s="1933"/>
      <c r="DJA16" s="1933"/>
      <c r="DJB16" s="1933"/>
      <c r="DJC16" s="1933"/>
      <c r="DJD16" s="1933"/>
      <c r="DJE16" s="1933"/>
      <c r="DJF16" s="1933"/>
      <c r="DJG16" s="1933"/>
      <c r="DJH16" s="1933"/>
      <c r="DJI16" s="1933"/>
      <c r="DJJ16" s="1933"/>
      <c r="DJK16" s="1933"/>
      <c r="DJL16" s="1933"/>
      <c r="DJM16" s="1933"/>
      <c r="DJN16" s="1933"/>
      <c r="DJO16" s="1933"/>
      <c r="DJP16" s="1933"/>
      <c r="DJQ16" s="1933"/>
      <c r="DJR16" s="1933"/>
      <c r="DJS16" s="1933"/>
      <c r="DJT16" s="1933"/>
      <c r="DJU16" s="1933"/>
      <c r="DJV16" s="1933"/>
      <c r="DJW16" s="1933"/>
      <c r="DJX16" s="1933"/>
      <c r="DJY16" s="1933"/>
      <c r="DJZ16" s="1933"/>
      <c r="DKA16" s="1933"/>
      <c r="DKB16" s="1933"/>
      <c r="DKC16" s="1933"/>
      <c r="DKD16" s="1933"/>
      <c r="DKE16" s="1933"/>
      <c r="DKF16" s="1933"/>
      <c r="DKG16" s="1933"/>
      <c r="DKH16" s="1933"/>
      <c r="DKI16" s="1933"/>
      <c r="DKJ16" s="1933"/>
      <c r="DKK16" s="1933"/>
      <c r="DKL16" s="1933"/>
      <c r="DKM16" s="1933"/>
      <c r="DKN16" s="1933"/>
      <c r="DKO16" s="1933"/>
      <c r="DKP16" s="1933"/>
      <c r="DKQ16" s="1933"/>
      <c r="DKR16" s="1933"/>
      <c r="DKS16" s="1933"/>
      <c r="DKT16" s="1933"/>
      <c r="DKU16" s="1933"/>
      <c r="DKV16" s="1933"/>
      <c r="DKW16" s="1933"/>
      <c r="DKX16" s="1933"/>
      <c r="DKY16" s="1933"/>
      <c r="DKZ16" s="1933"/>
      <c r="DLA16" s="1933"/>
      <c r="DLB16" s="1933"/>
      <c r="DLC16" s="1933"/>
      <c r="DLD16" s="1933"/>
      <c r="DLE16" s="1933"/>
      <c r="DLF16" s="1933"/>
      <c r="DLG16" s="1933"/>
      <c r="DLH16" s="1933"/>
      <c r="DLI16" s="1933"/>
      <c r="DLJ16" s="1933"/>
      <c r="DLK16" s="1933"/>
      <c r="DLL16" s="1933"/>
      <c r="DLM16" s="1933"/>
      <c r="DLN16" s="1933"/>
      <c r="DLO16" s="1933"/>
      <c r="DLP16" s="1933"/>
      <c r="DLQ16" s="1933"/>
      <c r="DLR16" s="1933"/>
      <c r="DLS16" s="1933"/>
      <c r="DLT16" s="1933"/>
      <c r="DLU16" s="1933"/>
      <c r="DLV16" s="1933"/>
      <c r="DLW16" s="1933"/>
      <c r="DLX16" s="1933"/>
      <c r="DLY16" s="1933"/>
      <c r="DLZ16" s="1933"/>
      <c r="DMA16" s="1933"/>
      <c r="DMB16" s="1933"/>
      <c r="DMC16" s="1933"/>
      <c r="DMD16" s="1933"/>
      <c r="DME16" s="1933"/>
      <c r="DMF16" s="1933"/>
      <c r="DMG16" s="1933"/>
      <c r="DMH16" s="1933"/>
      <c r="DMI16" s="1933"/>
      <c r="DMJ16" s="1933"/>
      <c r="DMK16" s="1933"/>
      <c r="DML16" s="1933"/>
      <c r="DMM16" s="1933"/>
      <c r="DMN16" s="1933"/>
      <c r="DMO16" s="1933"/>
      <c r="DMP16" s="1933"/>
      <c r="DMQ16" s="1933"/>
      <c r="DMR16" s="1933"/>
      <c r="DMS16" s="1933"/>
      <c r="DMT16" s="1933"/>
      <c r="DMU16" s="1933"/>
      <c r="DMV16" s="1933"/>
      <c r="DMW16" s="1933"/>
      <c r="DMX16" s="1933"/>
      <c r="DMY16" s="1933"/>
      <c r="DMZ16" s="1933"/>
      <c r="DNA16" s="1933"/>
      <c r="DNB16" s="1933"/>
      <c r="DNC16" s="1933"/>
      <c r="DND16" s="1933"/>
      <c r="DNE16" s="1933"/>
      <c r="DNF16" s="1933"/>
      <c r="DNG16" s="1933"/>
      <c r="DNH16" s="1933"/>
      <c r="DNI16" s="1933"/>
      <c r="DNJ16" s="1933"/>
      <c r="DNK16" s="1933"/>
      <c r="DNL16" s="1933"/>
      <c r="DNM16" s="1933"/>
      <c r="DNN16" s="1933"/>
      <c r="DNO16" s="1933"/>
      <c r="DNP16" s="1933"/>
      <c r="DNQ16" s="1933"/>
      <c r="DNR16" s="1933"/>
      <c r="DNS16" s="1933"/>
      <c r="DNT16" s="1933"/>
      <c r="DNU16" s="1933"/>
      <c r="DNV16" s="1933"/>
      <c r="DNW16" s="1933"/>
      <c r="DNX16" s="1933"/>
      <c r="DNY16" s="1933"/>
      <c r="DNZ16" s="1933"/>
      <c r="DOA16" s="1933"/>
      <c r="DOB16" s="1933"/>
      <c r="DOC16" s="1933"/>
      <c r="DOD16" s="1933"/>
      <c r="DOE16" s="1933"/>
      <c r="DOF16" s="1933"/>
      <c r="DOG16" s="1933"/>
      <c r="DOH16" s="1933"/>
      <c r="DOI16" s="1933"/>
      <c r="DOJ16" s="1933"/>
      <c r="DOK16" s="1933"/>
      <c r="DOL16" s="1933"/>
      <c r="DOM16" s="1933"/>
      <c r="DON16" s="1933"/>
      <c r="DOO16" s="1933"/>
      <c r="DOP16" s="1933"/>
      <c r="DOQ16" s="1933"/>
      <c r="DOR16" s="1933"/>
      <c r="DOS16" s="1933"/>
      <c r="DOT16" s="1933"/>
      <c r="DOU16" s="1933"/>
      <c r="DOV16" s="1933"/>
      <c r="DOW16" s="1933"/>
      <c r="DOX16" s="1933"/>
      <c r="DOY16" s="1933"/>
      <c r="DOZ16" s="1933"/>
      <c r="DPA16" s="1933"/>
      <c r="DPB16" s="1933"/>
      <c r="DPC16" s="1933"/>
      <c r="DPD16" s="1933"/>
      <c r="DPE16" s="1933"/>
      <c r="DPF16" s="1933"/>
      <c r="DPG16" s="1933"/>
      <c r="DPH16" s="1933"/>
      <c r="DPI16" s="1933"/>
      <c r="DPJ16" s="1933"/>
      <c r="DPK16" s="1933"/>
      <c r="DPL16" s="1933"/>
      <c r="DPM16" s="1933"/>
      <c r="DPN16" s="1933"/>
      <c r="DPO16" s="1933"/>
      <c r="DPP16" s="1933"/>
      <c r="DPQ16" s="1933"/>
      <c r="DPR16" s="1933"/>
      <c r="DPS16" s="1933"/>
      <c r="DPT16" s="1933"/>
      <c r="DPU16" s="1933"/>
      <c r="DPV16" s="1933"/>
      <c r="DPW16" s="1933"/>
      <c r="DPX16" s="1933"/>
      <c r="DPY16" s="1933"/>
      <c r="DPZ16" s="1933"/>
      <c r="DQA16" s="1933"/>
      <c r="DQB16" s="1933"/>
      <c r="DQC16" s="1933"/>
      <c r="DQD16" s="1933"/>
      <c r="DQE16" s="1933"/>
      <c r="DQF16" s="1933"/>
      <c r="DQG16" s="1933"/>
      <c r="DQH16" s="1933"/>
      <c r="DQI16" s="1933"/>
      <c r="DQJ16" s="1933"/>
      <c r="DQK16" s="1933"/>
      <c r="DQL16" s="1933"/>
      <c r="DQM16" s="1933"/>
      <c r="DQN16" s="1933"/>
      <c r="DQO16" s="1933"/>
      <c r="DQP16" s="1933"/>
      <c r="DQQ16" s="1933"/>
      <c r="DQR16" s="1933"/>
      <c r="DQS16" s="1933"/>
      <c r="DQT16" s="1933"/>
      <c r="DQU16" s="1933"/>
      <c r="DQV16" s="1933"/>
      <c r="DQW16" s="1933"/>
      <c r="DQX16" s="1933"/>
      <c r="DQY16" s="1933"/>
      <c r="DQZ16" s="1933"/>
      <c r="DRA16" s="1933"/>
      <c r="DRB16" s="1933"/>
      <c r="DRC16" s="1933"/>
      <c r="DRD16" s="1933"/>
      <c r="DRE16" s="1933"/>
      <c r="DRF16" s="1933"/>
      <c r="DRG16" s="1933"/>
      <c r="DRH16" s="1933"/>
      <c r="DRI16" s="1933"/>
      <c r="DRJ16" s="1933"/>
      <c r="DRK16" s="1933"/>
      <c r="DRL16" s="1933"/>
      <c r="DRM16" s="1933"/>
      <c r="DRN16" s="1933"/>
      <c r="DRO16" s="1933"/>
      <c r="DRP16" s="1933"/>
      <c r="DRQ16" s="1933"/>
      <c r="DRR16" s="1933"/>
      <c r="DRS16" s="1933"/>
      <c r="DRT16" s="1933"/>
      <c r="DRU16" s="1933"/>
      <c r="DRV16" s="1933"/>
      <c r="DRW16" s="1933"/>
      <c r="DRX16" s="1933"/>
      <c r="DRY16" s="1933"/>
      <c r="DRZ16" s="1933"/>
      <c r="DSA16" s="1933"/>
      <c r="DSB16" s="1933"/>
      <c r="DSC16" s="1933"/>
      <c r="DSD16" s="1933"/>
      <c r="DSE16" s="1933"/>
      <c r="DSF16" s="1933"/>
      <c r="DSG16" s="1933"/>
      <c r="DSH16" s="1933"/>
      <c r="DSI16" s="1933"/>
      <c r="DSJ16" s="1933"/>
      <c r="DSK16" s="1933"/>
      <c r="DSL16" s="1933"/>
      <c r="DSM16" s="1933"/>
      <c r="DSN16" s="1933"/>
      <c r="DSO16" s="1933"/>
      <c r="DSP16" s="1933"/>
      <c r="DSQ16" s="1933"/>
      <c r="DSR16" s="1933"/>
      <c r="DSS16" s="1933"/>
      <c r="DST16" s="1933"/>
      <c r="DSU16" s="1933"/>
      <c r="DSV16" s="1933"/>
      <c r="DSW16" s="1933"/>
      <c r="DSX16" s="1933"/>
      <c r="DSY16" s="1933"/>
      <c r="DSZ16" s="1933"/>
      <c r="DTA16" s="1933"/>
      <c r="DTB16" s="1933"/>
      <c r="DTC16" s="1933"/>
      <c r="DTD16" s="1933"/>
      <c r="DTE16" s="1933"/>
      <c r="DTF16" s="1933"/>
      <c r="DTG16" s="1933"/>
      <c r="DTH16" s="1933"/>
      <c r="DTI16" s="1933"/>
      <c r="DTJ16" s="1933"/>
      <c r="DTK16" s="1933"/>
      <c r="DTL16" s="1933"/>
      <c r="DTM16" s="1933"/>
      <c r="DTN16" s="1933"/>
      <c r="DTO16" s="1933"/>
      <c r="DTP16" s="1933"/>
      <c r="DTQ16" s="1933"/>
      <c r="DTR16" s="1933"/>
      <c r="DTS16" s="1933"/>
      <c r="DTT16" s="1933"/>
      <c r="DTU16" s="1933"/>
      <c r="DTV16" s="1933"/>
      <c r="DTW16" s="1933"/>
      <c r="DTX16" s="1933"/>
      <c r="DTY16" s="1933"/>
      <c r="DTZ16" s="1933"/>
      <c r="DUA16" s="1933"/>
      <c r="DUB16" s="1933"/>
      <c r="DUC16" s="1933"/>
      <c r="DUD16" s="1933"/>
      <c r="DUE16" s="1933"/>
      <c r="DUF16" s="1933"/>
      <c r="DUG16" s="1933"/>
      <c r="DUH16" s="1933"/>
      <c r="DUI16" s="1933"/>
      <c r="DUJ16" s="1933"/>
      <c r="DUK16" s="1933"/>
      <c r="DUL16" s="1933"/>
      <c r="DUM16" s="1933"/>
      <c r="DUN16" s="1933"/>
      <c r="DUO16" s="1933"/>
      <c r="DUP16" s="1933"/>
      <c r="DUQ16" s="1933"/>
      <c r="DUR16" s="1933"/>
      <c r="DUS16" s="1933"/>
      <c r="DUT16" s="1933"/>
      <c r="DUU16" s="1933"/>
      <c r="DUV16" s="1933"/>
      <c r="DUW16" s="1933"/>
      <c r="DUX16" s="1933"/>
      <c r="DUY16" s="1933"/>
      <c r="DUZ16" s="1933"/>
      <c r="DVA16" s="1933"/>
      <c r="DVB16" s="1933"/>
      <c r="DVC16" s="1933"/>
      <c r="DVD16" s="1933"/>
      <c r="DVE16" s="1933"/>
      <c r="DVF16" s="1933"/>
      <c r="DVG16" s="1933"/>
      <c r="DVH16" s="1933"/>
      <c r="DVI16" s="1933"/>
      <c r="DVJ16" s="1933"/>
      <c r="DVK16" s="1933"/>
      <c r="DVL16" s="1933"/>
      <c r="DVM16" s="1933"/>
      <c r="DVN16" s="1933"/>
      <c r="DVO16" s="1933"/>
      <c r="DVP16" s="1933"/>
      <c r="DVQ16" s="1933"/>
      <c r="DVR16" s="1933"/>
      <c r="DVS16" s="1933"/>
      <c r="DVT16" s="1933"/>
      <c r="DVU16" s="1933"/>
      <c r="DVV16" s="1933"/>
      <c r="DVW16" s="1933"/>
      <c r="DVX16" s="1933"/>
      <c r="DVY16" s="1933"/>
      <c r="DVZ16" s="1933"/>
      <c r="DWA16" s="1933"/>
      <c r="DWB16" s="1933"/>
      <c r="DWC16" s="1933"/>
      <c r="DWD16" s="1933"/>
      <c r="DWE16" s="1933"/>
      <c r="DWF16" s="1933"/>
      <c r="DWG16" s="1933"/>
      <c r="DWH16" s="1933"/>
      <c r="DWI16" s="1933"/>
      <c r="DWJ16" s="1933"/>
      <c r="DWK16" s="1933"/>
      <c r="DWL16" s="1933"/>
      <c r="DWM16" s="1933"/>
      <c r="DWN16" s="1933"/>
      <c r="DWO16" s="1933"/>
      <c r="DWP16" s="1933"/>
      <c r="DWQ16" s="1933"/>
      <c r="DWR16" s="1933"/>
      <c r="DWS16" s="1933"/>
      <c r="DWT16" s="1933"/>
      <c r="DWU16" s="1933"/>
      <c r="DWV16" s="1933"/>
      <c r="DWW16" s="1933"/>
      <c r="DWX16" s="1933"/>
      <c r="DWY16" s="1933"/>
      <c r="DWZ16" s="1933"/>
      <c r="DXA16" s="1933"/>
      <c r="DXB16" s="1933"/>
      <c r="DXC16" s="1933"/>
      <c r="DXD16" s="1933"/>
      <c r="DXE16" s="1933"/>
      <c r="DXF16" s="1933"/>
      <c r="DXG16" s="1933"/>
      <c r="DXH16" s="1933"/>
      <c r="DXI16" s="1933"/>
      <c r="DXJ16" s="1933"/>
      <c r="DXK16" s="1933"/>
      <c r="DXL16" s="1933"/>
      <c r="DXM16" s="1933"/>
      <c r="DXN16" s="1933"/>
      <c r="DXO16" s="1933"/>
      <c r="DXP16" s="1933"/>
      <c r="DXQ16" s="1933"/>
      <c r="DXR16" s="1933"/>
      <c r="DXS16" s="1933"/>
      <c r="DXT16" s="1933"/>
      <c r="DXU16" s="1933"/>
      <c r="DXV16" s="1933"/>
      <c r="DXW16" s="1933"/>
      <c r="DXX16" s="1933"/>
      <c r="DXY16" s="1933"/>
      <c r="DXZ16" s="1933"/>
      <c r="DYA16" s="1933"/>
      <c r="DYB16" s="1933"/>
      <c r="DYC16" s="1933"/>
      <c r="DYD16" s="1933"/>
      <c r="DYE16" s="1933"/>
      <c r="DYF16" s="1933"/>
      <c r="DYG16" s="1933"/>
      <c r="DYH16" s="1933"/>
      <c r="DYI16" s="1933"/>
      <c r="DYJ16" s="1933"/>
      <c r="DYK16" s="1933"/>
      <c r="DYL16" s="1933"/>
      <c r="DYM16" s="1933"/>
      <c r="DYN16" s="1933"/>
      <c r="DYO16" s="1933"/>
      <c r="DYP16" s="1933"/>
      <c r="DYQ16" s="1933"/>
      <c r="DYR16" s="1933"/>
      <c r="DYS16" s="1933"/>
      <c r="DYT16" s="1933"/>
      <c r="DYU16" s="1933"/>
      <c r="DYV16" s="1933"/>
      <c r="DYW16" s="1933"/>
      <c r="DYX16" s="1933"/>
      <c r="DYY16" s="1933"/>
      <c r="DYZ16" s="1933"/>
      <c r="DZA16" s="1933"/>
      <c r="DZB16" s="1933"/>
      <c r="DZC16" s="1933"/>
      <c r="DZD16" s="1933"/>
      <c r="DZE16" s="1933"/>
      <c r="DZF16" s="1933"/>
      <c r="DZG16" s="1933"/>
      <c r="DZH16" s="1933"/>
      <c r="DZI16" s="1933"/>
      <c r="DZJ16" s="1933"/>
      <c r="DZK16" s="1933"/>
      <c r="DZL16" s="1933"/>
      <c r="DZM16" s="1933"/>
      <c r="DZN16" s="1933"/>
      <c r="DZO16" s="1933"/>
      <c r="DZP16" s="1933"/>
      <c r="DZQ16" s="1933"/>
      <c r="DZR16" s="1933"/>
      <c r="DZS16" s="1933"/>
      <c r="DZT16" s="1933"/>
      <c r="DZU16" s="1933"/>
      <c r="DZV16" s="1933"/>
      <c r="DZW16" s="1933"/>
      <c r="DZX16" s="1933"/>
      <c r="DZY16" s="1933"/>
      <c r="DZZ16" s="1933"/>
      <c r="EAA16" s="1933"/>
      <c r="EAB16" s="1933"/>
      <c r="EAC16" s="1933"/>
      <c r="EAD16" s="1933"/>
      <c r="EAE16" s="1933"/>
      <c r="EAF16" s="1933"/>
      <c r="EAG16" s="1933"/>
      <c r="EAH16" s="1933"/>
      <c r="EAI16" s="1933"/>
      <c r="EAJ16" s="1933"/>
      <c r="EAK16" s="1933"/>
      <c r="EAL16" s="1933"/>
      <c r="EAM16" s="1933"/>
      <c r="EAN16" s="1933"/>
      <c r="EAO16" s="1933"/>
      <c r="EAP16" s="1933"/>
      <c r="EAQ16" s="1933"/>
      <c r="EAR16" s="1933"/>
      <c r="EAS16" s="1933"/>
      <c r="EAT16" s="1933"/>
      <c r="EAU16" s="1933"/>
      <c r="EAV16" s="1933"/>
      <c r="EAW16" s="1933"/>
      <c r="EAX16" s="1933"/>
      <c r="EAY16" s="1933"/>
      <c r="EAZ16" s="1933"/>
      <c r="EBA16" s="1933"/>
      <c r="EBB16" s="1933"/>
      <c r="EBC16" s="1933"/>
      <c r="EBD16" s="1933"/>
      <c r="EBE16" s="1933"/>
      <c r="EBF16" s="1933"/>
      <c r="EBG16" s="1933"/>
      <c r="EBH16" s="1933"/>
      <c r="EBI16" s="1933"/>
      <c r="EBJ16" s="1933"/>
      <c r="EBK16" s="1933"/>
      <c r="EBL16" s="1933"/>
      <c r="EBM16" s="1933"/>
      <c r="EBN16" s="1933"/>
      <c r="EBO16" s="1933"/>
      <c r="EBP16" s="1933"/>
      <c r="EBQ16" s="1933"/>
      <c r="EBR16" s="1933"/>
      <c r="EBS16" s="1933"/>
      <c r="EBT16" s="1933"/>
      <c r="EBU16" s="1933"/>
      <c r="EBV16" s="1933"/>
      <c r="EBW16" s="1933"/>
      <c r="EBX16" s="1933"/>
      <c r="EBY16" s="1933"/>
      <c r="EBZ16" s="1933"/>
      <c r="ECA16" s="1933"/>
      <c r="ECB16" s="1933"/>
      <c r="ECC16" s="1933"/>
      <c r="ECD16" s="1933"/>
      <c r="ECE16" s="1933"/>
      <c r="ECF16" s="1933"/>
      <c r="ECG16" s="1933"/>
      <c r="ECH16" s="1933"/>
      <c r="ECI16" s="1933"/>
      <c r="ECJ16" s="1933"/>
      <c r="ECK16" s="1933"/>
      <c r="ECL16" s="1933"/>
      <c r="ECM16" s="1933"/>
      <c r="ECN16" s="1933"/>
      <c r="ECO16" s="1933"/>
      <c r="ECP16" s="1933"/>
      <c r="ECQ16" s="1933"/>
      <c r="ECR16" s="1933"/>
      <c r="ECS16" s="1933"/>
      <c r="ECT16" s="1933"/>
      <c r="ECU16" s="1933"/>
      <c r="ECV16" s="1933"/>
      <c r="ECW16" s="1933"/>
      <c r="ECX16" s="1933"/>
      <c r="ECY16" s="1933"/>
      <c r="ECZ16" s="1933"/>
      <c r="EDA16" s="1933"/>
      <c r="EDB16" s="1933"/>
      <c r="EDC16" s="1933"/>
      <c r="EDD16" s="1933"/>
      <c r="EDE16" s="1933"/>
      <c r="EDF16" s="1933"/>
      <c r="EDG16" s="1933"/>
      <c r="EDH16" s="1933"/>
      <c r="EDI16" s="1933"/>
      <c r="EDJ16" s="1933"/>
      <c r="EDK16" s="1933"/>
      <c r="EDL16" s="1933"/>
      <c r="EDM16" s="1933"/>
      <c r="EDN16" s="1933"/>
      <c r="EDO16" s="1933"/>
      <c r="EDP16" s="1933"/>
      <c r="EDQ16" s="1933"/>
      <c r="EDR16" s="1933"/>
      <c r="EDS16" s="1933"/>
      <c r="EDT16" s="1933"/>
      <c r="EDU16" s="1933"/>
      <c r="EDV16" s="1933"/>
      <c r="EDW16" s="1933"/>
      <c r="EDX16" s="1933"/>
      <c r="EDY16" s="1933"/>
      <c r="EDZ16" s="1933"/>
      <c r="EEA16" s="1933"/>
      <c r="EEB16" s="1933"/>
      <c r="EEC16" s="1933"/>
      <c r="EED16" s="1933"/>
      <c r="EEE16" s="1933"/>
      <c r="EEF16" s="1933"/>
      <c r="EEG16" s="1933"/>
      <c r="EEH16" s="1933"/>
      <c r="EEI16" s="1933"/>
      <c r="EEJ16" s="1933"/>
      <c r="EEK16" s="1933"/>
      <c r="EEL16" s="1933"/>
      <c r="EEM16" s="1933"/>
      <c r="EEN16" s="1933"/>
      <c r="EEO16" s="1933"/>
      <c r="EEP16" s="1933"/>
      <c r="EEQ16" s="1933"/>
      <c r="EER16" s="1933"/>
      <c r="EES16" s="1933"/>
      <c r="EET16" s="1933"/>
      <c r="EEU16" s="1933"/>
      <c r="EEV16" s="1933"/>
      <c r="EEW16" s="1933"/>
      <c r="EEX16" s="1933"/>
      <c r="EEY16" s="1933"/>
      <c r="EEZ16" s="1933"/>
      <c r="EFA16" s="1933"/>
      <c r="EFB16" s="1933"/>
      <c r="EFC16" s="1933"/>
      <c r="EFD16" s="1933"/>
      <c r="EFE16" s="1933"/>
      <c r="EFF16" s="1933"/>
      <c r="EFG16" s="1933"/>
      <c r="EFH16" s="1933"/>
      <c r="EFI16" s="1933"/>
      <c r="EFJ16" s="1933"/>
      <c r="EFK16" s="1933"/>
      <c r="EFL16" s="1933"/>
      <c r="EFM16" s="1933"/>
      <c r="EFN16" s="1933"/>
      <c r="EFO16" s="1933"/>
      <c r="EFP16" s="1933"/>
      <c r="EFQ16" s="1933"/>
      <c r="EFR16" s="1933"/>
      <c r="EFS16" s="1933"/>
      <c r="EFT16" s="1933"/>
      <c r="EFU16" s="1933"/>
      <c r="EFV16" s="1933"/>
      <c r="EFW16" s="1933"/>
      <c r="EFX16" s="1933"/>
      <c r="EFY16" s="1933"/>
      <c r="EFZ16" s="1933"/>
      <c r="EGA16" s="1933"/>
      <c r="EGB16" s="1933"/>
      <c r="EGC16" s="1933"/>
      <c r="EGD16" s="1933"/>
      <c r="EGE16" s="1933"/>
      <c r="EGF16" s="1933"/>
      <c r="EGG16" s="1933"/>
      <c r="EGH16" s="1933"/>
      <c r="EGI16" s="1933"/>
      <c r="EGJ16" s="1933"/>
      <c r="EGK16" s="1933"/>
      <c r="EGL16" s="1933"/>
      <c r="EGM16" s="1933"/>
      <c r="EGN16" s="1933"/>
      <c r="EGO16" s="1933"/>
      <c r="EGP16" s="1933"/>
      <c r="EGQ16" s="1933"/>
      <c r="EGR16" s="1933"/>
      <c r="EGS16" s="1933"/>
      <c r="EGT16" s="1933"/>
      <c r="EGU16" s="1933"/>
      <c r="EGV16" s="1933"/>
      <c r="EGW16" s="1933"/>
      <c r="EGX16" s="1933"/>
      <c r="EGY16" s="1933"/>
      <c r="EGZ16" s="1933"/>
      <c r="EHA16" s="1933"/>
      <c r="EHB16" s="1933"/>
      <c r="EHC16" s="1933"/>
      <c r="EHD16" s="1933"/>
      <c r="EHE16" s="1933"/>
      <c r="EHF16" s="1933"/>
      <c r="EHG16" s="1933"/>
      <c r="EHH16" s="1933"/>
      <c r="EHI16" s="1933"/>
      <c r="EHJ16" s="1933"/>
      <c r="EHK16" s="1933"/>
      <c r="EHL16" s="1933"/>
      <c r="EHM16" s="1933"/>
      <c r="EHN16" s="1933"/>
      <c r="EHO16" s="1933"/>
      <c r="EHP16" s="1933"/>
      <c r="EHQ16" s="1933"/>
      <c r="EHR16" s="1933"/>
      <c r="EHS16" s="1933"/>
      <c r="EHT16" s="1933"/>
      <c r="EHU16" s="1933"/>
      <c r="EHV16" s="1933"/>
      <c r="EHW16" s="1933"/>
      <c r="EHX16" s="1933"/>
      <c r="EHY16" s="1933"/>
      <c r="EHZ16" s="1933"/>
      <c r="EIA16" s="1933"/>
      <c r="EIB16" s="1933"/>
      <c r="EIC16" s="1933"/>
      <c r="EID16" s="1933"/>
      <c r="EIE16" s="1933"/>
      <c r="EIF16" s="1933"/>
      <c r="EIG16" s="1933"/>
      <c r="EIH16" s="1933"/>
      <c r="EII16" s="1933"/>
      <c r="EIJ16" s="1933"/>
      <c r="EIK16" s="1933"/>
      <c r="EIL16" s="1933"/>
      <c r="EIM16" s="1933"/>
      <c r="EIN16" s="1933"/>
      <c r="EIO16" s="1933"/>
      <c r="EIP16" s="1933"/>
      <c r="EIQ16" s="1933"/>
      <c r="EIR16" s="1933"/>
      <c r="EIS16" s="1933"/>
      <c r="EIT16" s="1933"/>
      <c r="EIU16" s="1933"/>
      <c r="EIV16" s="1933"/>
      <c r="EIW16" s="1933"/>
      <c r="EIX16" s="1933"/>
      <c r="EIY16" s="1933"/>
      <c r="EIZ16" s="1933"/>
      <c r="EJA16" s="1933"/>
      <c r="EJB16" s="1933"/>
      <c r="EJC16" s="1933"/>
      <c r="EJD16" s="1933"/>
      <c r="EJE16" s="1933"/>
      <c r="EJF16" s="1933"/>
      <c r="EJG16" s="1933"/>
      <c r="EJH16" s="1933"/>
      <c r="EJI16" s="1933"/>
      <c r="EJJ16" s="1933"/>
      <c r="EJK16" s="1933"/>
      <c r="EJL16" s="1933"/>
      <c r="EJM16" s="1933"/>
      <c r="EJN16" s="1933"/>
      <c r="EJO16" s="1933"/>
      <c r="EJP16" s="1933"/>
      <c r="EJQ16" s="1933"/>
      <c r="EJR16" s="1933"/>
      <c r="EJS16" s="1933"/>
      <c r="EJT16" s="1933"/>
      <c r="EJU16" s="1933"/>
      <c r="EJV16" s="1933"/>
      <c r="EJW16" s="1933"/>
      <c r="EJX16" s="1933"/>
      <c r="EJY16" s="1933"/>
      <c r="EJZ16" s="1933"/>
      <c r="EKA16" s="1933"/>
      <c r="EKB16" s="1933"/>
      <c r="EKC16" s="1933"/>
      <c r="EKD16" s="1933"/>
      <c r="EKE16" s="1933"/>
      <c r="EKF16" s="1933"/>
      <c r="EKG16" s="1933"/>
      <c r="EKH16" s="1933"/>
      <c r="EKI16" s="1933"/>
      <c r="EKJ16" s="1933"/>
      <c r="EKK16" s="1933"/>
      <c r="EKL16" s="1933"/>
      <c r="EKM16" s="1933"/>
      <c r="EKN16" s="1933"/>
      <c r="EKO16" s="1933"/>
      <c r="EKP16" s="1933"/>
      <c r="EKQ16" s="1933"/>
      <c r="EKR16" s="1933"/>
      <c r="EKS16" s="1933"/>
      <c r="EKT16" s="1933"/>
      <c r="EKU16" s="1933"/>
      <c r="EKV16" s="1933"/>
      <c r="EKW16" s="1933"/>
      <c r="EKX16" s="1933"/>
      <c r="EKY16" s="1933"/>
      <c r="EKZ16" s="1933"/>
      <c r="ELA16" s="1933"/>
      <c r="ELB16" s="1933"/>
      <c r="ELC16" s="1933"/>
      <c r="ELD16" s="1933"/>
      <c r="ELE16" s="1933"/>
      <c r="ELF16" s="1933"/>
      <c r="ELG16" s="1933"/>
      <c r="ELH16" s="1933"/>
      <c r="ELI16" s="1933"/>
      <c r="ELJ16" s="1933"/>
      <c r="ELK16" s="1933"/>
      <c r="ELL16" s="1933"/>
      <c r="ELM16" s="1933"/>
      <c r="ELN16" s="1933"/>
      <c r="ELO16" s="1933"/>
      <c r="ELP16" s="1933"/>
      <c r="ELQ16" s="1933"/>
      <c r="ELR16" s="1933"/>
      <c r="ELS16" s="1933"/>
      <c r="ELT16" s="1933"/>
      <c r="ELU16" s="1933"/>
      <c r="ELV16" s="1933"/>
      <c r="ELW16" s="1933"/>
      <c r="ELX16" s="1933"/>
      <c r="ELY16" s="1933"/>
      <c r="ELZ16" s="1933"/>
      <c r="EMA16" s="1933"/>
      <c r="EMB16" s="1933"/>
      <c r="EMC16" s="1933"/>
      <c r="EMD16" s="1933"/>
      <c r="EME16" s="1933"/>
      <c r="EMF16" s="1933"/>
      <c r="EMG16" s="1933"/>
      <c r="EMH16" s="1933"/>
      <c r="EMI16" s="1933"/>
      <c r="EMJ16" s="1933"/>
      <c r="EMK16" s="1933"/>
      <c r="EML16" s="1933"/>
      <c r="EMM16" s="1933"/>
      <c r="EMN16" s="1933"/>
      <c r="EMO16" s="1933"/>
      <c r="EMP16" s="1933"/>
      <c r="EMQ16" s="1933"/>
      <c r="EMR16" s="1933"/>
      <c r="EMS16" s="1933"/>
      <c r="EMT16" s="1933"/>
      <c r="EMU16" s="1933"/>
      <c r="EMV16" s="1933"/>
      <c r="EMW16" s="1933"/>
      <c r="EMX16" s="1933"/>
      <c r="EMY16" s="1933"/>
      <c r="EMZ16" s="1933"/>
      <c r="ENA16" s="1933"/>
      <c r="ENB16" s="1933"/>
      <c r="ENC16" s="1933"/>
      <c r="END16" s="1933"/>
      <c r="ENE16" s="1933"/>
      <c r="ENF16" s="1933"/>
      <c r="ENG16" s="1933"/>
      <c r="ENH16" s="1933"/>
      <c r="ENI16" s="1933"/>
      <c r="ENJ16" s="1933"/>
      <c r="ENK16" s="1933"/>
      <c r="ENL16" s="1933"/>
      <c r="ENM16" s="1933"/>
      <c r="ENN16" s="1933"/>
      <c r="ENO16" s="1933"/>
      <c r="ENP16" s="1933"/>
      <c r="ENQ16" s="1933"/>
      <c r="ENR16" s="1933"/>
      <c r="ENS16" s="1933"/>
      <c r="ENT16" s="1933"/>
      <c r="ENU16" s="1933"/>
      <c r="ENV16" s="1933"/>
      <c r="ENW16" s="1933"/>
      <c r="ENX16" s="1933"/>
      <c r="ENY16" s="1933"/>
      <c r="ENZ16" s="1933"/>
      <c r="EOA16" s="1933"/>
      <c r="EOB16" s="1933"/>
      <c r="EOC16" s="1933"/>
      <c r="EOD16" s="1933"/>
      <c r="EOE16" s="1933"/>
      <c r="EOF16" s="1933"/>
      <c r="EOG16" s="1933"/>
      <c r="EOH16" s="1933"/>
      <c r="EOI16" s="1933"/>
      <c r="EOJ16" s="1933"/>
      <c r="EOK16" s="1933"/>
      <c r="EOL16" s="1933"/>
      <c r="EOM16" s="1933"/>
      <c r="EON16" s="1933"/>
      <c r="EOO16" s="1933"/>
      <c r="EOP16" s="1933"/>
      <c r="EOQ16" s="1933"/>
      <c r="EOR16" s="1933"/>
      <c r="EOS16" s="1933"/>
      <c r="EOT16" s="1933"/>
      <c r="EOU16" s="1933"/>
      <c r="EOV16" s="1933"/>
      <c r="EOW16" s="1933"/>
      <c r="EOX16" s="1933"/>
      <c r="EOY16" s="1933"/>
      <c r="EOZ16" s="1933"/>
      <c r="EPA16" s="1933"/>
      <c r="EPB16" s="1933"/>
      <c r="EPC16" s="1933"/>
      <c r="EPD16" s="1933"/>
      <c r="EPE16" s="1933"/>
      <c r="EPF16" s="1933"/>
      <c r="EPG16" s="1933"/>
      <c r="EPH16" s="1933"/>
      <c r="EPI16" s="1933"/>
      <c r="EPJ16" s="1933"/>
      <c r="EPK16" s="1933"/>
      <c r="EPL16" s="1933"/>
      <c r="EPM16" s="1933"/>
      <c r="EPN16" s="1933"/>
      <c r="EPO16" s="1933"/>
      <c r="EPP16" s="1933"/>
      <c r="EPQ16" s="1933"/>
      <c r="EPR16" s="1933"/>
      <c r="EPS16" s="1933"/>
      <c r="EPT16" s="1933"/>
      <c r="EPU16" s="1933"/>
      <c r="EPV16" s="1933"/>
      <c r="EPW16" s="1933"/>
      <c r="EPX16" s="1933"/>
      <c r="EPY16" s="1933"/>
      <c r="EPZ16" s="1933"/>
      <c r="EQA16" s="1933"/>
      <c r="EQB16" s="1933"/>
      <c r="EQC16" s="1933"/>
      <c r="EQD16" s="1933"/>
      <c r="EQE16" s="1933"/>
      <c r="EQF16" s="1933"/>
      <c r="EQG16" s="1933"/>
      <c r="EQH16" s="1933"/>
      <c r="EQI16" s="1933"/>
      <c r="EQJ16" s="1933"/>
      <c r="EQK16" s="1933"/>
      <c r="EQL16" s="1933"/>
      <c r="EQM16" s="1933"/>
      <c r="EQN16" s="1933"/>
      <c r="EQO16" s="1933"/>
      <c r="EQP16" s="1933"/>
      <c r="EQQ16" s="1933"/>
      <c r="EQR16" s="1933"/>
      <c r="EQS16" s="1933"/>
      <c r="EQT16" s="1933"/>
      <c r="EQU16" s="1933"/>
      <c r="EQV16" s="1933"/>
      <c r="EQW16" s="1933"/>
      <c r="EQX16" s="1933"/>
      <c r="EQY16" s="1933"/>
      <c r="EQZ16" s="1933"/>
      <c r="ERA16" s="1933"/>
      <c r="ERB16" s="1933"/>
      <c r="ERC16" s="1933"/>
      <c r="ERD16" s="1933"/>
      <c r="ERE16" s="1933"/>
      <c r="ERF16" s="1933"/>
      <c r="ERG16" s="1933"/>
      <c r="ERH16" s="1933"/>
      <c r="ERI16" s="1933"/>
      <c r="ERJ16" s="1933"/>
      <c r="ERK16" s="1933"/>
      <c r="ERL16" s="1933"/>
      <c r="ERM16" s="1933"/>
      <c r="ERN16" s="1933"/>
      <c r="ERO16" s="1933"/>
      <c r="ERP16" s="1933"/>
      <c r="ERQ16" s="1933"/>
      <c r="ERR16" s="1933"/>
      <c r="ERS16" s="1933"/>
      <c r="ERT16" s="1933"/>
      <c r="ERU16" s="1933"/>
      <c r="ERV16" s="1933"/>
      <c r="ERW16" s="1933"/>
      <c r="ERX16" s="1933"/>
      <c r="ERY16" s="1933"/>
      <c r="ERZ16" s="1933"/>
      <c r="ESA16" s="1933"/>
      <c r="ESB16" s="1933"/>
      <c r="ESC16" s="1933"/>
      <c r="ESD16" s="1933"/>
      <c r="ESE16" s="1933"/>
      <c r="ESF16" s="1933"/>
      <c r="ESG16" s="1933"/>
      <c r="ESH16" s="1933"/>
      <c r="ESI16" s="1933"/>
      <c r="ESJ16" s="1933"/>
      <c r="ESK16" s="1933"/>
      <c r="ESL16" s="1933"/>
      <c r="ESM16" s="1933"/>
      <c r="ESN16" s="1933"/>
      <c r="ESO16" s="1933"/>
      <c r="ESP16" s="1933"/>
      <c r="ESQ16" s="1933"/>
      <c r="ESR16" s="1933"/>
      <c r="ESS16" s="1933"/>
      <c r="EST16" s="1933"/>
      <c r="ESU16" s="1933"/>
      <c r="ESV16" s="1933"/>
      <c r="ESW16" s="1933"/>
      <c r="ESX16" s="1933"/>
      <c r="ESY16" s="1933"/>
      <c r="ESZ16" s="1933"/>
      <c r="ETA16" s="1933"/>
      <c r="ETB16" s="1933"/>
      <c r="ETC16" s="1933"/>
      <c r="ETD16" s="1933"/>
      <c r="ETE16" s="1933"/>
      <c r="ETF16" s="1933"/>
      <c r="ETG16" s="1933"/>
      <c r="ETH16" s="1933"/>
      <c r="ETI16" s="1933"/>
      <c r="ETJ16" s="1933"/>
      <c r="ETK16" s="1933"/>
      <c r="ETL16" s="1933"/>
      <c r="ETM16" s="1933"/>
      <c r="ETN16" s="1933"/>
      <c r="ETO16" s="1933"/>
      <c r="ETP16" s="1933"/>
      <c r="ETQ16" s="1933"/>
      <c r="ETR16" s="1933"/>
      <c r="ETS16" s="1933"/>
      <c r="ETT16" s="1933"/>
      <c r="ETU16" s="1933"/>
      <c r="ETV16" s="1933"/>
      <c r="ETW16" s="1933"/>
      <c r="ETX16" s="1933"/>
      <c r="ETY16" s="1933"/>
      <c r="ETZ16" s="1933"/>
      <c r="EUA16" s="1933"/>
      <c r="EUB16" s="1933"/>
      <c r="EUC16" s="1933"/>
      <c r="EUD16" s="1933"/>
      <c r="EUE16" s="1933"/>
      <c r="EUF16" s="1933"/>
      <c r="EUG16" s="1933"/>
      <c r="EUH16" s="1933"/>
      <c r="EUI16" s="1933"/>
      <c r="EUJ16" s="1933"/>
      <c r="EUK16" s="1933"/>
      <c r="EUL16" s="1933"/>
      <c r="EUM16" s="1933"/>
      <c r="EUN16" s="1933"/>
      <c r="EUO16" s="1933"/>
      <c r="EUP16" s="1933"/>
      <c r="EUQ16" s="1933"/>
      <c r="EUR16" s="1933"/>
      <c r="EUS16" s="1933"/>
      <c r="EUT16" s="1933"/>
      <c r="EUU16" s="1933"/>
      <c r="EUV16" s="1933"/>
      <c r="EUW16" s="1933"/>
      <c r="EUX16" s="1933"/>
      <c r="EUY16" s="1933"/>
      <c r="EUZ16" s="1933"/>
      <c r="EVA16" s="1933"/>
      <c r="EVB16" s="1933"/>
      <c r="EVC16" s="1933"/>
      <c r="EVD16" s="1933"/>
      <c r="EVE16" s="1933"/>
      <c r="EVF16" s="1933"/>
      <c r="EVG16" s="1933"/>
      <c r="EVH16" s="1933"/>
      <c r="EVI16" s="1933"/>
      <c r="EVJ16" s="1933"/>
      <c r="EVK16" s="1933"/>
      <c r="EVL16" s="1933"/>
      <c r="EVM16" s="1933"/>
      <c r="EVN16" s="1933"/>
      <c r="EVO16" s="1933"/>
      <c r="EVP16" s="1933"/>
      <c r="EVQ16" s="1933"/>
      <c r="EVR16" s="1933"/>
      <c r="EVS16" s="1933"/>
      <c r="EVT16" s="1933"/>
      <c r="EVU16" s="1933"/>
      <c r="EVV16" s="1933"/>
      <c r="EVW16" s="1933"/>
      <c r="EVX16" s="1933"/>
      <c r="EVY16" s="1933"/>
      <c r="EVZ16" s="1933"/>
      <c r="EWA16" s="1933"/>
      <c r="EWB16" s="1933"/>
      <c r="EWC16" s="1933"/>
      <c r="EWD16" s="1933"/>
      <c r="EWE16" s="1933"/>
      <c r="EWF16" s="1933"/>
      <c r="EWG16" s="1933"/>
      <c r="EWH16" s="1933"/>
      <c r="EWI16" s="1933"/>
      <c r="EWJ16" s="1933"/>
      <c r="EWK16" s="1933"/>
      <c r="EWL16" s="1933"/>
      <c r="EWM16" s="1933"/>
      <c r="EWN16" s="1933"/>
      <c r="EWO16" s="1933"/>
      <c r="EWP16" s="1933"/>
      <c r="EWQ16" s="1933"/>
      <c r="EWR16" s="1933"/>
      <c r="EWS16" s="1933"/>
      <c r="EWT16" s="1933"/>
      <c r="EWU16" s="1933"/>
      <c r="EWV16" s="1933"/>
      <c r="EWW16" s="1933"/>
      <c r="EWX16" s="1933"/>
      <c r="EWY16" s="1933"/>
      <c r="EWZ16" s="1933"/>
      <c r="EXA16" s="1933"/>
      <c r="EXB16" s="1933"/>
      <c r="EXC16" s="1933"/>
      <c r="EXD16" s="1933"/>
      <c r="EXE16" s="1933"/>
      <c r="EXF16" s="1933"/>
      <c r="EXG16" s="1933"/>
      <c r="EXH16" s="1933"/>
      <c r="EXI16" s="1933"/>
      <c r="EXJ16" s="1933"/>
      <c r="EXK16" s="1933"/>
      <c r="EXL16" s="1933"/>
      <c r="EXM16" s="1933"/>
      <c r="EXN16" s="1933"/>
      <c r="EXO16" s="1933"/>
      <c r="EXP16" s="1933"/>
      <c r="EXQ16" s="1933"/>
      <c r="EXR16" s="1933"/>
      <c r="EXS16" s="1933"/>
      <c r="EXT16" s="1933"/>
      <c r="EXU16" s="1933"/>
      <c r="EXV16" s="1933"/>
      <c r="EXW16" s="1933"/>
      <c r="EXX16" s="1933"/>
      <c r="EXY16" s="1933"/>
      <c r="EXZ16" s="1933"/>
      <c r="EYA16" s="1933"/>
      <c r="EYB16" s="1933"/>
      <c r="EYC16" s="1933"/>
      <c r="EYD16" s="1933"/>
      <c r="EYE16" s="1933"/>
      <c r="EYF16" s="1933"/>
      <c r="EYG16" s="1933"/>
      <c r="EYH16" s="1933"/>
      <c r="EYI16" s="1933"/>
      <c r="EYJ16" s="1933"/>
      <c r="EYK16" s="1933"/>
      <c r="EYL16" s="1933"/>
      <c r="EYM16" s="1933"/>
      <c r="EYN16" s="1933"/>
      <c r="EYO16" s="1933"/>
      <c r="EYP16" s="1933"/>
      <c r="EYQ16" s="1933"/>
      <c r="EYR16" s="1933"/>
      <c r="EYS16" s="1933"/>
      <c r="EYT16" s="1933"/>
      <c r="EYU16" s="1933"/>
      <c r="EYV16" s="1933"/>
      <c r="EYW16" s="1933"/>
      <c r="EYX16" s="1933"/>
      <c r="EYY16" s="1933"/>
      <c r="EYZ16" s="1933"/>
      <c r="EZA16" s="1933"/>
      <c r="EZB16" s="1933"/>
      <c r="EZC16" s="1933"/>
      <c r="EZD16" s="1933"/>
      <c r="EZE16" s="1933"/>
      <c r="EZF16" s="1933"/>
      <c r="EZG16" s="1933"/>
      <c r="EZH16" s="1933"/>
      <c r="EZI16" s="1933"/>
      <c r="EZJ16" s="1933"/>
      <c r="EZK16" s="1933"/>
      <c r="EZL16" s="1933"/>
      <c r="EZM16" s="1933"/>
      <c r="EZN16" s="1933"/>
      <c r="EZO16" s="1933"/>
      <c r="EZP16" s="1933"/>
      <c r="EZQ16" s="1933"/>
      <c r="EZR16" s="1933"/>
      <c r="EZS16" s="1933"/>
      <c r="EZT16" s="1933"/>
      <c r="EZU16" s="1933"/>
      <c r="EZV16" s="1933"/>
      <c r="EZW16" s="1933"/>
      <c r="EZX16" s="1933"/>
      <c r="EZY16" s="1933"/>
      <c r="EZZ16" s="1933"/>
      <c r="FAA16" s="1933"/>
      <c r="FAB16" s="1933"/>
      <c r="FAC16" s="1933"/>
      <c r="FAD16" s="1933"/>
      <c r="FAE16" s="1933"/>
      <c r="FAF16" s="1933"/>
      <c r="FAG16" s="1933"/>
      <c r="FAH16" s="1933"/>
      <c r="FAI16" s="1933"/>
      <c r="FAJ16" s="1933"/>
      <c r="FAK16" s="1933"/>
      <c r="FAL16" s="1933"/>
      <c r="FAM16" s="1933"/>
      <c r="FAN16" s="1933"/>
      <c r="FAO16" s="1933"/>
      <c r="FAP16" s="1933"/>
      <c r="FAQ16" s="1933"/>
      <c r="FAR16" s="1933"/>
      <c r="FAS16" s="1933"/>
      <c r="FAT16" s="1933"/>
      <c r="FAU16" s="1933"/>
      <c r="FAV16" s="1933"/>
      <c r="FAW16" s="1933"/>
      <c r="FAX16" s="1933"/>
      <c r="FAY16" s="1933"/>
      <c r="FAZ16" s="1933"/>
      <c r="FBA16" s="1933"/>
      <c r="FBB16" s="1933"/>
      <c r="FBC16" s="1933"/>
      <c r="FBD16" s="1933"/>
      <c r="FBE16" s="1933"/>
      <c r="FBF16" s="1933"/>
      <c r="FBG16" s="1933"/>
      <c r="FBH16" s="1933"/>
      <c r="FBI16" s="1933"/>
      <c r="FBJ16" s="1933"/>
      <c r="FBK16" s="1933"/>
      <c r="FBL16" s="1933"/>
      <c r="FBM16" s="1933"/>
      <c r="FBN16" s="1933"/>
      <c r="FBO16" s="1933"/>
      <c r="FBP16" s="1933"/>
      <c r="FBQ16" s="1933"/>
      <c r="FBR16" s="1933"/>
      <c r="FBS16" s="1933"/>
      <c r="FBT16" s="1933"/>
      <c r="FBU16" s="1933"/>
      <c r="FBV16" s="1933"/>
      <c r="FBW16" s="1933"/>
      <c r="FBX16" s="1933"/>
      <c r="FBY16" s="1933"/>
      <c r="FBZ16" s="1933"/>
      <c r="FCA16" s="1933"/>
      <c r="FCB16" s="1933"/>
      <c r="FCC16" s="1933"/>
      <c r="FCD16" s="1933"/>
      <c r="FCE16" s="1933"/>
      <c r="FCF16" s="1933"/>
      <c r="FCG16" s="1933"/>
      <c r="FCH16" s="1933"/>
      <c r="FCI16" s="1933"/>
      <c r="FCJ16" s="1933"/>
      <c r="FCK16" s="1933"/>
      <c r="FCL16" s="1933"/>
      <c r="FCM16" s="1933"/>
      <c r="FCN16" s="1933"/>
      <c r="FCO16" s="1933"/>
      <c r="FCP16" s="1933"/>
      <c r="FCQ16" s="1933"/>
      <c r="FCR16" s="1933"/>
      <c r="FCS16" s="1933"/>
      <c r="FCT16" s="1933"/>
      <c r="FCU16" s="1933"/>
      <c r="FCV16" s="1933"/>
      <c r="FCW16" s="1933"/>
      <c r="FCX16" s="1933"/>
      <c r="FCY16" s="1933"/>
      <c r="FCZ16" s="1933"/>
      <c r="FDA16" s="1933"/>
      <c r="FDB16" s="1933"/>
      <c r="FDC16" s="1933"/>
      <c r="FDD16" s="1933"/>
      <c r="FDE16" s="1933"/>
      <c r="FDF16" s="1933"/>
      <c r="FDG16" s="1933"/>
      <c r="FDH16" s="1933"/>
      <c r="FDI16" s="1933"/>
      <c r="FDJ16" s="1933"/>
      <c r="FDK16" s="1933"/>
      <c r="FDL16" s="1933"/>
      <c r="FDM16" s="1933"/>
      <c r="FDN16" s="1933"/>
      <c r="FDO16" s="1933"/>
      <c r="FDP16" s="1933"/>
      <c r="FDQ16" s="1933"/>
      <c r="FDR16" s="1933"/>
      <c r="FDS16" s="1933"/>
      <c r="FDT16" s="1933"/>
      <c r="FDU16" s="1933"/>
      <c r="FDV16" s="1933"/>
      <c r="FDW16" s="1933"/>
      <c r="FDX16" s="1933"/>
      <c r="FDY16" s="1933"/>
      <c r="FDZ16" s="1933"/>
      <c r="FEA16" s="1933"/>
      <c r="FEB16" s="1933"/>
      <c r="FEC16" s="1933"/>
      <c r="FED16" s="1933"/>
      <c r="FEE16" s="1933"/>
      <c r="FEF16" s="1933"/>
      <c r="FEG16" s="1933"/>
      <c r="FEH16" s="1933"/>
      <c r="FEI16" s="1933"/>
      <c r="FEJ16" s="1933"/>
      <c r="FEK16" s="1933"/>
      <c r="FEL16" s="1933"/>
      <c r="FEM16" s="1933"/>
      <c r="FEN16" s="1933"/>
      <c r="FEO16" s="1933"/>
      <c r="FEP16" s="1933"/>
      <c r="FEQ16" s="1933"/>
      <c r="FER16" s="1933"/>
      <c r="FES16" s="1933"/>
      <c r="FET16" s="1933"/>
      <c r="FEU16" s="1933"/>
      <c r="FEV16" s="1933"/>
      <c r="FEW16" s="1933"/>
      <c r="FEX16" s="1933"/>
      <c r="FEY16" s="1933"/>
      <c r="FEZ16" s="1933"/>
      <c r="FFA16" s="1933"/>
      <c r="FFB16" s="1933"/>
      <c r="FFC16" s="1933"/>
      <c r="FFD16" s="1933"/>
      <c r="FFE16" s="1933"/>
      <c r="FFF16" s="1933"/>
      <c r="FFG16" s="1933"/>
      <c r="FFH16" s="1933"/>
      <c r="FFI16" s="1933"/>
      <c r="FFJ16" s="1933"/>
      <c r="FFK16" s="1933"/>
      <c r="FFL16" s="1933"/>
      <c r="FFM16" s="1933"/>
      <c r="FFN16" s="1933"/>
      <c r="FFO16" s="1933"/>
      <c r="FFP16" s="1933"/>
      <c r="FFQ16" s="1933"/>
      <c r="FFR16" s="1933"/>
      <c r="FFS16" s="1933"/>
      <c r="FFT16" s="1933"/>
      <c r="FFU16" s="1933"/>
      <c r="FFV16" s="1933"/>
      <c r="FFW16" s="1933"/>
      <c r="FFX16" s="1933"/>
      <c r="FFY16" s="1933"/>
      <c r="FFZ16" s="1933"/>
      <c r="FGA16" s="1933"/>
      <c r="FGB16" s="1933"/>
      <c r="FGC16" s="1933"/>
      <c r="FGD16" s="1933"/>
      <c r="FGE16" s="1933"/>
      <c r="FGF16" s="1933"/>
      <c r="FGG16" s="1933"/>
      <c r="FGH16" s="1933"/>
      <c r="FGI16" s="1933"/>
      <c r="FGJ16" s="1933"/>
      <c r="FGK16" s="1933"/>
      <c r="FGL16" s="1933"/>
      <c r="FGM16" s="1933"/>
      <c r="FGN16" s="1933"/>
      <c r="FGO16" s="1933"/>
      <c r="FGP16" s="1933"/>
      <c r="FGQ16" s="1933"/>
      <c r="FGR16" s="1933"/>
      <c r="FGS16" s="1933"/>
      <c r="FGT16" s="1933"/>
      <c r="FGU16" s="1933"/>
      <c r="FGV16" s="1933"/>
      <c r="FGW16" s="1933"/>
      <c r="FGX16" s="1933"/>
      <c r="FGY16" s="1933"/>
      <c r="FGZ16" s="1933"/>
      <c r="FHA16" s="1933"/>
      <c r="FHB16" s="1933"/>
      <c r="FHC16" s="1933"/>
      <c r="FHD16" s="1933"/>
      <c r="FHE16" s="1933"/>
      <c r="FHF16" s="1933"/>
      <c r="FHG16" s="1933"/>
      <c r="FHH16" s="1933"/>
      <c r="FHI16" s="1933"/>
      <c r="FHJ16" s="1933"/>
      <c r="FHK16" s="1933"/>
      <c r="FHL16" s="1933"/>
      <c r="FHM16" s="1933"/>
      <c r="FHN16" s="1933"/>
      <c r="FHO16" s="1933"/>
      <c r="FHP16" s="1933"/>
      <c r="FHQ16" s="1933"/>
      <c r="FHR16" s="1933"/>
      <c r="FHS16" s="1933"/>
      <c r="FHT16" s="1933"/>
      <c r="FHU16" s="1933"/>
      <c r="FHV16" s="1933"/>
      <c r="FHW16" s="1933"/>
      <c r="FHX16" s="1933"/>
      <c r="FHY16" s="1933"/>
      <c r="FHZ16" s="1933"/>
      <c r="FIA16" s="1933"/>
      <c r="FIB16" s="1933"/>
      <c r="FIC16" s="1933"/>
      <c r="FID16" s="1933"/>
      <c r="FIE16" s="1933"/>
      <c r="FIF16" s="1933"/>
      <c r="FIG16" s="1933"/>
      <c r="FIH16" s="1933"/>
      <c r="FII16" s="1933"/>
      <c r="FIJ16" s="1933"/>
      <c r="FIK16" s="1933"/>
      <c r="FIL16" s="1933"/>
      <c r="FIM16" s="1933"/>
      <c r="FIN16" s="1933"/>
      <c r="FIO16" s="1933"/>
      <c r="FIP16" s="1933"/>
      <c r="FIQ16" s="1933"/>
      <c r="FIR16" s="1933"/>
      <c r="FIS16" s="1933"/>
      <c r="FIT16" s="1933"/>
      <c r="FIU16" s="1933"/>
      <c r="FIV16" s="1933"/>
      <c r="FIW16" s="1933"/>
      <c r="FIX16" s="1933"/>
      <c r="FIY16" s="1933"/>
      <c r="FIZ16" s="1933"/>
      <c r="FJA16" s="1933"/>
      <c r="FJB16" s="1933"/>
      <c r="FJC16" s="1933"/>
      <c r="FJD16" s="1933"/>
      <c r="FJE16" s="1933"/>
      <c r="FJF16" s="1933"/>
      <c r="FJG16" s="1933"/>
      <c r="FJH16" s="1933"/>
      <c r="FJI16" s="1933"/>
      <c r="FJJ16" s="1933"/>
      <c r="FJK16" s="1933"/>
      <c r="FJL16" s="1933"/>
      <c r="FJM16" s="1933"/>
      <c r="FJN16" s="1933"/>
      <c r="FJO16" s="1933"/>
      <c r="FJP16" s="1933"/>
      <c r="FJQ16" s="1933"/>
      <c r="FJR16" s="1933"/>
      <c r="FJS16" s="1933"/>
      <c r="FJT16" s="1933"/>
      <c r="FJU16" s="1933"/>
      <c r="FJV16" s="1933"/>
      <c r="FJW16" s="1933"/>
      <c r="FJX16" s="1933"/>
      <c r="FJY16" s="1933"/>
      <c r="FJZ16" s="1933"/>
      <c r="FKA16" s="1933"/>
      <c r="FKB16" s="1933"/>
      <c r="FKC16" s="1933"/>
      <c r="FKD16" s="1933"/>
      <c r="FKE16" s="1933"/>
      <c r="FKF16" s="1933"/>
      <c r="FKG16" s="1933"/>
      <c r="FKH16" s="1933"/>
      <c r="FKI16" s="1933"/>
      <c r="FKJ16" s="1933"/>
      <c r="FKK16" s="1933"/>
      <c r="FKL16" s="1933"/>
      <c r="FKM16" s="1933"/>
      <c r="FKN16" s="1933"/>
      <c r="FKO16" s="1933"/>
      <c r="FKP16" s="1933"/>
      <c r="FKQ16" s="1933"/>
      <c r="FKR16" s="1933"/>
      <c r="FKS16" s="1933"/>
      <c r="FKT16" s="1933"/>
      <c r="FKU16" s="1933"/>
      <c r="FKV16" s="1933"/>
      <c r="FKW16" s="1933"/>
      <c r="FKX16" s="1933"/>
      <c r="FKY16" s="1933"/>
      <c r="FKZ16" s="1933"/>
      <c r="FLA16" s="1933"/>
      <c r="FLB16" s="1933"/>
      <c r="FLC16" s="1933"/>
      <c r="FLD16" s="1933"/>
      <c r="FLE16" s="1933"/>
      <c r="FLF16" s="1933"/>
      <c r="FLG16" s="1933"/>
      <c r="FLH16" s="1933"/>
      <c r="FLI16" s="1933"/>
      <c r="FLJ16" s="1933"/>
      <c r="FLK16" s="1933"/>
      <c r="FLL16" s="1933"/>
      <c r="FLM16" s="1933"/>
      <c r="FLN16" s="1933"/>
      <c r="FLO16" s="1933"/>
      <c r="FLP16" s="1933"/>
      <c r="FLQ16" s="1933"/>
      <c r="FLR16" s="1933"/>
      <c r="FLS16" s="1933"/>
      <c r="FLT16" s="1933"/>
      <c r="FLU16" s="1933"/>
      <c r="FLV16" s="1933"/>
      <c r="FLW16" s="1933"/>
      <c r="FLX16" s="1933"/>
      <c r="FLY16" s="1933"/>
      <c r="FLZ16" s="1933"/>
      <c r="FMA16" s="1933"/>
      <c r="FMB16" s="1933"/>
      <c r="FMC16" s="1933"/>
      <c r="FMD16" s="1933"/>
      <c r="FME16" s="1933"/>
      <c r="FMF16" s="1933"/>
      <c r="FMG16" s="1933"/>
      <c r="FMH16" s="1933"/>
      <c r="FMI16" s="1933"/>
      <c r="FMJ16" s="1933"/>
      <c r="FMK16" s="1933"/>
      <c r="FML16" s="1933"/>
      <c r="FMM16" s="1933"/>
      <c r="FMN16" s="1933"/>
      <c r="FMO16" s="1933"/>
      <c r="FMP16" s="1933"/>
      <c r="FMQ16" s="1933"/>
      <c r="FMR16" s="1933"/>
      <c r="FMS16" s="1933"/>
      <c r="FMT16" s="1933"/>
      <c r="FMU16" s="1933"/>
      <c r="FMV16" s="1933"/>
      <c r="FMW16" s="1933"/>
      <c r="FMX16" s="1933"/>
      <c r="FMY16" s="1933"/>
      <c r="FMZ16" s="1933"/>
      <c r="FNA16" s="1933"/>
      <c r="FNB16" s="1933"/>
      <c r="FNC16" s="1933"/>
      <c r="FND16" s="1933"/>
      <c r="FNE16" s="1933"/>
      <c r="FNF16" s="1933"/>
      <c r="FNG16" s="1933"/>
      <c r="FNH16" s="1933"/>
      <c r="FNI16" s="1933"/>
      <c r="FNJ16" s="1933"/>
      <c r="FNK16" s="1933"/>
      <c r="FNL16" s="1933"/>
      <c r="FNM16" s="1933"/>
      <c r="FNN16" s="1933"/>
      <c r="FNO16" s="1933"/>
      <c r="FNP16" s="1933"/>
      <c r="FNQ16" s="1933"/>
      <c r="FNR16" s="1933"/>
      <c r="FNS16" s="1933"/>
      <c r="FNT16" s="1933"/>
      <c r="FNU16" s="1933"/>
      <c r="FNV16" s="1933"/>
      <c r="FNW16" s="1933"/>
      <c r="FNX16" s="1933"/>
      <c r="FNY16" s="1933"/>
      <c r="FNZ16" s="1933"/>
      <c r="FOA16" s="1933"/>
      <c r="FOB16" s="1933"/>
      <c r="FOC16" s="1933"/>
      <c r="FOD16" s="1933"/>
      <c r="FOE16" s="1933"/>
      <c r="FOF16" s="1933"/>
      <c r="FOG16" s="1933"/>
      <c r="FOH16" s="1933"/>
      <c r="FOI16" s="1933"/>
      <c r="FOJ16" s="1933"/>
      <c r="FOK16" s="1933"/>
      <c r="FOL16" s="1933"/>
      <c r="FOM16" s="1933"/>
      <c r="FON16" s="1933"/>
      <c r="FOO16" s="1933"/>
      <c r="FOP16" s="1933"/>
      <c r="FOQ16" s="1933"/>
      <c r="FOR16" s="1933"/>
      <c r="FOS16" s="1933"/>
      <c r="FOT16" s="1933"/>
      <c r="FOU16" s="1933"/>
      <c r="FOV16" s="1933"/>
      <c r="FOW16" s="1933"/>
      <c r="FOX16" s="1933"/>
      <c r="FOY16" s="1933"/>
      <c r="FOZ16" s="1933"/>
      <c r="FPA16" s="1933"/>
      <c r="FPB16" s="1933"/>
      <c r="FPC16" s="1933"/>
      <c r="FPD16" s="1933"/>
      <c r="FPE16" s="1933"/>
      <c r="FPF16" s="1933"/>
      <c r="FPG16" s="1933"/>
      <c r="FPH16" s="1933"/>
      <c r="FPI16" s="1933"/>
      <c r="FPJ16" s="1933"/>
      <c r="FPK16" s="1933"/>
      <c r="FPL16" s="1933"/>
      <c r="FPM16" s="1933"/>
      <c r="FPN16" s="1933"/>
      <c r="FPO16" s="1933"/>
      <c r="FPP16" s="1933"/>
      <c r="FPQ16" s="1933"/>
      <c r="FPR16" s="1933"/>
      <c r="FPS16" s="1933"/>
      <c r="FPT16" s="1933"/>
      <c r="FPU16" s="1933"/>
      <c r="FPV16" s="1933"/>
      <c r="FPW16" s="1933"/>
      <c r="FPX16" s="1933"/>
      <c r="FPY16" s="1933"/>
      <c r="FPZ16" s="1933"/>
      <c r="FQA16" s="1933"/>
      <c r="FQB16" s="1933"/>
      <c r="FQC16" s="1933"/>
      <c r="FQD16" s="1933"/>
      <c r="FQE16" s="1933"/>
      <c r="FQF16" s="1933"/>
      <c r="FQG16" s="1933"/>
      <c r="FQH16" s="1933"/>
      <c r="FQI16" s="1933"/>
      <c r="FQJ16" s="1933"/>
      <c r="FQK16" s="1933"/>
      <c r="FQL16" s="1933"/>
      <c r="FQM16" s="1933"/>
      <c r="FQN16" s="1933"/>
      <c r="FQO16" s="1933"/>
      <c r="FQP16" s="1933"/>
      <c r="FQQ16" s="1933"/>
      <c r="FQR16" s="1933"/>
      <c r="FQS16" s="1933"/>
      <c r="FQT16" s="1933"/>
      <c r="FQU16" s="1933"/>
      <c r="FQV16" s="1933"/>
      <c r="FQW16" s="1933"/>
      <c r="FQX16" s="1933"/>
      <c r="FQY16" s="1933"/>
      <c r="FQZ16" s="1933"/>
      <c r="FRA16" s="1933"/>
      <c r="FRB16" s="1933"/>
      <c r="FRC16" s="1933"/>
      <c r="FRD16" s="1933"/>
      <c r="FRE16" s="1933"/>
      <c r="FRF16" s="1933"/>
      <c r="FRG16" s="1933"/>
      <c r="FRH16" s="1933"/>
      <c r="FRI16" s="1933"/>
      <c r="FRJ16" s="1933"/>
      <c r="FRK16" s="1933"/>
      <c r="FRL16" s="1933"/>
      <c r="FRM16" s="1933"/>
      <c r="FRN16" s="1933"/>
      <c r="FRO16" s="1933"/>
      <c r="FRP16" s="1933"/>
      <c r="FRQ16" s="1933"/>
      <c r="FRR16" s="1933"/>
      <c r="FRS16" s="1933"/>
      <c r="FRT16" s="1933"/>
      <c r="FRU16" s="1933"/>
      <c r="FRV16" s="1933"/>
      <c r="FRW16" s="1933"/>
      <c r="FRX16" s="1933"/>
      <c r="FRY16" s="1933"/>
      <c r="FRZ16" s="1933"/>
      <c r="FSA16" s="1933"/>
      <c r="FSB16" s="1933"/>
      <c r="FSC16" s="1933"/>
      <c r="FSD16" s="1933"/>
      <c r="FSE16" s="1933"/>
      <c r="FSF16" s="1933"/>
      <c r="FSG16" s="1933"/>
      <c r="FSH16" s="1933"/>
      <c r="FSI16" s="1933"/>
      <c r="FSJ16" s="1933"/>
      <c r="FSK16" s="1933"/>
      <c r="FSL16" s="1933"/>
      <c r="FSM16" s="1933"/>
      <c r="FSN16" s="1933"/>
      <c r="FSO16" s="1933"/>
      <c r="FSP16" s="1933"/>
      <c r="FSQ16" s="1933"/>
      <c r="FSR16" s="1933"/>
      <c r="FSS16" s="1933"/>
      <c r="FST16" s="1933"/>
      <c r="FSU16" s="1933"/>
      <c r="FSV16" s="1933"/>
      <c r="FSW16" s="1933"/>
      <c r="FSX16" s="1933"/>
      <c r="FSY16" s="1933"/>
      <c r="FSZ16" s="1933"/>
      <c r="FTA16" s="1933"/>
      <c r="FTB16" s="1933"/>
      <c r="FTC16" s="1933"/>
      <c r="FTD16" s="1933"/>
      <c r="FTE16" s="1933"/>
      <c r="FTF16" s="1933"/>
      <c r="FTG16" s="1933"/>
      <c r="FTH16" s="1933"/>
      <c r="FTI16" s="1933"/>
      <c r="FTJ16" s="1933"/>
      <c r="FTK16" s="1933"/>
      <c r="FTL16" s="1933"/>
      <c r="FTM16" s="1933"/>
      <c r="FTN16" s="1933"/>
      <c r="FTO16" s="1933"/>
      <c r="FTP16" s="1933"/>
      <c r="FTQ16" s="1933"/>
      <c r="FTR16" s="1933"/>
      <c r="FTS16" s="1933"/>
      <c r="FTT16" s="1933"/>
      <c r="FTU16" s="1933"/>
      <c r="FTV16" s="1933"/>
      <c r="FTW16" s="1933"/>
      <c r="FTX16" s="1933"/>
      <c r="FTY16" s="1933"/>
      <c r="FTZ16" s="1933"/>
      <c r="FUA16" s="1933"/>
      <c r="FUB16" s="1933"/>
      <c r="FUC16" s="1933"/>
      <c r="FUD16" s="1933"/>
      <c r="FUE16" s="1933"/>
      <c r="FUF16" s="1933"/>
      <c r="FUG16" s="1933"/>
      <c r="FUH16" s="1933"/>
      <c r="FUI16" s="1933"/>
      <c r="FUJ16" s="1933"/>
      <c r="FUK16" s="1933"/>
      <c r="FUL16" s="1933"/>
      <c r="FUM16" s="1933"/>
      <c r="FUN16" s="1933"/>
      <c r="FUO16" s="1933"/>
      <c r="FUP16" s="1933"/>
      <c r="FUQ16" s="1933"/>
      <c r="FUR16" s="1933"/>
      <c r="FUS16" s="1933"/>
      <c r="FUT16" s="1933"/>
      <c r="FUU16" s="1933"/>
      <c r="FUV16" s="1933"/>
      <c r="FUW16" s="1933"/>
      <c r="FUX16" s="1933"/>
      <c r="FUY16" s="1933"/>
      <c r="FUZ16" s="1933"/>
      <c r="FVA16" s="1933"/>
      <c r="FVB16" s="1933"/>
      <c r="FVC16" s="1933"/>
      <c r="FVD16" s="1933"/>
      <c r="FVE16" s="1933"/>
      <c r="FVF16" s="1933"/>
      <c r="FVG16" s="1933"/>
      <c r="FVH16" s="1933"/>
      <c r="FVI16" s="1933"/>
      <c r="FVJ16" s="1933"/>
      <c r="FVK16" s="1933"/>
      <c r="FVL16" s="1933"/>
      <c r="FVM16" s="1933"/>
      <c r="FVN16" s="1933"/>
      <c r="FVO16" s="1933"/>
      <c r="FVP16" s="1933"/>
      <c r="FVQ16" s="1933"/>
      <c r="FVR16" s="1933"/>
      <c r="FVS16" s="1933"/>
      <c r="FVT16" s="1933"/>
      <c r="FVU16" s="1933"/>
      <c r="FVV16" s="1933"/>
      <c r="FVW16" s="1933"/>
      <c r="FVX16" s="1933"/>
      <c r="FVY16" s="1933"/>
      <c r="FVZ16" s="1933"/>
      <c r="FWA16" s="1933"/>
      <c r="FWB16" s="1933"/>
      <c r="FWC16" s="1933"/>
      <c r="FWD16" s="1933"/>
      <c r="FWE16" s="1933"/>
      <c r="FWF16" s="1933"/>
      <c r="FWG16" s="1933"/>
      <c r="FWH16" s="1933"/>
      <c r="FWI16" s="1933"/>
      <c r="FWJ16" s="1933"/>
      <c r="FWK16" s="1933"/>
      <c r="FWL16" s="1933"/>
      <c r="FWM16" s="1933"/>
      <c r="FWN16" s="1933"/>
      <c r="FWO16" s="1933"/>
      <c r="FWP16" s="1933"/>
      <c r="FWQ16" s="1933"/>
      <c r="FWR16" s="1933"/>
      <c r="FWS16" s="1933"/>
      <c r="FWT16" s="1933"/>
      <c r="FWU16" s="1933"/>
      <c r="FWV16" s="1933"/>
      <c r="FWW16" s="1933"/>
      <c r="FWX16" s="1933"/>
      <c r="FWY16" s="1933"/>
      <c r="FWZ16" s="1933"/>
      <c r="FXA16" s="1933"/>
      <c r="FXB16" s="1933"/>
      <c r="FXC16" s="1933"/>
      <c r="FXD16" s="1933"/>
      <c r="FXE16" s="1933"/>
      <c r="FXF16" s="1933"/>
      <c r="FXG16" s="1933"/>
      <c r="FXH16" s="1933"/>
      <c r="FXI16" s="1933"/>
      <c r="FXJ16" s="1933"/>
      <c r="FXK16" s="1933"/>
      <c r="FXL16" s="1933"/>
      <c r="FXM16" s="1933"/>
      <c r="FXN16" s="1933"/>
      <c r="FXO16" s="1933"/>
      <c r="FXP16" s="1933"/>
      <c r="FXQ16" s="1933"/>
      <c r="FXR16" s="1933"/>
      <c r="FXS16" s="1933"/>
      <c r="FXT16" s="1933"/>
      <c r="FXU16" s="1933"/>
      <c r="FXV16" s="1933"/>
      <c r="FXW16" s="1933"/>
      <c r="FXX16" s="1933"/>
      <c r="FXY16" s="1933"/>
      <c r="FXZ16" s="1933"/>
      <c r="FYA16" s="1933"/>
      <c r="FYB16" s="1933"/>
      <c r="FYC16" s="1933"/>
      <c r="FYD16" s="1933"/>
      <c r="FYE16" s="1933"/>
      <c r="FYF16" s="1933"/>
      <c r="FYG16" s="1933"/>
      <c r="FYH16" s="1933"/>
      <c r="FYI16" s="1933"/>
      <c r="FYJ16" s="1933"/>
      <c r="FYK16" s="1933"/>
      <c r="FYL16" s="1933"/>
      <c r="FYM16" s="1933"/>
      <c r="FYN16" s="1933"/>
      <c r="FYO16" s="1933"/>
      <c r="FYP16" s="1933"/>
      <c r="FYQ16" s="1933"/>
      <c r="FYR16" s="1933"/>
      <c r="FYS16" s="1933"/>
      <c r="FYT16" s="1933"/>
      <c r="FYU16" s="1933"/>
      <c r="FYV16" s="1933"/>
      <c r="FYW16" s="1933"/>
      <c r="FYX16" s="1933"/>
      <c r="FYY16" s="1933"/>
      <c r="FYZ16" s="1933"/>
      <c r="FZA16" s="1933"/>
      <c r="FZB16" s="1933"/>
      <c r="FZC16" s="1933"/>
      <c r="FZD16" s="1933"/>
      <c r="FZE16" s="1933"/>
      <c r="FZF16" s="1933"/>
      <c r="FZG16" s="1933"/>
      <c r="FZH16" s="1933"/>
      <c r="FZI16" s="1933"/>
      <c r="FZJ16" s="1933"/>
      <c r="FZK16" s="1933"/>
      <c r="FZL16" s="1933"/>
      <c r="FZM16" s="1933"/>
      <c r="FZN16" s="1933"/>
      <c r="FZO16" s="1933"/>
      <c r="FZP16" s="1933"/>
      <c r="FZQ16" s="1933"/>
      <c r="FZR16" s="1933"/>
      <c r="FZS16" s="1933"/>
      <c r="FZT16" s="1933"/>
      <c r="FZU16" s="1933"/>
      <c r="FZV16" s="1933"/>
      <c r="FZW16" s="1933"/>
      <c r="FZX16" s="1933"/>
      <c r="FZY16" s="1933"/>
      <c r="FZZ16" s="1933"/>
      <c r="GAA16" s="1933"/>
      <c r="GAB16" s="1933"/>
      <c r="GAC16" s="1933"/>
      <c r="GAD16" s="1933"/>
      <c r="GAE16" s="1933"/>
      <c r="GAF16" s="1933"/>
      <c r="GAG16" s="1933"/>
      <c r="GAH16" s="1933"/>
      <c r="GAI16" s="1933"/>
      <c r="GAJ16" s="1933"/>
      <c r="GAK16" s="1933"/>
      <c r="GAL16" s="1933"/>
      <c r="GAM16" s="1933"/>
      <c r="GAN16" s="1933"/>
      <c r="GAO16" s="1933"/>
      <c r="GAP16" s="1933"/>
      <c r="GAQ16" s="1933"/>
      <c r="GAR16" s="1933"/>
      <c r="GAS16" s="1933"/>
      <c r="GAT16" s="1933"/>
      <c r="GAU16" s="1933"/>
      <c r="GAV16" s="1933"/>
      <c r="GAW16" s="1933"/>
      <c r="GAX16" s="1933"/>
      <c r="GAY16" s="1933"/>
      <c r="GAZ16" s="1933"/>
      <c r="GBA16" s="1933"/>
      <c r="GBB16" s="1933"/>
      <c r="GBC16" s="1933"/>
      <c r="GBD16" s="1933"/>
      <c r="GBE16" s="1933"/>
      <c r="GBF16" s="1933"/>
      <c r="GBG16" s="1933"/>
      <c r="GBH16" s="1933"/>
      <c r="GBI16" s="1933"/>
      <c r="GBJ16" s="1933"/>
      <c r="GBK16" s="1933"/>
      <c r="GBL16" s="1933"/>
      <c r="GBM16" s="1933"/>
      <c r="GBN16" s="1933"/>
      <c r="GBO16" s="1933"/>
      <c r="GBP16" s="1933"/>
      <c r="GBQ16" s="1933"/>
      <c r="GBR16" s="1933"/>
      <c r="GBS16" s="1933"/>
      <c r="GBT16" s="1933"/>
      <c r="GBU16" s="1933"/>
      <c r="GBV16" s="1933"/>
      <c r="GBW16" s="1933"/>
      <c r="GBX16" s="1933"/>
      <c r="GBY16" s="1933"/>
      <c r="GBZ16" s="1933"/>
      <c r="GCA16" s="1933"/>
      <c r="GCB16" s="1933"/>
      <c r="GCC16" s="1933"/>
      <c r="GCD16" s="1933"/>
      <c r="GCE16" s="1933"/>
      <c r="GCF16" s="1933"/>
      <c r="GCG16" s="1933"/>
      <c r="GCH16" s="1933"/>
      <c r="GCI16" s="1933"/>
      <c r="GCJ16" s="1933"/>
      <c r="GCK16" s="1933"/>
      <c r="GCL16" s="1933"/>
      <c r="GCM16" s="1933"/>
      <c r="GCN16" s="1933"/>
      <c r="GCO16" s="1933"/>
      <c r="GCP16" s="1933"/>
      <c r="GCQ16" s="1933"/>
      <c r="GCR16" s="1933"/>
      <c r="GCS16" s="1933"/>
      <c r="GCT16" s="1933"/>
      <c r="GCU16" s="1933"/>
      <c r="GCV16" s="1933"/>
      <c r="GCW16" s="1933"/>
      <c r="GCX16" s="1933"/>
      <c r="GCY16" s="1933"/>
      <c r="GCZ16" s="1933"/>
      <c r="GDA16" s="1933"/>
      <c r="GDB16" s="1933"/>
      <c r="GDC16" s="1933"/>
      <c r="GDD16" s="1933"/>
      <c r="GDE16" s="1933"/>
      <c r="GDF16" s="1933"/>
      <c r="GDG16" s="1933"/>
      <c r="GDH16" s="1933"/>
      <c r="GDI16" s="1933"/>
      <c r="GDJ16" s="1933"/>
      <c r="GDK16" s="1933"/>
      <c r="GDL16" s="1933"/>
      <c r="GDM16" s="1933"/>
      <c r="GDN16" s="1933"/>
      <c r="GDO16" s="1933"/>
      <c r="GDP16" s="1933"/>
      <c r="GDQ16" s="1933"/>
      <c r="GDR16" s="1933"/>
      <c r="GDS16" s="1933"/>
      <c r="GDT16" s="1933"/>
      <c r="GDU16" s="1933"/>
      <c r="GDV16" s="1933"/>
      <c r="GDW16" s="1933"/>
      <c r="GDX16" s="1933"/>
      <c r="GDY16" s="1933"/>
      <c r="GDZ16" s="1933"/>
      <c r="GEA16" s="1933"/>
      <c r="GEB16" s="1933"/>
      <c r="GEC16" s="1933"/>
      <c r="GED16" s="1933"/>
      <c r="GEE16" s="1933"/>
      <c r="GEF16" s="1933"/>
      <c r="GEG16" s="1933"/>
      <c r="GEH16" s="1933"/>
      <c r="GEI16" s="1933"/>
      <c r="GEJ16" s="1933"/>
      <c r="GEK16" s="1933"/>
      <c r="GEL16" s="1933"/>
      <c r="GEM16" s="1933"/>
      <c r="GEN16" s="1933"/>
      <c r="GEO16" s="1933"/>
      <c r="GEP16" s="1933"/>
      <c r="GEQ16" s="1933"/>
      <c r="GER16" s="1933"/>
      <c r="GES16" s="1933"/>
      <c r="GET16" s="1933"/>
      <c r="GEU16" s="1933"/>
      <c r="GEV16" s="1933"/>
      <c r="GEW16" s="1933"/>
      <c r="GEX16" s="1933"/>
      <c r="GEY16" s="1933"/>
      <c r="GEZ16" s="1933"/>
      <c r="GFA16" s="1933"/>
      <c r="GFB16" s="1933"/>
      <c r="GFC16" s="1933"/>
      <c r="GFD16" s="1933"/>
      <c r="GFE16" s="1933"/>
      <c r="GFF16" s="1933"/>
      <c r="GFG16" s="1933"/>
      <c r="GFH16" s="1933"/>
      <c r="GFI16" s="1933"/>
      <c r="GFJ16" s="1933"/>
      <c r="GFK16" s="1933"/>
      <c r="GFL16" s="1933"/>
      <c r="GFM16" s="1933"/>
      <c r="GFN16" s="1933"/>
      <c r="GFO16" s="1933"/>
      <c r="GFP16" s="1933"/>
      <c r="GFQ16" s="1933"/>
      <c r="GFR16" s="1933"/>
      <c r="GFS16" s="1933"/>
      <c r="GFT16" s="1933"/>
      <c r="GFU16" s="1933"/>
      <c r="GFV16" s="1933"/>
      <c r="GFW16" s="1933"/>
      <c r="GFX16" s="1933"/>
      <c r="GFY16" s="1933"/>
      <c r="GFZ16" s="1933"/>
      <c r="GGA16" s="1933"/>
      <c r="GGB16" s="1933"/>
      <c r="GGC16" s="1933"/>
      <c r="GGD16" s="1933"/>
      <c r="GGE16" s="1933"/>
      <c r="GGF16" s="1933"/>
      <c r="GGG16" s="1933"/>
      <c r="GGH16" s="1933"/>
      <c r="GGI16" s="1933"/>
      <c r="GGJ16" s="1933"/>
      <c r="GGK16" s="1933"/>
      <c r="GGL16" s="1933"/>
      <c r="GGM16" s="1933"/>
      <c r="GGN16" s="1933"/>
      <c r="GGO16" s="1933"/>
      <c r="GGP16" s="1933"/>
      <c r="GGQ16" s="1933"/>
      <c r="GGR16" s="1933"/>
      <c r="GGS16" s="1933"/>
      <c r="GGT16" s="1933"/>
      <c r="GGU16" s="1933"/>
      <c r="GGV16" s="1933"/>
      <c r="GGW16" s="1933"/>
      <c r="GGX16" s="1933"/>
      <c r="GGY16" s="1933"/>
      <c r="GGZ16" s="1933"/>
      <c r="GHA16" s="1933"/>
      <c r="GHB16" s="1933"/>
      <c r="GHC16" s="1933"/>
      <c r="GHD16" s="1933"/>
      <c r="GHE16" s="1933"/>
      <c r="GHF16" s="1933"/>
      <c r="GHG16" s="1933"/>
      <c r="GHH16" s="1933"/>
      <c r="GHI16" s="1933"/>
      <c r="GHJ16" s="1933"/>
      <c r="GHK16" s="1933"/>
      <c r="GHL16" s="1933"/>
      <c r="GHM16" s="1933"/>
      <c r="GHN16" s="1933"/>
      <c r="GHO16" s="1933"/>
      <c r="GHP16" s="1933"/>
      <c r="GHQ16" s="1933"/>
      <c r="GHR16" s="1933"/>
      <c r="GHS16" s="1933"/>
      <c r="GHT16" s="1933"/>
      <c r="GHU16" s="1933"/>
      <c r="GHV16" s="1933"/>
      <c r="GHW16" s="1933"/>
      <c r="GHX16" s="1933"/>
      <c r="GHY16" s="1933"/>
      <c r="GHZ16" s="1933"/>
      <c r="GIA16" s="1933"/>
      <c r="GIB16" s="1933"/>
      <c r="GIC16" s="1933"/>
      <c r="GID16" s="1933"/>
      <c r="GIE16" s="1933"/>
      <c r="GIF16" s="1933"/>
      <c r="GIG16" s="1933"/>
      <c r="GIH16" s="1933"/>
      <c r="GII16" s="1933"/>
      <c r="GIJ16" s="1933"/>
      <c r="GIK16" s="1933"/>
      <c r="GIL16" s="1933"/>
      <c r="GIM16" s="1933"/>
      <c r="GIN16" s="1933"/>
      <c r="GIO16" s="1933"/>
      <c r="GIP16" s="1933"/>
      <c r="GIQ16" s="1933"/>
      <c r="GIR16" s="1933"/>
      <c r="GIS16" s="1933"/>
      <c r="GIT16" s="1933"/>
      <c r="GIU16" s="1933"/>
      <c r="GIV16" s="1933"/>
      <c r="GIW16" s="1933"/>
      <c r="GIX16" s="1933"/>
      <c r="GIY16" s="1933"/>
      <c r="GIZ16" s="1933"/>
      <c r="GJA16" s="1933"/>
      <c r="GJB16" s="1933"/>
      <c r="GJC16" s="1933"/>
      <c r="GJD16" s="1933"/>
      <c r="GJE16" s="1933"/>
      <c r="GJF16" s="1933"/>
      <c r="GJG16" s="1933"/>
      <c r="GJH16" s="1933"/>
      <c r="GJI16" s="1933"/>
      <c r="GJJ16" s="1933"/>
      <c r="GJK16" s="1933"/>
      <c r="GJL16" s="1933"/>
      <c r="GJM16" s="1933"/>
      <c r="GJN16" s="1933"/>
      <c r="GJO16" s="1933"/>
      <c r="GJP16" s="1933"/>
      <c r="GJQ16" s="1933"/>
      <c r="GJR16" s="1933"/>
      <c r="GJS16" s="1933"/>
      <c r="GJT16" s="1933"/>
      <c r="GJU16" s="1933"/>
      <c r="GJV16" s="1933"/>
      <c r="GJW16" s="1933"/>
      <c r="GJX16" s="1933"/>
      <c r="GJY16" s="1933"/>
      <c r="GJZ16" s="1933"/>
      <c r="GKA16" s="1933"/>
      <c r="GKB16" s="1933"/>
      <c r="GKC16" s="1933"/>
      <c r="GKD16" s="1933"/>
      <c r="GKE16" s="1933"/>
      <c r="GKF16" s="1933"/>
      <c r="GKG16" s="1933"/>
      <c r="GKH16" s="1933"/>
      <c r="GKI16" s="1933"/>
      <c r="GKJ16" s="1933"/>
      <c r="GKK16" s="1933"/>
      <c r="GKL16" s="1933"/>
      <c r="GKM16" s="1933"/>
      <c r="GKN16" s="1933"/>
      <c r="GKO16" s="1933"/>
      <c r="GKP16" s="1933"/>
      <c r="GKQ16" s="1933"/>
      <c r="GKR16" s="1933"/>
      <c r="GKS16" s="1933"/>
      <c r="GKT16" s="1933"/>
      <c r="GKU16" s="1933"/>
      <c r="GKV16" s="1933"/>
      <c r="GKW16" s="1933"/>
      <c r="GKX16" s="1933"/>
      <c r="GKY16" s="1933"/>
      <c r="GKZ16" s="1933"/>
      <c r="GLA16" s="1933"/>
      <c r="GLB16" s="1933"/>
      <c r="GLC16" s="1933"/>
      <c r="GLD16" s="1933"/>
      <c r="GLE16" s="1933"/>
      <c r="GLF16" s="1933"/>
      <c r="GLG16" s="1933"/>
      <c r="GLH16" s="1933"/>
      <c r="GLI16" s="1933"/>
      <c r="GLJ16" s="1933"/>
      <c r="GLK16" s="1933"/>
      <c r="GLL16" s="1933"/>
      <c r="GLM16" s="1933"/>
      <c r="GLN16" s="1933"/>
      <c r="GLO16" s="1933"/>
      <c r="GLP16" s="1933"/>
      <c r="GLQ16" s="1933"/>
      <c r="GLR16" s="1933"/>
      <c r="GLS16" s="1933"/>
      <c r="GLT16" s="1933"/>
      <c r="GLU16" s="1933"/>
      <c r="GLV16" s="1933"/>
      <c r="GLW16" s="1933"/>
      <c r="GLX16" s="1933"/>
      <c r="GLY16" s="1933"/>
      <c r="GLZ16" s="1933"/>
      <c r="GMA16" s="1933"/>
      <c r="GMB16" s="1933"/>
      <c r="GMC16" s="1933"/>
      <c r="GMD16" s="1933"/>
      <c r="GME16" s="1933"/>
      <c r="GMF16" s="1933"/>
      <c r="GMG16" s="1933"/>
      <c r="GMH16" s="1933"/>
      <c r="GMI16" s="1933"/>
      <c r="GMJ16" s="1933"/>
      <c r="GMK16" s="1933"/>
      <c r="GML16" s="1933"/>
      <c r="GMM16" s="1933"/>
      <c r="GMN16" s="1933"/>
      <c r="GMO16" s="1933"/>
      <c r="GMP16" s="1933"/>
      <c r="GMQ16" s="1933"/>
      <c r="GMR16" s="1933"/>
      <c r="GMS16" s="1933"/>
      <c r="GMT16" s="1933"/>
      <c r="GMU16" s="1933"/>
      <c r="GMV16" s="1933"/>
      <c r="GMW16" s="1933"/>
      <c r="GMX16" s="1933"/>
      <c r="GMY16" s="1933"/>
      <c r="GMZ16" s="1933"/>
      <c r="GNA16" s="1933"/>
      <c r="GNB16" s="1933"/>
      <c r="GNC16" s="1933"/>
      <c r="GND16" s="1933"/>
      <c r="GNE16" s="1933"/>
      <c r="GNF16" s="1933"/>
      <c r="GNG16" s="1933"/>
      <c r="GNH16" s="1933"/>
      <c r="GNI16" s="1933"/>
      <c r="GNJ16" s="1933"/>
      <c r="GNK16" s="1933"/>
      <c r="GNL16" s="1933"/>
      <c r="GNM16" s="1933"/>
      <c r="GNN16" s="1933"/>
      <c r="GNO16" s="1933"/>
      <c r="GNP16" s="1933"/>
      <c r="GNQ16" s="1933"/>
      <c r="GNR16" s="1933"/>
      <c r="GNS16" s="1933"/>
      <c r="GNT16" s="1933"/>
      <c r="GNU16" s="1933"/>
      <c r="GNV16" s="1933"/>
      <c r="GNW16" s="1933"/>
      <c r="GNX16" s="1933"/>
      <c r="GNY16" s="1933"/>
      <c r="GNZ16" s="1933"/>
      <c r="GOA16" s="1933"/>
      <c r="GOB16" s="1933"/>
      <c r="GOC16" s="1933"/>
      <c r="GOD16" s="1933"/>
      <c r="GOE16" s="1933"/>
      <c r="GOF16" s="1933"/>
      <c r="GOG16" s="1933"/>
      <c r="GOH16" s="1933"/>
      <c r="GOI16" s="1933"/>
      <c r="GOJ16" s="1933"/>
      <c r="GOK16" s="1933"/>
      <c r="GOL16" s="1933"/>
      <c r="GOM16" s="1933"/>
      <c r="GON16" s="1933"/>
      <c r="GOO16" s="1933"/>
      <c r="GOP16" s="1933"/>
      <c r="GOQ16" s="1933"/>
      <c r="GOR16" s="1933"/>
      <c r="GOS16" s="1933"/>
      <c r="GOT16" s="1933"/>
      <c r="GOU16" s="1933"/>
      <c r="GOV16" s="1933"/>
      <c r="GOW16" s="1933"/>
      <c r="GOX16" s="1933"/>
      <c r="GOY16" s="1933"/>
      <c r="GOZ16" s="1933"/>
      <c r="GPA16" s="1933"/>
      <c r="GPB16" s="1933"/>
      <c r="GPC16" s="1933"/>
      <c r="GPD16" s="1933"/>
      <c r="GPE16" s="1933"/>
      <c r="GPF16" s="1933"/>
      <c r="GPG16" s="1933"/>
      <c r="GPH16" s="1933"/>
      <c r="GPI16" s="1933"/>
      <c r="GPJ16" s="1933"/>
      <c r="GPK16" s="1933"/>
      <c r="GPL16" s="1933"/>
      <c r="GPM16" s="1933"/>
      <c r="GPN16" s="1933"/>
      <c r="GPO16" s="1933"/>
      <c r="GPP16" s="1933"/>
      <c r="GPQ16" s="1933"/>
      <c r="GPR16" s="1933"/>
      <c r="GPS16" s="1933"/>
      <c r="GPT16" s="1933"/>
      <c r="GPU16" s="1933"/>
      <c r="GPV16" s="1933"/>
      <c r="GPW16" s="1933"/>
      <c r="GPX16" s="1933"/>
      <c r="GPY16" s="1933"/>
      <c r="GPZ16" s="1933"/>
      <c r="GQA16" s="1933"/>
      <c r="GQB16" s="1933"/>
      <c r="GQC16" s="1933"/>
      <c r="GQD16" s="1933"/>
      <c r="GQE16" s="1933"/>
      <c r="GQF16" s="1933"/>
      <c r="GQG16" s="1933"/>
      <c r="GQH16" s="1933"/>
      <c r="GQI16" s="1933"/>
      <c r="GQJ16" s="1933"/>
      <c r="GQK16" s="1933"/>
      <c r="GQL16" s="1933"/>
      <c r="GQM16" s="1933"/>
      <c r="GQN16" s="1933"/>
      <c r="GQO16" s="1933"/>
      <c r="GQP16" s="1933"/>
      <c r="GQQ16" s="1933"/>
      <c r="GQR16" s="1933"/>
      <c r="GQS16" s="1933"/>
      <c r="GQT16" s="1933"/>
      <c r="GQU16" s="1933"/>
      <c r="GQV16" s="1933"/>
      <c r="GQW16" s="1933"/>
      <c r="GQX16" s="1933"/>
      <c r="GQY16" s="1933"/>
      <c r="GQZ16" s="1933"/>
      <c r="GRA16" s="1933"/>
      <c r="GRB16" s="1933"/>
      <c r="GRC16" s="1933"/>
      <c r="GRD16" s="1933"/>
      <c r="GRE16" s="1933"/>
      <c r="GRF16" s="1933"/>
      <c r="GRG16" s="1933"/>
      <c r="GRH16" s="1933"/>
      <c r="GRI16" s="1933"/>
      <c r="GRJ16" s="1933"/>
      <c r="GRK16" s="1933"/>
      <c r="GRL16" s="1933"/>
      <c r="GRM16" s="1933"/>
      <c r="GRN16" s="1933"/>
      <c r="GRO16" s="1933"/>
      <c r="GRP16" s="1933"/>
      <c r="GRQ16" s="1933"/>
      <c r="GRR16" s="1933"/>
      <c r="GRS16" s="1933"/>
      <c r="GRT16" s="1933"/>
      <c r="GRU16" s="1933"/>
      <c r="GRV16" s="1933"/>
      <c r="GRW16" s="1933"/>
      <c r="GRX16" s="1933"/>
      <c r="GRY16" s="1933"/>
      <c r="GRZ16" s="1933"/>
      <c r="GSA16" s="1933"/>
      <c r="GSB16" s="1933"/>
      <c r="GSC16" s="1933"/>
      <c r="GSD16" s="1933"/>
      <c r="GSE16" s="1933"/>
      <c r="GSF16" s="1933"/>
      <c r="GSG16" s="1933"/>
      <c r="GSH16" s="1933"/>
      <c r="GSI16" s="1933"/>
      <c r="GSJ16" s="1933"/>
      <c r="GSK16" s="1933"/>
      <c r="GSL16" s="1933"/>
      <c r="GSM16" s="1933"/>
      <c r="GSN16" s="1933"/>
      <c r="GSO16" s="1933"/>
      <c r="GSP16" s="1933"/>
      <c r="GSQ16" s="1933"/>
      <c r="GSR16" s="1933"/>
      <c r="GSS16" s="1933"/>
      <c r="GST16" s="1933"/>
      <c r="GSU16" s="1933"/>
      <c r="GSV16" s="1933"/>
      <c r="GSW16" s="1933"/>
      <c r="GSX16" s="1933"/>
      <c r="GSY16" s="1933"/>
      <c r="GSZ16" s="1933"/>
      <c r="GTA16" s="1933"/>
      <c r="GTB16" s="1933"/>
      <c r="GTC16" s="1933"/>
      <c r="GTD16" s="1933"/>
      <c r="GTE16" s="1933"/>
      <c r="GTF16" s="1933"/>
      <c r="GTG16" s="1933"/>
      <c r="GTH16" s="1933"/>
      <c r="GTI16" s="1933"/>
      <c r="GTJ16" s="1933"/>
      <c r="GTK16" s="1933"/>
      <c r="GTL16" s="1933"/>
      <c r="GTM16" s="1933"/>
      <c r="GTN16" s="1933"/>
      <c r="GTO16" s="1933"/>
      <c r="GTP16" s="1933"/>
      <c r="GTQ16" s="1933"/>
      <c r="GTR16" s="1933"/>
      <c r="GTS16" s="1933"/>
      <c r="GTT16" s="1933"/>
      <c r="GTU16" s="1933"/>
      <c r="GTV16" s="1933"/>
      <c r="GTW16" s="1933"/>
      <c r="GTX16" s="1933"/>
      <c r="GTY16" s="1933"/>
      <c r="GTZ16" s="1933"/>
      <c r="GUA16" s="1933"/>
      <c r="GUB16" s="1933"/>
      <c r="GUC16" s="1933"/>
      <c r="GUD16" s="1933"/>
      <c r="GUE16" s="1933"/>
      <c r="GUF16" s="1933"/>
      <c r="GUG16" s="1933"/>
      <c r="GUH16" s="1933"/>
      <c r="GUI16" s="1933"/>
      <c r="GUJ16" s="1933"/>
      <c r="GUK16" s="1933"/>
      <c r="GUL16" s="1933"/>
      <c r="GUM16" s="1933"/>
      <c r="GUN16" s="1933"/>
      <c r="GUO16" s="1933"/>
      <c r="GUP16" s="1933"/>
      <c r="GUQ16" s="1933"/>
      <c r="GUR16" s="1933"/>
      <c r="GUS16" s="1933"/>
      <c r="GUT16" s="1933"/>
      <c r="GUU16" s="1933"/>
      <c r="GUV16" s="1933"/>
      <c r="GUW16" s="1933"/>
      <c r="GUX16" s="1933"/>
      <c r="GUY16" s="1933"/>
      <c r="GUZ16" s="1933"/>
      <c r="GVA16" s="1933"/>
      <c r="GVB16" s="1933"/>
      <c r="GVC16" s="1933"/>
      <c r="GVD16" s="1933"/>
      <c r="GVE16" s="1933"/>
      <c r="GVF16" s="1933"/>
      <c r="GVG16" s="1933"/>
      <c r="GVH16" s="1933"/>
      <c r="GVI16" s="1933"/>
      <c r="GVJ16" s="1933"/>
      <c r="GVK16" s="1933"/>
      <c r="GVL16" s="1933"/>
      <c r="GVM16" s="1933"/>
      <c r="GVN16" s="1933"/>
      <c r="GVO16" s="1933"/>
      <c r="GVP16" s="1933"/>
      <c r="GVQ16" s="1933"/>
      <c r="GVR16" s="1933"/>
      <c r="GVS16" s="1933"/>
      <c r="GVT16" s="1933"/>
      <c r="GVU16" s="1933"/>
      <c r="GVV16" s="1933"/>
      <c r="GVW16" s="1933"/>
      <c r="GVX16" s="1933"/>
      <c r="GVY16" s="1933"/>
      <c r="GVZ16" s="1933"/>
      <c r="GWA16" s="1933"/>
      <c r="GWB16" s="1933"/>
      <c r="GWC16" s="1933"/>
      <c r="GWD16" s="1933"/>
      <c r="GWE16" s="1933"/>
      <c r="GWF16" s="1933"/>
      <c r="GWG16" s="1933"/>
      <c r="GWH16" s="1933"/>
      <c r="GWI16" s="1933"/>
      <c r="GWJ16" s="1933"/>
      <c r="GWK16" s="1933"/>
      <c r="GWL16" s="1933"/>
      <c r="GWM16" s="1933"/>
      <c r="GWN16" s="1933"/>
      <c r="GWO16" s="1933"/>
      <c r="GWP16" s="1933"/>
      <c r="GWQ16" s="1933"/>
      <c r="GWR16" s="1933"/>
      <c r="GWS16" s="1933"/>
      <c r="GWT16" s="1933"/>
      <c r="GWU16" s="1933"/>
      <c r="GWV16" s="1933"/>
      <c r="GWW16" s="1933"/>
      <c r="GWX16" s="1933"/>
      <c r="GWY16" s="1933"/>
      <c r="GWZ16" s="1933"/>
      <c r="GXA16" s="1933"/>
      <c r="GXB16" s="1933"/>
      <c r="GXC16" s="1933"/>
      <c r="GXD16" s="1933"/>
      <c r="GXE16" s="1933"/>
      <c r="GXF16" s="1933"/>
      <c r="GXG16" s="1933"/>
      <c r="GXH16" s="1933"/>
      <c r="GXI16" s="1933"/>
      <c r="GXJ16" s="1933"/>
      <c r="GXK16" s="1933"/>
      <c r="GXL16" s="1933"/>
      <c r="GXM16" s="1933"/>
      <c r="GXN16" s="1933"/>
      <c r="GXO16" s="1933"/>
      <c r="GXP16" s="1933"/>
      <c r="GXQ16" s="1933"/>
      <c r="GXR16" s="1933"/>
      <c r="GXS16" s="1933"/>
      <c r="GXT16" s="1933"/>
      <c r="GXU16" s="1933"/>
      <c r="GXV16" s="1933"/>
      <c r="GXW16" s="1933"/>
      <c r="GXX16" s="1933"/>
      <c r="GXY16" s="1933"/>
      <c r="GXZ16" s="1933"/>
      <c r="GYA16" s="1933"/>
      <c r="GYB16" s="1933"/>
      <c r="GYC16" s="1933"/>
      <c r="GYD16" s="1933"/>
      <c r="GYE16" s="1933"/>
      <c r="GYF16" s="1933"/>
      <c r="GYG16" s="1933"/>
      <c r="GYH16" s="1933"/>
      <c r="GYI16" s="1933"/>
      <c r="GYJ16" s="1933"/>
      <c r="GYK16" s="1933"/>
      <c r="GYL16" s="1933"/>
      <c r="GYM16" s="1933"/>
      <c r="GYN16" s="1933"/>
      <c r="GYO16" s="1933"/>
      <c r="GYP16" s="1933"/>
      <c r="GYQ16" s="1933"/>
      <c r="GYR16" s="1933"/>
      <c r="GYS16" s="1933"/>
      <c r="GYT16" s="1933"/>
      <c r="GYU16" s="1933"/>
      <c r="GYV16" s="1933"/>
      <c r="GYW16" s="1933"/>
      <c r="GYX16" s="1933"/>
      <c r="GYY16" s="1933"/>
      <c r="GYZ16" s="1933"/>
      <c r="GZA16" s="1933"/>
      <c r="GZB16" s="1933"/>
      <c r="GZC16" s="1933"/>
      <c r="GZD16" s="1933"/>
      <c r="GZE16" s="1933"/>
      <c r="GZF16" s="1933"/>
      <c r="GZG16" s="1933"/>
      <c r="GZH16" s="1933"/>
      <c r="GZI16" s="1933"/>
      <c r="GZJ16" s="1933"/>
      <c r="GZK16" s="1933"/>
      <c r="GZL16" s="1933"/>
      <c r="GZM16" s="1933"/>
      <c r="GZN16" s="1933"/>
      <c r="GZO16" s="1933"/>
      <c r="GZP16" s="1933"/>
      <c r="GZQ16" s="1933"/>
      <c r="GZR16" s="1933"/>
      <c r="GZS16" s="1933"/>
      <c r="GZT16" s="1933"/>
      <c r="GZU16" s="1933"/>
      <c r="GZV16" s="1933"/>
      <c r="GZW16" s="1933"/>
      <c r="GZX16" s="1933"/>
      <c r="GZY16" s="1933"/>
      <c r="GZZ16" s="1933"/>
      <c r="HAA16" s="1933"/>
      <c r="HAB16" s="1933"/>
      <c r="HAC16" s="1933"/>
      <c r="HAD16" s="1933"/>
      <c r="HAE16" s="1933"/>
      <c r="HAF16" s="1933"/>
      <c r="HAG16" s="1933"/>
      <c r="HAH16" s="1933"/>
      <c r="HAI16" s="1933"/>
      <c r="HAJ16" s="1933"/>
      <c r="HAK16" s="1933"/>
      <c r="HAL16" s="1933"/>
      <c r="HAM16" s="1933"/>
      <c r="HAN16" s="1933"/>
      <c r="HAO16" s="1933"/>
      <c r="HAP16" s="1933"/>
      <c r="HAQ16" s="1933"/>
      <c r="HAR16" s="1933"/>
      <c r="HAS16" s="1933"/>
      <c r="HAT16" s="1933"/>
      <c r="HAU16" s="1933"/>
      <c r="HAV16" s="1933"/>
      <c r="HAW16" s="1933"/>
      <c r="HAX16" s="1933"/>
      <c r="HAY16" s="1933"/>
      <c r="HAZ16" s="1933"/>
      <c r="HBA16" s="1933"/>
      <c r="HBB16" s="1933"/>
      <c r="HBC16" s="1933"/>
      <c r="HBD16" s="1933"/>
      <c r="HBE16" s="1933"/>
      <c r="HBF16" s="1933"/>
      <c r="HBG16" s="1933"/>
      <c r="HBH16" s="1933"/>
      <c r="HBI16" s="1933"/>
      <c r="HBJ16" s="1933"/>
      <c r="HBK16" s="1933"/>
      <c r="HBL16" s="1933"/>
      <c r="HBM16" s="1933"/>
      <c r="HBN16" s="1933"/>
      <c r="HBO16" s="1933"/>
      <c r="HBP16" s="1933"/>
      <c r="HBQ16" s="1933"/>
      <c r="HBR16" s="1933"/>
      <c r="HBS16" s="1933"/>
      <c r="HBT16" s="1933"/>
      <c r="HBU16" s="1933"/>
      <c r="HBV16" s="1933"/>
      <c r="HBW16" s="1933"/>
      <c r="HBX16" s="1933"/>
      <c r="HBY16" s="1933"/>
      <c r="HBZ16" s="1933"/>
      <c r="HCA16" s="1933"/>
      <c r="HCB16" s="1933"/>
      <c r="HCC16" s="1933"/>
      <c r="HCD16" s="1933"/>
      <c r="HCE16" s="1933"/>
      <c r="HCF16" s="1933"/>
      <c r="HCG16" s="1933"/>
      <c r="HCH16" s="1933"/>
      <c r="HCI16" s="1933"/>
      <c r="HCJ16" s="1933"/>
      <c r="HCK16" s="1933"/>
      <c r="HCL16" s="1933"/>
      <c r="HCM16" s="1933"/>
      <c r="HCN16" s="1933"/>
      <c r="HCO16" s="1933"/>
      <c r="HCP16" s="1933"/>
      <c r="HCQ16" s="1933"/>
      <c r="HCR16" s="1933"/>
      <c r="HCS16" s="1933"/>
      <c r="HCT16" s="1933"/>
      <c r="HCU16" s="1933"/>
      <c r="HCV16" s="1933"/>
      <c r="HCW16" s="1933"/>
      <c r="HCX16" s="1933"/>
      <c r="HCY16" s="1933"/>
      <c r="HCZ16" s="1933"/>
      <c r="HDA16" s="1933"/>
      <c r="HDB16" s="1933"/>
      <c r="HDC16" s="1933"/>
      <c r="HDD16" s="1933"/>
      <c r="HDE16" s="1933"/>
      <c r="HDF16" s="1933"/>
      <c r="HDG16" s="1933"/>
      <c r="HDH16" s="1933"/>
      <c r="HDI16" s="1933"/>
      <c r="HDJ16" s="1933"/>
      <c r="HDK16" s="1933"/>
      <c r="HDL16" s="1933"/>
      <c r="HDM16" s="1933"/>
      <c r="HDN16" s="1933"/>
      <c r="HDO16" s="1933"/>
      <c r="HDP16" s="1933"/>
      <c r="HDQ16" s="1933"/>
      <c r="HDR16" s="1933"/>
      <c r="HDS16" s="1933"/>
      <c r="HDT16" s="1933"/>
      <c r="HDU16" s="1933"/>
      <c r="HDV16" s="1933"/>
      <c r="HDW16" s="1933"/>
      <c r="HDX16" s="1933"/>
      <c r="HDY16" s="1933"/>
      <c r="HDZ16" s="1933"/>
      <c r="HEA16" s="1933"/>
      <c r="HEB16" s="1933"/>
      <c r="HEC16" s="1933"/>
      <c r="HED16" s="1933"/>
      <c r="HEE16" s="1933"/>
      <c r="HEF16" s="1933"/>
      <c r="HEG16" s="1933"/>
      <c r="HEH16" s="1933"/>
      <c r="HEI16" s="1933"/>
      <c r="HEJ16" s="1933"/>
      <c r="HEK16" s="1933"/>
      <c r="HEL16" s="1933"/>
      <c r="HEM16" s="1933"/>
      <c r="HEN16" s="1933"/>
      <c r="HEO16" s="1933"/>
      <c r="HEP16" s="1933"/>
      <c r="HEQ16" s="1933"/>
      <c r="HER16" s="1933"/>
      <c r="HES16" s="1933"/>
      <c r="HET16" s="1933"/>
      <c r="HEU16" s="1933"/>
      <c r="HEV16" s="1933"/>
      <c r="HEW16" s="1933"/>
      <c r="HEX16" s="1933"/>
      <c r="HEY16" s="1933"/>
      <c r="HEZ16" s="1933"/>
      <c r="HFA16" s="1933"/>
      <c r="HFB16" s="1933"/>
      <c r="HFC16" s="1933"/>
      <c r="HFD16" s="1933"/>
      <c r="HFE16" s="1933"/>
      <c r="HFF16" s="1933"/>
      <c r="HFG16" s="1933"/>
      <c r="HFH16" s="1933"/>
      <c r="HFI16" s="1933"/>
      <c r="HFJ16" s="1933"/>
      <c r="HFK16" s="1933"/>
      <c r="HFL16" s="1933"/>
      <c r="HFM16" s="1933"/>
      <c r="HFN16" s="1933"/>
      <c r="HFO16" s="1933"/>
      <c r="HFP16" s="1933"/>
      <c r="HFQ16" s="1933"/>
      <c r="HFR16" s="1933"/>
      <c r="HFS16" s="1933"/>
      <c r="HFT16" s="1933"/>
      <c r="HFU16" s="1933"/>
      <c r="HFV16" s="1933"/>
      <c r="HFW16" s="1933"/>
      <c r="HFX16" s="1933"/>
      <c r="HFY16" s="1933"/>
      <c r="HFZ16" s="1933"/>
      <c r="HGA16" s="1933"/>
      <c r="HGB16" s="1933"/>
      <c r="HGC16" s="1933"/>
      <c r="HGD16" s="1933"/>
      <c r="HGE16" s="1933"/>
      <c r="HGF16" s="1933"/>
      <c r="HGG16" s="1933"/>
      <c r="HGH16" s="1933"/>
      <c r="HGI16" s="1933"/>
      <c r="HGJ16" s="1933"/>
      <c r="HGK16" s="1933"/>
      <c r="HGL16" s="1933"/>
      <c r="HGM16" s="1933"/>
      <c r="HGN16" s="1933"/>
      <c r="HGO16" s="1933"/>
      <c r="HGP16" s="1933"/>
      <c r="HGQ16" s="1933"/>
      <c r="HGR16" s="1933"/>
      <c r="HGS16" s="1933"/>
      <c r="HGT16" s="1933"/>
      <c r="HGU16" s="1933"/>
      <c r="HGV16" s="1933"/>
      <c r="HGW16" s="1933"/>
      <c r="HGX16" s="1933"/>
      <c r="HGY16" s="1933"/>
      <c r="HGZ16" s="1933"/>
      <c r="HHA16" s="1933"/>
      <c r="HHB16" s="1933"/>
      <c r="HHC16" s="1933"/>
      <c r="HHD16" s="1933"/>
      <c r="HHE16" s="1933"/>
      <c r="HHF16" s="1933"/>
      <c r="HHG16" s="1933"/>
      <c r="HHH16" s="1933"/>
      <c r="HHI16" s="1933"/>
      <c r="HHJ16" s="1933"/>
      <c r="HHK16" s="1933"/>
      <c r="HHL16" s="1933"/>
      <c r="HHM16" s="1933"/>
      <c r="HHN16" s="1933"/>
      <c r="HHO16" s="1933"/>
      <c r="HHP16" s="1933"/>
      <c r="HHQ16" s="1933"/>
      <c r="HHR16" s="1933"/>
      <c r="HHS16" s="1933"/>
      <c r="HHT16" s="1933"/>
      <c r="HHU16" s="1933"/>
      <c r="HHV16" s="1933"/>
      <c r="HHW16" s="1933"/>
      <c r="HHX16" s="1933"/>
      <c r="HHY16" s="1933"/>
      <c r="HHZ16" s="1933"/>
      <c r="HIA16" s="1933"/>
      <c r="HIB16" s="1933"/>
      <c r="HIC16" s="1933"/>
      <c r="HID16" s="1933"/>
      <c r="HIE16" s="1933"/>
      <c r="HIF16" s="1933"/>
      <c r="HIG16" s="1933"/>
      <c r="HIH16" s="1933"/>
      <c r="HII16" s="1933"/>
      <c r="HIJ16" s="1933"/>
      <c r="HIK16" s="1933"/>
      <c r="HIL16" s="1933"/>
      <c r="HIM16" s="1933"/>
      <c r="HIN16" s="1933"/>
      <c r="HIO16" s="1933"/>
      <c r="HIP16" s="1933"/>
      <c r="HIQ16" s="1933"/>
      <c r="HIR16" s="1933"/>
      <c r="HIS16" s="1933"/>
      <c r="HIT16" s="1933"/>
      <c r="HIU16" s="1933"/>
      <c r="HIV16" s="1933"/>
      <c r="HIW16" s="1933"/>
      <c r="HIX16" s="1933"/>
      <c r="HIY16" s="1933"/>
      <c r="HIZ16" s="1933"/>
      <c r="HJA16" s="1933"/>
      <c r="HJB16" s="1933"/>
      <c r="HJC16" s="1933"/>
      <c r="HJD16" s="1933"/>
      <c r="HJE16" s="1933"/>
      <c r="HJF16" s="1933"/>
      <c r="HJG16" s="1933"/>
      <c r="HJH16" s="1933"/>
      <c r="HJI16" s="1933"/>
      <c r="HJJ16" s="1933"/>
      <c r="HJK16" s="1933"/>
      <c r="HJL16" s="1933"/>
      <c r="HJM16" s="1933"/>
      <c r="HJN16" s="1933"/>
      <c r="HJO16" s="1933"/>
      <c r="HJP16" s="1933"/>
      <c r="HJQ16" s="1933"/>
      <c r="HJR16" s="1933"/>
      <c r="HJS16" s="1933"/>
      <c r="HJT16" s="1933"/>
      <c r="HJU16" s="1933"/>
      <c r="HJV16" s="1933"/>
      <c r="HJW16" s="1933"/>
      <c r="HJX16" s="1933"/>
      <c r="HJY16" s="1933"/>
      <c r="HJZ16" s="1933"/>
      <c r="HKA16" s="1933"/>
      <c r="HKB16" s="1933"/>
      <c r="HKC16" s="1933"/>
      <c r="HKD16" s="1933"/>
      <c r="HKE16" s="1933"/>
      <c r="HKF16" s="1933"/>
      <c r="HKG16" s="1933"/>
      <c r="HKH16" s="1933"/>
      <c r="HKI16" s="1933"/>
      <c r="HKJ16" s="1933"/>
      <c r="HKK16" s="1933"/>
      <c r="HKL16" s="1933"/>
      <c r="HKM16" s="1933"/>
      <c r="HKN16" s="1933"/>
      <c r="HKO16" s="1933"/>
      <c r="HKP16" s="1933"/>
      <c r="HKQ16" s="1933"/>
      <c r="HKR16" s="1933"/>
      <c r="HKS16" s="1933"/>
      <c r="HKT16" s="1933"/>
      <c r="HKU16" s="1933"/>
      <c r="HKV16" s="1933"/>
      <c r="HKW16" s="1933"/>
      <c r="HKX16" s="1933"/>
      <c r="HKY16" s="1933"/>
      <c r="HKZ16" s="1933"/>
      <c r="HLA16" s="1933"/>
      <c r="HLB16" s="1933"/>
      <c r="HLC16" s="1933"/>
      <c r="HLD16" s="1933"/>
      <c r="HLE16" s="1933"/>
      <c r="HLF16" s="1933"/>
      <c r="HLG16" s="1933"/>
      <c r="HLH16" s="1933"/>
      <c r="HLI16" s="1933"/>
      <c r="HLJ16" s="1933"/>
      <c r="HLK16" s="1933"/>
      <c r="HLL16" s="1933"/>
      <c r="HLM16" s="1933"/>
      <c r="HLN16" s="1933"/>
      <c r="HLO16" s="1933"/>
      <c r="HLP16" s="1933"/>
      <c r="HLQ16" s="1933"/>
      <c r="HLR16" s="1933"/>
      <c r="HLS16" s="1933"/>
      <c r="HLT16" s="1933"/>
      <c r="HLU16" s="1933"/>
      <c r="HLV16" s="1933"/>
      <c r="HLW16" s="1933"/>
      <c r="HLX16" s="1933"/>
      <c r="HLY16" s="1933"/>
      <c r="HLZ16" s="1933"/>
      <c r="HMA16" s="1933"/>
      <c r="HMB16" s="1933"/>
      <c r="HMC16" s="1933"/>
      <c r="HMD16" s="1933"/>
      <c r="HME16" s="1933"/>
      <c r="HMF16" s="1933"/>
      <c r="HMG16" s="1933"/>
      <c r="HMH16" s="1933"/>
      <c r="HMI16" s="1933"/>
      <c r="HMJ16" s="1933"/>
      <c r="HMK16" s="1933"/>
      <c r="HML16" s="1933"/>
      <c r="HMM16" s="1933"/>
      <c r="HMN16" s="1933"/>
      <c r="HMO16" s="1933"/>
      <c r="HMP16" s="1933"/>
      <c r="HMQ16" s="1933"/>
      <c r="HMR16" s="1933"/>
      <c r="HMS16" s="1933"/>
      <c r="HMT16" s="1933"/>
      <c r="HMU16" s="1933"/>
      <c r="HMV16" s="1933"/>
      <c r="HMW16" s="1933"/>
      <c r="HMX16" s="1933"/>
      <c r="HMY16" s="1933"/>
      <c r="HMZ16" s="1933"/>
      <c r="HNA16" s="1933"/>
      <c r="HNB16" s="1933"/>
      <c r="HNC16" s="1933"/>
      <c r="HND16" s="1933"/>
      <c r="HNE16" s="1933"/>
      <c r="HNF16" s="1933"/>
      <c r="HNG16" s="1933"/>
      <c r="HNH16" s="1933"/>
      <c r="HNI16" s="1933"/>
      <c r="HNJ16" s="1933"/>
      <c r="HNK16" s="1933"/>
      <c r="HNL16" s="1933"/>
      <c r="HNM16" s="1933"/>
      <c r="HNN16" s="1933"/>
      <c r="HNO16" s="1933"/>
      <c r="HNP16" s="1933"/>
      <c r="HNQ16" s="1933"/>
      <c r="HNR16" s="1933"/>
      <c r="HNS16" s="1933"/>
      <c r="HNT16" s="1933"/>
      <c r="HNU16" s="1933"/>
      <c r="HNV16" s="1933"/>
      <c r="HNW16" s="1933"/>
      <c r="HNX16" s="1933"/>
      <c r="HNY16" s="1933"/>
      <c r="HNZ16" s="1933"/>
      <c r="HOA16" s="1933"/>
      <c r="HOB16" s="1933"/>
      <c r="HOC16" s="1933"/>
      <c r="HOD16" s="1933"/>
      <c r="HOE16" s="1933"/>
      <c r="HOF16" s="1933"/>
      <c r="HOG16" s="1933"/>
      <c r="HOH16" s="1933"/>
      <c r="HOI16" s="1933"/>
      <c r="HOJ16" s="1933"/>
      <c r="HOK16" s="1933"/>
      <c r="HOL16" s="1933"/>
      <c r="HOM16" s="1933"/>
      <c r="HON16" s="1933"/>
      <c r="HOO16" s="1933"/>
      <c r="HOP16" s="1933"/>
      <c r="HOQ16" s="1933"/>
      <c r="HOR16" s="1933"/>
      <c r="HOS16" s="1933"/>
      <c r="HOT16" s="1933"/>
      <c r="HOU16" s="1933"/>
      <c r="HOV16" s="1933"/>
      <c r="HOW16" s="1933"/>
      <c r="HOX16" s="1933"/>
      <c r="HOY16" s="1933"/>
      <c r="HOZ16" s="1933"/>
      <c r="HPA16" s="1933"/>
      <c r="HPB16" s="1933"/>
      <c r="HPC16" s="1933"/>
      <c r="HPD16" s="1933"/>
      <c r="HPE16" s="1933"/>
      <c r="HPF16" s="1933"/>
      <c r="HPG16" s="1933"/>
      <c r="HPH16" s="1933"/>
      <c r="HPI16" s="1933"/>
      <c r="HPJ16" s="1933"/>
      <c r="HPK16" s="1933"/>
      <c r="HPL16" s="1933"/>
      <c r="HPM16" s="1933"/>
      <c r="HPN16" s="1933"/>
      <c r="HPO16" s="1933"/>
      <c r="HPP16" s="1933"/>
      <c r="HPQ16" s="1933"/>
      <c r="HPR16" s="1933"/>
      <c r="HPS16" s="1933"/>
      <c r="HPT16" s="1933"/>
      <c r="HPU16" s="1933"/>
      <c r="HPV16" s="1933"/>
      <c r="HPW16" s="1933"/>
      <c r="HPX16" s="1933"/>
      <c r="HPY16" s="1933"/>
      <c r="HPZ16" s="1933"/>
      <c r="HQA16" s="1933"/>
      <c r="HQB16" s="1933"/>
      <c r="HQC16" s="1933"/>
      <c r="HQD16" s="1933"/>
      <c r="HQE16" s="1933"/>
      <c r="HQF16" s="1933"/>
      <c r="HQG16" s="1933"/>
      <c r="HQH16" s="1933"/>
      <c r="HQI16" s="1933"/>
      <c r="HQJ16" s="1933"/>
      <c r="HQK16" s="1933"/>
      <c r="HQL16" s="1933"/>
      <c r="HQM16" s="1933"/>
      <c r="HQN16" s="1933"/>
      <c r="HQO16" s="1933"/>
      <c r="HQP16" s="1933"/>
      <c r="HQQ16" s="1933"/>
      <c r="HQR16" s="1933"/>
      <c r="HQS16" s="1933"/>
      <c r="HQT16" s="1933"/>
      <c r="HQU16" s="1933"/>
      <c r="HQV16" s="1933"/>
      <c r="HQW16" s="1933"/>
      <c r="HQX16" s="1933"/>
      <c r="HQY16" s="1933"/>
      <c r="HQZ16" s="1933"/>
      <c r="HRA16" s="1933"/>
      <c r="HRB16" s="1933"/>
      <c r="HRC16" s="1933"/>
      <c r="HRD16" s="1933"/>
      <c r="HRE16" s="1933"/>
      <c r="HRF16" s="1933"/>
      <c r="HRG16" s="1933"/>
      <c r="HRH16" s="1933"/>
      <c r="HRI16" s="1933"/>
      <c r="HRJ16" s="1933"/>
      <c r="HRK16" s="1933"/>
      <c r="HRL16" s="1933"/>
      <c r="HRM16" s="1933"/>
      <c r="HRN16" s="1933"/>
      <c r="HRO16" s="1933"/>
      <c r="HRP16" s="1933"/>
      <c r="HRQ16" s="1933"/>
      <c r="HRR16" s="1933"/>
      <c r="HRS16" s="1933"/>
      <c r="HRT16" s="1933"/>
      <c r="HRU16" s="1933"/>
      <c r="HRV16" s="1933"/>
      <c r="HRW16" s="1933"/>
      <c r="HRX16" s="1933"/>
      <c r="HRY16" s="1933"/>
      <c r="HRZ16" s="1933"/>
      <c r="HSA16" s="1933"/>
      <c r="HSB16" s="1933"/>
      <c r="HSC16" s="1933"/>
      <c r="HSD16" s="1933"/>
      <c r="HSE16" s="1933"/>
      <c r="HSF16" s="1933"/>
      <c r="HSG16" s="1933"/>
      <c r="HSH16" s="1933"/>
      <c r="HSI16" s="1933"/>
      <c r="HSJ16" s="1933"/>
      <c r="HSK16" s="1933"/>
      <c r="HSL16" s="1933"/>
      <c r="HSM16" s="1933"/>
      <c r="HSN16" s="1933"/>
      <c r="HSO16" s="1933"/>
      <c r="HSP16" s="1933"/>
      <c r="HSQ16" s="1933"/>
      <c r="HSR16" s="1933"/>
      <c r="HSS16" s="1933"/>
      <c r="HST16" s="1933"/>
      <c r="HSU16" s="1933"/>
      <c r="HSV16" s="1933"/>
      <c r="HSW16" s="1933"/>
      <c r="HSX16" s="1933"/>
      <c r="HSY16" s="1933"/>
      <c r="HSZ16" s="1933"/>
      <c r="HTA16" s="1933"/>
      <c r="HTB16" s="1933"/>
      <c r="HTC16" s="1933"/>
      <c r="HTD16" s="1933"/>
      <c r="HTE16" s="1933"/>
      <c r="HTF16" s="1933"/>
      <c r="HTG16" s="1933"/>
      <c r="HTH16" s="1933"/>
      <c r="HTI16" s="1933"/>
      <c r="HTJ16" s="1933"/>
      <c r="HTK16" s="1933"/>
      <c r="HTL16" s="1933"/>
      <c r="HTM16" s="1933"/>
      <c r="HTN16" s="1933"/>
      <c r="HTO16" s="1933"/>
      <c r="HTP16" s="1933"/>
      <c r="HTQ16" s="1933"/>
      <c r="HTR16" s="1933"/>
      <c r="HTS16" s="1933"/>
      <c r="HTT16" s="1933"/>
      <c r="HTU16" s="1933"/>
      <c r="HTV16" s="1933"/>
      <c r="HTW16" s="1933"/>
      <c r="HTX16" s="1933"/>
      <c r="HTY16" s="1933"/>
      <c r="HTZ16" s="1933"/>
      <c r="HUA16" s="1933"/>
      <c r="HUB16" s="1933"/>
      <c r="HUC16" s="1933"/>
      <c r="HUD16" s="1933"/>
      <c r="HUE16" s="1933"/>
      <c r="HUF16" s="1933"/>
      <c r="HUG16" s="1933"/>
      <c r="HUH16" s="1933"/>
      <c r="HUI16" s="1933"/>
      <c r="HUJ16" s="1933"/>
      <c r="HUK16" s="1933"/>
      <c r="HUL16" s="1933"/>
      <c r="HUM16" s="1933"/>
      <c r="HUN16" s="1933"/>
      <c r="HUO16" s="1933"/>
      <c r="HUP16" s="1933"/>
      <c r="HUQ16" s="1933"/>
      <c r="HUR16" s="1933"/>
      <c r="HUS16" s="1933"/>
      <c r="HUT16" s="1933"/>
      <c r="HUU16" s="1933"/>
      <c r="HUV16" s="1933"/>
      <c r="HUW16" s="1933"/>
      <c r="HUX16" s="1933"/>
      <c r="HUY16" s="1933"/>
      <c r="HUZ16" s="1933"/>
      <c r="HVA16" s="1933"/>
      <c r="HVB16" s="1933"/>
      <c r="HVC16" s="1933"/>
      <c r="HVD16" s="1933"/>
      <c r="HVE16" s="1933"/>
      <c r="HVF16" s="1933"/>
      <c r="HVG16" s="1933"/>
      <c r="HVH16" s="1933"/>
      <c r="HVI16" s="1933"/>
      <c r="HVJ16" s="1933"/>
      <c r="HVK16" s="1933"/>
      <c r="HVL16" s="1933"/>
      <c r="HVM16" s="1933"/>
      <c r="HVN16" s="1933"/>
      <c r="HVO16" s="1933"/>
      <c r="HVP16" s="1933"/>
      <c r="HVQ16" s="1933"/>
      <c r="HVR16" s="1933"/>
      <c r="HVS16" s="1933"/>
      <c r="HVT16" s="1933"/>
      <c r="HVU16" s="1933"/>
      <c r="HVV16" s="1933"/>
      <c r="HVW16" s="1933"/>
      <c r="HVX16" s="1933"/>
      <c r="HVY16" s="1933"/>
      <c r="HVZ16" s="1933"/>
      <c r="HWA16" s="1933"/>
      <c r="HWB16" s="1933"/>
      <c r="HWC16" s="1933"/>
      <c r="HWD16" s="1933"/>
      <c r="HWE16" s="1933"/>
      <c r="HWF16" s="1933"/>
      <c r="HWG16" s="1933"/>
      <c r="HWH16" s="1933"/>
      <c r="HWI16" s="1933"/>
      <c r="HWJ16" s="1933"/>
      <c r="HWK16" s="1933"/>
      <c r="HWL16" s="1933"/>
      <c r="HWM16" s="1933"/>
      <c r="HWN16" s="1933"/>
      <c r="HWO16" s="1933"/>
      <c r="HWP16" s="1933"/>
      <c r="HWQ16" s="1933"/>
      <c r="HWR16" s="1933"/>
      <c r="HWS16" s="1933"/>
      <c r="HWT16" s="1933"/>
      <c r="HWU16" s="1933"/>
      <c r="HWV16" s="1933"/>
      <c r="HWW16" s="1933"/>
      <c r="HWX16" s="1933"/>
      <c r="HWY16" s="1933"/>
      <c r="HWZ16" s="1933"/>
      <c r="HXA16" s="1933"/>
      <c r="HXB16" s="1933"/>
      <c r="HXC16" s="1933"/>
      <c r="HXD16" s="1933"/>
      <c r="HXE16" s="1933"/>
      <c r="HXF16" s="1933"/>
      <c r="HXG16" s="1933"/>
      <c r="HXH16" s="1933"/>
      <c r="HXI16" s="1933"/>
      <c r="HXJ16" s="1933"/>
      <c r="HXK16" s="1933"/>
      <c r="HXL16" s="1933"/>
      <c r="HXM16" s="1933"/>
      <c r="HXN16" s="1933"/>
      <c r="HXO16" s="1933"/>
      <c r="HXP16" s="1933"/>
      <c r="HXQ16" s="1933"/>
      <c r="HXR16" s="1933"/>
      <c r="HXS16" s="1933"/>
      <c r="HXT16" s="1933"/>
      <c r="HXU16" s="1933"/>
      <c r="HXV16" s="1933"/>
      <c r="HXW16" s="1933"/>
      <c r="HXX16" s="1933"/>
      <c r="HXY16" s="1933"/>
      <c r="HXZ16" s="1933"/>
      <c r="HYA16" s="1933"/>
      <c r="HYB16" s="1933"/>
      <c r="HYC16" s="1933"/>
      <c r="HYD16" s="1933"/>
      <c r="HYE16" s="1933"/>
      <c r="HYF16" s="1933"/>
      <c r="HYG16" s="1933"/>
      <c r="HYH16" s="1933"/>
      <c r="HYI16" s="1933"/>
      <c r="HYJ16" s="1933"/>
      <c r="HYK16" s="1933"/>
      <c r="HYL16" s="1933"/>
      <c r="HYM16" s="1933"/>
      <c r="HYN16" s="1933"/>
      <c r="HYO16" s="1933"/>
      <c r="HYP16" s="1933"/>
      <c r="HYQ16" s="1933"/>
      <c r="HYR16" s="1933"/>
      <c r="HYS16" s="1933"/>
      <c r="HYT16" s="1933"/>
      <c r="HYU16" s="1933"/>
      <c r="HYV16" s="1933"/>
      <c r="HYW16" s="1933"/>
      <c r="HYX16" s="1933"/>
      <c r="HYY16" s="1933"/>
      <c r="HYZ16" s="1933"/>
      <c r="HZA16" s="1933"/>
      <c r="HZB16" s="1933"/>
      <c r="HZC16" s="1933"/>
      <c r="HZD16" s="1933"/>
      <c r="HZE16" s="1933"/>
      <c r="HZF16" s="1933"/>
      <c r="HZG16" s="1933"/>
      <c r="HZH16" s="1933"/>
      <c r="HZI16" s="1933"/>
      <c r="HZJ16" s="1933"/>
      <c r="HZK16" s="1933"/>
      <c r="HZL16" s="1933"/>
      <c r="HZM16" s="1933"/>
      <c r="HZN16" s="1933"/>
      <c r="HZO16" s="1933"/>
      <c r="HZP16" s="1933"/>
      <c r="HZQ16" s="1933"/>
      <c r="HZR16" s="1933"/>
      <c r="HZS16" s="1933"/>
      <c r="HZT16" s="1933"/>
      <c r="HZU16" s="1933"/>
      <c r="HZV16" s="1933"/>
      <c r="HZW16" s="1933"/>
      <c r="HZX16" s="1933"/>
      <c r="HZY16" s="1933"/>
      <c r="HZZ16" s="1933"/>
      <c r="IAA16" s="1933"/>
      <c r="IAB16" s="1933"/>
      <c r="IAC16" s="1933"/>
      <c r="IAD16" s="1933"/>
      <c r="IAE16" s="1933"/>
      <c r="IAF16" s="1933"/>
      <c r="IAG16" s="1933"/>
      <c r="IAH16" s="1933"/>
      <c r="IAI16" s="1933"/>
      <c r="IAJ16" s="1933"/>
      <c r="IAK16" s="1933"/>
      <c r="IAL16" s="1933"/>
      <c r="IAM16" s="1933"/>
      <c r="IAN16" s="1933"/>
      <c r="IAO16" s="1933"/>
      <c r="IAP16" s="1933"/>
      <c r="IAQ16" s="1933"/>
      <c r="IAR16" s="1933"/>
      <c r="IAS16" s="1933"/>
      <c r="IAT16" s="1933"/>
      <c r="IAU16" s="1933"/>
      <c r="IAV16" s="1933"/>
      <c r="IAW16" s="1933"/>
      <c r="IAX16" s="1933"/>
      <c r="IAY16" s="1933"/>
      <c r="IAZ16" s="1933"/>
      <c r="IBA16" s="1933"/>
      <c r="IBB16" s="1933"/>
      <c r="IBC16" s="1933"/>
      <c r="IBD16" s="1933"/>
      <c r="IBE16" s="1933"/>
      <c r="IBF16" s="1933"/>
      <c r="IBG16" s="1933"/>
      <c r="IBH16" s="1933"/>
      <c r="IBI16" s="1933"/>
      <c r="IBJ16" s="1933"/>
      <c r="IBK16" s="1933"/>
      <c r="IBL16" s="1933"/>
      <c r="IBM16" s="1933"/>
      <c r="IBN16" s="1933"/>
      <c r="IBO16" s="1933"/>
      <c r="IBP16" s="1933"/>
      <c r="IBQ16" s="1933"/>
      <c r="IBR16" s="1933"/>
      <c r="IBS16" s="1933"/>
      <c r="IBT16" s="1933"/>
      <c r="IBU16" s="1933"/>
      <c r="IBV16" s="1933"/>
      <c r="IBW16" s="1933"/>
      <c r="IBX16" s="1933"/>
      <c r="IBY16" s="1933"/>
      <c r="IBZ16" s="1933"/>
      <c r="ICA16" s="1933"/>
      <c r="ICB16" s="1933"/>
      <c r="ICC16" s="1933"/>
      <c r="ICD16" s="1933"/>
      <c r="ICE16" s="1933"/>
      <c r="ICF16" s="1933"/>
      <c r="ICG16" s="1933"/>
      <c r="ICH16" s="1933"/>
      <c r="ICI16" s="1933"/>
      <c r="ICJ16" s="1933"/>
      <c r="ICK16" s="1933"/>
      <c r="ICL16" s="1933"/>
      <c r="ICM16" s="1933"/>
      <c r="ICN16" s="1933"/>
      <c r="ICO16" s="1933"/>
      <c r="ICP16" s="1933"/>
      <c r="ICQ16" s="1933"/>
      <c r="ICR16" s="1933"/>
      <c r="ICS16" s="1933"/>
      <c r="ICT16" s="1933"/>
      <c r="ICU16" s="1933"/>
      <c r="ICV16" s="1933"/>
      <c r="ICW16" s="1933"/>
      <c r="ICX16" s="1933"/>
      <c r="ICY16" s="1933"/>
      <c r="ICZ16" s="1933"/>
      <c r="IDA16" s="1933"/>
      <c r="IDB16" s="1933"/>
      <c r="IDC16" s="1933"/>
      <c r="IDD16" s="1933"/>
      <c r="IDE16" s="1933"/>
      <c r="IDF16" s="1933"/>
      <c r="IDG16" s="1933"/>
      <c r="IDH16" s="1933"/>
      <c r="IDI16" s="1933"/>
      <c r="IDJ16" s="1933"/>
      <c r="IDK16" s="1933"/>
      <c r="IDL16" s="1933"/>
      <c r="IDM16" s="1933"/>
      <c r="IDN16" s="1933"/>
      <c r="IDO16" s="1933"/>
      <c r="IDP16" s="1933"/>
      <c r="IDQ16" s="1933"/>
      <c r="IDR16" s="1933"/>
      <c r="IDS16" s="1933"/>
      <c r="IDT16" s="1933"/>
      <c r="IDU16" s="1933"/>
      <c r="IDV16" s="1933"/>
      <c r="IDW16" s="1933"/>
      <c r="IDX16" s="1933"/>
      <c r="IDY16" s="1933"/>
      <c r="IDZ16" s="1933"/>
      <c r="IEA16" s="1933"/>
      <c r="IEB16" s="1933"/>
      <c r="IEC16" s="1933"/>
      <c r="IED16" s="1933"/>
      <c r="IEE16" s="1933"/>
      <c r="IEF16" s="1933"/>
      <c r="IEG16" s="1933"/>
      <c r="IEH16" s="1933"/>
      <c r="IEI16" s="1933"/>
      <c r="IEJ16" s="1933"/>
      <c r="IEK16" s="1933"/>
      <c r="IEL16" s="1933"/>
      <c r="IEM16" s="1933"/>
      <c r="IEN16" s="1933"/>
      <c r="IEO16" s="1933"/>
      <c r="IEP16" s="1933"/>
      <c r="IEQ16" s="1933"/>
      <c r="IER16" s="1933"/>
      <c r="IES16" s="1933"/>
      <c r="IET16" s="1933"/>
      <c r="IEU16" s="1933"/>
      <c r="IEV16" s="1933"/>
      <c r="IEW16" s="1933"/>
      <c r="IEX16" s="1933"/>
      <c r="IEY16" s="1933"/>
      <c r="IEZ16" s="1933"/>
      <c r="IFA16" s="1933"/>
      <c r="IFB16" s="1933"/>
      <c r="IFC16" s="1933"/>
      <c r="IFD16" s="1933"/>
      <c r="IFE16" s="1933"/>
      <c r="IFF16" s="1933"/>
      <c r="IFG16" s="1933"/>
      <c r="IFH16" s="1933"/>
      <c r="IFI16" s="1933"/>
      <c r="IFJ16" s="1933"/>
      <c r="IFK16" s="1933"/>
      <c r="IFL16" s="1933"/>
      <c r="IFM16" s="1933"/>
      <c r="IFN16" s="1933"/>
      <c r="IFO16" s="1933"/>
      <c r="IFP16" s="1933"/>
      <c r="IFQ16" s="1933"/>
      <c r="IFR16" s="1933"/>
      <c r="IFS16" s="1933"/>
      <c r="IFT16" s="1933"/>
      <c r="IFU16" s="1933"/>
      <c r="IFV16" s="1933"/>
      <c r="IFW16" s="1933"/>
      <c r="IFX16" s="1933"/>
      <c r="IFY16" s="1933"/>
      <c r="IFZ16" s="1933"/>
      <c r="IGA16" s="1933"/>
      <c r="IGB16" s="1933"/>
      <c r="IGC16" s="1933"/>
      <c r="IGD16" s="1933"/>
      <c r="IGE16" s="1933"/>
      <c r="IGF16" s="1933"/>
      <c r="IGG16" s="1933"/>
      <c r="IGH16" s="1933"/>
      <c r="IGI16" s="1933"/>
      <c r="IGJ16" s="1933"/>
      <c r="IGK16" s="1933"/>
      <c r="IGL16" s="1933"/>
      <c r="IGM16" s="1933"/>
      <c r="IGN16" s="1933"/>
      <c r="IGO16" s="1933"/>
      <c r="IGP16" s="1933"/>
      <c r="IGQ16" s="1933"/>
      <c r="IGR16" s="1933"/>
      <c r="IGS16" s="1933"/>
      <c r="IGT16" s="1933"/>
      <c r="IGU16" s="1933"/>
      <c r="IGV16" s="1933"/>
      <c r="IGW16" s="1933"/>
      <c r="IGX16" s="1933"/>
      <c r="IGY16" s="1933"/>
      <c r="IGZ16" s="1933"/>
      <c r="IHA16" s="1933"/>
      <c r="IHB16" s="1933"/>
      <c r="IHC16" s="1933"/>
      <c r="IHD16" s="1933"/>
      <c r="IHE16" s="1933"/>
      <c r="IHF16" s="1933"/>
      <c r="IHG16" s="1933"/>
      <c r="IHH16" s="1933"/>
      <c r="IHI16" s="1933"/>
      <c r="IHJ16" s="1933"/>
      <c r="IHK16" s="1933"/>
      <c r="IHL16" s="1933"/>
      <c r="IHM16" s="1933"/>
      <c r="IHN16" s="1933"/>
      <c r="IHO16" s="1933"/>
      <c r="IHP16" s="1933"/>
      <c r="IHQ16" s="1933"/>
      <c r="IHR16" s="1933"/>
      <c r="IHS16" s="1933"/>
      <c r="IHT16" s="1933"/>
      <c r="IHU16" s="1933"/>
      <c r="IHV16" s="1933"/>
      <c r="IHW16" s="1933"/>
      <c r="IHX16" s="1933"/>
      <c r="IHY16" s="1933"/>
      <c r="IHZ16" s="1933"/>
      <c r="IIA16" s="1933"/>
      <c r="IIB16" s="1933"/>
      <c r="IIC16" s="1933"/>
      <c r="IID16" s="1933"/>
      <c r="IIE16" s="1933"/>
      <c r="IIF16" s="1933"/>
      <c r="IIG16" s="1933"/>
      <c r="IIH16" s="1933"/>
      <c r="III16" s="1933"/>
      <c r="IIJ16" s="1933"/>
      <c r="IIK16" s="1933"/>
      <c r="IIL16" s="1933"/>
      <c r="IIM16" s="1933"/>
      <c r="IIN16" s="1933"/>
      <c r="IIO16" s="1933"/>
      <c r="IIP16" s="1933"/>
      <c r="IIQ16" s="1933"/>
      <c r="IIR16" s="1933"/>
      <c r="IIS16" s="1933"/>
      <c r="IIT16" s="1933"/>
      <c r="IIU16" s="1933"/>
      <c r="IIV16" s="1933"/>
      <c r="IIW16" s="1933"/>
      <c r="IIX16" s="1933"/>
      <c r="IIY16" s="1933"/>
      <c r="IIZ16" s="1933"/>
      <c r="IJA16" s="1933"/>
      <c r="IJB16" s="1933"/>
      <c r="IJC16" s="1933"/>
      <c r="IJD16" s="1933"/>
      <c r="IJE16" s="1933"/>
      <c r="IJF16" s="1933"/>
      <c r="IJG16" s="1933"/>
      <c r="IJH16" s="1933"/>
      <c r="IJI16" s="1933"/>
      <c r="IJJ16" s="1933"/>
      <c r="IJK16" s="1933"/>
      <c r="IJL16" s="1933"/>
      <c r="IJM16" s="1933"/>
      <c r="IJN16" s="1933"/>
      <c r="IJO16" s="1933"/>
      <c r="IJP16" s="1933"/>
      <c r="IJQ16" s="1933"/>
      <c r="IJR16" s="1933"/>
      <c r="IJS16" s="1933"/>
      <c r="IJT16" s="1933"/>
      <c r="IJU16" s="1933"/>
      <c r="IJV16" s="1933"/>
      <c r="IJW16" s="1933"/>
      <c r="IJX16" s="1933"/>
      <c r="IJY16" s="1933"/>
      <c r="IJZ16" s="1933"/>
      <c r="IKA16" s="1933"/>
      <c r="IKB16" s="1933"/>
      <c r="IKC16" s="1933"/>
      <c r="IKD16" s="1933"/>
      <c r="IKE16" s="1933"/>
      <c r="IKF16" s="1933"/>
      <c r="IKG16" s="1933"/>
      <c r="IKH16" s="1933"/>
      <c r="IKI16" s="1933"/>
      <c r="IKJ16" s="1933"/>
      <c r="IKK16" s="1933"/>
      <c r="IKL16" s="1933"/>
      <c r="IKM16" s="1933"/>
      <c r="IKN16" s="1933"/>
      <c r="IKO16" s="1933"/>
      <c r="IKP16" s="1933"/>
      <c r="IKQ16" s="1933"/>
      <c r="IKR16" s="1933"/>
      <c r="IKS16" s="1933"/>
      <c r="IKT16" s="1933"/>
      <c r="IKU16" s="1933"/>
      <c r="IKV16" s="1933"/>
      <c r="IKW16" s="1933"/>
      <c r="IKX16" s="1933"/>
      <c r="IKY16" s="1933"/>
      <c r="IKZ16" s="1933"/>
      <c r="ILA16" s="1933"/>
      <c r="ILB16" s="1933"/>
      <c r="ILC16" s="1933"/>
      <c r="ILD16" s="1933"/>
      <c r="ILE16" s="1933"/>
      <c r="ILF16" s="1933"/>
      <c r="ILG16" s="1933"/>
      <c r="ILH16" s="1933"/>
      <c r="ILI16" s="1933"/>
      <c r="ILJ16" s="1933"/>
      <c r="ILK16" s="1933"/>
      <c r="ILL16" s="1933"/>
      <c r="ILM16" s="1933"/>
      <c r="ILN16" s="1933"/>
      <c r="ILO16" s="1933"/>
      <c r="ILP16" s="1933"/>
      <c r="ILQ16" s="1933"/>
      <c r="ILR16" s="1933"/>
      <c r="ILS16" s="1933"/>
      <c r="ILT16" s="1933"/>
      <c r="ILU16" s="1933"/>
      <c r="ILV16" s="1933"/>
      <c r="ILW16" s="1933"/>
      <c r="ILX16" s="1933"/>
      <c r="ILY16" s="1933"/>
      <c r="ILZ16" s="1933"/>
      <c r="IMA16" s="1933"/>
      <c r="IMB16" s="1933"/>
      <c r="IMC16" s="1933"/>
      <c r="IMD16" s="1933"/>
      <c r="IME16" s="1933"/>
      <c r="IMF16" s="1933"/>
      <c r="IMG16" s="1933"/>
      <c r="IMH16" s="1933"/>
      <c r="IMI16" s="1933"/>
      <c r="IMJ16" s="1933"/>
      <c r="IMK16" s="1933"/>
      <c r="IML16" s="1933"/>
      <c r="IMM16" s="1933"/>
      <c r="IMN16" s="1933"/>
      <c r="IMO16" s="1933"/>
      <c r="IMP16" s="1933"/>
      <c r="IMQ16" s="1933"/>
      <c r="IMR16" s="1933"/>
      <c r="IMS16" s="1933"/>
      <c r="IMT16" s="1933"/>
      <c r="IMU16" s="1933"/>
      <c r="IMV16" s="1933"/>
      <c r="IMW16" s="1933"/>
      <c r="IMX16" s="1933"/>
      <c r="IMY16" s="1933"/>
      <c r="IMZ16" s="1933"/>
      <c r="INA16" s="1933"/>
      <c r="INB16" s="1933"/>
      <c r="INC16" s="1933"/>
      <c r="IND16" s="1933"/>
      <c r="INE16" s="1933"/>
      <c r="INF16" s="1933"/>
      <c r="ING16" s="1933"/>
      <c r="INH16" s="1933"/>
      <c r="INI16" s="1933"/>
      <c r="INJ16" s="1933"/>
      <c r="INK16" s="1933"/>
      <c r="INL16" s="1933"/>
      <c r="INM16" s="1933"/>
      <c r="INN16" s="1933"/>
      <c r="INO16" s="1933"/>
      <c r="INP16" s="1933"/>
      <c r="INQ16" s="1933"/>
      <c r="INR16" s="1933"/>
      <c r="INS16" s="1933"/>
      <c r="INT16" s="1933"/>
      <c r="INU16" s="1933"/>
      <c r="INV16" s="1933"/>
      <c r="INW16" s="1933"/>
      <c r="INX16" s="1933"/>
      <c r="INY16" s="1933"/>
      <c r="INZ16" s="1933"/>
      <c r="IOA16" s="1933"/>
      <c r="IOB16" s="1933"/>
      <c r="IOC16" s="1933"/>
      <c r="IOD16" s="1933"/>
      <c r="IOE16" s="1933"/>
      <c r="IOF16" s="1933"/>
      <c r="IOG16" s="1933"/>
      <c r="IOH16" s="1933"/>
      <c r="IOI16" s="1933"/>
      <c r="IOJ16" s="1933"/>
      <c r="IOK16" s="1933"/>
      <c r="IOL16" s="1933"/>
      <c r="IOM16" s="1933"/>
      <c r="ION16" s="1933"/>
      <c r="IOO16" s="1933"/>
      <c r="IOP16" s="1933"/>
      <c r="IOQ16" s="1933"/>
      <c r="IOR16" s="1933"/>
      <c r="IOS16" s="1933"/>
      <c r="IOT16" s="1933"/>
      <c r="IOU16" s="1933"/>
      <c r="IOV16" s="1933"/>
      <c r="IOW16" s="1933"/>
      <c r="IOX16" s="1933"/>
      <c r="IOY16" s="1933"/>
      <c r="IOZ16" s="1933"/>
      <c r="IPA16" s="1933"/>
      <c r="IPB16" s="1933"/>
      <c r="IPC16" s="1933"/>
      <c r="IPD16" s="1933"/>
      <c r="IPE16" s="1933"/>
      <c r="IPF16" s="1933"/>
      <c r="IPG16" s="1933"/>
      <c r="IPH16" s="1933"/>
      <c r="IPI16" s="1933"/>
      <c r="IPJ16" s="1933"/>
      <c r="IPK16" s="1933"/>
      <c r="IPL16" s="1933"/>
      <c r="IPM16" s="1933"/>
      <c r="IPN16" s="1933"/>
      <c r="IPO16" s="1933"/>
      <c r="IPP16" s="1933"/>
      <c r="IPQ16" s="1933"/>
      <c r="IPR16" s="1933"/>
      <c r="IPS16" s="1933"/>
      <c r="IPT16" s="1933"/>
      <c r="IPU16" s="1933"/>
      <c r="IPV16" s="1933"/>
      <c r="IPW16" s="1933"/>
      <c r="IPX16" s="1933"/>
      <c r="IPY16" s="1933"/>
      <c r="IPZ16" s="1933"/>
      <c r="IQA16" s="1933"/>
      <c r="IQB16" s="1933"/>
      <c r="IQC16" s="1933"/>
      <c r="IQD16" s="1933"/>
      <c r="IQE16" s="1933"/>
      <c r="IQF16" s="1933"/>
      <c r="IQG16" s="1933"/>
      <c r="IQH16" s="1933"/>
      <c r="IQI16" s="1933"/>
      <c r="IQJ16" s="1933"/>
      <c r="IQK16" s="1933"/>
      <c r="IQL16" s="1933"/>
      <c r="IQM16" s="1933"/>
      <c r="IQN16" s="1933"/>
      <c r="IQO16" s="1933"/>
      <c r="IQP16" s="1933"/>
      <c r="IQQ16" s="1933"/>
      <c r="IQR16" s="1933"/>
      <c r="IQS16" s="1933"/>
      <c r="IQT16" s="1933"/>
      <c r="IQU16" s="1933"/>
      <c r="IQV16" s="1933"/>
      <c r="IQW16" s="1933"/>
      <c r="IQX16" s="1933"/>
      <c r="IQY16" s="1933"/>
      <c r="IQZ16" s="1933"/>
      <c r="IRA16" s="1933"/>
      <c r="IRB16" s="1933"/>
      <c r="IRC16" s="1933"/>
      <c r="IRD16" s="1933"/>
      <c r="IRE16" s="1933"/>
      <c r="IRF16" s="1933"/>
      <c r="IRG16" s="1933"/>
      <c r="IRH16" s="1933"/>
      <c r="IRI16" s="1933"/>
      <c r="IRJ16" s="1933"/>
      <c r="IRK16" s="1933"/>
      <c r="IRL16" s="1933"/>
      <c r="IRM16" s="1933"/>
      <c r="IRN16" s="1933"/>
      <c r="IRO16" s="1933"/>
      <c r="IRP16" s="1933"/>
      <c r="IRQ16" s="1933"/>
      <c r="IRR16" s="1933"/>
      <c r="IRS16" s="1933"/>
      <c r="IRT16" s="1933"/>
      <c r="IRU16" s="1933"/>
      <c r="IRV16" s="1933"/>
      <c r="IRW16" s="1933"/>
      <c r="IRX16" s="1933"/>
      <c r="IRY16" s="1933"/>
      <c r="IRZ16" s="1933"/>
      <c r="ISA16" s="1933"/>
      <c r="ISB16" s="1933"/>
      <c r="ISC16" s="1933"/>
      <c r="ISD16" s="1933"/>
      <c r="ISE16" s="1933"/>
      <c r="ISF16" s="1933"/>
      <c r="ISG16" s="1933"/>
      <c r="ISH16" s="1933"/>
      <c r="ISI16" s="1933"/>
      <c r="ISJ16" s="1933"/>
      <c r="ISK16" s="1933"/>
      <c r="ISL16" s="1933"/>
      <c r="ISM16" s="1933"/>
      <c r="ISN16" s="1933"/>
      <c r="ISO16" s="1933"/>
      <c r="ISP16" s="1933"/>
      <c r="ISQ16" s="1933"/>
      <c r="ISR16" s="1933"/>
      <c r="ISS16" s="1933"/>
      <c r="IST16" s="1933"/>
      <c r="ISU16" s="1933"/>
      <c r="ISV16" s="1933"/>
      <c r="ISW16" s="1933"/>
      <c r="ISX16" s="1933"/>
      <c r="ISY16" s="1933"/>
      <c r="ISZ16" s="1933"/>
      <c r="ITA16" s="1933"/>
      <c r="ITB16" s="1933"/>
      <c r="ITC16" s="1933"/>
      <c r="ITD16" s="1933"/>
      <c r="ITE16" s="1933"/>
      <c r="ITF16" s="1933"/>
      <c r="ITG16" s="1933"/>
      <c r="ITH16" s="1933"/>
      <c r="ITI16" s="1933"/>
      <c r="ITJ16" s="1933"/>
      <c r="ITK16" s="1933"/>
      <c r="ITL16" s="1933"/>
      <c r="ITM16" s="1933"/>
      <c r="ITN16" s="1933"/>
      <c r="ITO16" s="1933"/>
      <c r="ITP16" s="1933"/>
      <c r="ITQ16" s="1933"/>
      <c r="ITR16" s="1933"/>
      <c r="ITS16" s="1933"/>
      <c r="ITT16" s="1933"/>
      <c r="ITU16" s="1933"/>
      <c r="ITV16" s="1933"/>
      <c r="ITW16" s="1933"/>
      <c r="ITX16" s="1933"/>
      <c r="ITY16" s="1933"/>
      <c r="ITZ16" s="1933"/>
      <c r="IUA16" s="1933"/>
      <c r="IUB16" s="1933"/>
      <c r="IUC16" s="1933"/>
      <c r="IUD16" s="1933"/>
      <c r="IUE16" s="1933"/>
      <c r="IUF16" s="1933"/>
      <c r="IUG16" s="1933"/>
      <c r="IUH16" s="1933"/>
      <c r="IUI16" s="1933"/>
      <c r="IUJ16" s="1933"/>
      <c r="IUK16" s="1933"/>
      <c r="IUL16" s="1933"/>
      <c r="IUM16" s="1933"/>
      <c r="IUN16" s="1933"/>
      <c r="IUO16" s="1933"/>
      <c r="IUP16" s="1933"/>
      <c r="IUQ16" s="1933"/>
      <c r="IUR16" s="1933"/>
      <c r="IUS16" s="1933"/>
      <c r="IUT16" s="1933"/>
      <c r="IUU16" s="1933"/>
      <c r="IUV16" s="1933"/>
      <c r="IUW16" s="1933"/>
      <c r="IUX16" s="1933"/>
      <c r="IUY16" s="1933"/>
      <c r="IUZ16" s="1933"/>
      <c r="IVA16" s="1933"/>
      <c r="IVB16" s="1933"/>
      <c r="IVC16" s="1933"/>
      <c r="IVD16" s="1933"/>
      <c r="IVE16" s="1933"/>
      <c r="IVF16" s="1933"/>
      <c r="IVG16" s="1933"/>
      <c r="IVH16" s="1933"/>
      <c r="IVI16" s="1933"/>
      <c r="IVJ16" s="1933"/>
      <c r="IVK16" s="1933"/>
      <c r="IVL16" s="1933"/>
      <c r="IVM16" s="1933"/>
      <c r="IVN16" s="1933"/>
      <c r="IVO16" s="1933"/>
      <c r="IVP16" s="1933"/>
      <c r="IVQ16" s="1933"/>
      <c r="IVR16" s="1933"/>
      <c r="IVS16" s="1933"/>
      <c r="IVT16" s="1933"/>
      <c r="IVU16" s="1933"/>
      <c r="IVV16" s="1933"/>
      <c r="IVW16" s="1933"/>
      <c r="IVX16" s="1933"/>
      <c r="IVY16" s="1933"/>
      <c r="IVZ16" s="1933"/>
      <c r="IWA16" s="1933"/>
      <c r="IWB16" s="1933"/>
      <c r="IWC16" s="1933"/>
      <c r="IWD16" s="1933"/>
      <c r="IWE16" s="1933"/>
      <c r="IWF16" s="1933"/>
      <c r="IWG16" s="1933"/>
      <c r="IWH16" s="1933"/>
      <c r="IWI16" s="1933"/>
      <c r="IWJ16" s="1933"/>
      <c r="IWK16" s="1933"/>
      <c r="IWL16" s="1933"/>
      <c r="IWM16" s="1933"/>
      <c r="IWN16" s="1933"/>
      <c r="IWO16" s="1933"/>
      <c r="IWP16" s="1933"/>
      <c r="IWQ16" s="1933"/>
      <c r="IWR16" s="1933"/>
      <c r="IWS16" s="1933"/>
      <c r="IWT16" s="1933"/>
      <c r="IWU16" s="1933"/>
      <c r="IWV16" s="1933"/>
      <c r="IWW16" s="1933"/>
      <c r="IWX16" s="1933"/>
      <c r="IWY16" s="1933"/>
      <c r="IWZ16" s="1933"/>
      <c r="IXA16" s="1933"/>
      <c r="IXB16" s="1933"/>
      <c r="IXC16" s="1933"/>
      <c r="IXD16" s="1933"/>
      <c r="IXE16" s="1933"/>
      <c r="IXF16" s="1933"/>
      <c r="IXG16" s="1933"/>
      <c r="IXH16" s="1933"/>
      <c r="IXI16" s="1933"/>
      <c r="IXJ16" s="1933"/>
      <c r="IXK16" s="1933"/>
      <c r="IXL16" s="1933"/>
      <c r="IXM16" s="1933"/>
      <c r="IXN16" s="1933"/>
      <c r="IXO16" s="1933"/>
      <c r="IXP16" s="1933"/>
      <c r="IXQ16" s="1933"/>
      <c r="IXR16" s="1933"/>
      <c r="IXS16" s="1933"/>
      <c r="IXT16" s="1933"/>
      <c r="IXU16" s="1933"/>
      <c r="IXV16" s="1933"/>
      <c r="IXW16" s="1933"/>
      <c r="IXX16" s="1933"/>
      <c r="IXY16" s="1933"/>
      <c r="IXZ16" s="1933"/>
      <c r="IYA16" s="1933"/>
      <c r="IYB16" s="1933"/>
      <c r="IYC16" s="1933"/>
      <c r="IYD16" s="1933"/>
      <c r="IYE16" s="1933"/>
      <c r="IYF16" s="1933"/>
      <c r="IYG16" s="1933"/>
      <c r="IYH16" s="1933"/>
      <c r="IYI16" s="1933"/>
      <c r="IYJ16" s="1933"/>
      <c r="IYK16" s="1933"/>
      <c r="IYL16" s="1933"/>
      <c r="IYM16" s="1933"/>
      <c r="IYN16" s="1933"/>
      <c r="IYO16" s="1933"/>
      <c r="IYP16" s="1933"/>
      <c r="IYQ16" s="1933"/>
      <c r="IYR16" s="1933"/>
      <c r="IYS16" s="1933"/>
      <c r="IYT16" s="1933"/>
      <c r="IYU16" s="1933"/>
      <c r="IYV16" s="1933"/>
      <c r="IYW16" s="1933"/>
      <c r="IYX16" s="1933"/>
      <c r="IYY16" s="1933"/>
      <c r="IYZ16" s="1933"/>
      <c r="IZA16" s="1933"/>
      <c r="IZB16" s="1933"/>
      <c r="IZC16" s="1933"/>
      <c r="IZD16" s="1933"/>
      <c r="IZE16" s="1933"/>
      <c r="IZF16" s="1933"/>
      <c r="IZG16" s="1933"/>
      <c r="IZH16" s="1933"/>
      <c r="IZI16" s="1933"/>
      <c r="IZJ16" s="1933"/>
      <c r="IZK16" s="1933"/>
      <c r="IZL16" s="1933"/>
      <c r="IZM16" s="1933"/>
      <c r="IZN16" s="1933"/>
      <c r="IZO16" s="1933"/>
      <c r="IZP16" s="1933"/>
      <c r="IZQ16" s="1933"/>
      <c r="IZR16" s="1933"/>
      <c r="IZS16" s="1933"/>
      <c r="IZT16" s="1933"/>
      <c r="IZU16" s="1933"/>
      <c r="IZV16" s="1933"/>
      <c r="IZW16" s="1933"/>
      <c r="IZX16" s="1933"/>
      <c r="IZY16" s="1933"/>
      <c r="IZZ16" s="1933"/>
      <c r="JAA16" s="1933"/>
      <c r="JAB16" s="1933"/>
      <c r="JAC16" s="1933"/>
      <c r="JAD16" s="1933"/>
      <c r="JAE16" s="1933"/>
      <c r="JAF16" s="1933"/>
      <c r="JAG16" s="1933"/>
      <c r="JAH16" s="1933"/>
      <c r="JAI16" s="1933"/>
      <c r="JAJ16" s="1933"/>
      <c r="JAK16" s="1933"/>
      <c r="JAL16" s="1933"/>
      <c r="JAM16" s="1933"/>
      <c r="JAN16" s="1933"/>
      <c r="JAO16" s="1933"/>
      <c r="JAP16" s="1933"/>
      <c r="JAQ16" s="1933"/>
      <c r="JAR16" s="1933"/>
      <c r="JAS16" s="1933"/>
      <c r="JAT16" s="1933"/>
      <c r="JAU16" s="1933"/>
      <c r="JAV16" s="1933"/>
      <c r="JAW16" s="1933"/>
      <c r="JAX16" s="1933"/>
      <c r="JAY16" s="1933"/>
      <c r="JAZ16" s="1933"/>
      <c r="JBA16" s="1933"/>
      <c r="JBB16" s="1933"/>
      <c r="JBC16" s="1933"/>
      <c r="JBD16" s="1933"/>
      <c r="JBE16" s="1933"/>
      <c r="JBF16" s="1933"/>
      <c r="JBG16" s="1933"/>
      <c r="JBH16" s="1933"/>
      <c r="JBI16" s="1933"/>
      <c r="JBJ16" s="1933"/>
      <c r="JBK16" s="1933"/>
      <c r="JBL16" s="1933"/>
      <c r="JBM16" s="1933"/>
      <c r="JBN16" s="1933"/>
      <c r="JBO16" s="1933"/>
      <c r="JBP16" s="1933"/>
      <c r="JBQ16" s="1933"/>
      <c r="JBR16" s="1933"/>
      <c r="JBS16" s="1933"/>
      <c r="JBT16" s="1933"/>
      <c r="JBU16" s="1933"/>
      <c r="JBV16" s="1933"/>
      <c r="JBW16" s="1933"/>
      <c r="JBX16" s="1933"/>
      <c r="JBY16" s="1933"/>
      <c r="JBZ16" s="1933"/>
      <c r="JCA16" s="1933"/>
      <c r="JCB16" s="1933"/>
      <c r="JCC16" s="1933"/>
      <c r="JCD16" s="1933"/>
      <c r="JCE16" s="1933"/>
      <c r="JCF16" s="1933"/>
      <c r="JCG16" s="1933"/>
      <c r="JCH16" s="1933"/>
      <c r="JCI16" s="1933"/>
      <c r="JCJ16" s="1933"/>
      <c r="JCK16" s="1933"/>
      <c r="JCL16" s="1933"/>
      <c r="JCM16" s="1933"/>
      <c r="JCN16" s="1933"/>
      <c r="JCO16" s="1933"/>
      <c r="JCP16" s="1933"/>
      <c r="JCQ16" s="1933"/>
      <c r="JCR16" s="1933"/>
      <c r="JCS16" s="1933"/>
      <c r="JCT16" s="1933"/>
      <c r="JCU16" s="1933"/>
      <c r="JCV16" s="1933"/>
      <c r="JCW16" s="1933"/>
      <c r="JCX16" s="1933"/>
      <c r="JCY16" s="1933"/>
      <c r="JCZ16" s="1933"/>
      <c r="JDA16" s="1933"/>
      <c r="JDB16" s="1933"/>
      <c r="JDC16" s="1933"/>
      <c r="JDD16" s="1933"/>
      <c r="JDE16" s="1933"/>
      <c r="JDF16" s="1933"/>
      <c r="JDG16" s="1933"/>
      <c r="JDH16" s="1933"/>
      <c r="JDI16" s="1933"/>
      <c r="JDJ16" s="1933"/>
      <c r="JDK16" s="1933"/>
      <c r="JDL16" s="1933"/>
      <c r="JDM16" s="1933"/>
      <c r="JDN16" s="1933"/>
      <c r="JDO16" s="1933"/>
      <c r="JDP16" s="1933"/>
      <c r="JDQ16" s="1933"/>
      <c r="JDR16" s="1933"/>
      <c r="JDS16" s="1933"/>
      <c r="JDT16" s="1933"/>
      <c r="JDU16" s="1933"/>
      <c r="JDV16" s="1933"/>
      <c r="JDW16" s="1933"/>
      <c r="JDX16" s="1933"/>
      <c r="JDY16" s="1933"/>
      <c r="JDZ16" s="1933"/>
      <c r="JEA16" s="1933"/>
      <c r="JEB16" s="1933"/>
      <c r="JEC16" s="1933"/>
      <c r="JED16" s="1933"/>
      <c r="JEE16" s="1933"/>
      <c r="JEF16" s="1933"/>
      <c r="JEG16" s="1933"/>
      <c r="JEH16" s="1933"/>
      <c r="JEI16" s="1933"/>
      <c r="JEJ16" s="1933"/>
      <c r="JEK16" s="1933"/>
      <c r="JEL16" s="1933"/>
      <c r="JEM16" s="1933"/>
      <c r="JEN16" s="1933"/>
      <c r="JEO16" s="1933"/>
      <c r="JEP16" s="1933"/>
      <c r="JEQ16" s="1933"/>
      <c r="JER16" s="1933"/>
      <c r="JES16" s="1933"/>
      <c r="JET16" s="1933"/>
      <c r="JEU16" s="1933"/>
      <c r="JEV16" s="1933"/>
      <c r="JEW16" s="1933"/>
      <c r="JEX16" s="1933"/>
      <c r="JEY16" s="1933"/>
      <c r="JEZ16" s="1933"/>
      <c r="JFA16" s="1933"/>
      <c r="JFB16" s="1933"/>
      <c r="JFC16" s="1933"/>
      <c r="JFD16" s="1933"/>
      <c r="JFE16" s="1933"/>
      <c r="JFF16" s="1933"/>
      <c r="JFG16" s="1933"/>
      <c r="JFH16" s="1933"/>
      <c r="JFI16" s="1933"/>
      <c r="JFJ16" s="1933"/>
      <c r="JFK16" s="1933"/>
      <c r="JFL16" s="1933"/>
      <c r="JFM16" s="1933"/>
      <c r="JFN16" s="1933"/>
      <c r="JFO16" s="1933"/>
      <c r="JFP16" s="1933"/>
      <c r="JFQ16" s="1933"/>
      <c r="JFR16" s="1933"/>
      <c r="JFS16" s="1933"/>
      <c r="JFT16" s="1933"/>
      <c r="JFU16" s="1933"/>
      <c r="JFV16" s="1933"/>
      <c r="JFW16" s="1933"/>
      <c r="JFX16" s="1933"/>
      <c r="JFY16" s="1933"/>
      <c r="JFZ16" s="1933"/>
      <c r="JGA16" s="1933"/>
      <c r="JGB16" s="1933"/>
      <c r="JGC16" s="1933"/>
      <c r="JGD16" s="1933"/>
      <c r="JGE16" s="1933"/>
      <c r="JGF16" s="1933"/>
      <c r="JGG16" s="1933"/>
      <c r="JGH16" s="1933"/>
      <c r="JGI16" s="1933"/>
      <c r="JGJ16" s="1933"/>
      <c r="JGK16" s="1933"/>
      <c r="JGL16" s="1933"/>
      <c r="JGM16" s="1933"/>
      <c r="JGN16" s="1933"/>
      <c r="JGO16" s="1933"/>
      <c r="JGP16" s="1933"/>
      <c r="JGQ16" s="1933"/>
      <c r="JGR16" s="1933"/>
      <c r="JGS16" s="1933"/>
      <c r="JGT16" s="1933"/>
      <c r="JGU16" s="1933"/>
      <c r="JGV16" s="1933"/>
      <c r="JGW16" s="1933"/>
      <c r="JGX16" s="1933"/>
      <c r="JGY16" s="1933"/>
      <c r="JGZ16" s="1933"/>
      <c r="JHA16" s="1933"/>
      <c r="JHB16" s="1933"/>
      <c r="JHC16" s="1933"/>
      <c r="JHD16" s="1933"/>
      <c r="JHE16" s="1933"/>
      <c r="JHF16" s="1933"/>
      <c r="JHG16" s="1933"/>
      <c r="JHH16" s="1933"/>
      <c r="JHI16" s="1933"/>
      <c r="JHJ16" s="1933"/>
      <c r="JHK16" s="1933"/>
      <c r="JHL16" s="1933"/>
      <c r="JHM16" s="1933"/>
      <c r="JHN16" s="1933"/>
      <c r="JHO16" s="1933"/>
      <c r="JHP16" s="1933"/>
      <c r="JHQ16" s="1933"/>
      <c r="JHR16" s="1933"/>
      <c r="JHS16" s="1933"/>
      <c r="JHT16" s="1933"/>
      <c r="JHU16" s="1933"/>
      <c r="JHV16" s="1933"/>
      <c r="JHW16" s="1933"/>
      <c r="JHX16" s="1933"/>
      <c r="JHY16" s="1933"/>
      <c r="JHZ16" s="1933"/>
      <c r="JIA16" s="1933"/>
      <c r="JIB16" s="1933"/>
      <c r="JIC16" s="1933"/>
      <c r="JID16" s="1933"/>
      <c r="JIE16" s="1933"/>
      <c r="JIF16" s="1933"/>
      <c r="JIG16" s="1933"/>
      <c r="JIH16" s="1933"/>
      <c r="JII16" s="1933"/>
      <c r="JIJ16" s="1933"/>
      <c r="JIK16" s="1933"/>
      <c r="JIL16" s="1933"/>
      <c r="JIM16" s="1933"/>
      <c r="JIN16" s="1933"/>
      <c r="JIO16" s="1933"/>
      <c r="JIP16" s="1933"/>
      <c r="JIQ16" s="1933"/>
      <c r="JIR16" s="1933"/>
      <c r="JIS16" s="1933"/>
      <c r="JIT16" s="1933"/>
      <c r="JIU16" s="1933"/>
      <c r="JIV16" s="1933"/>
      <c r="JIW16" s="1933"/>
      <c r="JIX16" s="1933"/>
      <c r="JIY16" s="1933"/>
      <c r="JIZ16" s="1933"/>
      <c r="JJA16" s="1933"/>
      <c r="JJB16" s="1933"/>
      <c r="JJC16" s="1933"/>
      <c r="JJD16" s="1933"/>
      <c r="JJE16" s="1933"/>
      <c r="JJF16" s="1933"/>
      <c r="JJG16" s="1933"/>
      <c r="JJH16" s="1933"/>
      <c r="JJI16" s="1933"/>
      <c r="JJJ16" s="1933"/>
      <c r="JJK16" s="1933"/>
      <c r="JJL16" s="1933"/>
      <c r="JJM16" s="1933"/>
      <c r="JJN16" s="1933"/>
      <c r="JJO16" s="1933"/>
      <c r="JJP16" s="1933"/>
      <c r="JJQ16" s="1933"/>
      <c r="JJR16" s="1933"/>
      <c r="JJS16" s="1933"/>
      <c r="JJT16" s="1933"/>
      <c r="JJU16" s="1933"/>
      <c r="JJV16" s="1933"/>
      <c r="JJW16" s="1933"/>
      <c r="JJX16" s="1933"/>
      <c r="JJY16" s="1933"/>
      <c r="JJZ16" s="1933"/>
      <c r="JKA16" s="1933"/>
      <c r="JKB16" s="1933"/>
      <c r="JKC16" s="1933"/>
      <c r="JKD16" s="1933"/>
      <c r="JKE16" s="1933"/>
      <c r="JKF16" s="1933"/>
      <c r="JKG16" s="1933"/>
      <c r="JKH16" s="1933"/>
      <c r="JKI16" s="1933"/>
      <c r="JKJ16" s="1933"/>
      <c r="JKK16" s="1933"/>
      <c r="JKL16" s="1933"/>
      <c r="JKM16" s="1933"/>
      <c r="JKN16" s="1933"/>
      <c r="JKO16" s="1933"/>
      <c r="JKP16" s="1933"/>
      <c r="JKQ16" s="1933"/>
      <c r="JKR16" s="1933"/>
      <c r="JKS16" s="1933"/>
      <c r="JKT16" s="1933"/>
      <c r="JKU16" s="1933"/>
      <c r="JKV16" s="1933"/>
      <c r="JKW16" s="1933"/>
      <c r="JKX16" s="1933"/>
      <c r="JKY16" s="1933"/>
      <c r="JKZ16" s="1933"/>
      <c r="JLA16" s="1933"/>
      <c r="JLB16" s="1933"/>
      <c r="JLC16" s="1933"/>
      <c r="JLD16" s="1933"/>
      <c r="JLE16" s="1933"/>
      <c r="JLF16" s="1933"/>
      <c r="JLG16" s="1933"/>
      <c r="JLH16" s="1933"/>
      <c r="JLI16" s="1933"/>
      <c r="JLJ16" s="1933"/>
      <c r="JLK16" s="1933"/>
      <c r="JLL16" s="1933"/>
      <c r="JLM16" s="1933"/>
      <c r="JLN16" s="1933"/>
      <c r="JLO16" s="1933"/>
      <c r="JLP16" s="1933"/>
      <c r="JLQ16" s="1933"/>
      <c r="JLR16" s="1933"/>
      <c r="JLS16" s="1933"/>
      <c r="JLT16" s="1933"/>
      <c r="JLU16" s="1933"/>
      <c r="JLV16" s="1933"/>
      <c r="JLW16" s="1933"/>
      <c r="JLX16" s="1933"/>
      <c r="JLY16" s="1933"/>
      <c r="JLZ16" s="1933"/>
      <c r="JMA16" s="1933"/>
      <c r="JMB16" s="1933"/>
      <c r="JMC16" s="1933"/>
      <c r="JMD16" s="1933"/>
      <c r="JME16" s="1933"/>
      <c r="JMF16" s="1933"/>
      <c r="JMG16" s="1933"/>
      <c r="JMH16" s="1933"/>
      <c r="JMI16" s="1933"/>
      <c r="JMJ16" s="1933"/>
      <c r="JMK16" s="1933"/>
      <c r="JML16" s="1933"/>
      <c r="JMM16" s="1933"/>
      <c r="JMN16" s="1933"/>
      <c r="JMO16" s="1933"/>
      <c r="JMP16" s="1933"/>
      <c r="JMQ16" s="1933"/>
      <c r="JMR16" s="1933"/>
      <c r="JMS16" s="1933"/>
      <c r="JMT16" s="1933"/>
      <c r="JMU16" s="1933"/>
      <c r="JMV16" s="1933"/>
      <c r="JMW16" s="1933"/>
      <c r="JMX16" s="1933"/>
      <c r="JMY16" s="1933"/>
      <c r="JMZ16" s="1933"/>
      <c r="JNA16" s="1933"/>
      <c r="JNB16" s="1933"/>
      <c r="JNC16" s="1933"/>
      <c r="JND16" s="1933"/>
      <c r="JNE16" s="1933"/>
      <c r="JNF16" s="1933"/>
      <c r="JNG16" s="1933"/>
      <c r="JNH16" s="1933"/>
      <c r="JNI16" s="1933"/>
      <c r="JNJ16" s="1933"/>
      <c r="JNK16" s="1933"/>
      <c r="JNL16" s="1933"/>
      <c r="JNM16" s="1933"/>
      <c r="JNN16" s="1933"/>
      <c r="JNO16" s="1933"/>
      <c r="JNP16" s="1933"/>
      <c r="JNQ16" s="1933"/>
      <c r="JNR16" s="1933"/>
      <c r="JNS16" s="1933"/>
      <c r="JNT16" s="1933"/>
      <c r="JNU16" s="1933"/>
      <c r="JNV16" s="1933"/>
      <c r="JNW16" s="1933"/>
      <c r="JNX16" s="1933"/>
      <c r="JNY16" s="1933"/>
      <c r="JNZ16" s="1933"/>
      <c r="JOA16" s="1933"/>
      <c r="JOB16" s="1933"/>
      <c r="JOC16" s="1933"/>
      <c r="JOD16" s="1933"/>
      <c r="JOE16" s="1933"/>
      <c r="JOF16" s="1933"/>
      <c r="JOG16" s="1933"/>
      <c r="JOH16" s="1933"/>
      <c r="JOI16" s="1933"/>
      <c r="JOJ16" s="1933"/>
      <c r="JOK16" s="1933"/>
      <c r="JOL16" s="1933"/>
      <c r="JOM16" s="1933"/>
      <c r="JON16" s="1933"/>
      <c r="JOO16" s="1933"/>
      <c r="JOP16" s="1933"/>
      <c r="JOQ16" s="1933"/>
      <c r="JOR16" s="1933"/>
      <c r="JOS16" s="1933"/>
      <c r="JOT16" s="1933"/>
      <c r="JOU16" s="1933"/>
      <c r="JOV16" s="1933"/>
      <c r="JOW16" s="1933"/>
      <c r="JOX16" s="1933"/>
      <c r="JOY16" s="1933"/>
      <c r="JOZ16" s="1933"/>
      <c r="JPA16" s="1933"/>
      <c r="JPB16" s="1933"/>
      <c r="JPC16" s="1933"/>
      <c r="JPD16" s="1933"/>
      <c r="JPE16" s="1933"/>
      <c r="JPF16" s="1933"/>
      <c r="JPG16" s="1933"/>
      <c r="JPH16" s="1933"/>
      <c r="JPI16" s="1933"/>
      <c r="JPJ16" s="1933"/>
      <c r="JPK16" s="1933"/>
      <c r="JPL16" s="1933"/>
      <c r="JPM16" s="1933"/>
      <c r="JPN16" s="1933"/>
      <c r="JPO16" s="1933"/>
      <c r="JPP16" s="1933"/>
      <c r="JPQ16" s="1933"/>
      <c r="JPR16" s="1933"/>
      <c r="JPS16" s="1933"/>
      <c r="JPT16" s="1933"/>
      <c r="JPU16" s="1933"/>
      <c r="JPV16" s="1933"/>
      <c r="JPW16" s="1933"/>
      <c r="JPX16" s="1933"/>
      <c r="JPY16" s="1933"/>
      <c r="JPZ16" s="1933"/>
      <c r="JQA16" s="1933"/>
      <c r="JQB16" s="1933"/>
      <c r="JQC16" s="1933"/>
      <c r="JQD16" s="1933"/>
      <c r="JQE16" s="1933"/>
      <c r="JQF16" s="1933"/>
      <c r="JQG16" s="1933"/>
      <c r="JQH16" s="1933"/>
      <c r="JQI16" s="1933"/>
      <c r="JQJ16" s="1933"/>
      <c r="JQK16" s="1933"/>
      <c r="JQL16" s="1933"/>
      <c r="JQM16" s="1933"/>
      <c r="JQN16" s="1933"/>
      <c r="JQO16" s="1933"/>
      <c r="JQP16" s="1933"/>
      <c r="JQQ16" s="1933"/>
      <c r="JQR16" s="1933"/>
      <c r="JQS16" s="1933"/>
      <c r="JQT16" s="1933"/>
      <c r="JQU16" s="1933"/>
      <c r="JQV16" s="1933"/>
      <c r="JQW16" s="1933"/>
      <c r="JQX16" s="1933"/>
      <c r="JQY16" s="1933"/>
      <c r="JQZ16" s="1933"/>
      <c r="JRA16" s="1933"/>
      <c r="JRB16" s="1933"/>
      <c r="JRC16" s="1933"/>
      <c r="JRD16" s="1933"/>
      <c r="JRE16" s="1933"/>
      <c r="JRF16" s="1933"/>
      <c r="JRG16" s="1933"/>
      <c r="JRH16" s="1933"/>
      <c r="JRI16" s="1933"/>
      <c r="JRJ16" s="1933"/>
      <c r="JRK16" s="1933"/>
      <c r="JRL16" s="1933"/>
      <c r="JRM16" s="1933"/>
      <c r="JRN16" s="1933"/>
      <c r="JRO16" s="1933"/>
      <c r="JRP16" s="1933"/>
      <c r="JRQ16" s="1933"/>
      <c r="JRR16" s="1933"/>
      <c r="JRS16" s="1933"/>
      <c r="JRT16" s="1933"/>
      <c r="JRU16" s="1933"/>
      <c r="JRV16" s="1933"/>
      <c r="JRW16" s="1933"/>
      <c r="JRX16" s="1933"/>
      <c r="JRY16" s="1933"/>
      <c r="JRZ16" s="1933"/>
      <c r="JSA16" s="1933"/>
      <c r="JSB16" s="1933"/>
      <c r="JSC16" s="1933"/>
      <c r="JSD16" s="1933"/>
      <c r="JSE16" s="1933"/>
      <c r="JSF16" s="1933"/>
      <c r="JSG16" s="1933"/>
      <c r="JSH16" s="1933"/>
      <c r="JSI16" s="1933"/>
      <c r="JSJ16" s="1933"/>
      <c r="JSK16" s="1933"/>
      <c r="JSL16" s="1933"/>
      <c r="JSM16" s="1933"/>
      <c r="JSN16" s="1933"/>
      <c r="JSO16" s="1933"/>
      <c r="JSP16" s="1933"/>
      <c r="JSQ16" s="1933"/>
      <c r="JSR16" s="1933"/>
      <c r="JSS16" s="1933"/>
      <c r="JST16" s="1933"/>
      <c r="JSU16" s="1933"/>
      <c r="JSV16" s="1933"/>
      <c r="JSW16" s="1933"/>
      <c r="JSX16" s="1933"/>
      <c r="JSY16" s="1933"/>
      <c r="JSZ16" s="1933"/>
      <c r="JTA16" s="1933"/>
      <c r="JTB16" s="1933"/>
      <c r="JTC16" s="1933"/>
      <c r="JTD16" s="1933"/>
      <c r="JTE16" s="1933"/>
      <c r="JTF16" s="1933"/>
      <c r="JTG16" s="1933"/>
      <c r="JTH16" s="1933"/>
      <c r="JTI16" s="1933"/>
      <c r="JTJ16" s="1933"/>
      <c r="JTK16" s="1933"/>
      <c r="JTL16" s="1933"/>
      <c r="JTM16" s="1933"/>
      <c r="JTN16" s="1933"/>
      <c r="JTO16" s="1933"/>
      <c r="JTP16" s="1933"/>
      <c r="JTQ16" s="1933"/>
      <c r="JTR16" s="1933"/>
      <c r="JTS16" s="1933"/>
      <c r="JTT16" s="1933"/>
      <c r="JTU16" s="1933"/>
      <c r="JTV16" s="1933"/>
      <c r="JTW16" s="1933"/>
      <c r="JTX16" s="1933"/>
      <c r="JTY16" s="1933"/>
      <c r="JTZ16" s="1933"/>
      <c r="JUA16" s="1933"/>
      <c r="JUB16" s="1933"/>
      <c r="JUC16" s="1933"/>
      <c r="JUD16" s="1933"/>
      <c r="JUE16" s="1933"/>
      <c r="JUF16" s="1933"/>
      <c r="JUG16" s="1933"/>
      <c r="JUH16" s="1933"/>
      <c r="JUI16" s="1933"/>
      <c r="JUJ16" s="1933"/>
      <c r="JUK16" s="1933"/>
      <c r="JUL16" s="1933"/>
      <c r="JUM16" s="1933"/>
      <c r="JUN16" s="1933"/>
      <c r="JUO16" s="1933"/>
      <c r="JUP16" s="1933"/>
      <c r="JUQ16" s="1933"/>
      <c r="JUR16" s="1933"/>
      <c r="JUS16" s="1933"/>
      <c r="JUT16" s="1933"/>
      <c r="JUU16" s="1933"/>
      <c r="JUV16" s="1933"/>
      <c r="JUW16" s="1933"/>
      <c r="JUX16" s="1933"/>
      <c r="JUY16" s="1933"/>
      <c r="JUZ16" s="1933"/>
      <c r="JVA16" s="1933"/>
      <c r="JVB16" s="1933"/>
      <c r="JVC16" s="1933"/>
      <c r="JVD16" s="1933"/>
      <c r="JVE16" s="1933"/>
      <c r="JVF16" s="1933"/>
      <c r="JVG16" s="1933"/>
      <c r="JVH16" s="1933"/>
      <c r="JVI16" s="1933"/>
      <c r="JVJ16" s="1933"/>
      <c r="JVK16" s="1933"/>
      <c r="JVL16" s="1933"/>
      <c r="JVM16" s="1933"/>
      <c r="JVN16" s="1933"/>
      <c r="JVO16" s="1933"/>
      <c r="JVP16" s="1933"/>
      <c r="JVQ16" s="1933"/>
      <c r="JVR16" s="1933"/>
      <c r="JVS16" s="1933"/>
      <c r="JVT16" s="1933"/>
      <c r="JVU16" s="1933"/>
      <c r="JVV16" s="1933"/>
      <c r="JVW16" s="1933"/>
      <c r="JVX16" s="1933"/>
      <c r="JVY16" s="1933"/>
      <c r="JVZ16" s="1933"/>
      <c r="JWA16" s="1933"/>
      <c r="JWB16" s="1933"/>
      <c r="JWC16" s="1933"/>
      <c r="JWD16" s="1933"/>
      <c r="JWE16" s="1933"/>
      <c r="JWF16" s="1933"/>
      <c r="JWG16" s="1933"/>
      <c r="JWH16" s="1933"/>
      <c r="JWI16" s="1933"/>
      <c r="JWJ16" s="1933"/>
      <c r="JWK16" s="1933"/>
      <c r="JWL16" s="1933"/>
      <c r="JWM16" s="1933"/>
      <c r="JWN16" s="1933"/>
      <c r="JWO16" s="1933"/>
      <c r="JWP16" s="1933"/>
      <c r="JWQ16" s="1933"/>
      <c r="JWR16" s="1933"/>
      <c r="JWS16" s="1933"/>
      <c r="JWT16" s="1933"/>
      <c r="JWU16" s="1933"/>
      <c r="JWV16" s="1933"/>
      <c r="JWW16" s="1933"/>
      <c r="JWX16" s="1933"/>
      <c r="JWY16" s="1933"/>
      <c r="JWZ16" s="1933"/>
      <c r="JXA16" s="1933"/>
      <c r="JXB16" s="1933"/>
      <c r="JXC16" s="1933"/>
      <c r="JXD16" s="1933"/>
      <c r="JXE16" s="1933"/>
      <c r="JXF16" s="1933"/>
      <c r="JXG16" s="1933"/>
      <c r="JXH16" s="1933"/>
      <c r="JXI16" s="1933"/>
      <c r="JXJ16" s="1933"/>
      <c r="JXK16" s="1933"/>
      <c r="JXL16" s="1933"/>
      <c r="JXM16" s="1933"/>
      <c r="JXN16" s="1933"/>
      <c r="JXO16" s="1933"/>
      <c r="JXP16" s="1933"/>
      <c r="JXQ16" s="1933"/>
      <c r="JXR16" s="1933"/>
      <c r="JXS16" s="1933"/>
      <c r="JXT16" s="1933"/>
      <c r="JXU16" s="1933"/>
      <c r="JXV16" s="1933"/>
      <c r="JXW16" s="1933"/>
      <c r="JXX16" s="1933"/>
      <c r="JXY16" s="1933"/>
      <c r="JXZ16" s="1933"/>
      <c r="JYA16" s="1933"/>
      <c r="JYB16" s="1933"/>
      <c r="JYC16" s="1933"/>
      <c r="JYD16" s="1933"/>
      <c r="JYE16" s="1933"/>
      <c r="JYF16" s="1933"/>
      <c r="JYG16" s="1933"/>
      <c r="JYH16" s="1933"/>
      <c r="JYI16" s="1933"/>
      <c r="JYJ16" s="1933"/>
      <c r="JYK16" s="1933"/>
      <c r="JYL16" s="1933"/>
      <c r="JYM16" s="1933"/>
      <c r="JYN16" s="1933"/>
      <c r="JYO16" s="1933"/>
      <c r="JYP16" s="1933"/>
      <c r="JYQ16" s="1933"/>
      <c r="JYR16" s="1933"/>
      <c r="JYS16" s="1933"/>
      <c r="JYT16" s="1933"/>
      <c r="JYU16" s="1933"/>
      <c r="JYV16" s="1933"/>
      <c r="JYW16" s="1933"/>
      <c r="JYX16" s="1933"/>
      <c r="JYY16" s="1933"/>
      <c r="JYZ16" s="1933"/>
      <c r="JZA16" s="1933"/>
      <c r="JZB16" s="1933"/>
      <c r="JZC16" s="1933"/>
      <c r="JZD16" s="1933"/>
      <c r="JZE16" s="1933"/>
      <c r="JZF16" s="1933"/>
      <c r="JZG16" s="1933"/>
      <c r="JZH16" s="1933"/>
      <c r="JZI16" s="1933"/>
      <c r="JZJ16" s="1933"/>
      <c r="JZK16" s="1933"/>
      <c r="JZL16" s="1933"/>
      <c r="JZM16" s="1933"/>
      <c r="JZN16" s="1933"/>
      <c r="JZO16" s="1933"/>
      <c r="JZP16" s="1933"/>
      <c r="JZQ16" s="1933"/>
      <c r="JZR16" s="1933"/>
      <c r="JZS16" s="1933"/>
      <c r="JZT16" s="1933"/>
      <c r="JZU16" s="1933"/>
      <c r="JZV16" s="1933"/>
      <c r="JZW16" s="1933"/>
      <c r="JZX16" s="1933"/>
      <c r="JZY16" s="1933"/>
      <c r="JZZ16" s="1933"/>
      <c r="KAA16" s="1933"/>
      <c r="KAB16" s="1933"/>
      <c r="KAC16" s="1933"/>
      <c r="KAD16" s="1933"/>
      <c r="KAE16" s="1933"/>
      <c r="KAF16" s="1933"/>
      <c r="KAG16" s="1933"/>
      <c r="KAH16" s="1933"/>
      <c r="KAI16" s="1933"/>
      <c r="KAJ16" s="1933"/>
      <c r="KAK16" s="1933"/>
      <c r="KAL16" s="1933"/>
      <c r="KAM16" s="1933"/>
      <c r="KAN16" s="1933"/>
      <c r="KAO16" s="1933"/>
      <c r="KAP16" s="1933"/>
      <c r="KAQ16" s="1933"/>
      <c r="KAR16" s="1933"/>
      <c r="KAS16" s="1933"/>
      <c r="KAT16" s="1933"/>
      <c r="KAU16" s="1933"/>
      <c r="KAV16" s="1933"/>
      <c r="KAW16" s="1933"/>
      <c r="KAX16" s="1933"/>
      <c r="KAY16" s="1933"/>
      <c r="KAZ16" s="1933"/>
      <c r="KBA16" s="1933"/>
      <c r="KBB16" s="1933"/>
      <c r="KBC16" s="1933"/>
      <c r="KBD16" s="1933"/>
      <c r="KBE16" s="1933"/>
      <c r="KBF16" s="1933"/>
      <c r="KBG16" s="1933"/>
      <c r="KBH16" s="1933"/>
      <c r="KBI16" s="1933"/>
      <c r="KBJ16" s="1933"/>
      <c r="KBK16" s="1933"/>
      <c r="KBL16" s="1933"/>
      <c r="KBM16" s="1933"/>
      <c r="KBN16" s="1933"/>
      <c r="KBO16" s="1933"/>
      <c r="KBP16" s="1933"/>
      <c r="KBQ16" s="1933"/>
      <c r="KBR16" s="1933"/>
      <c r="KBS16" s="1933"/>
      <c r="KBT16" s="1933"/>
      <c r="KBU16" s="1933"/>
      <c r="KBV16" s="1933"/>
      <c r="KBW16" s="1933"/>
      <c r="KBX16" s="1933"/>
      <c r="KBY16" s="1933"/>
      <c r="KBZ16" s="1933"/>
      <c r="KCA16" s="1933"/>
      <c r="KCB16" s="1933"/>
      <c r="KCC16" s="1933"/>
      <c r="KCD16" s="1933"/>
      <c r="KCE16" s="1933"/>
      <c r="KCF16" s="1933"/>
      <c r="KCG16" s="1933"/>
      <c r="KCH16" s="1933"/>
      <c r="KCI16" s="1933"/>
      <c r="KCJ16" s="1933"/>
      <c r="KCK16" s="1933"/>
      <c r="KCL16" s="1933"/>
      <c r="KCM16" s="1933"/>
      <c r="KCN16" s="1933"/>
      <c r="KCO16" s="1933"/>
      <c r="KCP16" s="1933"/>
      <c r="KCQ16" s="1933"/>
      <c r="KCR16" s="1933"/>
      <c r="KCS16" s="1933"/>
      <c r="KCT16" s="1933"/>
      <c r="KCU16" s="1933"/>
      <c r="KCV16" s="1933"/>
      <c r="KCW16" s="1933"/>
      <c r="KCX16" s="1933"/>
      <c r="KCY16" s="1933"/>
      <c r="KCZ16" s="1933"/>
      <c r="KDA16" s="1933"/>
      <c r="KDB16" s="1933"/>
      <c r="KDC16" s="1933"/>
      <c r="KDD16" s="1933"/>
      <c r="KDE16" s="1933"/>
      <c r="KDF16" s="1933"/>
      <c r="KDG16" s="1933"/>
      <c r="KDH16" s="1933"/>
      <c r="KDI16" s="1933"/>
      <c r="KDJ16" s="1933"/>
      <c r="KDK16" s="1933"/>
      <c r="KDL16" s="1933"/>
      <c r="KDM16" s="1933"/>
      <c r="KDN16" s="1933"/>
      <c r="KDO16" s="1933"/>
      <c r="KDP16" s="1933"/>
      <c r="KDQ16" s="1933"/>
      <c r="KDR16" s="1933"/>
      <c r="KDS16" s="1933"/>
      <c r="KDT16" s="1933"/>
      <c r="KDU16" s="1933"/>
      <c r="KDV16" s="1933"/>
      <c r="KDW16" s="1933"/>
      <c r="KDX16" s="1933"/>
      <c r="KDY16" s="1933"/>
      <c r="KDZ16" s="1933"/>
      <c r="KEA16" s="1933"/>
      <c r="KEB16" s="1933"/>
      <c r="KEC16" s="1933"/>
      <c r="KED16" s="1933"/>
      <c r="KEE16" s="1933"/>
      <c r="KEF16" s="1933"/>
      <c r="KEG16" s="1933"/>
      <c r="KEH16" s="1933"/>
      <c r="KEI16" s="1933"/>
      <c r="KEJ16" s="1933"/>
      <c r="KEK16" s="1933"/>
      <c r="KEL16" s="1933"/>
      <c r="KEM16" s="1933"/>
      <c r="KEN16" s="1933"/>
      <c r="KEO16" s="1933"/>
      <c r="KEP16" s="1933"/>
      <c r="KEQ16" s="1933"/>
      <c r="KER16" s="1933"/>
      <c r="KES16" s="1933"/>
      <c r="KET16" s="1933"/>
      <c r="KEU16" s="1933"/>
      <c r="KEV16" s="1933"/>
      <c r="KEW16" s="1933"/>
      <c r="KEX16" s="1933"/>
      <c r="KEY16" s="1933"/>
      <c r="KEZ16" s="1933"/>
      <c r="KFA16" s="1933"/>
      <c r="KFB16" s="1933"/>
      <c r="KFC16" s="1933"/>
      <c r="KFD16" s="1933"/>
      <c r="KFE16" s="1933"/>
      <c r="KFF16" s="1933"/>
      <c r="KFG16" s="1933"/>
      <c r="KFH16" s="1933"/>
      <c r="KFI16" s="1933"/>
      <c r="KFJ16" s="1933"/>
      <c r="KFK16" s="1933"/>
      <c r="KFL16" s="1933"/>
      <c r="KFM16" s="1933"/>
      <c r="KFN16" s="1933"/>
      <c r="KFO16" s="1933"/>
      <c r="KFP16" s="1933"/>
      <c r="KFQ16" s="1933"/>
      <c r="KFR16" s="1933"/>
      <c r="KFS16" s="1933"/>
      <c r="KFT16" s="1933"/>
      <c r="KFU16" s="1933"/>
      <c r="KFV16" s="1933"/>
      <c r="KFW16" s="1933"/>
      <c r="KFX16" s="1933"/>
      <c r="KFY16" s="1933"/>
      <c r="KFZ16" s="1933"/>
      <c r="KGA16" s="1933"/>
      <c r="KGB16" s="1933"/>
      <c r="KGC16" s="1933"/>
      <c r="KGD16" s="1933"/>
      <c r="KGE16" s="1933"/>
      <c r="KGF16" s="1933"/>
      <c r="KGG16" s="1933"/>
      <c r="KGH16" s="1933"/>
      <c r="KGI16" s="1933"/>
      <c r="KGJ16" s="1933"/>
      <c r="KGK16" s="1933"/>
      <c r="KGL16" s="1933"/>
      <c r="KGM16" s="1933"/>
      <c r="KGN16" s="1933"/>
      <c r="KGO16" s="1933"/>
      <c r="KGP16" s="1933"/>
      <c r="KGQ16" s="1933"/>
      <c r="KGR16" s="1933"/>
      <c r="KGS16" s="1933"/>
      <c r="KGT16" s="1933"/>
      <c r="KGU16" s="1933"/>
      <c r="KGV16" s="1933"/>
      <c r="KGW16" s="1933"/>
      <c r="KGX16" s="1933"/>
      <c r="KGY16" s="1933"/>
      <c r="KGZ16" s="1933"/>
      <c r="KHA16" s="1933"/>
      <c r="KHB16" s="1933"/>
      <c r="KHC16" s="1933"/>
      <c r="KHD16" s="1933"/>
      <c r="KHE16" s="1933"/>
      <c r="KHF16" s="1933"/>
      <c r="KHG16" s="1933"/>
      <c r="KHH16" s="1933"/>
      <c r="KHI16" s="1933"/>
      <c r="KHJ16" s="1933"/>
      <c r="KHK16" s="1933"/>
      <c r="KHL16" s="1933"/>
      <c r="KHM16" s="1933"/>
      <c r="KHN16" s="1933"/>
      <c r="KHO16" s="1933"/>
      <c r="KHP16" s="1933"/>
      <c r="KHQ16" s="1933"/>
      <c r="KHR16" s="1933"/>
      <c r="KHS16" s="1933"/>
      <c r="KHT16" s="1933"/>
      <c r="KHU16" s="1933"/>
      <c r="KHV16" s="1933"/>
      <c r="KHW16" s="1933"/>
      <c r="KHX16" s="1933"/>
      <c r="KHY16" s="1933"/>
      <c r="KHZ16" s="1933"/>
      <c r="KIA16" s="1933"/>
      <c r="KIB16" s="1933"/>
      <c r="KIC16" s="1933"/>
      <c r="KID16" s="1933"/>
      <c r="KIE16" s="1933"/>
      <c r="KIF16" s="1933"/>
      <c r="KIG16" s="1933"/>
      <c r="KIH16" s="1933"/>
      <c r="KII16" s="1933"/>
      <c r="KIJ16" s="1933"/>
      <c r="KIK16" s="1933"/>
      <c r="KIL16" s="1933"/>
      <c r="KIM16" s="1933"/>
      <c r="KIN16" s="1933"/>
      <c r="KIO16" s="1933"/>
      <c r="KIP16" s="1933"/>
      <c r="KIQ16" s="1933"/>
      <c r="KIR16" s="1933"/>
      <c r="KIS16" s="1933"/>
      <c r="KIT16" s="1933"/>
      <c r="KIU16" s="1933"/>
      <c r="KIV16" s="1933"/>
      <c r="KIW16" s="1933"/>
      <c r="KIX16" s="1933"/>
      <c r="KIY16" s="1933"/>
      <c r="KIZ16" s="1933"/>
      <c r="KJA16" s="1933"/>
      <c r="KJB16" s="1933"/>
      <c r="KJC16" s="1933"/>
      <c r="KJD16" s="1933"/>
      <c r="KJE16" s="1933"/>
      <c r="KJF16" s="1933"/>
      <c r="KJG16" s="1933"/>
      <c r="KJH16" s="1933"/>
      <c r="KJI16" s="1933"/>
      <c r="KJJ16" s="1933"/>
      <c r="KJK16" s="1933"/>
      <c r="KJL16" s="1933"/>
      <c r="KJM16" s="1933"/>
      <c r="KJN16" s="1933"/>
      <c r="KJO16" s="1933"/>
      <c r="KJP16" s="1933"/>
      <c r="KJQ16" s="1933"/>
      <c r="KJR16" s="1933"/>
      <c r="KJS16" s="1933"/>
      <c r="KJT16" s="1933"/>
      <c r="KJU16" s="1933"/>
      <c r="KJV16" s="1933"/>
      <c r="KJW16" s="1933"/>
      <c r="KJX16" s="1933"/>
      <c r="KJY16" s="1933"/>
      <c r="KJZ16" s="1933"/>
      <c r="KKA16" s="1933"/>
      <c r="KKB16" s="1933"/>
      <c r="KKC16" s="1933"/>
      <c r="KKD16" s="1933"/>
      <c r="KKE16" s="1933"/>
      <c r="KKF16" s="1933"/>
      <c r="KKG16" s="1933"/>
      <c r="KKH16" s="1933"/>
      <c r="KKI16" s="1933"/>
      <c r="KKJ16" s="1933"/>
      <c r="KKK16" s="1933"/>
      <c r="KKL16" s="1933"/>
      <c r="KKM16" s="1933"/>
      <c r="KKN16" s="1933"/>
      <c r="KKO16" s="1933"/>
      <c r="KKP16" s="1933"/>
      <c r="KKQ16" s="1933"/>
      <c r="KKR16" s="1933"/>
      <c r="KKS16" s="1933"/>
      <c r="KKT16" s="1933"/>
      <c r="KKU16" s="1933"/>
      <c r="KKV16" s="1933"/>
      <c r="KKW16" s="1933"/>
      <c r="KKX16" s="1933"/>
      <c r="KKY16" s="1933"/>
      <c r="KKZ16" s="1933"/>
      <c r="KLA16" s="1933"/>
      <c r="KLB16" s="1933"/>
      <c r="KLC16" s="1933"/>
      <c r="KLD16" s="1933"/>
      <c r="KLE16" s="1933"/>
      <c r="KLF16" s="1933"/>
      <c r="KLG16" s="1933"/>
      <c r="KLH16" s="1933"/>
      <c r="KLI16" s="1933"/>
      <c r="KLJ16" s="1933"/>
      <c r="KLK16" s="1933"/>
      <c r="KLL16" s="1933"/>
      <c r="KLM16" s="1933"/>
      <c r="KLN16" s="1933"/>
      <c r="KLO16" s="1933"/>
      <c r="KLP16" s="1933"/>
      <c r="KLQ16" s="1933"/>
      <c r="KLR16" s="1933"/>
      <c r="KLS16" s="1933"/>
      <c r="KLT16" s="1933"/>
      <c r="KLU16" s="1933"/>
      <c r="KLV16" s="1933"/>
      <c r="KLW16" s="1933"/>
      <c r="KLX16" s="1933"/>
      <c r="KLY16" s="1933"/>
      <c r="KLZ16" s="1933"/>
      <c r="KMA16" s="1933"/>
      <c r="KMB16" s="1933"/>
      <c r="KMC16" s="1933"/>
      <c r="KMD16" s="1933"/>
      <c r="KME16" s="1933"/>
      <c r="KMF16" s="1933"/>
      <c r="KMG16" s="1933"/>
      <c r="KMH16" s="1933"/>
      <c r="KMI16" s="1933"/>
      <c r="KMJ16" s="1933"/>
      <c r="KMK16" s="1933"/>
      <c r="KML16" s="1933"/>
      <c r="KMM16" s="1933"/>
      <c r="KMN16" s="1933"/>
      <c r="KMO16" s="1933"/>
      <c r="KMP16" s="1933"/>
      <c r="KMQ16" s="1933"/>
      <c r="KMR16" s="1933"/>
      <c r="KMS16" s="1933"/>
      <c r="KMT16" s="1933"/>
      <c r="KMU16" s="1933"/>
      <c r="KMV16" s="1933"/>
      <c r="KMW16" s="1933"/>
      <c r="KMX16" s="1933"/>
      <c r="KMY16" s="1933"/>
      <c r="KMZ16" s="1933"/>
      <c r="KNA16" s="1933"/>
      <c r="KNB16" s="1933"/>
      <c r="KNC16" s="1933"/>
      <c r="KND16" s="1933"/>
      <c r="KNE16" s="1933"/>
      <c r="KNF16" s="1933"/>
      <c r="KNG16" s="1933"/>
      <c r="KNH16" s="1933"/>
      <c r="KNI16" s="1933"/>
      <c r="KNJ16" s="1933"/>
      <c r="KNK16" s="1933"/>
      <c r="KNL16" s="1933"/>
      <c r="KNM16" s="1933"/>
      <c r="KNN16" s="1933"/>
      <c r="KNO16" s="1933"/>
      <c r="KNP16" s="1933"/>
      <c r="KNQ16" s="1933"/>
      <c r="KNR16" s="1933"/>
      <c r="KNS16" s="1933"/>
      <c r="KNT16" s="1933"/>
      <c r="KNU16" s="1933"/>
      <c r="KNV16" s="1933"/>
      <c r="KNW16" s="1933"/>
      <c r="KNX16" s="1933"/>
      <c r="KNY16" s="1933"/>
      <c r="KNZ16" s="1933"/>
      <c r="KOA16" s="1933"/>
      <c r="KOB16" s="1933"/>
      <c r="KOC16" s="1933"/>
      <c r="KOD16" s="1933"/>
      <c r="KOE16" s="1933"/>
      <c r="KOF16" s="1933"/>
      <c r="KOG16" s="1933"/>
      <c r="KOH16" s="1933"/>
      <c r="KOI16" s="1933"/>
      <c r="KOJ16" s="1933"/>
      <c r="KOK16" s="1933"/>
      <c r="KOL16" s="1933"/>
      <c r="KOM16" s="1933"/>
      <c r="KON16" s="1933"/>
      <c r="KOO16" s="1933"/>
      <c r="KOP16" s="1933"/>
      <c r="KOQ16" s="1933"/>
      <c r="KOR16" s="1933"/>
      <c r="KOS16" s="1933"/>
      <c r="KOT16" s="1933"/>
      <c r="KOU16" s="1933"/>
      <c r="KOV16" s="1933"/>
      <c r="KOW16" s="1933"/>
      <c r="KOX16" s="1933"/>
      <c r="KOY16" s="1933"/>
      <c r="KOZ16" s="1933"/>
      <c r="KPA16" s="1933"/>
      <c r="KPB16" s="1933"/>
      <c r="KPC16" s="1933"/>
      <c r="KPD16" s="1933"/>
      <c r="KPE16" s="1933"/>
      <c r="KPF16" s="1933"/>
      <c r="KPG16" s="1933"/>
      <c r="KPH16" s="1933"/>
      <c r="KPI16" s="1933"/>
      <c r="KPJ16" s="1933"/>
      <c r="KPK16" s="1933"/>
      <c r="KPL16" s="1933"/>
      <c r="KPM16" s="1933"/>
      <c r="KPN16" s="1933"/>
      <c r="KPO16" s="1933"/>
      <c r="KPP16" s="1933"/>
      <c r="KPQ16" s="1933"/>
      <c r="KPR16" s="1933"/>
      <c r="KPS16" s="1933"/>
      <c r="KPT16" s="1933"/>
      <c r="KPU16" s="1933"/>
      <c r="KPV16" s="1933"/>
      <c r="KPW16" s="1933"/>
      <c r="KPX16" s="1933"/>
      <c r="KPY16" s="1933"/>
      <c r="KPZ16" s="1933"/>
      <c r="KQA16" s="1933"/>
      <c r="KQB16" s="1933"/>
      <c r="KQC16" s="1933"/>
      <c r="KQD16" s="1933"/>
      <c r="KQE16" s="1933"/>
      <c r="KQF16" s="1933"/>
      <c r="KQG16" s="1933"/>
      <c r="KQH16" s="1933"/>
      <c r="KQI16" s="1933"/>
      <c r="KQJ16" s="1933"/>
      <c r="KQK16" s="1933"/>
      <c r="KQL16" s="1933"/>
      <c r="KQM16" s="1933"/>
      <c r="KQN16" s="1933"/>
      <c r="KQO16" s="1933"/>
      <c r="KQP16" s="1933"/>
      <c r="KQQ16" s="1933"/>
      <c r="KQR16" s="1933"/>
      <c r="KQS16" s="1933"/>
      <c r="KQT16" s="1933"/>
      <c r="KQU16" s="1933"/>
      <c r="KQV16" s="1933"/>
      <c r="KQW16" s="1933"/>
      <c r="KQX16" s="1933"/>
      <c r="KQY16" s="1933"/>
      <c r="KQZ16" s="1933"/>
      <c r="KRA16" s="1933"/>
      <c r="KRB16" s="1933"/>
      <c r="KRC16" s="1933"/>
      <c r="KRD16" s="1933"/>
      <c r="KRE16" s="1933"/>
      <c r="KRF16" s="1933"/>
      <c r="KRG16" s="1933"/>
      <c r="KRH16" s="1933"/>
      <c r="KRI16" s="1933"/>
      <c r="KRJ16" s="1933"/>
      <c r="KRK16" s="1933"/>
      <c r="KRL16" s="1933"/>
      <c r="KRM16" s="1933"/>
      <c r="KRN16" s="1933"/>
      <c r="KRO16" s="1933"/>
      <c r="KRP16" s="1933"/>
      <c r="KRQ16" s="1933"/>
      <c r="KRR16" s="1933"/>
      <c r="KRS16" s="1933"/>
      <c r="KRT16" s="1933"/>
      <c r="KRU16" s="1933"/>
      <c r="KRV16" s="1933"/>
      <c r="KRW16" s="1933"/>
      <c r="KRX16" s="1933"/>
      <c r="KRY16" s="1933"/>
      <c r="KRZ16" s="1933"/>
      <c r="KSA16" s="1933"/>
      <c r="KSB16" s="1933"/>
      <c r="KSC16" s="1933"/>
      <c r="KSD16" s="1933"/>
      <c r="KSE16" s="1933"/>
      <c r="KSF16" s="1933"/>
      <c r="KSG16" s="1933"/>
      <c r="KSH16" s="1933"/>
      <c r="KSI16" s="1933"/>
      <c r="KSJ16" s="1933"/>
      <c r="KSK16" s="1933"/>
      <c r="KSL16" s="1933"/>
      <c r="KSM16" s="1933"/>
      <c r="KSN16" s="1933"/>
      <c r="KSO16" s="1933"/>
      <c r="KSP16" s="1933"/>
      <c r="KSQ16" s="1933"/>
      <c r="KSR16" s="1933"/>
      <c r="KSS16" s="1933"/>
      <c r="KST16" s="1933"/>
      <c r="KSU16" s="1933"/>
      <c r="KSV16" s="1933"/>
      <c r="KSW16" s="1933"/>
      <c r="KSX16" s="1933"/>
      <c r="KSY16" s="1933"/>
      <c r="KSZ16" s="1933"/>
      <c r="KTA16" s="1933"/>
      <c r="KTB16" s="1933"/>
      <c r="KTC16" s="1933"/>
      <c r="KTD16" s="1933"/>
      <c r="KTE16" s="1933"/>
      <c r="KTF16" s="1933"/>
      <c r="KTG16" s="1933"/>
      <c r="KTH16" s="1933"/>
      <c r="KTI16" s="1933"/>
      <c r="KTJ16" s="1933"/>
      <c r="KTK16" s="1933"/>
      <c r="KTL16" s="1933"/>
      <c r="KTM16" s="1933"/>
      <c r="KTN16" s="1933"/>
      <c r="KTO16" s="1933"/>
      <c r="KTP16" s="1933"/>
      <c r="KTQ16" s="1933"/>
      <c r="KTR16" s="1933"/>
      <c r="KTS16" s="1933"/>
      <c r="KTT16" s="1933"/>
      <c r="KTU16" s="1933"/>
      <c r="KTV16" s="1933"/>
      <c r="KTW16" s="1933"/>
      <c r="KTX16" s="1933"/>
      <c r="KTY16" s="1933"/>
      <c r="KTZ16" s="1933"/>
      <c r="KUA16" s="1933"/>
      <c r="KUB16" s="1933"/>
      <c r="KUC16" s="1933"/>
      <c r="KUD16" s="1933"/>
      <c r="KUE16" s="1933"/>
      <c r="KUF16" s="1933"/>
      <c r="KUG16" s="1933"/>
      <c r="KUH16" s="1933"/>
      <c r="KUI16" s="1933"/>
      <c r="KUJ16" s="1933"/>
      <c r="KUK16" s="1933"/>
      <c r="KUL16" s="1933"/>
      <c r="KUM16" s="1933"/>
      <c r="KUN16" s="1933"/>
      <c r="KUO16" s="1933"/>
      <c r="KUP16" s="1933"/>
      <c r="KUQ16" s="1933"/>
      <c r="KUR16" s="1933"/>
      <c r="KUS16" s="1933"/>
      <c r="KUT16" s="1933"/>
      <c r="KUU16" s="1933"/>
      <c r="KUV16" s="1933"/>
      <c r="KUW16" s="1933"/>
      <c r="KUX16" s="1933"/>
      <c r="KUY16" s="1933"/>
      <c r="KUZ16" s="1933"/>
      <c r="KVA16" s="1933"/>
      <c r="KVB16" s="1933"/>
      <c r="KVC16" s="1933"/>
      <c r="KVD16" s="1933"/>
      <c r="KVE16" s="1933"/>
      <c r="KVF16" s="1933"/>
      <c r="KVG16" s="1933"/>
      <c r="KVH16" s="1933"/>
      <c r="KVI16" s="1933"/>
      <c r="KVJ16" s="1933"/>
      <c r="KVK16" s="1933"/>
      <c r="KVL16" s="1933"/>
      <c r="KVM16" s="1933"/>
      <c r="KVN16" s="1933"/>
      <c r="KVO16" s="1933"/>
      <c r="KVP16" s="1933"/>
      <c r="KVQ16" s="1933"/>
      <c r="KVR16" s="1933"/>
      <c r="KVS16" s="1933"/>
      <c r="KVT16" s="1933"/>
      <c r="KVU16" s="1933"/>
      <c r="KVV16" s="1933"/>
      <c r="KVW16" s="1933"/>
      <c r="KVX16" s="1933"/>
      <c r="KVY16" s="1933"/>
      <c r="KVZ16" s="1933"/>
      <c r="KWA16" s="1933"/>
      <c r="KWB16" s="1933"/>
      <c r="KWC16" s="1933"/>
      <c r="KWD16" s="1933"/>
      <c r="KWE16" s="1933"/>
      <c r="KWF16" s="1933"/>
      <c r="KWG16" s="1933"/>
      <c r="KWH16" s="1933"/>
      <c r="KWI16" s="1933"/>
      <c r="KWJ16" s="1933"/>
      <c r="KWK16" s="1933"/>
      <c r="KWL16" s="1933"/>
      <c r="KWM16" s="1933"/>
      <c r="KWN16" s="1933"/>
      <c r="KWO16" s="1933"/>
      <c r="KWP16" s="1933"/>
      <c r="KWQ16" s="1933"/>
      <c r="KWR16" s="1933"/>
      <c r="KWS16" s="1933"/>
      <c r="KWT16" s="1933"/>
      <c r="KWU16" s="1933"/>
      <c r="KWV16" s="1933"/>
      <c r="KWW16" s="1933"/>
      <c r="KWX16" s="1933"/>
      <c r="KWY16" s="1933"/>
      <c r="KWZ16" s="1933"/>
      <c r="KXA16" s="1933"/>
      <c r="KXB16" s="1933"/>
      <c r="KXC16" s="1933"/>
      <c r="KXD16" s="1933"/>
      <c r="KXE16" s="1933"/>
      <c r="KXF16" s="1933"/>
      <c r="KXG16" s="1933"/>
      <c r="KXH16" s="1933"/>
      <c r="KXI16" s="1933"/>
      <c r="KXJ16" s="1933"/>
      <c r="KXK16" s="1933"/>
      <c r="KXL16" s="1933"/>
      <c r="KXM16" s="1933"/>
      <c r="KXN16" s="1933"/>
      <c r="KXO16" s="1933"/>
      <c r="KXP16" s="1933"/>
      <c r="KXQ16" s="1933"/>
      <c r="KXR16" s="1933"/>
      <c r="KXS16" s="1933"/>
      <c r="KXT16" s="1933"/>
      <c r="KXU16" s="1933"/>
      <c r="KXV16" s="1933"/>
      <c r="KXW16" s="1933"/>
      <c r="KXX16" s="1933"/>
      <c r="KXY16" s="1933"/>
      <c r="KXZ16" s="1933"/>
      <c r="KYA16" s="1933"/>
      <c r="KYB16" s="1933"/>
      <c r="KYC16" s="1933"/>
      <c r="KYD16" s="1933"/>
      <c r="KYE16" s="1933"/>
      <c r="KYF16" s="1933"/>
      <c r="KYG16" s="1933"/>
      <c r="KYH16" s="1933"/>
      <c r="KYI16" s="1933"/>
      <c r="KYJ16" s="1933"/>
      <c r="KYK16" s="1933"/>
      <c r="KYL16" s="1933"/>
      <c r="KYM16" s="1933"/>
      <c r="KYN16" s="1933"/>
      <c r="KYO16" s="1933"/>
      <c r="KYP16" s="1933"/>
      <c r="KYQ16" s="1933"/>
      <c r="KYR16" s="1933"/>
      <c r="KYS16" s="1933"/>
      <c r="KYT16" s="1933"/>
      <c r="KYU16" s="1933"/>
      <c r="KYV16" s="1933"/>
      <c r="KYW16" s="1933"/>
      <c r="KYX16" s="1933"/>
      <c r="KYY16" s="1933"/>
      <c r="KYZ16" s="1933"/>
      <c r="KZA16" s="1933"/>
      <c r="KZB16" s="1933"/>
      <c r="KZC16" s="1933"/>
      <c r="KZD16" s="1933"/>
      <c r="KZE16" s="1933"/>
      <c r="KZF16" s="1933"/>
      <c r="KZG16" s="1933"/>
      <c r="KZH16" s="1933"/>
      <c r="KZI16" s="1933"/>
      <c r="KZJ16" s="1933"/>
      <c r="KZK16" s="1933"/>
      <c r="KZL16" s="1933"/>
      <c r="KZM16" s="1933"/>
      <c r="KZN16" s="1933"/>
      <c r="KZO16" s="1933"/>
      <c r="KZP16" s="1933"/>
      <c r="KZQ16" s="1933"/>
      <c r="KZR16" s="1933"/>
      <c r="KZS16" s="1933"/>
      <c r="KZT16" s="1933"/>
      <c r="KZU16" s="1933"/>
      <c r="KZV16" s="1933"/>
      <c r="KZW16" s="1933"/>
      <c r="KZX16" s="1933"/>
      <c r="KZY16" s="1933"/>
      <c r="KZZ16" s="1933"/>
      <c r="LAA16" s="1933"/>
      <c r="LAB16" s="1933"/>
      <c r="LAC16" s="1933"/>
      <c r="LAD16" s="1933"/>
      <c r="LAE16" s="1933"/>
      <c r="LAF16" s="1933"/>
      <c r="LAG16" s="1933"/>
      <c r="LAH16" s="1933"/>
      <c r="LAI16" s="1933"/>
      <c r="LAJ16" s="1933"/>
      <c r="LAK16" s="1933"/>
      <c r="LAL16" s="1933"/>
      <c r="LAM16" s="1933"/>
      <c r="LAN16" s="1933"/>
      <c r="LAO16" s="1933"/>
      <c r="LAP16" s="1933"/>
      <c r="LAQ16" s="1933"/>
      <c r="LAR16" s="1933"/>
      <c r="LAS16" s="1933"/>
      <c r="LAT16" s="1933"/>
      <c r="LAU16" s="1933"/>
      <c r="LAV16" s="1933"/>
      <c r="LAW16" s="1933"/>
      <c r="LAX16" s="1933"/>
      <c r="LAY16" s="1933"/>
      <c r="LAZ16" s="1933"/>
      <c r="LBA16" s="1933"/>
      <c r="LBB16" s="1933"/>
      <c r="LBC16" s="1933"/>
      <c r="LBD16" s="1933"/>
      <c r="LBE16" s="1933"/>
      <c r="LBF16" s="1933"/>
      <c r="LBG16" s="1933"/>
      <c r="LBH16" s="1933"/>
      <c r="LBI16" s="1933"/>
      <c r="LBJ16" s="1933"/>
      <c r="LBK16" s="1933"/>
      <c r="LBL16" s="1933"/>
      <c r="LBM16" s="1933"/>
      <c r="LBN16" s="1933"/>
      <c r="LBO16" s="1933"/>
      <c r="LBP16" s="1933"/>
      <c r="LBQ16" s="1933"/>
      <c r="LBR16" s="1933"/>
      <c r="LBS16" s="1933"/>
      <c r="LBT16" s="1933"/>
      <c r="LBU16" s="1933"/>
      <c r="LBV16" s="1933"/>
      <c r="LBW16" s="1933"/>
      <c r="LBX16" s="1933"/>
      <c r="LBY16" s="1933"/>
      <c r="LBZ16" s="1933"/>
      <c r="LCA16" s="1933"/>
      <c r="LCB16" s="1933"/>
      <c r="LCC16" s="1933"/>
      <c r="LCD16" s="1933"/>
      <c r="LCE16" s="1933"/>
      <c r="LCF16" s="1933"/>
      <c r="LCG16" s="1933"/>
      <c r="LCH16" s="1933"/>
      <c r="LCI16" s="1933"/>
      <c r="LCJ16" s="1933"/>
      <c r="LCK16" s="1933"/>
      <c r="LCL16" s="1933"/>
      <c r="LCM16" s="1933"/>
      <c r="LCN16" s="1933"/>
      <c r="LCO16" s="1933"/>
      <c r="LCP16" s="1933"/>
      <c r="LCQ16" s="1933"/>
      <c r="LCR16" s="1933"/>
      <c r="LCS16" s="1933"/>
      <c r="LCT16" s="1933"/>
      <c r="LCU16" s="1933"/>
      <c r="LCV16" s="1933"/>
      <c r="LCW16" s="1933"/>
      <c r="LCX16" s="1933"/>
      <c r="LCY16" s="1933"/>
      <c r="LCZ16" s="1933"/>
      <c r="LDA16" s="1933"/>
      <c r="LDB16" s="1933"/>
      <c r="LDC16" s="1933"/>
      <c r="LDD16" s="1933"/>
      <c r="LDE16" s="1933"/>
      <c r="LDF16" s="1933"/>
      <c r="LDG16" s="1933"/>
      <c r="LDH16" s="1933"/>
      <c r="LDI16" s="1933"/>
      <c r="LDJ16" s="1933"/>
      <c r="LDK16" s="1933"/>
      <c r="LDL16" s="1933"/>
      <c r="LDM16" s="1933"/>
      <c r="LDN16" s="1933"/>
      <c r="LDO16" s="1933"/>
      <c r="LDP16" s="1933"/>
      <c r="LDQ16" s="1933"/>
      <c r="LDR16" s="1933"/>
      <c r="LDS16" s="1933"/>
      <c r="LDT16" s="1933"/>
      <c r="LDU16" s="1933"/>
      <c r="LDV16" s="1933"/>
      <c r="LDW16" s="1933"/>
      <c r="LDX16" s="1933"/>
      <c r="LDY16" s="1933"/>
      <c r="LDZ16" s="1933"/>
      <c r="LEA16" s="1933"/>
      <c r="LEB16" s="1933"/>
      <c r="LEC16" s="1933"/>
      <c r="LED16" s="1933"/>
      <c r="LEE16" s="1933"/>
      <c r="LEF16" s="1933"/>
      <c r="LEG16" s="1933"/>
      <c r="LEH16" s="1933"/>
      <c r="LEI16" s="1933"/>
      <c r="LEJ16" s="1933"/>
      <c r="LEK16" s="1933"/>
      <c r="LEL16" s="1933"/>
      <c r="LEM16" s="1933"/>
      <c r="LEN16" s="1933"/>
      <c r="LEO16" s="1933"/>
      <c r="LEP16" s="1933"/>
      <c r="LEQ16" s="1933"/>
      <c r="LER16" s="1933"/>
      <c r="LES16" s="1933"/>
      <c r="LET16" s="1933"/>
      <c r="LEU16" s="1933"/>
      <c r="LEV16" s="1933"/>
      <c r="LEW16" s="1933"/>
      <c r="LEX16" s="1933"/>
      <c r="LEY16" s="1933"/>
      <c r="LEZ16" s="1933"/>
      <c r="LFA16" s="1933"/>
      <c r="LFB16" s="1933"/>
      <c r="LFC16" s="1933"/>
      <c r="LFD16" s="1933"/>
      <c r="LFE16" s="1933"/>
      <c r="LFF16" s="1933"/>
      <c r="LFG16" s="1933"/>
      <c r="LFH16" s="1933"/>
      <c r="LFI16" s="1933"/>
      <c r="LFJ16" s="1933"/>
      <c r="LFK16" s="1933"/>
      <c r="LFL16" s="1933"/>
      <c r="LFM16" s="1933"/>
      <c r="LFN16" s="1933"/>
      <c r="LFO16" s="1933"/>
      <c r="LFP16" s="1933"/>
      <c r="LFQ16" s="1933"/>
      <c r="LFR16" s="1933"/>
      <c r="LFS16" s="1933"/>
      <c r="LFT16" s="1933"/>
      <c r="LFU16" s="1933"/>
      <c r="LFV16" s="1933"/>
      <c r="LFW16" s="1933"/>
      <c r="LFX16" s="1933"/>
      <c r="LFY16" s="1933"/>
      <c r="LFZ16" s="1933"/>
      <c r="LGA16" s="1933"/>
      <c r="LGB16" s="1933"/>
      <c r="LGC16" s="1933"/>
      <c r="LGD16" s="1933"/>
      <c r="LGE16" s="1933"/>
      <c r="LGF16" s="1933"/>
      <c r="LGG16" s="1933"/>
      <c r="LGH16" s="1933"/>
      <c r="LGI16" s="1933"/>
      <c r="LGJ16" s="1933"/>
      <c r="LGK16" s="1933"/>
      <c r="LGL16" s="1933"/>
      <c r="LGM16" s="1933"/>
      <c r="LGN16" s="1933"/>
      <c r="LGO16" s="1933"/>
      <c r="LGP16" s="1933"/>
      <c r="LGQ16" s="1933"/>
      <c r="LGR16" s="1933"/>
      <c r="LGS16" s="1933"/>
      <c r="LGT16" s="1933"/>
      <c r="LGU16" s="1933"/>
      <c r="LGV16" s="1933"/>
      <c r="LGW16" s="1933"/>
      <c r="LGX16" s="1933"/>
      <c r="LGY16" s="1933"/>
      <c r="LGZ16" s="1933"/>
      <c r="LHA16" s="1933"/>
      <c r="LHB16" s="1933"/>
      <c r="LHC16" s="1933"/>
      <c r="LHD16" s="1933"/>
      <c r="LHE16" s="1933"/>
      <c r="LHF16" s="1933"/>
      <c r="LHG16" s="1933"/>
      <c r="LHH16" s="1933"/>
      <c r="LHI16" s="1933"/>
      <c r="LHJ16" s="1933"/>
      <c r="LHK16" s="1933"/>
      <c r="LHL16" s="1933"/>
      <c r="LHM16" s="1933"/>
      <c r="LHN16" s="1933"/>
      <c r="LHO16" s="1933"/>
      <c r="LHP16" s="1933"/>
      <c r="LHQ16" s="1933"/>
      <c r="LHR16" s="1933"/>
      <c r="LHS16" s="1933"/>
      <c r="LHT16" s="1933"/>
      <c r="LHU16" s="1933"/>
      <c r="LHV16" s="1933"/>
      <c r="LHW16" s="1933"/>
      <c r="LHX16" s="1933"/>
      <c r="LHY16" s="1933"/>
      <c r="LHZ16" s="1933"/>
      <c r="LIA16" s="1933"/>
      <c r="LIB16" s="1933"/>
      <c r="LIC16" s="1933"/>
      <c r="LID16" s="1933"/>
      <c r="LIE16" s="1933"/>
      <c r="LIF16" s="1933"/>
      <c r="LIG16" s="1933"/>
      <c r="LIH16" s="1933"/>
      <c r="LII16" s="1933"/>
      <c r="LIJ16" s="1933"/>
      <c r="LIK16" s="1933"/>
      <c r="LIL16" s="1933"/>
      <c r="LIM16" s="1933"/>
      <c r="LIN16" s="1933"/>
      <c r="LIO16" s="1933"/>
      <c r="LIP16" s="1933"/>
      <c r="LIQ16" s="1933"/>
      <c r="LIR16" s="1933"/>
      <c r="LIS16" s="1933"/>
      <c r="LIT16" s="1933"/>
      <c r="LIU16" s="1933"/>
      <c r="LIV16" s="1933"/>
      <c r="LIW16" s="1933"/>
      <c r="LIX16" s="1933"/>
      <c r="LIY16" s="1933"/>
      <c r="LIZ16" s="1933"/>
      <c r="LJA16" s="1933"/>
      <c r="LJB16" s="1933"/>
      <c r="LJC16" s="1933"/>
      <c r="LJD16" s="1933"/>
      <c r="LJE16" s="1933"/>
      <c r="LJF16" s="1933"/>
      <c r="LJG16" s="1933"/>
      <c r="LJH16" s="1933"/>
      <c r="LJI16" s="1933"/>
      <c r="LJJ16" s="1933"/>
      <c r="LJK16" s="1933"/>
      <c r="LJL16" s="1933"/>
      <c r="LJM16" s="1933"/>
      <c r="LJN16" s="1933"/>
      <c r="LJO16" s="1933"/>
      <c r="LJP16" s="1933"/>
      <c r="LJQ16" s="1933"/>
      <c r="LJR16" s="1933"/>
      <c r="LJS16" s="1933"/>
      <c r="LJT16" s="1933"/>
      <c r="LJU16" s="1933"/>
      <c r="LJV16" s="1933"/>
      <c r="LJW16" s="1933"/>
      <c r="LJX16" s="1933"/>
      <c r="LJY16" s="1933"/>
      <c r="LJZ16" s="1933"/>
      <c r="LKA16" s="1933"/>
      <c r="LKB16" s="1933"/>
      <c r="LKC16" s="1933"/>
      <c r="LKD16" s="1933"/>
      <c r="LKE16" s="1933"/>
      <c r="LKF16" s="1933"/>
      <c r="LKG16" s="1933"/>
      <c r="LKH16" s="1933"/>
      <c r="LKI16" s="1933"/>
      <c r="LKJ16" s="1933"/>
      <c r="LKK16" s="1933"/>
      <c r="LKL16" s="1933"/>
      <c r="LKM16" s="1933"/>
      <c r="LKN16" s="1933"/>
      <c r="LKO16" s="1933"/>
      <c r="LKP16" s="1933"/>
      <c r="LKQ16" s="1933"/>
      <c r="LKR16" s="1933"/>
      <c r="LKS16" s="1933"/>
      <c r="LKT16" s="1933"/>
      <c r="LKU16" s="1933"/>
      <c r="LKV16" s="1933"/>
      <c r="LKW16" s="1933"/>
      <c r="LKX16" s="1933"/>
      <c r="LKY16" s="1933"/>
      <c r="LKZ16" s="1933"/>
      <c r="LLA16" s="1933"/>
      <c r="LLB16" s="1933"/>
      <c r="LLC16" s="1933"/>
      <c r="LLD16" s="1933"/>
      <c r="LLE16" s="1933"/>
      <c r="LLF16" s="1933"/>
      <c r="LLG16" s="1933"/>
      <c r="LLH16" s="1933"/>
      <c r="LLI16" s="1933"/>
      <c r="LLJ16" s="1933"/>
      <c r="LLK16" s="1933"/>
      <c r="LLL16" s="1933"/>
      <c r="LLM16" s="1933"/>
      <c r="LLN16" s="1933"/>
      <c r="LLO16" s="1933"/>
      <c r="LLP16" s="1933"/>
      <c r="LLQ16" s="1933"/>
      <c r="LLR16" s="1933"/>
      <c r="LLS16" s="1933"/>
      <c r="LLT16" s="1933"/>
      <c r="LLU16" s="1933"/>
      <c r="LLV16" s="1933"/>
      <c r="LLW16" s="1933"/>
      <c r="LLX16" s="1933"/>
      <c r="LLY16" s="1933"/>
      <c r="LLZ16" s="1933"/>
      <c r="LMA16" s="1933"/>
      <c r="LMB16" s="1933"/>
      <c r="LMC16" s="1933"/>
      <c r="LMD16" s="1933"/>
      <c r="LME16" s="1933"/>
      <c r="LMF16" s="1933"/>
      <c r="LMG16" s="1933"/>
      <c r="LMH16" s="1933"/>
      <c r="LMI16" s="1933"/>
      <c r="LMJ16" s="1933"/>
      <c r="LMK16" s="1933"/>
      <c r="LML16" s="1933"/>
      <c r="LMM16" s="1933"/>
      <c r="LMN16" s="1933"/>
      <c r="LMO16" s="1933"/>
      <c r="LMP16" s="1933"/>
      <c r="LMQ16" s="1933"/>
      <c r="LMR16" s="1933"/>
      <c r="LMS16" s="1933"/>
      <c r="LMT16" s="1933"/>
      <c r="LMU16" s="1933"/>
      <c r="LMV16" s="1933"/>
      <c r="LMW16" s="1933"/>
      <c r="LMX16" s="1933"/>
      <c r="LMY16" s="1933"/>
      <c r="LMZ16" s="1933"/>
      <c r="LNA16" s="1933"/>
      <c r="LNB16" s="1933"/>
      <c r="LNC16" s="1933"/>
      <c r="LND16" s="1933"/>
      <c r="LNE16" s="1933"/>
      <c r="LNF16" s="1933"/>
      <c r="LNG16" s="1933"/>
      <c r="LNH16" s="1933"/>
      <c r="LNI16" s="1933"/>
      <c r="LNJ16" s="1933"/>
      <c r="LNK16" s="1933"/>
      <c r="LNL16" s="1933"/>
      <c r="LNM16" s="1933"/>
      <c r="LNN16" s="1933"/>
      <c r="LNO16" s="1933"/>
      <c r="LNP16" s="1933"/>
      <c r="LNQ16" s="1933"/>
      <c r="LNR16" s="1933"/>
      <c r="LNS16" s="1933"/>
      <c r="LNT16" s="1933"/>
      <c r="LNU16" s="1933"/>
      <c r="LNV16" s="1933"/>
      <c r="LNW16" s="1933"/>
      <c r="LNX16" s="1933"/>
      <c r="LNY16" s="1933"/>
      <c r="LNZ16" s="1933"/>
      <c r="LOA16" s="1933"/>
      <c r="LOB16" s="1933"/>
      <c r="LOC16" s="1933"/>
      <c r="LOD16" s="1933"/>
      <c r="LOE16" s="1933"/>
      <c r="LOF16" s="1933"/>
      <c r="LOG16" s="1933"/>
      <c r="LOH16" s="1933"/>
      <c r="LOI16" s="1933"/>
      <c r="LOJ16" s="1933"/>
      <c r="LOK16" s="1933"/>
      <c r="LOL16" s="1933"/>
      <c r="LOM16" s="1933"/>
      <c r="LON16" s="1933"/>
      <c r="LOO16" s="1933"/>
      <c r="LOP16" s="1933"/>
      <c r="LOQ16" s="1933"/>
      <c r="LOR16" s="1933"/>
      <c r="LOS16" s="1933"/>
      <c r="LOT16" s="1933"/>
      <c r="LOU16" s="1933"/>
      <c r="LOV16" s="1933"/>
      <c r="LOW16" s="1933"/>
      <c r="LOX16" s="1933"/>
      <c r="LOY16" s="1933"/>
      <c r="LOZ16" s="1933"/>
      <c r="LPA16" s="1933"/>
      <c r="LPB16" s="1933"/>
      <c r="LPC16" s="1933"/>
      <c r="LPD16" s="1933"/>
      <c r="LPE16" s="1933"/>
      <c r="LPF16" s="1933"/>
      <c r="LPG16" s="1933"/>
      <c r="LPH16" s="1933"/>
      <c r="LPI16" s="1933"/>
      <c r="LPJ16" s="1933"/>
      <c r="LPK16" s="1933"/>
      <c r="LPL16" s="1933"/>
      <c r="LPM16" s="1933"/>
      <c r="LPN16" s="1933"/>
      <c r="LPO16" s="1933"/>
      <c r="LPP16" s="1933"/>
      <c r="LPQ16" s="1933"/>
      <c r="LPR16" s="1933"/>
      <c r="LPS16" s="1933"/>
      <c r="LPT16" s="1933"/>
      <c r="LPU16" s="1933"/>
      <c r="LPV16" s="1933"/>
      <c r="LPW16" s="1933"/>
      <c r="LPX16" s="1933"/>
      <c r="LPY16" s="1933"/>
      <c r="LPZ16" s="1933"/>
      <c r="LQA16" s="1933"/>
      <c r="LQB16" s="1933"/>
      <c r="LQC16" s="1933"/>
      <c r="LQD16" s="1933"/>
      <c r="LQE16" s="1933"/>
      <c r="LQF16" s="1933"/>
      <c r="LQG16" s="1933"/>
      <c r="LQH16" s="1933"/>
      <c r="LQI16" s="1933"/>
      <c r="LQJ16" s="1933"/>
      <c r="LQK16" s="1933"/>
      <c r="LQL16" s="1933"/>
      <c r="LQM16" s="1933"/>
      <c r="LQN16" s="1933"/>
      <c r="LQO16" s="1933"/>
      <c r="LQP16" s="1933"/>
      <c r="LQQ16" s="1933"/>
      <c r="LQR16" s="1933"/>
      <c r="LQS16" s="1933"/>
      <c r="LQT16" s="1933"/>
      <c r="LQU16" s="1933"/>
      <c r="LQV16" s="1933"/>
      <c r="LQW16" s="1933"/>
      <c r="LQX16" s="1933"/>
      <c r="LQY16" s="1933"/>
      <c r="LQZ16" s="1933"/>
      <c r="LRA16" s="1933"/>
      <c r="LRB16" s="1933"/>
      <c r="LRC16" s="1933"/>
      <c r="LRD16" s="1933"/>
      <c r="LRE16" s="1933"/>
      <c r="LRF16" s="1933"/>
      <c r="LRG16" s="1933"/>
      <c r="LRH16" s="1933"/>
      <c r="LRI16" s="1933"/>
      <c r="LRJ16" s="1933"/>
      <c r="LRK16" s="1933"/>
      <c r="LRL16" s="1933"/>
      <c r="LRM16" s="1933"/>
      <c r="LRN16" s="1933"/>
      <c r="LRO16" s="1933"/>
      <c r="LRP16" s="1933"/>
      <c r="LRQ16" s="1933"/>
      <c r="LRR16" s="1933"/>
      <c r="LRS16" s="1933"/>
      <c r="LRT16" s="1933"/>
      <c r="LRU16" s="1933"/>
      <c r="LRV16" s="1933"/>
      <c r="LRW16" s="1933"/>
      <c r="LRX16" s="1933"/>
      <c r="LRY16" s="1933"/>
      <c r="LRZ16" s="1933"/>
      <c r="LSA16" s="1933"/>
      <c r="LSB16" s="1933"/>
      <c r="LSC16" s="1933"/>
      <c r="LSD16" s="1933"/>
      <c r="LSE16" s="1933"/>
      <c r="LSF16" s="1933"/>
      <c r="LSG16" s="1933"/>
      <c r="LSH16" s="1933"/>
      <c r="LSI16" s="1933"/>
      <c r="LSJ16" s="1933"/>
      <c r="LSK16" s="1933"/>
      <c r="LSL16" s="1933"/>
      <c r="LSM16" s="1933"/>
      <c r="LSN16" s="1933"/>
      <c r="LSO16" s="1933"/>
      <c r="LSP16" s="1933"/>
      <c r="LSQ16" s="1933"/>
      <c r="LSR16" s="1933"/>
      <c r="LSS16" s="1933"/>
      <c r="LST16" s="1933"/>
      <c r="LSU16" s="1933"/>
      <c r="LSV16" s="1933"/>
      <c r="LSW16" s="1933"/>
      <c r="LSX16" s="1933"/>
      <c r="LSY16" s="1933"/>
      <c r="LSZ16" s="1933"/>
      <c r="LTA16" s="1933"/>
      <c r="LTB16" s="1933"/>
      <c r="LTC16" s="1933"/>
      <c r="LTD16" s="1933"/>
      <c r="LTE16" s="1933"/>
      <c r="LTF16" s="1933"/>
      <c r="LTG16" s="1933"/>
      <c r="LTH16" s="1933"/>
      <c r="LTI16" s="1933"/>
      <c r="LTJ16" s="1933"/>
      <c r="LTK16" s="1933"/>
      <c r="LTL16" s="1933"/>
      <c r="LTM16" s="1933"/>
      <c r="LTN16" s="1933"/>
      <c r="LTO16" s="1933"/>
      <c r="LTP16" s="1933"/>
      <c r="LTQ16" s="1933"/>
      <c r="LTR16" s="1933"/>
      <c r="LTS16" s="1933"/>
      <c r="LTT16" s="1933"/>
      <c r="LTU16" s="1933"/>
      <c r="LTV16" s="1933"/>
      <c r="LTW16" s="1933"/>
      <c r="LTX16" s="1933"/>
      <c r="LTY16" s="1933"/>
      <c r="LTZ16" s="1933"/>
      <c r="LUA16" s="1933"/>
      <c r="LUB16" s="1933"/>
      <c r="LUC16" s="1933"/>
      <c r="LUD16" s="1933"/>
      <c r="LUE16" s="1933"/>
      <c r="LUF16" s="1933"/>
      <c r="LUG16" s="1933"/>
      <c r="LUH16" s="1933"/>
      <c r="LUI16" s="1933"/>
      <c r="LUJ16" s="1933"/>
      <c r="LUK16" s="1933"/>
      <c r="LUL16" s="1933"/>
      <c r="LUM16" s="1933"/>
      <c r="LUN16" s="1933"/>
      <c r="LUO16" s="1933"/>
      <c r="LUP16" s="1933"/>
      <c r="LUQ16" s="1933"/>
      <c r="LUR16" s="1933"/>
      <c r="LUS16" s="1933"/>
      <c r="LUT16" s="1933"/>
      <c r="LUU16" s="1933"/>
      <c r="LUV16" s="1933"/>
      <c r="LUW16" s="1933"/>
      <c r="LUX16" s="1933"/>
      <c r="LUY16" s="1933"/>
      <c r="LUZ16" s="1933"/>
      <c r="LVA16" s="1933"/>
      <c r="LVB16" s="1933"/>
      <c r="LVC16" s="1933"/>
      <c r="LVD16" s="1933"/>
      <c r="LVE16" s="1933"/>
      <c r="LVF16" s="1933"/>
      <c r="LVG16" s="1933"/>
      <c r="LVH16" s="1933"/>
      <c r="LVI16" s="1933"/>
      <c r="LVJ16" s="1933"/>
      <c r="LVK16" s="1933"/>
      <c r="LVL16" s="1933"/>
      <c r="LVM16" s="1933"/>
      <c r="LVN16" s="1933"/>
      <c r="LVO16" s="1933"/>
      <c r="LVP16" s="1933"/>
      <c r="LVQ16" s="1933"/>
      <c r="LVR16" s="1933"/>
      <c r="LVS16" s="1933"/>
      <c r="LVT16" s="1933"/>
      <c r="LVU16" s="1933"/>
      <c r="LVV16" s="1933"/>
      <c r="LVW16" s="1933"/>
      <c r="LVX16" s="1933"/>
      <c r="LVY16" s="1933"/>
      <c r="LVZ16" s="1933"/>
      <c r="LWA16" s="1933"/>
      <c r="LWB16" s="1933"/>
      <c r="LWC16" s="1933"/>
      <c r="LWD16" s="1933"/>
      <c r="LWE16" s="1933"/>
      <c r="LWF16" s="1933"/>
      <c r="LWG16" s="1933"/>
      <c r="LWH16" s="1933"/>
      <c r="LWI16" s="1933"/>
      <c r="LWJ16" s="1933"/>
      <c r="LWK16" s="1933"/>
      <c r="LWL16" s="1933"/>
      <c r="LWM16" s="1933"/>
      <c r="LWN16" s="1933"/>
      <c r="LWO16" s="1933"/>
      <c r="LWP16" s="1933"/>
      <c r="LWQ16" s="1933"/>
      <c r="LWR16" s="1933"/>
      <c r="LWS16" s="1933"/>
      <c r="LWT16" s="1933"/>
      <c r="LWU16" s="1933"/>
      <c r="LWV16" s="1933"/>
      <c r="LWW16" s="1933"/>
      <c r="LWX16" s="1933"/>
      <c r="LWY16" s="1933"/>
      <c r="LWZ16" s="1933"/>
      <c r="LXA16" s="1933"/>
      <c r="LXB16" s="1933"/>
      <c r="LXC16" s="1933"/>
      <c r="LXD16" s="1933"/>
      <c r="LXE16" s="1933"/>
      <c r="LXF16" s="1933"/>
      <c r="LXG16" s="1933"/>
      <c r="LXH16" s="1933"/>
      <c r="LXI16" s="1933"/>
      <c r="LXJ16" s="1933"/>
      <c r="LXK16" s="1933"/>
      <c r="LXL16" s="1933"/>
      <c r="LXM16" s="1933"/>
      <c r="LXN16" s="1933"/>
      <c r="LXO16" s="1933"/>
      <c r="LXP16" s="1933"/>
      <c r="LXQ16" s="1933"/>
      <c r="LXR16" s="1933"/>
      <c r="LXS16" s="1933"/>
      <c r="LXT16" s="1933"/>
      <c r="LXU16" s="1933"/>
      <c r="LXV16" s="1933"/>
      <c r="LXW16" s="1933"/>
      <c r="LXX16" s="1933"/>
      <c r="LXY16" s="1933"/>
      <c r="LXZ16" s="1933"/>
      <c r="LYA16" s="1933"/>
      <c r="LYB16" s="1933"/>
      <c r="LYC16" s="1933"/>
      <c r="LYD16" s="1933"/>
      <c r="LYE16" s="1933"/>
      <c r="LYF16" s="1933"/>
      <c r="LYG16" s="1933"/>
      <c r="LYH16" s="1933"/>
      <c r="LYI16" s="1933"/>
      <c r="LYJ16" s="1933"/>
      <c r="LYK16" s="1933"/>
      <c r="LYL16" s="1933"/>
      <c r="LYM16" s="1933"/>
      <c r="LYN16" s="1933"/>
      <c r="LYO16" s="1933"/>
      <c r="LYP16" s="1933"/>
      <c r="LYQ16" s="1933"/>
      <c r="LYR16" s="1933"/>
      <c r="LYS16" s="1933"/>
      <c r="LYT16" s="1933"/>
      <c r="LYU16" s="1933"/>
      <c r="LYV16" s="1933"/>
      <c r="LYW16" s="1933"/>
      <c r="LYX16" s="1933"/>
      <c r="LYY16" s="1933"/>
      <c r="LYZ16" s="1933"/>
      <c r="LZA16" s="1933"/>
      <c r="LZB16" s="1933"/>
      <c r="LZC16" s="1933"/>
      <c r="LZD16" s="1933"/>
      <c r="LZE16" s="1933"/>
      <c r="LZF16" s="1933"/>
      <c r="LZG16" s="1933"/>
      <c r="LZH16" s="1933"/>
      <c r="LZI16" s="1933"/>
      <c r="LZJ16" s="1933"/>
      <c r="LZK16" s="1933"/>
      <c r="LZL16" s="1933"/>
      <c r="LZM16" s="1933"/>
      <c r="LZN16" s="1933"/>
      <c r="LZO16" s="1933"/>
      <c r="LZP16" s="1933"/>
      <c r="LZQ16" s="1933"/>
      <c r="LZR16" s="1933"/>
      <c r="LZS16" s="1933"/>
      <c r="LZT16" s="1933"/>
      <c r="LZU16" s="1933"/>
      <c r="LZV16" s="1933"/>
      <c r="LZW16" s="1933"/>
      <c r="LZX16" s="1933"/>
      <c r="LZY16" s="1933"/>
      <c r="LZZ16" s="1933"/>
      <c r="MAA16" s="1933"/>
      <c r="MAB16" s="1933"/>
      <c r="MAC16" s="1933"/>
      <c r="MAD16" s="1933"/>
      <c r="MAE16" s="1933"/>
      <c r="MAF16" s="1933"/>
      <c r="MAG16" s="1933"/>
      <c r="MAH16" s="1933"/>
      <c r="MAI16" s="1933"/>
      <c r="MAJ16" s="1933"/>
      <c r="MAK16" s="1933"/>
      <c r="MAL16" s="1933"/>
      <c r="MAM16" s="1933"/>
      <c r="MAN16" s="1933"/>
      <c r="MAO16" s="1933"/>
      <c r="MAP16" s="1933"/>
      <c r="MAQ16" s="1933"/>
      <c r="MAR16" s="1933"/>
      <c r="MAS16" s="1933"/>
      <c r="MAT16" s="1933"/>
      <c r="MAU16" s="1933"/>
      <c r="MAV16" s="1933"/>
      <c r="MAW16" s="1933"/>
      <c r="MAX16" s="1933"/>
      <c r="MAY16" s="1933"/>
      <c r="MAZ16" s="1933"/>
      <c r="MBA16" s="1933"/>
      <c r="MBB16" s="1933"/>
      <c r="MBC16" s="1933"/>
      <c r="MBD16" s="1933"/>
      <c r="MBE16" s="1933"/>
      <c r="MBF16" s="1933"/>
      <c r="MBG16" s="1933"/>
      <c r="MBH16" s="1933"/>
      <c r="MBI16" s="1933"/>
      <c r="MBJ16" s="1933"/>
      <c r="MBK16" s="1933"/>
      <c r="MBL16" s="1933"/>
      <c r="MBM16" s="1933"/>
      <c r="MBN16" s="1933"/>
      <c r="MBO16" s="1933"/>
      <c r="MBP16" s="1933"/>
      <c r="MBQ16" s="1933"/>
      <c r="MBR16" s="1933"/>
      <c r="MBS16" s="1933"/>
      <c r="MBT16" s="1933"/>
      <c r="MBU16" s="1933"/>
      <c r="MBV16" s="1933"/>
      <c r="MBW16" s="1933"/>
      <c r="MBX16" s="1933"/>
      <c r="MBY16" s="1933"/>
      <c r="MBZ16" s="1933"/>
      <c r="MCA16" s="1933"/>
      <c r="MCB16" s="1933"/>
      <c r="MCC16" s="1933"/>
      <c r="MCD16" s="1933"/>
      <c r="MCE16" s="1933"/>
      <c r="MCF16" s="1933"/>
      <c r="MCG16" s="1933"/>
      <c r="MCH16" s="1933"/>
      <c r="MCI16" s="1933"/>
      <c r="MCJ16" s="1933"/>
      <c r="MCK16" s="1933"/>
      <c r="MCL16" s="1933"/>
      <c r="MCM16" s="1933"/>
      <c r="MCN16" s="1933"/>
      <c r="MCO16" s="1933"/>
      <c r="MCP16" s="1933"/>
      <c r="MCQ16" s="1933"/>
      <c r="MCR16" s="1933"/>
      <c r="MCS16" s="1933"/>
      <c r="MCT16" s="1933"/>
      <c r="MCU16" s="1933"/>
      <c r="MCV16" s="1933"/>
      <c r="MCW16" s="1933"/>
      <c r="MCX16" s="1933"/>
      <c r="MCY16" s="1933"/>
      <c r="MCZ16" s="1933"/>
      <c r="MDA16" s="1933"/>
      <c r="MDB16" s="1933"/>
      <c r="MDC16" s="1933"/>
      <c r="MDD16" s="1933"/>
      <c r="MDE16" s="1933"/>
      <c r="MDF16" s="1933"/>
      <c r="MDG16" s="1933"/>
      <c r="MDH16" s="1933"/>
      <c r="MDI16" s="1933"/>
      <c r="MDJ16" s="1933"/>
      <c r="MDK16" s="1933"/>
      <c r="MDL16" s="1933"/>
      <c r="MDM16" s="1933"/>
      <c r="MDN16" s="1933"/>
      <c r="MDO16" s="1933"/>
      <c r="MDP16" s="1933"/>
      <c r="MDQ16" s="1933"/>
      <c r="MDR16" s="1933"/>
      <c r="MDS16" s="1933"/>
      <c r="MDT16" s="1933"/>
      <c r="MDU16" s="1933"/>
      <c r="MDV16" s="1933"/>
      <c r="MDW16" s="1933"/>
      <c r="MDX16" s="1933"/>
      <c r="MDY16" s="1933"/>
      <c r="MDZ16" s="1933"/>
      <c r="MEA16" s="1933"/>
      <c r="MEB16" s="1933"/>
      <c r="MEC16" s="1933"/>
      <c r="MED16" s="1933"/>
      <c r="MEE16" s="1933"/>
      <c r="MEF16" s="1933"/>
      <c r="MEG16" s="1933"/>
      <c r="MEH16" s="1933"/>
      <c r="MEI16" s="1933"/>
      <c r="MEJ16" s="1933"/>
      <c r="MEK16" s="1933"/>
      <c r="MEL16" s="1933"/>
      <c r="MEM16" s="1933"/>
      <c r="MEN16" s="1933"/>
      <c r="MEO16" s="1933"/>
      <c r="MEP16" s="1933"/>
      <c r="MEQ16" s="1933"/>
      <c r="MER16" s="1933"/>
      <c r="MES16" s="1933"/>
      <c r="MET16" s="1933"/>
      <c r="MEU16" s="1933"/>
      <c r="MEV16" s="1933"/>
      <c r="MEW16" s="1933"/>
      <c r="MEX16" s="1933"/>
      <c r="MEY16" s="1933"/>
      <c r="MEZ16" s="1933"/>
      <c r="MFA16" s="1933"/>
      <c r="MFB16" s="1933"/>
      <c r="MFC16" s="1933"/>
      <c r="MFD16" s="1933"/>
      <c r="MFE16" s="1933"/>
      <c r="MFF16" s="1933"/>
      <c r="MFG16" s="1933"/>
      <c r="MFH16" s="1933"/>
      <c r="MFI16" s="1933"/>
      <c r="MFJ16" s="1933"/>
      <c r="MFK16" s="1933"/>
      <c r="MFL16" s="1933"/>
      <c r="MFM16" s="1933"/>
      <c r="MFN16" s="1933"/>
      <c r="MFO16" s="1933"/>
      <c r="MFP16" s="1933"/>
      <c r="MFQ16" s="1933"/>
      <c r="MFR16" s="1933"/>
      <c r="MFS16" s="1933"/>
      <c r="MFT16" s="1933"/>
      <c r="MFU16" s="1933"/>
      <c r="MFV16" s="1933"/>
      <c r="MFW16" s="1933"/>
      <c r="MFX16" s="1933"/>
      <c r="MFY16" s="1933"/>
      <c r="MFZ16" s="1933"/>
      <c r="MGA16" s="1933"/>
      <c r="MGB16" s="1933"/>
      <c r="MGC16" s="1933"/>
      <c r="MGD16" s="1933"/>
      <c r="MGE16" s="1933"/>
      <c r="MGF16" s="1933"/>
      <c r="MGG16" s="1933"/>
      <c r="MGH16" s="1933"/>
      <c r="MGI16" s="1933"/>
      <c r="MGJ16" s="1933"/>
      <c r="MGK16" s="1933"/>
      <c r="MGL16" s="1933"/>
      <c r="MGM16" s="1933"/>
      <c r="MGN16" s="1933"/>
      <c r="MGO16" s="1933"/>
      <c r="MGP16" s="1933"/>
      <c r="MGQ16" s="1933"/>
      <c r="MGR16" s="1933"/>
      <c r="MGS16" s="1933"/>
      <c r="MGT16" s="1933"/>
      <c r="MGU16" s="1933"/>
      <c r="MGV16" s="1933"/>
      <c r="MGW16" s="1933"/>
      <c r="MGX16" s="1933"/>
      <c r="MGY16" s="1933"/>
      <c r="MGZ16" s="1933"/>
      <c r="MHA16" s="1933"/>
      <c r="MHB16" s="1933"/>
      <c r="MHC16" s="1933"/>
      <c r="MHD16" s="1933"/>
      <c r="MHE16" s="1933"/>
      <c r="MHF16" s="1933"/>
      <c r="MHG16" s="1933"/>
      <c r="MHH16" s="1933"/>
      <c r="MHI16" s="1933"/>
      <c r="MHJ16" s="1933"/>
      <c r="MHK16" s="1933"/>
      <c r="MHL16" s="1933"/>
      <c r="MHM16" s="1933"/>
      <c r="MHN16" s="1933"/>
      <c r="MHO16" s="1933"/>
      <c r="MHP16" s="1933"/>
      <c r="MHQ16" s="1933"/>
      <c r="MHR16" s="1933"/>
      <c r="MHS16" s="1933"/>
      <c r="MHT16" s="1933"/>
      <c r="MHU16" s="1933"/>
      <c r="MHV16" s="1933"/>
      <c r="MHW16" s="1933"/>
      <c r="MHX16" s="1933"/>
      <c r="MHY16" s="1933"/>
      <c r="MHZ16" s="1933"/>
      <c r="MIA16" s="1933"/>
      <c r="MIB16" s="1933"/>
      <c r="MIC16" s="1933"/>
      <c r="MID16" s="1933"/>
      <c r="MIE16" s="1933"/>
      <c r="MIF16" s="1933"/>
      <c r="MIG16" s="1933"/>
      <c r="MIH16" s="1933"/>
      <c r="MII16" s="1933"/>
      <c r="MIJ16" s="1933"/>
      <c r="MIK16" s="1933"/>
      <c r="MIL16" s="1933"/>
      <c r="MIM16" s="1933"/>
      <c r="MIN16" s="1933"/>
      <c r="MIO16" s="1933"/>
      <c r="MIP16" s="1933"/>
      <c r="MIQ16" s="1933"/>
      <c r="MIR16" s="1933"/>
      <c r="MIS16" s="1933"/>
      <c r="MIT16" s="1933"/>
      <c r="MIU16" s="1933"/>
      <c r="MIV16" s="1933"/>
      <c r="MIW16" s="1933"/>
      <c r="MIX16" s="1933"/>
      <c r="MIY16" s="1933"/>
      <c r="MIZ16" s="1933"/>
      <c r="MJA16" s="1933"/>
      <c r="MJB16" s="1933"/>
      <c r="MJC16" s="1933"/>
      <c r="MJD16" s="1933"/>
      <c r="MJE16" s="1933"/>
      <c r="MJF16" s="1933"/>
      <c r="MJG16" s="1933"/>
      <c r="MJH16" s="1933"/>
      <c r="MJI16" s="1933"/>
      <c r="MJJ16" s="1933"/>
      <c r="MJK16" s="1933"/>
      <c r="MJL16" s="1933"/>
      <c r="MJM16" s="1933"/>
      <c r="MJN16" s="1933"/>
      <c r="MJO16" s="1933"/>
      <c r="MJP16" s="1933"/>
      <c r="MJQ16" s="1933"/>
      <c r="MJR16" s="1933"/>
      <c r="MJS16" s="1933"/>
      <c r="MJT16" s="1933"/>
      <c r="MJU16" s="1933"/>
      <c r="MJV16" s="1933"/>
      <c r="MJW16" s="1933"/>
      <c r="MJX16" s="1933"/>
      <c r="MJY16" s="1933"/>
      <c r="MJZ16" s="1933"/>
      <c r="MKA16" s="1933"/>
      <c r="MKB16" s="1933"/>
      <c r="MKC16" s="1933"/>
      <c r="MKD16" s="1933"/>
      <c r="MKE16" s="1933"/>
      <c r="MKF16" s="1933"/>
      <c r="MKG16" s="1933"/>
      <c r="MKH16" s="1933"/>
      <c r="MKI16" s="1933"/>
      <c r="MKJ16" s="1933"/>
      <c r="MKK16" s="1933"/>
      <c r="MKL16" s="1933"/>
      <c r="MKM16" s="1933"/>
      <c r="MKN16" s="1933"/>
      <c r="MKO16" s="1933"/>
      <c r="MKP16" s="1933"/>
      <c r="MKQ16" s="1933"/>
      <c r="MKR16" s="1933"/>
      <c r="MKS16" s="1933"/>
      <c r="MKT16" s="1933"/>
      <c r="MKU16" s="1933"/>
      <c r="MKV16" s="1933"/>
      <c r="MKW16" s="1933"/>
      <c r="MKX16" s="1933"/>
      <c r="MKY16" s="1933"/>
      <c r="MKZ16" s="1933"/>
      <c r="MLA16" s="1933"/>
      <c r="MLB16" s="1933"/>
      <c r="MLC16" s="1933"/>
      <c r="MLD16" s="1933"/>
      <c r="MLE16" s="1933"/>
      <c r="MLF16" s="1933"/>
      <c r="MLG16" s="1933"/>
      <c r="MLH16" s="1933"/>
      <c r="MLI16" s="1933"/>
      <c r="MLJ16" s="1933"/>
      <c r="MLK16" s="1933"/>
      <c r="MLL16" s="1933"/>
      <c r="MLM16" s="1933"/>
      <c r="MLN16" s="1933"/>
      <c r="MLO16" s="1933"/>
      <c r="MLP16" s="1933"/>
      <c r="MLQ16" s="1933"/>
      <c r="MLR16" s="1933"/>
      <c r="MLS16" s="1933"/>
      <c r="MLT16" s="1933"/>
      <c r="MLU16" s="1933"/>
      <c r="MLV16" s="1933"/>
      <c r="MLW16" s="1933"/>
      <c r="MLX16" s="1933"/>
      <c r="MLY16" s="1933"/>
      <c r="MLZ16" s="1933"/>
      <c r="MMA16" s="1933"/>
      <c r="MMB16" s="1933"/>
      <c r="MMC16" s="1933"/>
      <c r="MMD16" s="1933"/>
      <c r="MME16" s="1933"/>
      <c r="MMF16" s="1933"/>
      <c r="MMG16" s="1933"/>
      <c r="MMH16" s="1933"/>
      <c r="MMI16" s="1933"/>
      <c r="MMJ16" s="1933"/>
      <c r="MMK16" s="1933"/>
      <c r="MML16" s="1933"/>
      <c r="MMM16" s="1933"/>
      <c r="MMN16" s="1933"/>
      <c r="MMO16" s="1933"/>
      <c r="MMP16" s="1933"/>
      <c r="MMQ16" s="1933"/>
      <c r="MMR16" s="1933"/>
      <c r="MMS16" s="1933"/>
      <c r="MMT16" s="1933"/>
      <c r="MMU16" s="1933"/>
      <c r="MMV16" s="1933"/>
      <c r="MMW16" s="1933"/>
      <c r="MMX16" s="1933"/>
      <c r="MMY16" s="1933"/>
      <c r="MMZ16" s="1933"/>
      <c r="MNA16" s="1933"/>
      <c r="MNB16" s="1933"/>
      <c r="MNC16" s="1933"/>
      <c r="MND16" s="1933"/>
      <c r="MNE16" s="1933"/>
      <c r="MNF16" s="1933"/>
      <c r="MNG16" s="1933"/>
      <c r="MNH16" s="1933"/>
      <c r="MNI16" s="1933"/>
      <c r="MNJ16" s="1933"/>
      <c r="MNK16" s="1933"/>
      <c r="MNL16" s="1933"/>
      <c r="MNM16" s="1933"/>
      <c r="MNN16" s="1933"/>
      <c r="MNO16" s="1933"/>
      <c r="MNP16" s="1933"/>
      <c r="MNQ16" s="1933"/>
      <c r="MNR16" s="1933"/>
      <c r="MNS16" s="1933"/>
      <c r="MNT16" s="1933"/>
      <c r="MNU16" s="1933"/>
      <c r="MNV16" s="1933"/>
      <c r="MNW16" s="1933"/>
      <c r="MNX16" s="1933"/>
      <c r="MNY16" s="1933"/>
      <c r="MNZ16" s="1933"/>
      <c r="MOA16" s="1933"/>
      <c r="MOB16" s="1933"/>
      <c r="MOC16" s="1933"/>
      <c r="MOD16" s="1933"/>
      <c r="MOE16" s="1933"/>
      <c r="MOF16" s="1933"/>
      <c r="MOG16" s="1933"/>
      <c r="MOH16" s="1933"/>
      <c r="MOI16" s="1933"/>
      <c r="MOJ16" s="1933"/>
      <c r="MOK16" s="1933"/>
      <c r="MOL16" s="1933"/>
      <c r="MOM16" s="1933"/>
      <c r="MON16" s="1933"/>
      <c r="MOO16" s="1933"/>
      <c r="MOP16" s="1933"/>
      <c r="MOQ16" s="1933"/>
      <c r="MOR16" s="1933"/>
      <c r="MOS16" s="1933"/>
      <c r="MOT16" s="1933"/>
      <c r="MOU16" s="1933"/>
      <c r="MOV16" s="1933"/>
      <c r="MOW16" s="1933"/>
      <c r="MOX16" s="1933"/>
      <c r="MOY16" s="1933"/>
      <c r="MOZ16" s="1933"/>
      <c r="MPA16" s="1933"/>
      <c r="MPB16" s="1933"/>
      <c r="MPC16" s="1933"/>
      <c r="MPD16" s="1933"/>
      <c r="MPE16" s="1933"/>
      <c r="MPF16" s="1933"/>
      <c r="MPG16" s="1933"/>
      <c r="MPH16" s="1933"/>
      <c r="MPI16" s="1933"/>
      <c r="MPJ16" s="1933"/>
      <c r="MPK16" s="1933"/>
      <c r="MPL16" s="1933"/>
      <c r="MPM16" s="1933"/>
      <c r="MPN16" s="1933"/>
      <c r="MPO16" s="1933"/>
      <c r="MPP16" s="1933"/>
      <c r="MPQ16" s="1933"/>
      <c r="MPR16" s="1933"/>
      <c r="MPS16" s="1933"/>
      <c r="MPT16" s="1933"/>
      <c r="MPU16" s="1933"/>
      <c r="MPV16" s="1933"/>
      <c r="MPW16" s="1933"/>
      <c r="MPX16" s="1933"/>
      <c r="MPY16" s="1933"/>
      <c r="MPZ16" s="1933"/>
      <c r="MQA16" s="1933"/>
      <c r="MQB16" s="1933"/>
      <c r="MQC16" s="1933"/>
      <c r="MQD16" s="1933"/>
      <c r="MQE16" s="1933"/>
      <c r="MQF16" s="1933"/>
      <c r="MQG16" s="1933"/>
      <c r="MQH16" s="1933"/>
      <c r="MQI16" s="1933"/>
      <c r="MQJ16" s="1933"/>
      <c r="MQK16" s="1933"/>
      <c r="MQL16" s="1933"/>
      <c r="MQM16" s="1933"/>
      <c r="MQN16" s="1933"/>
      <c r="MQO16" s="1933"/>
      <c r="MQP16" s="1933"/>
      <c r="MQQ16" s="1933"/>
      <c r="MQR16" s="1933"/>
      <c r="MQS16" s="1933"/>
      <c r="MQT16" s="1933"/>
      <c r="MQU16" s="1933"/>
      <c r="MQV16" s="1933"/>
      <c r="MQW16" s="1933"/>
      <c r="MQX16" s="1933"/>
      <c r="MQY16" s="1933"/>
      <c r="MQZ16" s="1933"/>
      <c r="MRA16" s="1933"/>
      <c r="MRB16" s="1933"/>
      <c r="MRC16" s="1933"/>
      <c r="MRD16" s="1933"/>
      <c r="MRE16" s="1933"/>
      <c r="MRF16" s="1933"/>
      <c r="MRG16" s="1933"/>
      <c r="MRH16" s="1933"/>
      <c r="MRI16" s="1933"/>
      <c r="MRJ16" s="1933"/>
      <c r="MRK16" s="1933"/>
      <c r="MRL16" s="1933"/>
      <c r="MRM16" s="1933"/>
      <c r="MRN16" s="1933"/>
      <c r="MRO16" s="1933"/>
      <c r="MRP16" s="1933"/>
      <c r="MRQ16" s="1933"/>
      <c r="MRR16" s="1933"/>
      <c r="MRS16" s="1933"/>
      <c r="MRT16" s="1933"/>
      <c r="MRU16" s="1933"/>
      <c r="MRV16" s="1933"/>
      <c r="MRW16" s="1933"/>
      <c r="MRX16" s="1933"/>
      <c r="MRY16" s="1933"/>
      <c r="MRZ16" s="1933"/>
      <c r="MSA16" s="1933"/>
      <c r="MSB16" s="1933"/>
      <c r="MSC16" s="1933"/>
      <c r="MSD16" s="1933"/>
      <c r="MSE16" s="1933"/>
      <c r="MSF16" s="1933"/>
      <c r="MSG16" s="1933"/>
      <c r="MSH16" s="1933"/>
      <c r="MSI16" s="1933"/>
      <c r="MSJ16" s="1933"/>
      <c r="MSK16" s="1933"/>
      <c r="MSL16" s="1933"/>
      <c r="MSM16" s="1933"/>
      <c r="MSN16" s="1933"/>
      <c r="MSO16" s="1933"/>
      <c r="MSP16" s="1933"/>
      <c r="MSQ16" s="1933"/>
      <c r="MSR16" s="1933"/>
      <c r="MSS16" s="1933"/>
      <c r="MST16" s="1933"/>
      <c r="MSU16" s="1933"/>
      <c r="MSV16" s="1933"/>
      <c r="MSW16" s="1933"/>
      <c r="MSX16" s="1933"/>
      <c r="MSY16" s="1933"/>
      <c r="MSZ16" s="1933"/>
      <c r="MTA16" s="1933"/>
      <c r="MTB16" s="1933"/>
      <c r="MTC16" s="1933"/>
      <c r="MTD16" s="1933"/>
      <c r="MTE16" s="1933"/>
      <c r="MTF16" s="1933"/>
      <c r="MTG16" s="1933"/>
      <c r="MTH16" s="1933"/>
      <c r="MTI16" s="1933"/>
      <c r="MTJ16" s="1933"/>
      <c r="MTK16" s="1933"/>
      <c r="MTL16" s="1933"/>
      <c r="MTM16" s="1933"/>
      <c r="MTN16" s="1933"/>
      <c r="MTO16" s="1933"/>
      <c r="MTP16" s="1933"/>
      <c r="MTQ16" s="1933"/>
      <c r="MTR16" s="1933"/>
      <c r="MTS16" s="1933"/>
      <c r="MTT16" s="1933"/>
      <c r="MTU16" s="1933"/>
      <c r="MTV16" s="1933"/>
      <c r="MTW16" s="1933"/>
      <c r="MTX16" s="1933"/>
      <c r="MTY16" s="1933"/>
      <c r="MTZ16" s="1933"/>
      <c r="MUA16" s="1933"/>
      <c r="MUB16" s="1933"/>
      <c r="MUC16" s="1933"/>
      <c r="MUD16" s="1933"/>
      <c r="MUE16" s="1933"/>
      <c r="MUF16" s="1933"/>
      <c r="MUG16" s="1933"/>
      <c r="MUH16" s="1933"/>
      <c r="MUI16" s="1933"/>
      <c r="MUJ16" s="1933"/>
      <c r="MUK16" s="1933"/>
      <c r="MUL16" s="1933"/>
      <c r="MUM16" s="1933"/>
      <c r="MUN16" s="1933"/>
      <c r="MUO16" s="1933"/>
      <c r="MUP16" s="1933"/>
      <c r="MUQ16" s="1933"/>
      <c r="MUR16" s="1933"/>
      <c r="MUS16" s="1933"/>
      <c r="MUT16" s="1933"/>
      <c r="MUU16" s="1933"/>
      <c r="MUV16" s="1933"/>
      <c r="MUW16" s="1933"/>
      <c r="MUX16" s="1933"/>
      <c r="MUY16" s="1933"/>
      <c r="MUZ16" s="1933"/>
      <c r="MVA16" s="1933"/>
      <c r="MVB16" s="1933"/>
      <c r="MVC16" s="1933"/>
      <c r="MVD16" s="1933"/>
      <c r="MVE16" s="1933"/>
      <c r="MVF16" s="1933"/>
      <c r="MVG16" s="1933"/>
      <c r="MVH16" s="1933"/>
      <c r="MVI16" s="1933"/>
      <c r="MVJ16" s="1933"/>
      <c r="MVK16" s="1933"/>
      <c r="MVL16" s="1933"/>
      <c r="MVM16" s="1933"/>
      <c r="MVN16" s="1933"/>
      <c r="MVO16" s="1933"/>
      <c r="MVP16" s="1933"/>
      <c r="MVQ16" s="1933"/>
      <c r="MVR16" s="1933"/>
      <c r="MVS16" s="1933"/>
      <c r="MVT16" s="1933"/>
      <c r="MVU16" s="1933"/>
      <c r="MVV16" s="1933"/>
      <c r="MVW16" s="1933"/>
      <c r="MVX16" s="1933"/>
      <c r="MVY16" s="1933"/>
      <c r="MVZ16" s="1933"/>
      <c r="MWA16" s="1933"/>
      <c r="MWB16" s="1933"/>
      <c r="MWC16" s="1933"/>
      <c r="MWD16" s="1933"/>
      <c r="MWE16" s="1933"/>
      <c r="MWF16" s="1933"/>
      <c r="MWG16" s="1933"/>
      <c r="MWH16" s="1933"/>
      <c r="MWI16" s="1933"/>
      <c r="MWJ16" s="1933"/>
      <c r="MWK16" s="1933"/>
      <c r="MWL16" s="1933"/>
      <c r="MWM16" s="1933"/>
      <c r="MWN16" s="1933"/>
      <c r="MWO16" s="1933"/>
      <c r="MWP16" s="1933"/>
      <c r="MWQ16" s="1933"/>
      <c r="MWR16" s="1933"/>
      <c r="MWS16" s="1933"/>
      <c r="MWT16" s="1933"/>
      <c r="MWU16" s="1933"/>
      <c r="MWV16" s="1933"/>
      <c r="MWW16" s="1933"/>
      <c r="MWX16" s="1933"/>
      <c r="MWY16" s="1933"/>
      <c r="MWZ16" s="1933"/>
      <c r="MXA16" s="1933"/>
      <c r="MXB16" s="1933"/>
      <c r="MXC16" s="1933"/>
      <c r="MXD16" s="1933"/>
      <c r="MXE16" s="1933"/>
      <c r="MXF16" s="1933"/>
      <c r="MXG16" s="1933"/>
      <c r="MXH16" s="1933"/>
      <c r="MXI16" s="1933"/>
      <c r="MXJ16" s="1933"/>
      <c r="MXK16" s="1933"/>
      <c r="MXL16" s="1933"/>
      <c r="MXM16" s="1933"/>
      <c r="MXN16" s="1933"/>
      <c r="MXO16" s="1933"/>
      <c r="MXP16" s="1933"/>
      <c r="MXQ16" s="1933"/>
      <c r="MXR16" s="1933"/>
      <c r="MXS16" s="1933"/>
      <c r="MXT16" s="1933"/>
      <c r="MXU16" s="1933"/>
      <c r="MXV16" s="1933"/>
      <c r="MXW16" s="1933"/>
      <c r="MXX16" s="1933"/>
      <c r="MXY16" s="1933"/>
      <c r="MXZ16" s="1933"/>
      <c r="MYA16" s="1933"/>
      <c r="MYB16" s="1933"/>
      <c r="MYC16" s="1933"/>
      <c r="MYD16" s="1933"/>
      <c r="MYE16" s="1933"/>
      <c r="MYF16" s="1933"/>
      <c r="MYG16" s="1933"/>
      <c r="MYH16" s="1933"/>
      <c r="MYI16" s="1933"/>
      <c r="MYJ16" s="1933"/>
      <c r="MYK16" s="1933"/>
      <c r="MYL16" s="1933"/>
      <c r="MYM16" s="1933"/>
      <c r="MYN16" s="1933"/>
      <c r="MYO16" s="1933"/>
      <c r="MYP16" s="1933"/>
      <c r="MYQ16" s="1933"/>
      <c r="MYR16" s="1933"/>
      <c r="MYS16" s="1933"/>
      <c r="MYT16" s="1933"/>
      <c r="MYU16" s="1933"/>
      <c r="MYV16" s="1933"/>
      <c r="MYW16" s="1933"/>
      <c r="MYX16" s="1933"/>
      <c r="MYY16" s="1933"/>
      <c r="MYZ16" s="1933"/>
      <c r="MZA16" s="1933"/>
      <c r="MZB16" s="1933"/>
      <c r="MZC16" s="1933"/>
      <c r="MZD16" s="1933"/>
      <c r="MZE16" s="1933"/>
      <c r="MZF16" s="1933"/>
      <c r="MZG16" s="1933"/>
      <c r="MZH16" s="1933"/>
      <c r="MZI16" s="1933"/>
      <c r="MZJ16" s="1933"/>
      <c r="MZK16" s="1933"/>
      <c r="MZL16" s="1933"/>
      <c r="MZM16" s="1933"/>
      <c r="MZN16" s="1933"/>
      <c r="MZO16" s="1933"/>
      <c r="MZP16" s="1933"/>
      <c r="MZQ16" s="1933"/>
      <c r="MZR16" s="1933"/>
      <c r="MZS16" s="1933"/>
      <c r="MZT16" s="1933"/>
      <c r="MZU16" s="1933"/>
      <c r="MZV16" s="1933"/>
      <c r="MZW16" s="1933"/>
      <c r="MZX16" s="1933"/>
      <c r="MZY16" s="1933"/>
      <c r="MZZ16" s="1933"/>
      <c r="NAA16" s="1933"/>
      <c r="NAB16" s="1933"/>
      <c r="NAC16" s="1933"/>
      <c r="NAD16" s="1933"/>
      <c r="NAE16" s="1933"/>
      <c r="NAF16" s="1933"/>
      <c r="NAG16" s="1933"/>
      <c r="NAH16" s="1933"/>
      <c r="NAI16" s="1933"/>
      <c r="NAJ16" s="1933"/>
      <c r="NAK16" s="1933"/>
      <c r="NAL16" s="1933"/>
      <c r="NAM16" s="1933"/>
      <c r="NAN16" s="1933"/>
      <c r="NAO16" s="1933"/>
      <c r="NAP16" s="1933"/>
      <c r="NAQ16" s="1933"/>
      <c r="NAR16" s="1933"/>
      <c r="NAS16" s="1933"/>
      <c r="NAT16" s="1933"/>
      <c r="NAU16" s="1933"/>
      <c r="NAV16" s="1933"/>
      <c r="NAW16" s="1933"/>
      <c r="NAX16" s="1933"/>
      <c r="NAY16" s="1933"/>
      <c r="NAZ16" s="1933"/>
      <c r="NBA16" s="1933"/>
      <c r="NBB16" s="1933"/>
      <c r="NBC16" s="1933"/>
      <c r="NBD16" s="1933"/>
      <c r="NBE16" s="1933"/>
      <c r="NBF16" s="1933"/>
      <c r="NBG16" s="1933"/>
      <c r="NBH16" s="1933"/>
      <c r="NBI16" s="1933"/>
      <c r="NBJ16" s="1933"/>
      <c r="NBK16" s="1933"/>
      <c r="NBL16" s="1933"/>
      <c r="NBM16" s="1933"/>
      <c r="NBN16" s="1933"/>
      <c r="NBO16" s="1933"/>
      <c r="NBP16" s="1933"/>
      <c r="NBQ16" s="1933"/>
      <c r="NBR16" s="1933"/>
      <c r="NBS16" s="1933"/>
      <c r="NBT16" s="1933"/>
      <c r="NBU16" s="1933"/>
      <c r="NBV16" s="1933"/>
      <c r="NBW16" s="1933"/>
      <c r="NBX16" s="1933"/>
      <c r="NBY16" s="1933"/>
      <c r="NBZ16" s="1933"/>
      <c r="NCA16" s="1933"/>
      <c r="NCB16" s="1933"/>
      <c r="NCC16" s="1933"/>
      <c r="NCD16" s="1933"/>
      <c r="NCE16" s="1933"/>
      <c r="NCF16" s="1933"/>
      <c r="NCG16" s="1933"/>
      <c r="NCH16" s="1933"/>
      <c r="NCI16" s="1933"/>
      <c r="NCJ16" s="1933"/>
      <c r="NCK16" s="1933"/>
      <c r="NCL16" s="1933"/>
      <c r="NCM16" s="1933"/>
      <c r="NCN16" s="1933"/>
      <c r="NCO16" s="1933"/>
      <c r="NCP16" s="1933"/>
      <c r="NCQ16" s="1933"/>
      <c r="NCR16" s="1933"/>
      <c r="NCS16" s="1933"/>
      <c r="NCT16" s="1933"/>
      <c r="NCU16" s="1933"/>
      <c r="NCV16" s="1933"/>
      <c r="NCW16" s="1933"/>
      <c r="NCX16" s="1933"/>
      <c r="NCY16" s="1933"/>
      <c r="NCZ16" s="1933"/>
      <c r="NDA16" s="1933"/>
      <c r="NDB16" s="1933"/>
      <c r="NDC16" s="1933"/>
      <c r="NDD16" s="1933"/>
      <c r="NDE16" s="1933"/>
      <c r="NDF16" s="1933"/>
      <c r="NDG16" s="1933"/>
      <c r="NDH16" s="1933"/>
      <c r="NDI16" s="1933"/>
      <c r="NDJ16" s="1933"/>
      <c r="NDK16" s="1933"/>
      <c r="NDL16" s="1933"/>
      <c r="NDM16" s="1933"/>
      <c r="NDN16" s="1933"/>
      <c r="NDO16" s="1933"/>
      <c r="NDP16" s="1933"/>
      <c r="NDQ16" s="1933"/>
      <c r="NDR16" s="1933"/>
      <c r="NDS16" s="1933"/>
      <c r="NDT16" s="1933"/>
      <c r="NDU16" s="1933"/>
      <c r="NDV16" s="1933"/>
      <c r="NDW16" s="1933"/>
      <c r="NDX16" s="1933"/>
      <c r="NDY16" s="1933"/>
      <c r="NDZ16" s="1933"/>
      <c r="NEA16" s="1933"/>
      <c r="NEB16" s="1933"/>
      <c r="NEC16" s="1933"/>
      <c r="NED16" s="1933"/>
      <c r="NEE16" s="1933"/>
      <c r="NEF16" s="1933"/>
      <c r="NEG16" s="1933"/>
      <c r="NEH16" s="1933"/>
      <c r="NEI16" s="1933"/>
      <c r="NEJ16" s="1933"/>
      <c r="NEK16" s="1933"/>
      <c r="NEL16" s="1933"/>
      <c r="NEM16" s="1933"/>
      <c r="NEN16" s="1933"/>
      <c r="NEO16" s="1933"/>
      <c r="NEP16" s="1933"/>
      <c r="NEQ16" s="1933"/>
      <c r="NER16" s="1933"/>
      <c r="NES16" s="1933"/>
      <c r="NET16" s="1933"/>
      <c r="NEU16" s="1933"/>
      <c r="NEV16" s="1933"/>
      <c r="NEW16" s="1933"/>
      <c r="NEX16" s="1933"/>
      <c r="NEY16" s="1933"/>
      <c r="NEZ16" s="1933"/>
      <c r="NFA16" s="1933"/>
      <c r="NFB16" s="1933"/>
      <c r="NFC16" s="1933"/>
      <c r="NFD16" s="1933"/>
      <c r="NFE16" s="1933"/>
      <c r="NFF16" s="1933"/>
      <c r="NFG16" s="1933"/>
      <c r="NFH16" s="1933"/>
      <c r="NFI16" s="1933"/>
      <c r="NFJ16" s="1933"/>
      <c r="NFK16" s="1933"/>
      <c r="NFL16" s="1933"/>
      <c r="NFM16" s="1933"/>
      <c r="NFN16" s="1933"/>
      <c r="NFO16" s="1933"/>
      <c r="NFP16" s="1933"/>
      <c r="NFQ16" s="1933"/>
      <c r="NFR16" s="1933"/>
      <c r="NFS16" s="1933"/>
      <c r="NFT16" s="1933"/>
      <c r="NFU16" s="1933"/>
      <c r="NFV16" s="1933"/>
      <c r="NFW16" s="1933"/>
      <c r="NFX16" s="1933"/>
      <c r="NFY16" s="1933"/>
      <c r="NFZ16" s="1933"/>
      <c r="NGA16" s="1933"/>
      <c r="NGB16" s="1933"/>
      <c r="NGC16" s="1933"/>
      <c r="NGD16" s="1933"/>
      <c r="NGE16" s="1933"/>
      <c r="NGF16" s="1933"/>
      <c r="NGG16" s="1933"/>
      <c r="NGH16" s="1933"/>
      <c r="NGI16" s="1933"/>
      <c r="NGJ16" s="1933"/>
      <c r="NGK16" s="1933"/>
      <c r="NGL16" s="1933"/>
      <c r="NGM16" s="1933"/>
      <c r="NGN16" s="1933"/>
      <c r="NGO16" s="1933"/>
      <c r="NGP16" s="1933"/>
      <c r="NGQ16" s="1933"/>
      <c r="NGR16" s="1933"/>
      <c r="NGS16" s="1933"/>
      <c r="NGT16" s="1933"/>
      <c r="NGU16" s="1933"/>
      <c r="NGV16" s="1933"/>
      <c r="NGW16" s="1933"/>
      <c r="NGX16" s="1933"/>
      <c r="NGY16" s="1933"/>
      <c r="NGZ16" s="1933"/>
      <c r="NHA16" s="1933"/>
      <c r="NHB16" s="1933"/>
      <c r="NHC16" s="1933"/>
      <c r="NHD16" s="1933"/>
      <c r="NHE16" s="1933"/>
      <c r="NHF16" s="1933"/>
      <c r="NHG16" s="1933"/>
      <c r="NHH16" s="1933"/>
      <c r="NHI16" s="1933"/>
      <c r="NHJ16" s="1933"/>
      <c r="NHK16" s="1933"/>
      <c r="NHL16" s="1933"/>
      <c r="NHM16" s="1933"/>
      <c r="NHN16" s="1933"/>
      <c r="NHO16" s="1933"/>
      <c r="NHP16" s="1933"/>
      <c r="NHQ16" s="1933"/>
      <c r="NHR16" s="1933"/>
      <c r="NHS16" s="1933"/>
      <c r="NHT16" s="1933"/>
      <c r="NHU16" s="1933"/>
      <c r="NHV16" s="1933"/>
      <c r="NHW16" s="1933"/>
      <c r="NHX16" s="1933"/>
      <c r="NHY16" s="1933"/>
      <c r="NHZ16" s="1933"/>
      <c r="NIA16" s="1933"/>
      <c r="NIB16" s="1933"/>
      <c r="NIC16" s="1933"/>
      <c r="NID16" s="1933"/>
      <c r="NIE16" s="1933"/>
      <c r="NIF16" s="1933"/>
      <c r="NIG16" s="1933"/>
      <c r="NIH16" s="1933"/>
      <c r="NII16" s="1933"/>
      <c r="NIJ16" s="1933"/>
      <c r="NIK16" s="1933"/>
      <c r="NIL16" s="1933"/>
      <c r="NIM16" s="1933"/>
      <c r="NIN16" s="1933"/>
      <c r="NIO16" s="1933"/>
      <c r="NIP16" s="1933"/>
      <c r="NIQ16" s="1933"/>
      <c r="NIR16" s="1933"/>
      <c r="NIS16" s="1933"/>
      <c r="NIT16" s="1933"/>
      <c r="NIU16" s="1933"/>
      <c r="NIV16" s="1933"/>
      <c r="NIW16" s="1933"/>
      <c r="NIX16" s="1933"/>
      <c r="NIY16" s="1933"/>
      <c r="NIZ16" s="1933"/>
      <c r="NJA16" s="1933"/>
      <c r="NJB16" s="1933"/>
      <c r="NJC16" s="1933"/>
      <c r="NJD16" s="1933"/>
      <c r="NJE16" s="1933"/>
      <c r="NJF16" s="1933"/>
      <c r="NJG16" s="1933"/>
      <c r="NJH16" s="1933"/>
      <c r="NJI16" s="1933"/>
      <c r="NJJ16" s="1933"/>
      <c r="NJK16" s="1933"/>
      <c r="NJL16" s="1933"/>
      <c r="NJM16" s="1933"/>
      <c r="NJN16" s="1933"/>
      <c r="NJO16" s="1933"/>
      <c r="NJP16" s="1933"/>
      <c r="NJQ16" s="1933"/>
      <c r="NJR16" s="1933"/>
      <c r="NJS16" s="1933"/>
      <c r="NJT16" s="1933"/>
      <c r="NJU16" s="1933"/>
      <c r="NJV16" s="1933"/>
      <c r="NJW16" s="1933"/>
      <c r="NJX16" s="1933"/>
      <c r="NJY16" s="1933"/>
      <c r="NJZ16" s="1933"/>
      <c r="NKA16" s="1933"/>
      <c r="NKB16" s="1933"/>
      <c r="NKC16" s="1933"/>
      <c r="NKD16" s="1933"/>
      <c r="NKE16" s="1933"/>
      <c r="NKF16" s="1933"/>
      <c r="NKG16" s="1933"/>
      <c r="NKH16" s="1933"/>
      <c r="NKI16" s="1933"/>
      <c r="NKJ16" s="1933"/>
      <c r="NKK16" s="1933"/>
      <c r="NKL16" s="1933"/>
      <c r="NKM16" s="1933"/>
      <c r="NKN16" s="1933"/>
      <c r="NKO16" s="1933"/>
      <c r="NKP16" s="1933"/>
      <c r="NKQ16" s="1933"/>
      <c r="NKR16" s="1933"/>
      <c r="NKS16" s="1933"/>
      <c r="NKT16" s="1933"/>
      <c r="NKU16" s="1933"/>
      <c r="NKV16" s="1933"/>
      <c r="NKW16" s="1933"/>
      <c r="NKX16" s="1933"/>
      <c r="NKY16" s="1933"/>
      <c r="NKZ16" s="1933"/>
      <c r="NLA16" s="1933"/>
      <c r="NLB16" s="1933"/>
      <c r="NLC16" s="1933"/>
      <c r="NLD16" s="1933"/>
      <c r="NLE16" s="1933"/>
      <c r="NLF16" s="1933"/>
      <c r="NLG16" s="1933"/>
      <c r="NLH16" s="1933"/>
      <c r="NLI16" s="1933"/>
      <c r="NLJ16" s="1933"/>
      <c r="NLK16" s="1933"/>
      <c r="NLL16" s="1933"/>
      <c r="NLM16" s="1933"/>
      <c r="NLN16" s="1933"/>
      <c r="NLO16" s="1933"/>
      <c r="NLP16" s="1933"/>
      <c r="NLQ16" s="1933"/>
      <c r="NLR16" s="1933"/>
      <c r="NLS16" s="1933"/>
      <c r="NLT16" s="1933"/>
      <c r="NLU16" s="1933"/>
      <c r="NLV16" s="1933"/>
      <c r="NLW16" s="1933"/>
      <c r="NLX16" s="1933"/>
      <c r="NLY16" s="1933"/>
      <c r="NLZ16" s="1933"/>
      <c r="NMA16" s="1933"/>
      <c r="NMB16" s="1933"/>
      <c r="NMC16" s="1933"/>
      <c r="NMD16" s="1933"/>
      <c r="NME16" s="1933"/>
      <c r="NMF16" s="1933"/>
      <c r="NMG16" s="1933"/>
      <c r="NMH16" s="1933"/>
      <c r="NMI16" s="1933"/>
      <c r="NMJ16" s="1933"/>
      <c r="NMK16" s="1933"/>
      <c r="NML16" s="1933"/>
      <c r="NMM16" s="1933"/>
      <c r="NMN16" s="1933"/>
      <c r="NMO16" s="1933"/>
      <c r="NMP16" s="1933"/>
      <c r="NMQ16" s="1933"/>
      <c r="NMR16" s="1933"/>
      <c r="NMS16" s="1933"/>
      <c r="NMT16" s="1933"/>
      <c r="NMU16" s="1933"/>
      <c r="NMV16" s="1933"/>
      <c r="NMW16" s="1933"/>
      <c r="NMX16" s="1933"/>
      <c r="NMY16" s="1933"/>
      <c r="NMZ16" s="1933"/>
      <c r="NNA16" s="1933"/>
      <c r="NNB16" s="1933"/>
      <c r="NNC16" s="1933"/>
      <c r="NND16" s="1933"/>
      <c r="NNE16" s="1933"/>
      <c r="NNF16" s="1933"/>
      <c r="NNG16" s="1933"/>
      <c r="NNH16" s="1933"/>
      <c r="NNI16" s="1933"/>
      <c r="NNJ16" s="1933"/>
      <c r="NNK16" s="1933"/>
      <c r="NNL16" s="1933"/>
      <c r="NNM16" s="1933"/>
      <c r="NNN16" s="1933"/>
      <c r="NNO16" s="1933"/>
      <c r="NNP16" s="1933"/>
      <c r="NNQ16" s="1933"/>
      <c r="NNR16" s="1933"/>
      <c r="NNS16" s="1933"/>
      <c r="NNT16" s="1933"/>
      <c r="NNU16" s="1933"/>
      <c r="NNV16" s="1933"/>
      <c r="NNW16" s="1933"/>
      <c r="NNX16" s="1933"/>
      <c r="NNY16" s="1933"/>
      <c r="NNZ16" s="1933"/>
      <c r="NOA16" s="1933"/>
      <c r="NOB16" s="1933"/>
      <c r="NOC16" s="1933"/>
      <c r="NOD16" s="1933"/>
      <c r="NOE16" s="1933"/>
      <c r="NOF16" s="1933"/>
      <c r="NOG16" s="1933"/>
      <c r="NOH16" s="1933"/>
      <c r="NOI16" s="1933"/>
      <c r="NOJ16" s="1933"/>
      <c r="NOK16" s="1933"/>
      <c r="NOL16" s="1933"/>
      <c r="NOM16" s="1933"/>
      <c r="NON16" s="1933"/>
      <c r="NOO16" s="1933"/>
      <c r="NOP16" s="1933"/>
      <c r="NOQ16" s="1933"/>
      <c r="NOR16" s="1933"/>
      <c r="NOS16" s="1933"/>
      <c r="NOT16" s="1933"/>
      <c r="NOU16" s="1933"/>
      <c r="NOV16" s="1933"/>
      <c r="NOW16" s="1933"/>
      <c r="NOX16" s="1933"/>
      <c r="NOY16" s="1933"/>
      <c r="NOZ16" s="1933"/>
      <c r="NPA16" s="1933"/>
      <c r="NPB16" s="1933"/>
      <c r="NPC16" s="1933"/>
      <c r="NPD16" s="1933"/>
      <c r="NPE16" s="1933"/>
      <c r="NPF16" s="1933"/>
      <c r="NPG16" s="1933"/>
      <c r="NPH16" s="1933"/>
      <c r="NPI16" s="1933"/>
      <c r="NPJ16" s="1933"/>
      <c r="NPK16" s="1933"/>
      <c r="NPL16" s="1933"/>
      <c r="NPM16" s="1933"/>
      <c r="NPN16" s="1933"/>
      <c r="NPO16" s="1933"/>
      <c r="NPP16" s="1933"/>
      <c r="NPQ16" s="1933"/>
      <c r="NPR16" s="1933"/>
      <c r="NPS16" s="1933"/>
      <c r="NPT16" s="1933"/>
      <c r="NPU16" s="1933"/>
      <c r="NPV16" s="1933"/>
      <c r="NPW16" s="1933"/>
      <c r="NPX16" s="1933"/>
      <c r="NPY16" s="1933"/>
      <c r="NPZ16" s="1933"/>
      <c r="NQA16" s="1933"/>
      <c r="NQB16" s="1933"/>
      <c r="NQC16" s="1933"/>
      <c r="NQD16" s="1933"/>
      <c r="NQE16" s="1933"/>
      <c r="NQF16" s="1933"/>
      <c r="NQG16" s="1933"/>
      <c r="NQH16" s="1933"/>
      <c r="NQI16" s="1933"/>
      <c r="NQJ16" s="1933"/>
      <c r="NQK16" s="1933"/>
      <c r="NQL16" s="1933"/>
      <c r="NQM16" s="1933"/>
      <c r="NQN16" s="1933"/>
      <c r="NQO16" s="1933"/>
      <c r="NQP16" s="1933"/>
      <c r="NQQ16" s="1933"/>
      <c r="NQR16" s="1933"/>
      <c r="NQS16" s="1933"/>
      <c r="NQT16" s="1933"/>
      <c r="NQU16" s="1933"/>
      <c r="NQV16" s="1933"/>
      <c r="NQW16" s="1933"/>
      <c r="NQX16" s="1933"/>
      <c r="NQY16" s="1933"/>
      <c r="NQZ16" s="1933"/>
      <c r="NRA16" s="1933"/>
      <c r="NRB16" s="1933"/>
      <c r="NRC16" s="1933"/>
      <c r="NRD16" s="1933"/>
      <c r="NRE16" s="1933"/>
      <c r="NRF16" s="1933"/>
      <c r="NRG16" s="1933"/>
      <c r="NRH16" s="1933"/>
      <c r="NRI16" s="1933"/>
      <c r="NRJ16" s="1933"/>
      <c r="NRK16" s="1933"/>
      <c r="NRL16" s="1933"/>
      <c r="NRM16" s="1933"/>
      <c r="NRN16" s="1933"/>
      <c r="NRO16" s="1933"/>
      <c r="NRP16" s="1933"/>
      <c r="NRQ16" s="1933"/>
      <c r="NRR16" s="1933"/>
      <c r="NRS16" s="1933"/>
      <c r="NRT16" s="1933"/>
      <c r="NRU16" s="1933"/>
      <c r="NRV16" s="1933"/>
      <c r="NRW16" s="1933"/>
      <c r="NRX16" s="1933"/>
      <c r="NRY16" s="1933"/>
      <c r="NRZ16" s="1933"/>
      <c r="NSA16" s="1933"/>
      <c r="NSB16" s="1933"/>
      <c r="NSC16" s="1933"/>
      <c r="NSD16" s="1933"/>
      <c r="NSE16" s="1933"/>
      <c r="NSF16" s="1933"/>
      <c r="NSG16" s="1933"/>
      <c r="NSH16" s="1933"/>
      <c r="NSI16" s="1933"/>
      <c r="NSJ16" s="1933"/>
      <c r="NSK16" s="1933"/>
      <c r="NSL16" s="1933"/>
      <c r="NSM16" s="1933"/>
      <c r="NSN16" s="1933"/>
      <c r="NSO16" s="1933"/>
      <c r="NSP16" s="1933"/>
      <c r="NSQ16" s="1933"/>
      <c r="NSR16" s="1933"/>
      <c r="NSS16" s="1933"/>
      <c r="NST16" s="1933"/>
      <c r="NSU16" s="1933"/>
      <c r="NSV16" s="1933"/>
      <c r="NSW16" s="1933"/>
      <c r="NSX16" s="1933"/>
      <c r="NSY16" s="1933"/>
      <c r="NSZ16" s="1933"/>
      <c r="NTA16" s="1933"/>
      <c r="NTB16" s="1933"/>
      <c r="NTC16" s="1933"/>
      <c r="NTD16" s="1933"/>
      <c r="NTE16" s="1933"/>
      <c r="NTF16" s="1933"/>
      <c r="NTG16" s="1933"/>
      <c r="NTH16" s="1933"/>
      <c r="NTI16" s="1933"/>
      <c r="NTJ16" s="1933"/>
      <c r="NTK16" s="1933"/>
      <c r="NTL16" s="1933"/>
      <c r="NTM16" s="1933"/>
      <c r="NTN16" s="1933"/>
      <c r="NTO16" s="1933"/>
      <c r="NTP16" s="1933"/>
      <c r="NTQ16" s="1933"/>
      <c r="NTR16" s="1933"/>
      <c r="NTS16" s="1933"/>
      <c r="NTT16" s="1933"/>
      <c r="NTU16" s="1933"/>
      <c r="NTV16" s="1933"/>
      <c r="NTW16" s="1933"/>
      <c r="NTX16" s="1933"/>
      <c r="NTY16" s="1933"/>
      <c r="NTZ16" s="1933"/>
      <c r="NUA16" s="1933"/>
      <c r="NUB16" s="1933"/>
      <c r="NUC16" s="1933"/>
      <c r="NUD16" s="1933"/>
      <c r="NUE16" s="1933"/>
      <c r="NUF16" s="1933"/>
      <c r="NUG16" s="1933"/>
      <c r="NUH16" s="1933"/>
      <c r="NUI16" s="1933"/>
      <c r="NUJ16" s="1933"/>
      <c r="NUK16" s="1933"/>
      <c r="NUL16" s="1933"/>
      <c r="NUM16" s="1933"/>
      <c r="NUN16" s="1933"/>
      <c r="NUO16" s="1933"/>
      <c r="NUP16" s="1933"/>
      <c r="NUQ16" s="1933"/>
      <c r="NUR16" s="1933"/>
      <c r="NUS16" s="1933"/>
      <c r="NUT16" s="1933"/>
      <c r="NUU16" s="1933"/>
      <c r="NUV16" s="1933"/>
      <c r="NUW16" s="1933"/>
      <c r="NUX16" s="1933"/>
      <c r="NUY16" s="1933"/>
      <c r="NUZ16" s="1933"/>
      <c r="NVA16" s="1933"/>
      <c r="NVB16" s="1933"/>
      <c r="NVC16" s="1933"/>
      <c r="NVD16" s="1933"/>
      <c r="NVE16" s="1933"/>
      <c r="NVF16" s="1933"/>
      <c r="NVG16" s="1933"/>
      <c r="NVH16" s="1933"/>
      <c r="NVI16" s="1933"/>
      <c r="NVJ16" s="1933"/>
      <c r="NVK16" s="1933"/>
      <c r="NVL16" s="1933"/>
      <c r="NVM16" s="1933"/>
      <c r="NVN16" s="1933"/>
      <c r="NVO16" s="1933"/>
      <c r="NVP16" s="1933"/>
      <c r="NVQ16" s="1933"/>
      <c r="NVR16" s="1933"/>
      <c r="NVS16" s="1933"/>
      <c r="NVT16" s="1933"/>
      <c r="NVU16" s="1933"/>
      <c r="NVV16" s="1933"/>
      <c r="NVW16" s="1933"/>
      <c r="NVX16" s="1933"/>
      <c r="NVY16" s="1933"/>
      <c r="NVZ16" s="1933"/>
      <c r="NWA16" s="1933"/>
      <c r="NWB16" s="1933"/>
      <c r="NWC16" s="1933"/>
      <c r="NWD16" s="1933"/>
      <c r="NWE16" s="1933"/>
      <c r="NWF16" s="1933"/>
      <c r="NWG16" s="1933"/>
      <c r="NWH16" s="1933"/>
      <c r="NWI16" s="1933"/>
      <c r="NWJ16" s="1933"/>
      <c r="NWK16" s="1933"/>
      <c r="NWL16" s="1933"/>
      <c r="NWM16" s="1933"/>
      <c r="NWN16" s="1933"/>
      <c r="NWO16" s="1933"/>
      <c r="NWP16" s="1933"/>
      <c r="NWQ16" s="1933"/>
      <c r="NWR16" s="1933"/>
      <c r="NWS16" s="1933"/>
      <c r="NWT16" s="1933"/>
      <c r="NWU16" s="1933"/>
      <c r="NWV16" s="1933"/>
      <c r="NWW16" s="1933"/>
      <c r="NWX16" s="1933"/>
      <c r="NWY16" s="1933"/>
      <c r="NWZ16" s="1933"/>
      <c r="NXA16" s="1933"/>
      <c r="NXB16" s="1933"/>
      <c r="NXC16" s="1933"/>
      <c r="NXD16" s="1933"/>
      <c r="NXE16" s="1933"/>
      <c r="NXF16" s="1933"/>
      <c r="NXG16" s="1933"/>
      <c r="NXH16" s="1933"/>
      <c r="NXI16" s="1933"/>
      <c r="NXJ16" s="1933"/>
      <c r="NXK16" s="1933"/>
      <c r="NXL16" s="1933"/>
      <c r="NXM16" s="1933"/>
      <c r="NXN16" s="1933"/>
      <c r="NXO16" s="1933"/>
      <c r="NXP16" s="1933"/>
      <c r="NXQ16" s="1933"/>
      <c r="NXR16" s="1933"/>
      <c r="NXS16" s="1933"/>
      <c r="NXT16" s="1933"/>
      <c r="NXU16" s="1933"/>
      <c r="NXV16" s="1933"/>
      <c r="NXW16" s="1933"/>
      <c r="NXX16" s="1933"/>
      <c r="NXY16" s="1933"/>
      <c r="NXZ16" s="1933"/>
      <c r="NYA16" s="1933"/>
      <c r="NYB16" s="1933"/>
      <c r="NYC16" s="1933"/>
      <c r="NYD16" s="1933"/>
      <c r="NYE16" s="1933"/>
      <c r="NYF16" s="1933"/>
      <c r="NYG16" s="1933"/>
      <c r="NYH16" s="1933"/>
      <c r="NYI16" s="1933"/>
      <c r="NYJ16" s="1933"/>
      <c r="NYK16" s="1933"/>
      <c r="NYL16" s="1933"/>
      <c r="NYM16" s="1933"/>
      <c r="NYN16" s="1933"/>
      <c r="NYO16" s="1933"/>
      <c r="NYP16" s="1933"/>
      <c r="NYQ16" s="1933"/>
      <c r="NYR16" s="1933"/>
      <c r="NYS16" s="1933"/>
      <c r="NYT16" s="1933"/>
      <c r="NYU16" s="1933"/>
      <c r="NYV16" s="1933"/>
      <c r="NYW16" s="1933"/>
      <c r="NYX16" s="1933"/>
      <c r="NYY16" s="1933"/>
      <c r="NYZ16" s="1933"/>
      <c r="NZA16" s="1933"/>
      <c r="NZB16" s="1933"/>
      <c r="NZC16" s="1933"/>
      <c r="NZD16" s="1933"/>
      <c r="NZE16" s="1933"/>
      <c r="NZF16" s="1933"/>
      <c r="NZG16" s="1933"/>
      <c r="NZH16" s="1933"/>
      <c r="NZI16" s="1933"/>
      <c r="NZJ16" s="1933"/>
      <c r="NZK16" s="1933"/>
      <c r="NZL16" s="1933"/>
      <c r="NZM16" s="1933"/>
      <c r="NZN16" s="1933"/>
      <c r="NZO16" s="1933"/>
      <c r="NZP16" s="1933"/>
      <c r="NZQ16" s="1933"/>
      <c r="NZR16" s="1933"/>
      <c r="NZS16" s="1933"/>
      <c r="NZT16" s="1933"/>
      <c r="NZU16" s="1933"/>
      <c r="NZV16" s="1933"/>
      <c r="NZW16" s="1933"/>
      <c r="NZX16" s="1933"/>
      <c r="NZY16" s="1933"/>
      <c r="NZZ16" s="1933"/>
      <c r="OAA16" s="1933"/>
      <c r="OAB16" s="1933"/>
      <c r="OAC16" s="1933"/>
      <c r="OAD16" s="1933"/>
      <c r="OAE16" s="1933"/>
      <c r="OAF16" s="1933"/>
      <c r="OAG16" s="1933"/>
      <c r="OAH16" s="1933"/>
      <c r="OAI16" s="1933"/>
      <c r="OAJ16" s="1933"/>
      <c r="OAK16" s="1933"/>
      <c r="OAL16" s="1933"/>
      <c r="OAM16" s="1933"/>
      <c r="OAN16" s="1933"/>
      <c r="OAO16" s="1933"/>
      <c r="OAP16" s="1933"/>
      <c r="OAQ16" s="1933"/>
      <c r="OAR16" s="1933"/>
      <c r="OAS16" s="1933"/>
      <c r="OAT16" s="1933"/>
      <c r="OAU16" s="1933"/>
      <c r="OAV16" s="1933"/>
      <c r="OAW16" s="1933"/>
      <c r="OAX16" s="1933"/>
      <c r="OAY16" s="1933"/>
      <c r="OAZ16" s="1933"/>
      <c r="OBA16" s="1933"/>
      <c r="OBB16" s="1933"/>
      <c r="OBC16" s="1933"/>
      <c r="OBD16" s="1933"/>
      <c r="OBE16" s="1933"/>
      <c r="OBF16" s="1933"/>
      <c r="OBG16" s="1933"/>
      <c r="OBH16" s="1933"/>
      <c r="OBI16" s="1933"/>
      <c r="OBJ16" s="1933"/>
      <c r="OBK16" s="1933"/>
      <c r="OBL16" s="1933"/>
      <c r="OBM16" s="1933"/>
      <c r="OBN16" s="1933"/>
      <c r="OBO16" s="1933"/>
      <c r="OBP16" s="1933"/>
      <c r="OBQ16" s="1933"/>
      <c r="OBR16" s="1933"/>
      <c r="OBS16" s="1933"/>
      <c r="OBT16" s="1933"/>
      <c r="OBU16" s="1933"/>
      <c r="OBV16" s="1933"/>
      <c r="OBW16" s="1933"/>
      <c r="OBX16" s="1933"/>
      <c r="OBY16" s="1933"/>
      <c r="OBZ16" s="1933"/>
      <c r="OCA16" s="1933"/>
      <c r="OCB16" s="1933"/>
      <c r="OCC16" s="1933"/>
      <c r="OCD16" s="1933"/>
      <c r="OCE16" s="1933"/>
      <c r="OCF16" s="1933"/>
      <c r="OCG16" s="1933"/>
      <c r="OCH16" s="1933"/>
      <c r="OCI16" s="1933"/>
      <c r="OCJ16" s="1933"/>
      <c r="OCK16" s="1933"/>
      <c r="OCL16" s="1933"/>
      <c r="OCM16" s="1933"/>
      <c r="OCN16" s="1933"/>
      <c r="OCO16" s="1933"/>
      <c r="OCP16" s="1933"/>
      <c r="OCQ16" s="1933"/>
      <c r="OCR16" s="1933"/>
      <c r="OCS16" s="1933"/>
      <c r="OCT16" s="1933"/>
      <c r="OCU16" s="1933"/>
      <c r="OCV16" s="1933"/>
      <c r="OCW16" s="1933"/>
      <c r="OCX16" s="1933"/>
      <c r="OCY16" s="1933"/>
      <c r="OCZ16" s="1933"/>
      <c r="ODA16" s="1933"/>
      <c r="ODB16" s="1933"/>
      <c r="ODC16" s="1933"/>
      <c r="ODD16" s="1933"/>
      <c r="ODE16" s="1933"/>
      <c r="ODF16" s="1933"/>
      <c r="ODG16" s="1933"/>
      <c r="ODH16" s="1933"/>
      <c r="ODI16" s="1933"/>
      <c r="ODJ16" s="1933"/>
      <c r="ODK16" s="1933"/>
      <c r="ODL16" s="1933"/>
      <c r="ODM16" s="1933"/>
      <c r="ODN16" s="1933"/>
      <c r="ODO16" s="1933"/>
      <c r="ODP16" s="1933"/>
      <c r="ODQ16" s="1933"/>
      <c r="ODR16" s="1933"/>
      <c r="ODS16" s="1933"/>
      <c r="ODT16" s="1933"/>
      <c r="ODU16" s="1933"/>
      <c r="ODV16" s="1933"/>
      <c r="ODW16" s="1933"/>
      <c r="ODX16" s="1933"/>
      <c r="ODY16" s="1933"/>
      <c r="ODZ16" s="1933"/>
      <c r="OEA16" s="1933"/>
      <c r="OEB16" s="1933"/>
      <c r="OEC16" s="1933"/>
      <c r="OED16" s="1933"/>
      <c r="OEE16" s="1933"/>
      <c r="OEF16" s="1933"/>
      <c r="OEG16" s="1933"/>
      <c r="OEH16" s="1933"/>
      <c r="OEI16" s="1933"/>
      <c r="OEJ16" s="1933"/>
      <c r="OEK16" s="1933"/>
      <c r="OEL16" s="1933"/>
      <c r="OEM16" s="1933"/>
      <c r="OEN16" s="1933"/>
      <c r="OEO16" s="1933"/>
      <c r="OEP16" s="1933"/>
      <c r="OEQ16" s="1933"/>
      <c r="OER16" s="1933"/>
      <c r="OES16" s="1933"/>
      <c r="OET16" s="1933"/>
      <c r="OEU16" s="1933"/>
      <c r="OEV16" s="1933"/>
      <c r="OEW16" s="1933"/>
      <c r="OEX16" s="1933"/>
      <c r="OEY16" s="1933"/>
      <c r="OEZ16" s="1933"/>
      <c r="OFA16" s="1933"/>
      <c r="OFB16" s="1933"/>
      <c r="OFC16" s="1933"/>
      <c r="OFD16" s="1933"/>
      <c r="OFE16" s="1933"/>
      <c r="OFF16" s="1933"/>
      <c r="OFG16" s="1933"/>
      <c r="OFH16" s="1933"/>
      <c r="OFI16" s="1933"/>
      <c r="OFJ16" s="1933"/>
      <c r="OFK16" s="1933"/>
      <c r="OFL16" s="1933"/>
      <c r="OFM16" s="1933"/>
      <c r="OFN16" s="1933"/>
      <c r="OFO16" s="1933"/>
      <c r="OFP16" s="1933"/>
      <c r="OFQ16" s="1933"/>
      <c r="OFR16" s="1933"/>
      <c r="OFS16" s="1933"/>
      <c r="OFT16" s="1933"/>
      <c r="OFU16" s="1933"/>
      <c r="OFV16" s="1933"/>
      <c r="OFW16" s="1933"/>
      <c r="OFX16" s="1933"/>
      <c r="OFY16" s="1933"/>
      <c r="OFZ16" s="1933"/>
      <c r="OGA16" s="1933"/>
      <c r="OGB16" s="1933"/>
      <c r="OGC16" s="1933"/>
      <c r="OGD16" s="1933"/>
      <c r="OGE16" s="1933"/>
      <c r="OGF16" s="1933"/>
      <c r="OGG16" s="1933"/>
      <c r="OGH16" s="1933"/>
      <c r="OGI16" s="1933"/>
      <c r="OGJ16" s="1933"/>
      <c r="OGK16" s="1933"/>
      <c r="OGL16" s="1933"/>
      <c r="OGM16" s="1933"/>
      <c r="OGN16" s="1933"/>
      <c r="OGO16" s="1933"/>
      <c r="OGP16" s="1933"/>
      <c r="OGQ16" s="1933"/>
      <c r="OGR16" s="1933"/>
      <c r="OGS16" s="1933"/>
      <c r="OGT16" s="1933"/>
      <c r="OGU16" s="1933"/>
      <c r="OGV16" s="1933"/>
      <c r="OGW16" s="1933"/>
      <c r="OGX16" s="1933"/>
      <c r="OGY16" s="1933"/>
      <c r="OGZ16" s="1933"/>
      <c r="OHA16" s="1933"/>
      <c r="OHB16" s="1933"/>
      <c r="OHC16" s="1933"/>
      <c r="OHD16" s="1933"/>
      <c r="OHE16" s="1933"/>
      <c r="OHF16" s="1933"/>
      <c r="OHG16" s="1933"/>
      <c r="OHH16" s="1933"/>
      <c r="OHI16" s="1933"/>
      <c r="OHJ16" s="1933"/>
      <c r="OHK16" s="1933"/>
      <c r="OHL16" s="1933"/>
      <c r="OHM16" s="1933"/>
      <c r="OHN16" s="1933"/>
      <c r="OHO16" s="1933"/>
      <c r="OHP16" s="1933"/>
      <c r="OHQ16" s="1933"/>
      <c r="OHR16" s="1933"/>
      <c r="OHS16" s="1933"/>
      <c r="OHT16" s="1933"/>
      <c r="OHU16" s="1933"/>
      <c r="OHV16" s="1933"/>
      <c r="OHW16" s="1933"/>
      <c r="OHX16" s="1933"/>
      <c r="OHY16" s="1933"/>
      <c r="OHZ16" s="1933"/>
      <c r="OIA16" s="1933"/>
      <c r="OIB16" s="1933"/>
      <c r="OIC16" s="1933"/>
      <c r="OID16" s="1933"/>
      <c r="OIE16" s="1933"/>
      <c r="OIF16" s="1933"/>
      <c r="OIG16" s="1933"/>
      <c r="OIH16" s="1933"/>
      <c r="OII16" s="1933"/>
      <c r="OIJ16" s="1933"/>
      <c r="OIK16" s="1933"/>
      <c r="OIL16" s="1933"/>
      <c r="OIM16" s="1933"/>
      <c r="OIN16" s="1933"/>
      <c r="OIO16" s="1933"/>
      <c r="OIP16" s="1933"/>
      <c r="OIQ16" s="1933"/>
      <c r="OIR16" s="1933"/>
      <c r="OIS16" s="1933"/>
      <c r="OIT16" s="1933"/>
      <c r="OIU16" s="1933"/>
      <c r="OIV16" s="1933"/>
      <c r="OIW16" s="1933"/>
      <c r="OIX16" s="1933"/>
      <c r="OIY16" s="1933"/>
      <c r="OIZ16" s="1933"/>
      <c r="OJA16" s="1933"/>
      <c r="OJB16" s="1933"/>
      <c r="OJC16" s="1933"/>
      <c r="OJD16" s="1933"/>
      <c r="OJE16" s="1933"/>
      <c r="OJF16" s="1933"/>
      <c r="OJG16" s="1933"/>
      <c r="OJH16" s="1933"/>
      <c r="OJI16" s="1933"/>
      <c r="OJJ16" s="1933"/>
      <c r="OJK16" s="1933"/>
      <c r="OJL16" s="1933"/>
      <c r="OJM16" s="1933"/>
      <c r="OJN16" s="1933"/>
      <c r="OJO16" s="1933"/>
      <c r="OJP16" s="1933"/>
      <c r="OJQ16" s="1933"/>
      <c r="OJR16" s="1933"/>
      <c r="OJS16" s="1933"/>
      <c r="OJT16" s="1933"/>
      <c r="OJU16" s="1933"/>
      <c r="OJV16" s="1933"/>
      <c r="OJW16" s="1933"/>
      <c r="OJX16" s="1933"/>
      <c r="OJY16" s="1933"/>
      <c r="OJZ16" s="1933"/>
      <c r="OKA16" s="1933"/>
      <c r="OKB16" s="1933"/>
      <c r="OKC16" s="1933"/>
      <c r="OKD16" s="1933"/>
      <c r="OKE16" s="1933"/>
      <c r="OKF16" s="1933"/>
      <c r="OKG16" s="1933"/>
      <c r="OKH16" s="1933"/>
      <c r="OKI16" s="1933"/>
      <c r="OKJ16" s="1933"/>
      <c r="OKK16" s="1933"/>
      <c r="OKL16" s="1933"/>
      <c r="OKM16" s="1933"/>
      <c r="OKN16" s="1933"/>
      <c r="OKO16" s="1933"/>
      <c r="OKP16" s="1933"/>
      <c r="OKQ16" s="1933"/>
      <c r="OKR16" s="1933"/>
      <c r="OKS16" s="1933"/>
      <c r="OKT16" s="1933"/>
      <c r="OKU16" s="1933"/>
      <c r="OKV16" s="1933"/>
      <c r="OKW16" s="1933"/>
      <c r="OKX16" s="1933"/>
      <c r="OKY16" s="1933"/>
      <c r="OKZ16" s="1933"/>
      <c r="OLA16" s="1933"/>
      <c r="OLB16" s="1933"/>
      <c r="OLC16" s="1933"/>
      <c r="OLD16" s="1933"/>
      <c r="OLE16" s="1933"/>
      <c r="OLF16" s="1933"/>
      <c r="OLG16" s="1933"/>
      <c r="OLH16" s="1933"/>
      <c r="OLI16" s="1933"/>
      <c r="OLJ16" s="1933"/>
      <c r="OLK16" s="1933"/>
      <c r="OLL16" s="1933"/>
      <c r="OLM16" s="1933"/>
      <c r="OLN16" s="1933"/>
      <c r="OLO16" s="1933"/>
      <c r="OLP16" s="1933"/>
      <c r="OLQ16" s="1933"/>
      <c r="OLR16" s="1933"/>
      <c r="OLS16" s="1933"/>
      <c r="OLT16" s="1933"/>
      <c r="OLU16" s="1933"/>
      <c r="OLV16" s="1933"/>
      <c r="OLW16" s="1933"/>
      <c r="OLX16" s="1933"/>
      <c r="OLY16" s="1933"/>
      <c r="OLZ16" s="1933"/>
      <c r="OMA16" s="1933"/>
      <c r="OMB16" s="1933"/>
      <c r="OMC16" s="1933"/>
      <c r="OMD16" s="1933"/>
      <c r="OME16" s="1933"/>
      <c r="OMF16" s="1933"/>
      <c r="OMG16" s="1933"/>
      <c r="OMH16" s="1933"/>
      <c r="OMI16" s="1933"/>
      <c r="OMJ16" s="1933"/>
      <c r="OMK16" s="1933"/>
      <c r="OML16" s="1933"/>
      <c r="OMM16" s="1933"/>
      <c r="OMN16" s="1933"/>
      <c r="OMO16" s="1933"/>
      <c r="OMP16" s="1933"/>
      <c r="OMQ16" s="1933"/>
      <c r="OMR16" s="1933"/>
      <c r="OMS16" s="1933"/>
      <c r="OMT16" s="1933"/>
      <c r="OMU16" s="1933"/>
      <c r="OMV16" s="1933"/>
      <c r="OMW16" s="1933"/>
      <c r="OMX16" s="1933"/>
      <c r="OMY16" s="1933"/>
      <c r="OMZ16" s="1933"/>
      <c r="ONA16" s="1933"/>
      <c r="ONB16" s="1933"/>
      <c r="ONC16" s="1933"/>
      <c r="OND16" s="1933"/>
      <c r="ONE16" s="1933"/>
      <c r="ONF16" s="1933"/>
      <c r="ONG16" s="1933"/>
      <c r="ONH16" s="1933"/>
      <c r="ONI16" s="1933"/>
      <c r="ONJ16" s="1933"/>
      <c r="ONK16" s="1933"/>
      <c r="ONL16" s="1933"/>
      <c r="ONM16" s="1933"/>
      <c r="ONN16" s="1933"/>
      <c r="ONO16" s="1933"/>
      <c r="ONP16" s="1933"/>
      <c r="ONQ16" s="1933"/>
      <c r="ONR16" s="1933"/>
      <c r="ONS16" s="1933"/>
      <c r="ONT16" s="1933"/>
      <c r="ONU16" s="1933"/>
      <c r="ONV16" s="1933"/>
      <c r="ONW16" s="1933"/>
      <c r="ONX16" s="1933"/>
      <c r="ONY16" s="1933"/>
      <c r="ONZ16" s="1933"/>
      <c r="OOA16" s="1933"/>
      <c r="OOB16" s="1933"/>
      <c r="OOC16" s="1933"/>
      <c r="OOD16" s="1933"/>
      <c r="OOE16" s="1933"/>
      <c r="OOF16" s="1933"/>
      <c r="OOG16" s="1933"/>
      <c r="OOH16" s="1933"/>
      <c r="OOI16" s="1933"/>
      <c r="OOJ16" s="1933"/>
      <c r="OOK16" s="1933"/>
      <c r="OOL16" s="1933"/>
      <c r="OOM16" s="1933"/>
      <c r="OON16" s="1933"/>
      <c r="OOO16" s="1933"/>
      <c r="OOP16" s="1933"/>
      <c r="OOQ16" s="1933"/>
      <c r="OOR16" s="1933"/>
      <c r="OOS16" s="1933"/>
      <c r="OOT16" s="1933"/>
      <c r="OOU16" s="1933"/>
      <c r="OOV16" s="1933"/>
      <c r="OOW16" s="1933"/>
      <c r="OOX16" s="1933"/>
      <c r="OOY16" s="1933"/>
      <c r="OOZ16" s="1933"/>
      <c r="OPA16" s="1933"/>
      <c r="OPB16" s="1933"/>
      <c r="OPC16" s="1933"/>
      <c r="OPD16" s="1933"/>
      <c r="OPE16" s="1933"/>
      <c r="OPF16" s="1933"/>
      <c r="OPG16" s="1933"/>
      <c r="OPH16" s="1933"/>
      <c r="OPI16" s="1933"/>
      <c r="OPJ16" s="1933"/>
      <c r="OPK16" s="1933"/>
      <c r="OPL16" s="1933"/>
      <c r="OPM16" s="1933"/>
      <c r="OPN16" s="1933"/>
      <c r="OPO16" s="1933"/>
      <c r="OPP16" s="1933"/>
      <c r="OPQ16" s="1933"/>
      <c r="OPR16" s="1933"/>
      <c r="OPS16" s="1933"/>
      <c r="OPT16" s="1933"/>
      <c r="OPU16" s="1933"/>
      <c r="OPV16" s="1933"/>
      <c r="OPW16" s="1933"/>
      <c r="OPX16" s="1933"/>
      <c r="OPY16" s="1933"/>
      <c r="OPZ16" s="1933"/>
      <c r="OQA16" s="1933"/>
      <c r="OQB16" s="1933"/>
      <c r="OQC16" s="1933"/>
      <c r="OQD16" s="1933"/>
      <c r="OQE16" s="1933"/>
      <c r="OQF16" s="1933"/>
      <c r="OQG16" s="1933"/>
      <c r="OQH16" s="1933"/>
      <c r="OQI16" s="1933"/>
      <c r="OQJ16" s="1933"/>
      <c r="OQK16" s="1933"/>
      <c r="OQL16" s="1933"/>
      <c r="OQM16" s="1933"/>
      <c r="OQN16" s="1933"/>
      <c r="OQO16" s="1933"/>
      <c r="OQP16" s="1933"/>
      <c r="OQQ16" s="1933"/>
      <c r="OQR16" s="1933"/>
      <c r="OQS16" s="1933"/>
      <c r="OQT16" s="1933"/>
      <c r="OQU16" s="1933"/>
      <c r="OQV16" s="1933"/>
      <c r="OQW16" s="1933"/>
      <c r="OQX16" s="1933"/>
      <c r="OQY16" s="1933"/>
      <c r="OQZ16" s="1933"/>
      <c r="ORA16" s="1933"/>
      <c r="ORB16" s="1933"/>
      <c r="ORC16" s="1933"/>
      <c r="ORD16" s="1933"/>
      <c r="ORE16" s="1933"/>
      <c r="ORF16" s="1933"/>
      <c r="ORG16" s="1933"/>
      <c r="ORH16" s="1933"/>
      <c r="ORI16" s="1933"/>
      <c r="ORJ16" s="1933"/>
      <c r="ORK16" s="1933"/>
      <c r="ORL16" s="1933"/>
      <c r="ORM16" s="1933"/>
      <c r="ORN16" s="1933"/>
      <c r="ORO16" s="1933"/>
      <c r="ORP16" s="1933"/>
      <c r="ORQ16" s="1933"/>
      <c r="ORR16" s="1933"/>
      <c r="ORS16" s="1933"/>
      <c r="ORT16" s="1933"/>
      <c r="ORU16" s="1933"/>
      <c r="ORV16" s="1933"/>
      <c r="ORW16" s="1933"/>
      <c r="ORX16" s="1933"/>
      <c r="ORY16" s="1933"/>
      <c r="ORZ16" s="1933"/>
      <c r="OSA16" s="1933"/>
      <c r="OSB16" s="1933"/>
      <c r="OSC16" s="1933"/>
      <c r="OSD16" s="1933"/>
      <c r="OSE16" s="1933"/>
      <c r="OSF16" s="1933"/>
      <c r="OSG16" s="1933"/>
      <c r="OSH16" s="1933"/>
      <c r="OSI16" s="1933"/>
      <c r="OSJ16" s="1933"/>
      <c r="OSK16" s="1933"/>
      <c r="OSL16" s="1933"/>
      <c r="OSM16" s="1933"/>
      <c r="OSN16" s="1933"/>
      <c r="OSO16" s="1933"/>
      <c r="OSP16" s="1933"/>
      <c r="OSQ16" s="1933"/>
      <c r="OSR16" s="1933"/>
      <c r="OSS16" s="1933"/>
      <c r="OST16" s="1933"/>
      <c r="OSU16" s="1933"/>
      <c r="OSV16" s="1933"/>
      <c r="OSW16" s="1933"/>
      <c r="OSX16" s="1933"/>
      <c r="OSY16" s="1933"/>
      <c r="OSZ16" s="1933"/>
      <c r="OTA16" s="1933"/>
      <c r="OTB16" s="1933"/>
      <c r="OTC16" s="1933"/>
      <c r="OTD16" s="1933"/>
      <c r="OTE16" s="1933"/>
      <c r="OTF16" s="1933"/>
      <c r="OTG16" s="1933"/>
      <c r="OTH16" s="1933"/>
      <c r="OTI16" s="1933"/>
      <c r="OTJ16" s="1933"/>
      <c r="OTK16" s="1933"/>
      <c r="OTL16" s="1933"/>
      <c r="OTM16" s="1933"/>
      <c r="OTN16" s="1933"/>
      <c r="OTO16" s="1933"/>
      <c r="OTP16" s="1933"/>
      <c r="OTQ16" s="1933"/>
      <c r="OTR16" s="1933"/>
      <c r="OTS16" s="1933"/>
      <c r="OTT16" s="1933"/>
      <c r="OTU16" s="1933"/>
      <c r="OTV16" s="1933"/>
      <c r="OTW16" s="1933"/>
      <c r="OTX16" s="1933"/>
      <c r="OTY16" s="1933"/>
      <c r="OTZ16" s="1933"/>
      <c r="OUA16" s="1933"/>
      <c r="OUB16" s="1933"/>
      <c r="OUC16" s="1933"/>
      <c r="OUD16" s="1933"/>
      <c r="OUE16" s="1933"/>
      <c r="OUF16" s="1933"/>
      <c r="OUG16" s="1933"/>
      <c r="OUH16" s="1933"/>
      <c r="OUI16" s="1933"/>
      <c r="OUJ16" s="1933"/>
      <c r="OUK16" s="1933"/>
      <c r="OUL16" s="1933"/>
      <c r="OUM16" s="1933"/>
      <c r="OUN16" s="1933"/>
      <c r="OUO16" s="1933"/>
      <c r="OUP16" s="1933"/>
      <c r="OUQ16" s="1933"/>
      <c r="OUR16" s="1933"/>
      <c r="OUS16" s="1933"/>
      <c r="OUT16" s="1933"/>
      <c r="OUU16" s="1933"/>
      <c r="OUV16" s="1933"/>
      <c r="OUW16" s="1933"/>
      <c r="OUX16" s="1933"/>
      <c r="OUY16" s="1933"/>
      <c r="OUZ16" s="1933"/>
      <c r="OVA16" s="1933"/>
      <c r="OVB16" s="1933"/>
      <c r="OVC16" s="1933"/>
      <c r="OVD16" s="1933"/>
      <c r="OVE16" s="1933"/>
      <c r="OVF16" s="1933"/>
      <c r="OVG16" s="1933"/>
      <c r="OVH16" s="1933"/>
      <c r="OVI16" s="1933"/>
      <c r="OVJ16" s="1933"/>
      <c r="OVK16" s="1933"/>
      <c r="OVL16" s="1933"/>
      <c r="OVM16" s="1933"/>
      <c r="OVN16" s="1933"/>
      <c r="OVO16" s="1933"/>
      <c r="OVP16" s="1933"/>
      <c r="OVQ16" s="1933"/>
      <c r="OVR16" s="1933"/>
      <c r="OVS16" s="1933"/>
      <c r="OVT16" s="1933"/>
      <c r="OVU16" s="1933"/>
      <c r="OVV16" s="1933"/>
      <c r="OVW16" s="1933"/>
      <c r="OVX16" s="1933"/>
      <c r="OVY16" s="1933"/>
      <c r="OVZ16" s="1933"/>
      <c r="OWA16" s="1933"/>
      <c r="OWB16" s="1933"/>
      <c r="OWC16" s="1933"/>
      <c r="OWD16" s="1933"/>
      <c r="OWE16" s="1933"/>
      <c r="OWF16" s="1933"/>
      <c r="OWG16" s="1933"/>
      <c r="OWH16" s="1933"/>
      <c r="OWI16" s="1933"/>
      <c r="OWJ16" s="1933"/>
      <c r="OWK16" s="1933"/>
      <c r="OWL16" s="1933"/>
      <c r="OWM16" s="1933"/>
      <c r="OWN16" s="1933"/>
      <c r="OWO16" s="1933"/>
      <c r="OWP16" s="1933"/>
      <c r="OWQ16" s="1933"/>
      <c r="OWR16" s="1933"/>
      <c r="OWS16" s="1933"/>
      <c r="OWT16" s="1933"/>
      <c r="OWU16" s="1933"/>
      <c r="OWV16" s="1933"/>
      <c r="OWW16" s="1933"/>
      <c r="OWX16" s="1933"/>
      <c r="OWY16" s="1933"/>
      <c r="OWZ16" s="1933"/>
      <c r="OXA16" s="1933"/>
      <c r="OXB16" s="1933"/>
      <c r="OXC16" s="1933"/>
      <c r="OXD16" s="1933"/>
      <c r="OXE16" s="1933"/>
      <c r="OXF16" s="1933"/>
      <c r="OXG16" s="1933"/>
      <c r="OXH16" s="1933"/>
      <c r="OXI16" s="1933"/>
      <c r="OXJ16" s="1933"/>
      <c r="OXK16" s="1933"/>
      <c r="OXL16" s="1933"/>
      <c r="OXM16" s="1933"/>
      <c r="OXN16" s="1933"/>
      <c r="OXO16" s="1933"/>
      <c r="OXP16" s="1933"/>
      <c r="OXQ16" s="1933"/>
      <c r="OXR16" s="1933"/>
      <c r="OXS16" s="1933"/>
      <c r="OXT16" s="1933"/>
      <c r="OXU16" s="1933"/>
      <c r="OXV16" s="1933"/>
      <c r="OXW16" s="1933"/>
      <c r="OXX16" s="1933"/>
      <c r="OXY16" s="1933"/>
      <c r="OXZ16" s="1933"/>
      <c r="OYA16" s="1933"/>
      <c r="OYB16" s="1933"/>
      <c r="OYC16" s="1933"/>
      <c r="OYD16" s="1933"/>
      <c r="OYE16" s="1933"/>
      <c r="OYF16" s="1933"/>
      <c r="OYG16" s="1933"/>
      <c r="OYH16" s="1933"/>
      <c r="OYI16" s="1933"/>
      <c r="OYJ16" s="1933"/>
      <c r="OYK16" s="1933"/>
      <c r="OYL16" s="1933"/>
      <c r="OYM16" s="1933"/>
      <c r="OYN16" s="1933"/>
      <c r="OYO16" s="1933"/>
      <c r="OYP16" s="1933"/>
      <c r="OYQ16" s="1933"/>
      <c r="OYR16" s="1933"/>
      <c r="OYS16" s="1933"/>
      <c r="OYT16" s="1933"/>
      <c r="OYU16" s="1933"/>
      <c r="OYV16" s="1933"/>
      <c r="OYW16" s="1933"/>
      <c r="OYX16" s="1933"/>
      <c r="OYY16" s="1933"/>
      <c r="OYZ16" s="1933"/>
      <c r="OZA16" s="1933"/>
      <c r="OZB16" s="1933"/>
      <c r="OZC16" s="1933"/>
      <c r="OZD16" s="1933"/>
      <c r="OZE16" s="1933"/>
      <c r="OZF16" s="1933"/>
      <c r="OZG16" s="1933"/>
      <c r="OZH16" s="1933"/>
      <c r="OZI16" s="1933"/>
      <c r="OZJ16" s="1933"/>
      <c r="OZK16" s="1933"/>
      <c r="OZL16" s="1933"/>
      <c r="OZM16" s="1933"/>
      <c r="OZN16" s="1933"/>
      <c r="OZO16" s="1933"/>
      <c r="OZP16" s="1933"/>
      <c r="OZQ16" s="1933"/>
      <c r="OZR16" s="1933"/>
      <c r="OZS16" s="1933"/>
      <c r="OZT16" s="1933"/>
      <c r="OZU16" s="1933"/>
      <c r="OZV16" s="1933"/>
      <c r="OZW16" s="1933"/>
      <c r="OZX16" s="1933"/>
      <c r="OZY16" s="1933"/>
      <c r="OZZ16" s="1933"/>
      <c r="PAA16" s="1933"/>
      <c r="PAB16" s="1933"/>
      <c r="PAC16" s="1933"/>
      <c r="PAD16" s="1933"/>
      <c r="PAE16" s="1933"/>
      <c r="PAF16" s="1933"/>
      <c r="PAG16" s="1933"/>
      <c r="PAH16" s="1933"/>
      <c r="PAI16" s="1933"/>
      <c r="PAJ16" s="1933"/>
      <c r="PAK16" s="1933"/>
      <c r="PAL16" s="1933"/>
      <c r="PAM16" s="1933"/>
      <c r="PAN16" s="1933"/>
      <c r="PAO16" s="1933"/>
      <c r="PAP16" s="1933"/>
      <c r="PAQ16" s="1933"/>
      <c r="PAR16" s="1933"/>
      <c r="PAS16" s="1933"/>
      <c r="PAT16" s="1933"/>
      <c r="PAU16" s="1933"/>
      <c r="PAV16" s="1933"/>
      <c r="PAW16" s="1933"/>
      <c r="PAX16" s="1933"/>
      <c r="PAY16" s="1933"/>
      <c r="PAZ16" s="1933"/>
      <c r="PBA16" s="1933"/>
      <c r="PBB16" s="1933"/>
      <c r="PBC16" s="1933"/>
      <c r="PBD16" s="1933"/>
      <c r="PBE16" s="1933"/>
      <c r="PBF16" s="1933"/>
      <c r="PBG16" s="1933"/>
      <c r="PBH16" s="1933"/>
      <c r="PBI16" s="1933"/>
      <c r="PBJ16" s="1933"/>
      <c r="PBK16" s="1933"/>
      <c r="PBL16" s="1933"/>
      <c r="PBM16" s="1933"/>
      <c r="PBN16" s="1933"/>
      <c r="PBO16" s="1933"/>
      <c r="PBP16" s="1933"/>
      <c r="PBQ16" s="1933"/>
      <c r="PBR16" s="1933"/>
      <c r="PBS16" s="1933"/>
      <c r="PBT16" s="1933"/>
      <c r="PBU16" s="1933"/>
      <c r="PBV16" s="1933"/>
      <c r="PBW16" s="1933"/>
      <c r="PBX16" s="1933"/>
      <c r="PBY16" s="1933"/>
      <c r="PBZ16" s="1933"/>
      <c r="PCA16" s="1933"/>
      <c r="PCB16" s="1933"/>
      <c r="PCC16" s="1933"/>
      <c r="PCD16" s="1933"/>
      <c r="PCE16" s="1933"/>
      <c r="PCF16" s="1933"/>
      <c r="PCG16" s="1933"/>
      <c r="PCH16" s="1933"/>
      <c r="PCI16" s="1933"/>
      <c r="PCJ16" s="1933"/>
      <c r="PCK16" s="1933"/>
      <c r="PCL16" s="1933"/>
      <c r="PCM16" s="1933"/>
      <c r="PCN16" s="1933"/>
      <c r="PCO16" s="1933"/>
      <c r="PCP16" s="1933"/>
      <c r="PCQ16" s="1933"/>
      <c r="PCR16" s="1933"/>
      <c r="PCS16" s="1933"/>
      <c r="PCT16" s="1933"/>
      <c r="PCU16" s="1933"/>
      <c r="PCV16" s="1933"/>
      <c r="PCW16" s="1933"/>
      <c r="PCX16" s="1933"/>
      <c r="PCY16" s="1933"/>
      <c r="PCZ16" s="1933"/>
      <c r="PDA16" s="1933"/>
      <c r="PDB16" s="1933"/>
      <c r="PDC16" s="1933"/>
      <c r="PDD16" s="1933"/>
      <c r="PDE16" s="1933"/>
      <c r="PDF16" s="1933"/>
      <c r="PDG16" s="1933"/>
      <c r="PDH16" s="1933"/>
      <c r="PDI16" s="1933"/>
      <c r="PDJ16" s="1933"/>
      <c r="PDK16" s="1933"/>
      <c r="PDL16" s="1933"/>
      <c r="PDM16" s="1933"/>
      <c r="PDN16" s="1933"/>
      <c r="PDO16" s="1933"/>
      <c r="PDP16" s="1933"/>
      <c r="PDQ16" s="1933"/>
      <c r="PDR16" s="1933"/>
      <c r="PDS16" s="1933"/>
      <c r="PDT16" s="1933"/>
      <c r="PDU16" s="1933"/>
      <c r="PDV16" s="1933"/>
      <c r="PDW16" s="1933"/>
      <c r="PDX16" s="1933"/>
      <c r="PDY16" s="1933"/>
      <c r="PDZ16" s="1933"/>
      <c r="PEA16" s="1933"/>
      <c r="PEB16" s="1933"/>
      <c r="PEC16" s="1933"/>
      <c r="PED16" s="1933"/>
      <c r="PEE16" s="1933"/>
      <c r="PEF16" s="1933"/>
      <c r="PEG16" s="1933"/>
      <c r="PEH16" s="1933"/>
      <c r="PEI16" s="1933"/>
      <c r="PEJ16" s="1933"/>
      <c r="PEK16" s="1933"/>
      <c r="PEL16" s="1933"/>
      <c r="PEM16" s="1933"/>
      <c r="PEN16" s="1933"/>
      <c r="PEO16" s="1933"/>
      <c r="PEP16" s="1933"/>
      <c r="PEQ16" s="1933"/>
      <c r="PER16" s="1933"/>
      <c r="PES16" s="1933"/>
      <c r="PET16" s="1933"/>
      <c r="PEU16" s="1933"/>
      <c r="PEV16" s="1933"/>
      <c r="PEW16" s="1933"/>
      <c r="PEX16" s="1933"/>
      <c r="PEY16" s="1933"/>
      <c r="PEZ16" s="1933"/>
      <c r="PFA16" s="1933"/>
      <c r="PFB16" s="1933"/>
      <c r="PFC16" s="1933"/>
      <c r="PFD16" s="1933"/>
      <c r="PFE16" s="1933"/>
      <c r="PFF16" s="1933"/>
      <c r="PFG16" s="1933"/>
      <c r="PFH16" s="1933"/>
      <c r="PFI16" s="1933"/>
      <c r="PFJ16" s="1933"/>
      <c r="PFK16" s="1933"/>
      <c r="PFL16" s="1933"/>
      <c r="PFM16" s="1933"/>
      <c r="PFN16" s="1933"/>
      <c r="PFO16" s="1933"/>
      <c r="PFP16" s="1933"/>
      <c r="PFQ16" s="1933"/>
      <c r="PFR16" s="1933"/>
      <c r="PFS16" s="1933"/>
      <c r="PFT16" s="1933"/>
      <c r="PFU16" s="1933"/>
      <c r="PFV16" s="1933"/>
      <c r="PFW16" s="1933"/>
      <c r="PFX16" s="1933"/>
      <c r="PFY16" s="1933"/>
      <c r="PFZ16" s="1933"/>
      <c r="PGA16" s="1933"/>
      <c r="PGB16" s="1933"/>
      <c r="PGC16" s="1933"/>
      <c r="PGD16" s="1933"/>
      <c r="PGE16" s="1933"/>
      <c r="PGF16" s="1933"/>
      <c r="PGG16" s="1933"/>
      <c r="PGH16" s="1933"/>
      <c r="PGI16" s="1933"/>
      <c r="PGJ16" s="1933"/>
      <c r="PGK16" s="1933"/>
      <c r="PGL16" s="1933"/>
      <c r="PGM16" s="1933"/>
      <c r="PGN16" s="1933"/>
      <c r="PGO16" s="1933"/>
      <c r="PGP16" s="1933"/>
      <c r="PGQ16" s="1933"/>
      <c r="PGR16" s="1933"/>
      <c r="PGS16" s="1933"/>
      <c r="PGT16" s="1933"/>
      <c r="PGU16" s="1933"/>
      <c r="PGV16" s="1933"/>
      <c r="PGW16" s="1933"/>
      <c r="PGX16" s="1933"/>
      <c r="PGY16" s="1933"/>
      <c r="PGZ16" s="1933"/>
      <c r="PHA16" s="1933"/>
      <c r="PHB16" s="1933"/>
      <c r="PHC16" s="1933"/>
      <c r="PHD16" s="1933"/>
      <c r="PHE16" s="1933"/>
      <c r="PHF16" s="1933"/>
      <c r="PHG16" s="1933"/>
      <c r="PHH16" s="1933"/>
      <c r="PHI16" s="1933"/>
      <c r="PHJ16" s="1933"/>
      <c r="PHK16" s="1933"/>
      <c r="PHL16" s="1933"/>
      <c r="PHM16" s="1933"/>
      <c r="PHN16" s="1933"/>
      <c r="PHO16" s="1933"/>
      <c r="PHP16" s="1933"/>
      <c r="PHQ16" s="1933"/>
      <c r="PHR16" s="1933"/>
      <c r="PHS16" s="1933"/>
      <c r="PHT16" s="1933"/>
      <c r="PHU16" s="1933"/>
      <c r="PHV16" s="1933"/>
      <c r="PHW16" s="1933"/>
      <c r="PHX16" s="1933"/>
      <c r="PHY16" s="1933"/>
      <c r="PHZ16" s="1933"/>
      <c r="PIA16" s="1933"/>
      <c r="PIB16" s="1933"/>
      <c r="PIC16" s="1933"/>
      <c r="PID16" s="1933"/>
      <c r="PIE16" s="1933"/>
      <c r="PIF16" s="1933"/>
      <c r="PIG16" s="1933"/>
      <c r="PIH16" s="1933"/>
      <c r="PII16" s="1933"/>
      <c r="PIJ16" s="1933"/>
      <c r="PIK16" s="1933"/>
      <c r="PIL16" s="1933"/>
      <c r="PIM16" s="1933"/>
      <c r="PIN16" s="1933"/>
      <c r="PIO16" s="1933"/>
      <c r="PIP16" s="1933"/>
      <c r="PIQ16" s="1933"/>
      <c r="PIR16" s="1933"/>
      <c r="PIS16" s="1933"/>
      <c r="PIT16" s="1933"/>
      <c r="PIU16" s="1933"/>
      <c r="PIV16" s="1933"/>
      <c r="PIW16" s="1933"/>
      <c r="PIX16" s="1933"/>
      <c r="PIY16" s="1933"/>
      <c r="PIZ16" s="1933"/>
      <c r="PJA16" s="1933"/>
      <c r="PJB16" s="1933"/>
      <c r="PJC16" s="1933"/>
      <c r="PJD16" s="1933"/>
      <c r="PJE16" s="1933"/>
      <c r="PJF16" s="1933"/>
      <c r="PJG16" s="1933"/>
      <c r="PJH16" s="1933"/>
      <c r="PJI16" s="1933"/>
      <c r="PJJ16" s="1933"/>
      <c r="PJK16" s="1933"/>
      <c r="PJL16" s="1933"/>
      <c r="PJM16" s="1933"/>
      <c r="PJN16" s="1933"/>
      <c r="PJO16" s="1933"/>
      <c r="PJP16" s="1933"/>
      <c r="PJQ16" s="1933"/>
      <c r="PJR16" s="1933"/>
      <c r="PJS16" s="1933"/>
      <c r="PJT16" s="1933"/>
      <c r="PJU16" s="1933"/>
      <c r="PJV16" s="1933"/>
      <c r="PJW16" s="1933"/>
      <c r="PJX16" s="1933"/>
      <c r="PJY16" s="1933"/>
      <c r="PJZ16" s="1933"/>
      <c r="PKA16" s="1933"/>
      <c r="PKB16" s="1933"/>
      <c r="PKC16" s="1933"/>
      <c r="PKD16" s="1933"/>
      <c r="PKE16" s="1933"/>
      <c r="PKF16" s="1933"/>
      <c r="PKG16" s="1933"/>
      <c r="PKH16" s="1933"/>
      <c r="PKI16" s="1933"/>
      <c r="PKJ16" s="1933"/>
      <c r="PKK16" s="1933"/>
      <c r="PKL16" s="1933"/>
      <c r="PKM16" s="1933"/>
      <c r="PKN16" s="1933"/>
      <c r="PKO16" s="1933"/>
      <c r="PKP16" s="1933"/>
      <c r="PKQ16" s="1933"/>
      <c r="PKR16" s="1933"/>
      <c r="PKS16" s="1933"/>
      <c r="PKT16" s="1933"/>
      <c r="PKU16" s="1933"/>
      <c r="PKV16" s="1933"/>
      <c r="PKW16" s="1933"/>
      <c r="PKX16" s="1933"/>
      <c r="PKY16" s="1933"/>
      <c r="PKZ16" s="1933"/>
      <c r="PLA16" s="1933"/>
      <c r="PLB16" s="1933"/>
      <c r="PLC16" s="1933"/>
      <c r="PLD16" s="1933"/>
      <c r="PLE16" s="1933"/>
      <c r="PLF16" s="1933"/>
      <c r="PLG16" s="1933"/>
      <c r="PLH16" s="1933"/>
      <c r="PLI16" s="1933"/>
      <c r="PLJ16" s="1933"/>
      <c r="PLK16" s="1933"/>
      <c r="PLL16" s="1933"/>
      <c r="PLM16" s="1933"/>
      <c r="PLN16" s="1933"/>
      <c r="PLO16" s="1933"/>
      <c r="PLP16" s="1933"/>
      <c r="PLQ16" s="1933"/>
      <c r="PLR16" s="1933"/>
      <c r="PLS16" s="1933"/>
      <c r="PLT16" s="1933"/>
      <c r="PLU16" s="1933"/>
      <c r="PLV16" s="1933"/>
      <c r="PLW16" s="1933"/>
      <c r="PLX16" s="1933"/>
      <c r="PLY16" s="1933"/>
      <c r="PLZ16" s="1933"/>
      <c r="PMA16" s="1933"/>
      <c r="PMB16" s="1933"/>
      <c r="PMC16" s="1933"/>
      <c r="PMD16" s="1933"/>
      <c r="PME16" s="1933"/>
      <c r="PMF16" s="1933"/>
      <c r="PMG16" s="1933"/>
      <c r="PMH16" s="1933"/>
      <c r="PMI16" s="1933"/>
      <c r="PMJ16" s="1933"/>
      <c r="PMK16" s="1933"/>
      <c r="PML16" s="1933"/>
      <c r="PMM16" s="1933"/>
      <c r="PMN16" s="1933"/>
      <c r="PMO16" s="1933"/>
      <c r="PMP16" s="1933"/>
      <c r="PMQ16" s="1933"/>
      <c r="PMR16" s="1933"/>
      <c r="PMS16" s="1933"/>
      <c r="PMT16" s="1933"/>
      <c r="PMU16" s="1933"/>
      <c r="PMV16" s="1933"/>
      <c r="PMW16" s="1933"/>
      <c r="PMX16" s="1933"/>
      <c r="PMY16" s="1933"/>
      <c r="PMZ16" s="1933"/>
      <c r="PNA16" s="1933"/>
      <c r="PNB16" s="1933"/>
      <c r="PNC16" s="1933"/>
      <c r="PND16" s="1933"/>
      <c r="PNE16" s="1933"/>
      <c r="PNF16" s="1933"/>
      <c r="PNG16" s="1933"/>
      <c r="PNH16" s="1933"/>
      <c r="PNI16" s="1933"/>
      <c r="PNJ16" s="1933"/>
      <c r="PNK16" s="1933"/>
      <c r="PNL16" s="1933"/>
      <c r="PNM16" s="1933"/>
      <c r="PNN16" s="1933"/>
      <c r="PNO16" s="1933"/>
      <c r="PNP16" s="1933"/>
      <c r="PNQ16" s="1933"/>
      <c r="PNR16" s="1933"/>
      <c r="PNS16" s="1933"/>
      <c r="PNT16" s="1933"/>
      <c r="PNU16" s="1933"/>
      <c r="PNV16" s="1933"/>
      <c r="PNW16" s="1933"/>
      <c r="PNX16" s="1933"/>
      <c r="PNY16" s="1933"/>
      <c r="PNZ16" s="1933"/>
      <c r="POA16" s="1933"/>
      <c r="POB16" s="1933"/>
      <c r="POC16" s="1933"/>
      <c r="POD16" s="1933"/>
      <c r="POE16" s="1933"/>
      <c r="POF16" s="1933"/>
      <c r="POG16" s="1933"/>
      <c r="POH16" s="1933"/>
      <c r="POI16" s="1933"/>
      <c r="POJ16" s="1933"/>
      <c r="POK16" s="1933"/>
      <c r="POL16" s="1933"/>
      <c r="POM16" s="1933"/>
      <c r="PON16" s="1933"/>
      <c r="POO16" s="1933"/>
      <c r="POP16" s="1933"/>
      <c r="POQ16" s="1933"/>
      <c r="POR16" s="1933"/>
      <c r="POS16" s="1933"/>
      <c r="POT16" s="1933"/>
      <c r="POU16" s="1933"/>
      <c r="POV16" s="1933"/>
      <c r="POW16" s="1933"/>
      <c r="POX16" s="1933"/>
      <c r="POY16" s="1933"/>
      <c r="POZ16" s="1933"/>
      <c r="PPA16" s="1933"/>
      <c r="PPB16" s="1933"/>
      <c r="PPC16" s="1933"/>
      <c r="PPD16" s="1933"/>
      <c r="PPE16" s="1933"/>
      <c r="PPF16" s="1933"/>
      <c r="PPG16" s="1933"/>
      <c r="PPH16" s="1933"/>
      <c r="PPI16" s="1933"/>
      <c r="PPJ16" s="1933"/>
      <c r="PPK16" s="1933"/>
      <c r="PPL16" s="1933"/>
      <c r="PPM16" s="1933"/>
      <c r="PPN16" s="1933"/>
      <c r="PPO16" s="1933"/>
      <c r="PPP16" s="1933"/>
      <c r="PPQ16" s="1933"/>
      <c r="PPR16" s="1933"/>
      <c r="PPS16" s="1933"/>
      <c r="PPT16" s="1933"/>
      <c r="PPU16" s="1933"/>
      <c r="PPV16" s="1933"/>
      <c r="PPW16" s="1933"/>
      <c r="PPX16" s="1933"/>
      <c r="PPY16" s="1933"/>
      <c r="PPZ16" s="1933"/>
      <c r="PQA16" s="1933"/>
      <c r="PQB16" s="1933"/>
      <c r="PQC16" s="1933"/>
      <c r="PQD16" s="1933"/>
      <c r="PQE16" s="1933"/>
      <c r="PQF16" s="1933"/>
      <c r="PQG16" s="1933"/>
      <c r="PQH16" s="1933"/>
      <c r="PQI16" s="1933"/>
      <c r="PQJ16" s="1933"/>
      <c r="PQK16" s="1933"/>
      <c r="PQL16" s="1933"/>
      <c r="PQM16" s="1933"/>
      <c r="PQN16" s="1933"/>
      <c r="PQO16" s="1933"/>
      <c r="PQP16" s="1933"/>
      <c r="PQQ16" s="1933"/>
      <c r="PQR16" s="1933"/>
      <c r="PQS16" s="1933"/>
      <c r="PQT16" s="1933"/>
      <c r="PQU16" s="1933"/>
      <c r="PQV16" s="1933"/>
      <c r="PQW16" s="1933"/>
      <c r="PQX16" s="1933"/>
      <c r="PQY16" s="1933"/>
      <c r="PQZ16" s="1933"/>
      <c r="PRA16" s="1933"/>
      <c r="PRB16" s="1933"/>
      <c r="PRC16" s="1933"/>
      <c r="PRD16" s="1933"/>
      <c r="PRE16" s="1933"/>
      <c r="PRF16" s="1933"/>
      <c r="PRG16" s="1933"/>
      <c r="PRH16" s="1933"/>
      <c r="PRI16" s="1933"/>
      <c r="PRJ16" s="1933"/>
      <c r="PRK16" s="1933"/>
      <c r="PRL16" s="1933"/>
      <c r="PRM16" s="1933"/>
      <c r="PRN16" s="1933"/>
      <c r="PRO16" s="1933"/>
      <c r="PRP16" s="1933"/>
      <c r="PRQ16" s="1933"/>
      <c r="PRR16" s="1933"/>
      <c r="PRS16" s="1933"/>
      <c r="PRT16" s="1933"/>
      <c r="PRU16" s="1933"/>
      <c r="PRV16" s="1933"/>
      <c r="PRW16" s="1933"/>
      <c r="PRX16" s="1933"/>
      <c r="PRY16" s="1933"/>
      <c r="PRZ16" s="1933"/>
      <c r="PSA16" s="1933"/>
      <c r="PSB16" s="1933"/>
      <c r="PSC16" s="1933"/>
      <c r="PSD16" s="1933"/>
      <c r="PSE16" s="1933"/>
      <c r="PSF16" s="1933"/>
      <c r="PSG16" s="1933"/>
      <c r="PSH16" s="1933"/>
      <c r="PSI16" s="1933"/>
      <c r="PSJ16" s="1933"/>
      <c r="PSK16" s="1933"/>
      <c r="PSL16" s="1933"/>
      <c r="PSM16" s="1933"/>
      <c r="PSN16" s="1933"/>
      <c r="PSO16" s="1933"/>
      <c r="PSP16" s="1933"/>
      <c r="PSQ16" s="1933"/>
      <c r="PSR16" s="1933"/>
      <c r="PSS16" s="1933"/>
      <c r="PST16" s="1933"/>
      <c r="PSU16" s="1933"/>
      <c r="PSV16" s="1933"/>
      <c r="PSW16" s="1933"/>
      <c r="PSX16" s="1933"/>
      <c r="PSY16" s="1933"/>
      <c r="PSZ16" s="1933"/>
      <c r="PTA16" s="1933"/>
      <c r="PTB16" s="1933"/>
      <c r="PTC16" s="1933"/>
      <c r="PTD16" s="1933"/>
      <c r="PTE16" s="1933"/>
      <c r="PTF16" s="1933"/>
      <c r="PTG16" s="1933"/>
      <c r="PTH16" s="1933"/>
      <c r="PTI16" s="1933"/>
      <c r="PTJ16" s="1933"/>
      <c r="PTK16" s="1933"/>
      <c r="PTL16" s="1933"/>
      <c r="PTM16" s="1933"/>
      <c r="PTN16" s="1933"/>
      <c r="PTO16" s="1933"/>
      <c r="PTP16" s="1933"/>
      <c r="PTQ16" s="1933"/>
      <c r="PTR16" s="1933"/>
      <c r="PTS16" s="1933"/>
      <c r="PTT16" s="1933"/>
      <c r="PTU16" s="1933"/>
      <c r="PTV16" s="1933"/>
      <c r="PTW16" s="1933"/>
      <c r="PTX16" s="1933"/>
      <c r="PTY16" s="1933"/>
      <c r="PTZ16" s="1933"/>
      <c r="PUA16" s="1933"/>
      <c r="PUB16" s="1933"/>
      <c r="PUC16" s="1933"/>
      <c r="PUD16" s="1933"/>
      <c r="PUE16" s="1933"/>
      <c r="PUF16" s="1933"/>
      <c r="PUG16" s="1933"/>
      <c r="PUH16" s="1933"/>
      <c r="PUI16" s="1933"/>
      <c r="PUJ16" s="1933"/>
      <c r="PUK16" s="1933"/>
      <c r="PUL16" s="1933"/>
      <c r="PUM16" s="1933"/>
      <c r="PUN16" s="1933"/>
      <c r="PUO16" s="1933"/>
      <c r="PUP16" s="1933"/>
      <c r="PUQ16" s="1933"/>
      <c r="PUR16" s="1933"/>
      <c r="PUS16" s="1933"/>
      <c r="PUT16" s="1933"/>
      <c r="PUU16" s="1933"/>
      <c r="PUV16" s="1933"/>
      <c r="PUW16" s="1933"/>
      <c r="PUX16" s="1933"/>
      <c r="PUY16" s="1933"/>
      <c r="PUZ16" s="1933"/>
      <c r="PVA16" s="1933"/>
      <c r="PVB16" s="1933"/>
      <c r="PVC16" s="1933"/>
      <c r="PVD16" s="1933"/>
      <c r="PVE16" s="1933"/>
      <c r="PVF16" s="1933"/>
      <c r="PVG16" s="1933"/>
      <c r="PVH16" s="1933"/>
      <c r="PVI16" s="1933"/>
      <c r="PVJ16" s="1933"/>
      <c r="PVK16" s="1933"/>
      <c r="PVL16" s="1933"/>
      <c r="PVM16" s="1933"/>
      <c r="PVN16" s="1933"/>
      <c r="PVO16" s="1933"/>
      <c r="PVP16" s="1933"/>
      <c r="PVQ16" s="1933"/>
      <c r="PVR16" s="1933"/>
      <c r="PVS16" s="1933"/>
      <c r="PVT16" s="1933"/>
      <c r="PVU16" s="1933"/>
      <c r="PVV16" s="1933"/>
      <c r="PVW16" s="1933"/>
      <c r="PVX16" s="1933"/>
      <c r="PVY16" s="1933"/>
      <c r="PVZ16" s="1933"/>
      <c r="PWA16" s="1933"/>
      <c r="PWB16" s="1933"/>
      <c r="PWC16" s="1933"/>
      <c r="PWD16" s="1933"/>
      <c r="PWE16" s="1933"/>
      <c r="PWF16" s="1933"/>
      <c r="PWG16" s="1933"/>
      <c r="PWH16" s="1933"/>
      <c r="PWI16" s="1933"/>
      <c r="PWJ16" s="1933"/>
      <c r="PWK16" s="1933"/>
      <c r="PWL16" s="1933"/>
      <c r="PWM16" s="1933"/>
      <c r="PWN16" s="1933"/>
      <c r="PWO16" s="1933"/>
      <c r="PWP16" s="1933"/>
      <c r="PWQ16" s="1933"/>
      <c r="PWR16" s="1933"/>
      <c r="PWS16" s="1933"/>
      <c r="PWT16" s="1933"/>
      <c r="PWU16" s="1933"/>
      <c r="PWV16" s="1933"/>
      <c r="PWW16" s="1933"/>
      <c r="PWX16" s="1933"/>
      <c r="PWY16" s="1933"/>
      <c r="PWZ16" s="1933"/>
      <c r="PXA16" s="1933"/>
      <c r="PXB16" s="1933"/>
      <c r="PXC16" s="1933"/>
      <c r="PXD16" s="1933"/>
      <c r="PXE16" s="1933"/>
      <c r="PXF16" s="1933"/>
      <c r="PXG16" s="1933"/>
      <c r="PXH16" s="1933"/>
      <c r="PXI16" s="1933"/>
      <c r="PXJ16" s="1933"/>
      <c r="PXK16" s="1933"/>
      <c r="PXL16" s="1933"/>
      <c r="PXM16" s="1933"/>
      <c r="PXN16" s="1933"/>
      <c r="PXO16" s="1933"/>
      <c r="PXP16" s="1933"/>
      <c r="PXQ16" s="1933"/>
      <c r="PXR16" s="1933"/>
      <c r="PXS16" s="1933"/>
      <c r="PXT16" s="1933"/>
      <c r="PXU16" s="1933"/>
      <c r="PXV16" s="1933"/>
      <c r="PXW16" s="1933"/>
      <c r="PXX16" s="1933"/>
      <c r="PXY16" s="1933"/>
      <c r="PXZ16" s="1933"/>
      <c r="PYA16" s="1933"/>
      <c r="PYB16" s="1933"/>
      <c r="PYC16" s="1933"/>
      <c r="PYD16" s="1933"/>
      <c r="PYE16" s="1933"/>
      <c r="PYF16" s="1933"/>
      <c r="PYG16" s="1933"/>
      <c r="PYH16" s="1933"/>
      <c r="PYI16" s="1933"/>
      <c r="PYJ16" s="1933"/>
      <c r="PYK16" s="1933"/>
      <c r="PYL16" s="1933"/>
      <c r="PYM16" s="1933"/>
      <c r="PYN16" s="1933"/>
      <c r="PYO16" s="1933"/>
      <c r="PYP16" s="1933"/>
      <c r="PYQ16" s="1933"/>
      <c r="PYR16" s="1933"/>
      <c r="PYS16" s="1933"/>
      <c r="PYT16" s="1933"/>
      <c r="PYU16" s="1933"/>
      <c r="PYV16" s="1933"/>
      <c r="PYW16" s="1933"/>
      <c r="PYX16" s="1933"/>
      <c r="PYY16" s="1933"/>
      <c r="PYZ16" s="1933"/>
      <c r="PZA16" s="1933"/>
      <c r="PZB16" s="1933"/>
      <c r="PZC16" s="1933"/>
      <c r="PZD16" s="1933"/>
      <c r="PZE16" s="1933"/>
      <c r="PZF16" s="1933"/>
      <c r="PZG16" s="1933"/>
      <c r="PZH16" s="1933"/>
      <c r="PZI16" s="1933"/>
      <c r="PZJ16" s="1933"/>
      <c r="PZK16" s="1933"/>
      <c r="PZL16" s="1933"/>
      <c r="PZM16" s="1933"/>
      <c r="PZN16" s="1933"/>
      <c r="PZO16" s="1933"/>
      <c r="PZP16" s="1933"/>
      <c r="PZQ16" s="1933"/>
      <c r="PZR16" s="1933"/>
      <c r="PZS16" s="1933"/>
      <c r="PZT16" s="1933"/>
      <c r="PZU16" s="1933"/>
      <c r="PZV16" s="1933"/>
      <c r="PZW16" s="1933"/>
      <c r="PZX16" s="1933"/>
      <c r="PZY16" s="1933"/>
      <c r="PZZ16" s="1933"/>
      <c r="QAA16" s="1933"/>
      <c r="QAB16" s="1933"/>
      <c r="QAC16" s="1933"/>
      <c r="QAD16" s="1933"/>
      <c r="QAE16" s="1933"/>
      <c r="QAF16" s="1933"/>
      <c r="QAG16" s="1933"/>
      <c r="QAH16" s="1933"/>
      <c r="QAI16" s="1933"/>
      <c r="QAJ16" s="1933"/>
      <c r="QAK16" s="1933"/>
      <c r="QAL16" s="1933"/>
      <c r="QAM16" s="1933"/>
      <c r="QAN16" s="1933"/>
      <c r="QAO16" s="1933"/>
      <c r="QAP16" s="1933"/>
      <c r="QAQ16" s="1933"/>
      <c r="QAR16" s="1933"/>
      <c r="QAS16" s="1933"/>
      <c r="QAT16" s="1933"/>
      <c r="QAU16" s="1933"/>
      <c r="QAV16" s="1933"/>
      <c r="QAW16" s="1933"/>
      <c r="QAX16" s="1933"/>
      <c r="QAY16" s="1933"/>
      <c r="QAZ16" s="1933"/>
      <c r="QBA16" s="1933"/>
      <c r="QBB16" s="1933"/>
      <c r="QBC16" s="1933"/>
      <c r="QBD16" s="1933"/>
      <c r="QBE16" s="1933"/>
      <c r="QBF16" s="1933"/>
      <c r="QBG16" s="1933"/>
      <c r="QBH16" s="1933"/>
      <c r="QBI16" s="1933"/>
      <c r="QBJ16" s="1933"/>
      <c r="QBK16" s="1933"/>
      <c r="QBL16" s="1933"/>
      <c r="QBM16" s="1933"/>
      <c r="QBN16" s="1933"/>
      <c r="QBO16" s="1933"/>
      <c r="QBP16" s="1933"/>
      <c r="QBQ16" s="1933"/>
      <c r="QBR16" s="1933"/>
      <c r="QBS16" s="1933"/>
      <c r="QBT16" s="1933"/>
      <c r="QBU16" s="1933"/>
      <c r="QBV16" s="1933"/>
      <c r="QBW16" s="1933"/>
      <c r="QBX16" s="1933"/>
      <c r="QBY16" s="1933"/>
      <c r="QBZ16" s="1933"/>
      <c r="QCA16" s="1933"/>
      <c r="QCB16" s="1933"/>
      <c r="QCC16" s="1933"/>
      <c r="QCD16" s="1933"/>
      <c r="QCE16" s="1933"/>
      <c r="QCF16" s="1933"/>
      <c r="QCG16" s="1933"/>
      <c r="QCH16" s="1933"/>
      <c r="QCI16" s="1933"/>
      <c r="QCJ16" s="1933"/>
      <c r="QCK16" s="1933"/>
      <c r="QCL16" s="1933"/>
      <c r="QCM16" s="1933"/>
      <c r="QCN16" s="1933"/>
      <c r="QCO16" s="1933"/>
      <c r="QCP16" s="1933"/>
      <c r="QCQ16" s="1933"/>
      <c r="QCR16" s="1933"/>
      <c r="QCS16" s="1933"/>
      <c r="QCT16" s="1933"/>
      <c r="QCU16" s="1933"/>
      <c r="QCV16" s="1933"/>
      <c r="QCW16" s="1933"/>
      <c r="QCX16" s="1933"/>
      <c r="QCY16" s="1933"/>
      <c r="QCZ16" s="1933"/>
      <c r="QDA16" s="1933"/>
      <c r="QDB16" s="1933"/>
      <c r="QDC16" s="1933"/>
      <c r="QDD16" s="1933"/>
      <c r="QDE16" s="1933"/>
      <c r="QDF16" s="1933"/>
      <c r="QDG16" s="1933"/>
      <c r="QDH16" s="1933"/>
      <c r="QDI16" s="1933"/>
      <c r="QDJ16" s="1933"/>
      <c r="QDK16" s="1933"/>
      <c r="QDL16" s="1933"/>
      <c r="QDM16" s="1933"/>
      <c r="QDN16" s="1933"/>
      <c r="QDO16" s="1933"/>
      <c r="QDP16" s="1933"/>
      <c r="QDQ16" s="1933"/>
      <c r="QDR16" s="1933"/>
      <c r="QDS16" s="1933"/>
      <c r="QDT16" s="1933"/>
      <c r="QDU16" s="1933"/>
      <c r="QDV16" s="1933"/>
      <c r="QDW16" s="1933"/>
      <c r="QDX16" s="1933"/>
      <c r="QDY16" s="1933"/>
      <c r="QDZ16" s="1933"/>
      <c r="QEA16" s="1933"/>
      <c r="QEB16" s="1933"/>
      <c r="QEC16" s="1933"/>
      <c r="QED16" s="1933"/>
      <c r="QEE16" s="1933"/>
      <c r="QEF16" s="1933"/>
      <c r="QEG16" s="1933"/>
      <c r="QEH16" s="1933"/>
      <c r="QEI16" s="1933"/>
      <c r="QEJ16" s="1933"/>
      <c r="QEK16" s="1933"/>
      <c r="QEL16" s="1933"/>
      <c r="QEM16" s="1933"/>
      <c r="QEN16" s="1933"/>
      <c r="QEO16" s="1933"/>
      <c r="QEP16" s="1933"/>
      <c r="QEQ16" s="1933"/>
      <c r="QER16" s="1933"/>
      <c r="QES16" s="1933"/>
      <c r="QET16" s="1933"/>
      <c r="QEU16" s="1933"/>
      <c r="QEV16" s="1933"/>
      <c r="QEW16" s="1933"/>
      <c r="QEX16" s="1933"/>
      <c r="QEY16" s="1933"/>
      <c r="QEZ16" s="1933"/>
      <c r="QFA16" s="1933"/>
      <c r="QFB16" s="1933"/>
      <c r="QFC16" s="1933"/>
      <c r="QFD16" s="1933"/>
      <c r="QFE16" s="1933"/>
      <c r="QFF16" s="1933"/>
      <c r="QFG16" s="1933"/>
      <c r="QFH16" s="1933"/>
      <c r="QFI16" s="1933"/>
      <c r="QFJ16" s="1933"/>
      <c r="QFK16" s="1933"/>
      <c r="QFL16" s="1933"/>
      <c r="QFM16" s="1933"/>
      <c r="QFN16" s="1933"/>
      <c r="QFO16" s="1933"/>
      <c r="QFP16" s="1933"/>
      <c r="QFQ16" s="1933"/>
      <c r="QFR16" s="1933"/>
      <c r="QFS16" s="1933"/>
      <c r="QFT16" s="1933"/>
      <c r="QFU16" s="1933"/>
      <c r="QFV16" s="1933"/>
      <c r="QFW16" s="1933"/>
      <c r="QFX16" s="1933"/>
      <c r="QFY16" s="1933"/>
      <c r="QFZ16" s="1933"/>
      <c r="QGA16" s="1933"/>
      <c r="QGB16" s="1933"/>
      <c r="QGC16" s="1933"/>
      <c r="QGD16" s="1933"/>
      <c r="QGE16" s="1933"/>
      <c r="QGF16" s="1933"/>
      <c r="QGG16" s="1933"/>
      <c r="QGH16" s="1933"/>
      <c r="QGI16" s="1933"/>
      <c r="QGJ16" s="1933"/>
      <c r="QGK16" s="1933"/>
      <c r="QGL16" s="1933"/>
      <c r="QGM16" s="1933"/>
      <c r="QGN16" s="1933"/>
      <c r="QGO16" s="1933"/>
      <c r="QGP16" s="1933"/>
      <c r="QGQ16" s="1933"/>
      <c r="QGR16" s="1933"/>
      <c r="QGS16" s="1933"/>
      <c r="QGT16" s="1933"/>
      <c r="QGU16" s="1933"/>
      <c r="QGV16" s="1933"/>
      <c r="QGW16" s="1933"/>
      <c r="QGX16" s="1933"/>
      <c r="QGY16" s="1933"/>
      <c r="QGZ16" s="1933"/>
      <c r="QHA16" s="1933"/>
      <c r="QHB16" s="1933"/>
      <c r="QHC16" s="1933"/>
      <c r="QHD16" s="1933"/>
      <c r="QHE16" s="1933"/>
      <c r="QHF16" s="1933"/>
      <c r="QHG16" s="1933"/>
      <c r="QHH16" s="1933"/>
      <c r="QHI16" s="1933"/>
      <c r="QHJ16" s="1933"/>
      <c r="QHK16" s="1933"/>
      <c r="QHL16" s="1933"/>
      <c r="QHM16" s="1933"/>
      <c r="QHN16" s="1933"/>
      <c r="QHO16" s="1933"/>
      <c r="QHP16" s="1933"/>
      <c r="QHQ16" s="1933"/>
      <c r="QHR16" s="1933"/>
      <c r="QHS16" s="1933"/>
      <c r="QHT16" s="1933"/>
      <c r="QHU16" s="1933"/>
      <c r="QHV16" s="1933"/>
      <c r="QHW16" s="1933"/>
      <c r="QHX16" s="1933"/>
      <c r="QHY16" s="1933"/>
      <c r="QHZ16" s="1933"/>
      <c r="QIA16" s="1933"/>
      <c r="QIB16" s="1933"/>
      <c r="QIC16" s="1933"/>
      <c r="QID16" s="1933"/>
      <c r="QIE16" s="1933"/>
      <c r="QIF16" s="1933"/>
      <c r="QIG16" s="1933"/>
      <c r="QIH16" s="1933"/>
      <c r="QII16" s="1933"/>
      <c r="QIJ16" s="1933"/>
      <c r="QIK16" s="1933"/>
      <c r="QIL16" s="1933"/>
      <c r="QIM16" s="1933"/>
      <c r="QIN16" s="1933"/>
      <c r="QIO16" s="1933"/>
      <c r="QIP16" s="1933"/>
      <c r="QIQ16" s="1933"/>
      <c r="QIR16" s="1933"/>
      <c r="QIS16" s="1933"/>
      <c r="QIT16" s="1933"/>
      <c r="QIU16" s="1933"/>
      <c r="QIV16" s="1933"/>
      <c r="QIW16" s="1933"/>
      <c r="QIX16" s="1933"/>
      <c r="QIY16" s="1933"/>
      <c r="QIZ16" s="1933"/>
      <c r="QJA16" s="1933"/>
      <c r="QJB16" s="1933"/>
      <c r="QJC16" s="1933"/>
      <c r="QJD16" s="1933"/>
      <c r="QJE16" s="1933"/>
      <c r="QJF16" s="1933"/>
      <c r="QJG16" s="1933"/>
      <c r="QJH16" s="1933"/>
      <c r="QJI16" s="1933"/>
      <c r="QJJ16" s="1933"/>
      <c r="QJK16" s="1933"/>
      <c r="QJL16" s="1933"/>
      <c r="QJM16" s="1933"/>
      <c r="QJN16" s="1933"/>
      <c r="QJO16" s="1933"/>
      <c r="QJP16" s="1933"/>
      <c r="QJQ16" s="1933"/>
      <c r="QJR16" s="1933"/>
      <c r="QJS16" s="1933"/>
      <c r="QJT16" s="1933"/>
      <c r="QJU16" s="1933"/>
      <c r="QJV16" s="1933"/>
      <c r="QJW16" s="1933"/>
      <c r="QJX16" s="1933"/>
      <c r="QJY16" s="1933"/>
      <c r="QJZ16" s="1933"/>
      <c r="QKA16" s="1933"/>
      <c r="QKB16" s="1933"/>
      <c r="QKC16" s="1933"/>
      <c r="QKD16" s="1933"/>
      <c r="QKE16" s="1933"/>
      <c r="QKF16" s="1933"/>
      <c r="QKG16" s="1933"/>
      <c r="QKH16" s="1933"/>
      <c r="QKI16" s="1933"/>
      <c r="QKJ16" s="1933"/>
      <c r="QKK16" s="1933"/>
      <c r="QKL16" s="1933"/>
      <c r="QKM16" s="1933"/>
      <c r="QKN16" s="1933"/>
      <c r="QKO16" s="1933"/>
      <c r="QKP16" s="1933"/>
      <c r="QKQ16" s="1933"/>
      <c r="QKR16" s="1933"/>
      <c r="QKS16" s="1933"/>
      <c r="QKT16" s="1933"/>
      <c r="QKU16" s="1933"/>
      <c r="QKV16" s="1933"/>
      <c r="QKW16" s="1933"/>
      <c r="QKX16" s="1933"/>
      <c r="QKY16" s="1933"/>
      <c r="QKZ16" s="1933"/>
      <c r="QLA16" s="1933"/>
      <c r="QLB16" s="1933"/>
      <c r="QLC16" s="1933"/>
      <c r="QLD16" s="1933"/>
      <c r="QLE16" s="1933"/>
      <c r="QLF16" s="1933"/>
      <c r="QLG16" s="1933"/>
      <c r="QLH16" s="1933"/>
      <c r="QLI16" s="1933"/>
      <c r="QLJ16" s="1933"/>
      <c r="QLK16" s="1933"/>
      <c r="QLL16" s="1933"/>
      <c r="QLM16" s="1933"/>
      <c r="QLN16" s="1933"/>
      <c r="QLO16" s="1933"/>
      <c r="QLP16" s="1933"/>
      <c r="QLQ16" s="1933"/>
      <c r="QLR16" s="1933"/>
      <c r="QLS16" s="1933"/>
      <c r="QLT16" s="1933"/>
      <c r="QLU16" s="1933"/>
      <c r="QLV16" s="1933"/>
      <c r="QLW16" s="1933"/>
      <c r="QLX16" s="1933"/>
      <c r="QLY16" s="1933"/>
      <c r="QLZ16" s="1933"/>
      <c r="QMA16" s="1933"/>
      <c r="QMB16" s="1933"/>
      <c r="QMC16" s="1933"/>
      <c r="QMD16" s="1933"/>
      <c r="QME16" s="1933"/>
      <c r="QMF16" s="1933"/>
      <c r="QMG16" s="1933"/>
      <c r="QMH16" s="1933"/>
      <c r="QMI16" s="1933"/>
      <c r="QMJ16" s="1933"/>
      <c r="QMK16" s="1933"/>
      <c r="QML16" s="1933"/>
      <c r="QMM16" s="1933"/>
      <c r="QMN16" s="1933"/>
      <c r="QMO16" s="1933"/>
      <c r="QMP16" s="1933"/>
      <c r="QMQ16" s="1933"/>
      <c r="QMR16" s="1933"/>
      <c r="QMS16" s="1933"/>
      <c r="QMT16" s="1933"/>
      <c r="QMU16" s="1933"/>
      <c r="QMV16" s="1933"/>
      <c r="QMW16" s="1933"/>
      <c r="QMX16" s="1933"/>
      <c r="QMY16" s="1933"/>
      <c r="QMZ16" s="1933"/>
      <c r="QNA16" s="1933"/>
      <c r="QNB16" s="1933"/>
      <c r="QNC16" s="1933"/>
      <c r="QND16" s="1933"/>
      <c r="QNE16" s="1933"/>
      <c r="QNF16" s="1933"/>
      <c r="QNG16" s="1933"/>
      <c r="QNH16" s="1933"/>
      <c r="QNI16" s="1933"/>
      <c r="QNJ16" s="1933"/>
      <c r="QNK16" s="1933"/>
      <c r="QNL16" s="1933"/>
      <c r="QNM16" s="1933"/>
      <c r="QNN16" s="1933"/>
      <c r="QNO16" s="1933"/>
      <c r="QNP16" s="1933"/>
      <c r="QNQ16" s="1933"/>
      <c r="QNR16" s="1933"/>
      <c r="QNS16" s="1933"/>
      <c r="QNT16" s="1933"/>
      <c r="QNU16" s="1933"/>
      <c r="QNV16" s="1933"/>
      <c r="QNW16" s="1933"/>
      <c r="QNX16" s="1933"/>
      <c r="QNY16" s="1933"/>
      <c r="QNZ16" s="1933"/>
      <c r="QOA16" s="1933"/>
      <c r="QOB16" s="1933"/>
      <c r="QOC16" s="1933"/>
      <c r="QOD16" s="1933"/>
      <c r="QOE16" s="1933"/>
      <c r="QOF16" s="1933"/>
      <c r="QOG16" s="1933"/>
      <c r="QOH16" s="1933"/>
      <c r="QOI16" s="1933"/>
      <c r="QOJ16" s="1933"/>
      <c r="QOK16" s="1933"/>
      <c r="QOL16" s="1933"/>
      <c r="QOM16" s="1933"/>
      <c r="QON16" s="1933"/>
      <c r="QOO16" s="1933"/>
      <c r="QOP16" s="1933"/>
      <c r="QOQ16" s="1933"/>
      <c r="QOR16" s="1933"/>
      <c r="QOS16" s="1933"/>
      <c r="QOT16" s="1933"/>
      <c r="QOU16" s="1933"/>
      <c r="QOV16" s="1933"/>
      <c r="QOW16" s="1933"/>
      <c r="QOX16" s="1933"/>
      <c r="QOY16" s="1933"/>
      <c r="QOZ16" s="1933"/>
      <c r="QPA16" s="1933"/>
      <c r="QPB16" s="1933"/>
      <c r="QPC16" s="1933"/>
      <c r="QPD16" s="1933"/>
      <c r="QPE16" s="1933"/>
      <c r="QPF16" s="1933"/>
      <c r="QPG16" s="1933"/>
      <c r="QPH16" s="1933"/>
      <c r="QPI16" s="1933"/>
      <c r="QPJ16" s="1933"/>
      <c r="QPK16" s="1933"/>
      <c r="QPL16" s="1933"/>
      <c r="QPM16" s="1933"/>
      <c r="QPN16" s="1933"/>
      <c r="QPO16" s="1933"/>
      <c r="QPP16" s="1933"/>
      <c r="QPQ16" s="1933"/>
      <c r="QPR16" s="1933"/>
      <c r="QPS16" s="1933"/>
      <c r="QPT16" s="1933"/>
      <c r="QPU16" s="1933"/>
      <c r="QPV16" s="1933"/>
      <c r="QPW16" s="1933"/>
      <c r="QPX16" s="1933"/>
      <c r="QPY16" s="1933"/>
      <c r="QPZ16" s="1933"/>
      <c r="QQA16" s="1933"/>
      <c r="QQB16" s="1933"/>
      <c r="QQC16" s="1933"/>
      <c r="QQD16" s="1933"/>
      <c r="QQE16" s="1933"/>
      <c r="QQF16" s="1933"/>
      <c r="QQG16" s="1933"/>
      <c r="QQH16" s="1933"/>
      <c r="QQI16" s="1933"/>
      <c r="QQJ16" s="1933"/>
      <c r="QQK16" s="1933"/>
      <c r="QQL16" s="1933"/>
      <c r="QQM16" s="1933"/>
      <c r="QQN16" s="1933"/>
      <c r="QQO16" s="1933"/>
      <c r="QQP16" s="1933"/>
      <c r="QQQ16" s="1933"/>
      <c r="QQR16" s="1933"/>
      <c r="QQS16" s="1933"/>
      <c r="QQT16" s="1933"/>
      <c r="QQU16" s="1933"/>
      <c r="QQV16" s="1933"/>
      <c r="QQW16" s="1933"/>
      <c r="QQX16" s="1933"/>
      <c r="QQY16" s="1933"/>
      <c r="QQZ16" s="1933"/>
      <c r="QRA16" s="1933"/>
      <c r="QRB16" s="1933"/>
      <c r="QRC16" s="1933"/>
      <c r="QRD16" s="1933"/>
      <c r="QRE16" s="1933"/>
      <c r="QRF16" s="1933"/>
      <c r="QRG16" s="1933"/>
      <c r="QRH16" s="1933"/>
      <c r="QRI16" s="1933"/>
      <c r="QRJ16" s="1933"/>
      <c r="QRK16" s="1933"/>
      <c r="QRL16" s="1933"/>
      <c r="QRM16" s="1933"/>
      <c r="QRN16" s="1933"/>
      <c r="QRO16" s="1933"/>
      <c r="QRP16" s="1933"/>
      <c r="QRQ16" s="1933"/>
      <c r="QRR16" s="1933"/>
      <c r="QRS16" s="1933"/>
      <c r="QRT16" s="1933"/>
      <c r="QRU16" s="1933"/>
      <c r="QRV16" s="1933"/>
      <c r="QRW16" s="1933"/>
      <c r="QRX16" s="1933"/>
      <c r="QRY16" s="1933"/>
      <c r="QRZ16" s="1933"/>
      <c r="QSA16" s="1933"/>
      <c r="QSB16" s="1933"/>
      <c r="QSC16" s="1933"/>
      <c r="QSD16" s="1933"/>
      <c r="QSE16" s="1933"/>
      <c r="QSF16" s="1933"/>
      <c r="QSG16" s="1933"/>
      <c r="QSH16" s="1933"/>
      <c r="QSI16" s="1933"/>
      <c r="QSJ16" s="1933"/>
      <c r="QSK16" s="1933"/>
      <c r="QSL16" s="1933"/>
      <c r="QSM16" s="1933"/>
      <c r="QSN16" s="1933"/>
      <c r="QSO16" s="1933"/>
      <c r="QSP16" s="1933"/>
      <c r="QSQ16" s="1933"/>
      <c r="QSR16" s="1933"/>
      <c r="QSS16" s="1933"/>
      <c r="QST16" s="1933"/>
      <c r="QSU16" s="1933"/>
      <c r="QSV16" s="1933"/>
      <c r="QSW16" s="1933"/>
      <c r="QSX16" s="1933"/>
      <c r="QSY16" s="1933"/>
      <c r="QSZ16" s="1933"/>
      <c r="QTA16" s="1933"/>
      <c r="QTB16" s="1933"/>
      <c r="QTC16" s="1933"/>
      <c r="QTD16" s="1933"/>
      <c r="QTE16" s="1933"/>
      <c r="QTF16" s="1933"/>
      <c r="QTG16" s="1933"/>
      <c r="QTH16" s="1933"/>
      <c r="QTI16" s="1933"/>
      <c r="QTJ16" s="1933"/>
      <c r="QTK16" s="1933"/>
      <c r="QTL16" s="1933"/>
      <c r="QTM16" s="1933"/>
      <c r="QTN16" s="1933"/>
      <c r="QTO16" s="1933"/>
      <c r="QTP16" s="1933"/>
      <c r="QTQ16" s="1933"/>
      <c r="QTR16" s="1933"/>
      <c r="QTS16" s="1933"/>
      <c r="QTT16" s="1933"/>
      <c r="QTU16" s="1933"/>
      <c r="QTV16" s="1933"/>
      <c r="QTW16" s="1933"/>
      <c r="QTX16" s="1933"/>
      <c r="QTY16" s="1933"/>
      <c r="QTZ16" s="1933"/>
      <c r="QUA16" s="1933"/>
      <c r="QUB16" s="1933"/>
      <c r="QUC16" s="1933"/>
      <c r="QUD16" s="1933"/>
      <c r="QUE16" s="1933"/>
      <c r="QUF16" s="1933"/>
      <c r="QUG16" s="1933"/>
      <c r="QUH16" s="1933"/>
      <c r="QUI16" s="1933"/>
      <c r="QUJ16" s="1933"/>
      <c r="QUK16" s="1933"/>
      <c r="QUL16" s="1933"/>
      <c r="QUM16" s="1933"/>
      <c r="QUN16" s="1933"/>
      <c r="QUO16" s="1933"/>
      <c r="QUP16" s="1933"/>
      <c r="QUQ16" s="1933"/>
      <c r="QUR16" s="1933"/>
      <c r="QUS16" s="1933"/>
      <c r="QUT16" s="1933"/>
      <c r="QUU16" s="1933"/>
      <c r="QUV16" s="1933"/>
      <c r="QUW16" s="1933"/>
      <c r="QUX16" s="1933"/>
      <c r="QUY16" s="1933"/>
      <c r="QUZ16" s="1933"/>
      <c r="QVA16" s="1933"/>
      <c r="QVB16" s="1933"/>
      <c r="QVC16" s="1933"/>
      <c r="QVD16" s="1933"/>
      <c r="QVE16" s="1933"/>
      <c r="QVF16" s="1933"/>
      <c r="QVG16" s="1933"/>
      <c r="QVH16" s="1933"/>
      <c r="QVI16" s="1933"/>
      <c r="QVJ16" s="1933"/>
      <c r="QVK16" s="1933"/>
      <c r="QVL16" s="1933"/>
      <c r="QVM16" s="1933"/>
      <c r="QVN16" s="1933"/>
      <c r="QVO16" s="1933"/>
      <c r="QVP16" s="1933"/>
      <c r="QVQ16" s="1933"/>
      <c r="QVR16" s="1933"/>
      <c r="QVS16" s="1933"/>
      <c r="QVT16" s="1933"/>
      <c r="QVU16" s="1933"/>
      <c r="QVV16" s="1933"/>
      <c r="QVW16" s="1933"/>
      <c r="QVX16" s="1933"/>
      <c r="QVY16" s="1933"/>
      <c r="QVZ16" s="1933"/>
      <c r="QWA16" s="1933"/>
      <c r="QWB16" s="1933"/>
      <c r="QWC16" s="1933"/>
      <c r="QWD16" s="1933"/>
      <c r="QWE16" s="1933"/>
      <c r="QWF16" s="1933"/>
      <c r="QWG16" s="1933"/>
      <c r="QWH16" s="1933"/>
      <c r="QWI16" s="1933"/>
      <c r="QWJ16" s="1933"/>
      <c r="QWK16" s="1933"/>
      <c r="QWL16" s="1933"/>
      <c r="QWM16" s="1933"/>
      <c r="QWN16" s="1933"/>
      <c r="QWO16" s="1933"/>
      <c r="QWP16" s="1933"/>
      <c r="QWQ16" s="1933"/>
      <c r="QWR16" s="1933"/>
      <c r="QWS16" s="1933"/>
      <c r="QWT16" s="1933"/>
      <c r="QWU16" s="1933"/>
      <c r="QWV16" s="1933"/>
      <c r="QWW16" s="1933"/>
      <c r="QWX16" s="1933"/>
      <c r="QWY16" s="1933"/>
      <c r="QWZ16" s="1933"/>
      <c r="QXA16" s="1933"/>
      <c r="QXB16" s="1933"/>
      <c r="QXC16" s="1933"/>
      <c r="QXD16" s="1933"/>
      <c r="QXE16" s="1933"/>
      <c r="QXF16" s="1933"/>
      <c r="QXG16" s="1933"/>
      <c r="QXH16" s="1933"/>
      <c r="QXI16" s="1933"/>
      <c r="QXJ16" s="1933"/>
      <c r="QXK16" s="1933"/>
      <c r="QXL16" s="1933"/>
      <c r="QXM16" s="1933"/>
      <c r="QXN16" s="1933"/>
      <c r="QXO16" s="1933"/>
      <c r="QXP16" s="1933"/>
      <c r="QXQ16" s="1933"/>
      <c r="QXR16" s="1933"/>
      <c r="QXS16" s="1933"/>
      <c r="QXT16" s="1933"/>
      <c r="QXU16" s="1933"/>
      <c r="QXV16" s="1933"/>
      <c r="QXW16" s="1933"/>
      <c r="QXX16" s="1933"/>
      <c r="QXY16" s="1933"/>
      <c r="QXZ16" s="1933"/>
      <c r="QYA16" s="1933"/>
      <c r="QYB16" s="1933"/>
      <c r="QYC16" s="1933"/>
      <c r="QYD16" s="1933"/>
      <c r="QYE16" s="1933"/>
      <c r="QYF16" s="1933"/>
      <c r="QYG16" s="1933"/>
      <c r="QYH16" s="1933"/>
      <c r="QYI16" s="1933"/>
      <c r="QYJ16" s="1933"/>
      <c r="QYK16" s="1933"/>
      <c r="QYL16" s="1933"/>
      <c r="QYM16" s="1933"/>
      <c r="QYN16" s="1933"/>
      <c r="QYO16" s="1933"/>
      <c r="QYP16" s="1933"/>
      <c r="QYQ16" s="1933"/>
      <c r="QYR16" s="1933"/>
      <c r="QYS16" s="1933"/>
      <c r="QYT16" s="1933"/>
      <c r="QYU16" s="1933"/>
      <c r="QYV16" s="1933"/>
      <c r="QYW16" s="1933"/>
      <c r="QYX16" s="1933"/>
      <c r="QYY16" s="1933"/>
      <c r="QYZ16" s="1933"/>
      <c r="QZA16" s="1933"/>
      <c r="QZB16" s="1933"/>
      <c r="QZC16" s="1933"/>
      <c r="QZD16" s="1933"/>
      <c r="QZE16" s="1933"/>
      <c r="QZF16" s="1933"/>
      <c r="QZG16" s="1933"/>
      <c r="QZH16" s="1933"/>
      <c r="QZI16" s="1933"/>
      <c r="QZJ16" s="1933"/>
      <c r="QZK16" s="1933"/>
      <c r="QZL16" s="1933"/>
      <c r="QZM16" s="1933"/>
      <c r="QZN16" s="1933"/>
      <c r="QZO16" s="1933"/>
      <c r="QZP16" s="1933"/>
      <c r="QZQ16" s="1933"/>
      <c r="QZR16" s="1933"/>
      <c r="QZS16" s="1933"/>
      <c r="QZT16" s="1933"/>
      <c r="QZU16" s="1933"/>
      <c r="QZV16" s="1933"/>
      <c r="QZW16" s="1933"/>
      <c r="QZX16" s="1933"/>
      <c r="QZY16" s="1933"/>
      <c r="QZZ16" s="1933"/>
      <c r="RAA16" s="1933"/>
      <c r="RAB16" s="1933"/>
      <c r="RAC16" s="1933"/>
      <c r="RAD16" s="1933"/>
      <c r="RAE16" s="1933"/>
      <c r="RAF16" s="1933"/>
      <c r="RAG16" s="1933"/>
      <c r="RAH16" s="1933"/>
      <c r="RAI16" s="1933"/>
      <c r="RAJ16" s="1933"/>
      <c r="RAK16" s="1933"/>
      <c r="RAL16" s="1933"/>
      <c r="RAM16" s="1933"/>
      <c r="RAN16" s="1933"/>
      <c r="RAO16" s="1933"/>
      <c r="RAP16" s="1933"/>
      <c r="RAQ16" s="1933"/>
      <c r="RAR16" s="1933"/>
      <c r="RAS16" s="1933"/>
      <c r="RAT16" s="1933"/>
      <c r="RAU16" s="1933"/>
      <c r="RAV16" s="1933"/>
      <c r="RAW16" s="1933"/>
      <c r="RAX16" s="1933"/>
      <c r="RAY16" s="1933"/>
      <c r="RAZ16" s="1933"/>
      <c r="RBA16" s="1933"/>
      <c r="RBB16" s="1933"/>
      <c r="RBC16" s="1933"/>
      <c r="RBD16" s="1933"/>
      <c r="RBE16" s="1933"/>
      <c r="RBF16" s="1933"/>
      <c r="RBG16" s="1933"/>
      <c r="RBH16" s="1933"/>
      <c r="RBI16" s="1933"/>
      <c r="RBJ16" s="1933"/>
      <c r="RBK16" s="1933"/>
      <c r="RBL16" s="1933"/>
      <c r="RBM16" s="1933"/>
      <c r="RBN16" s="1933"/>
      <c r="RBO16" s="1933"/>
      <c r="RBP16" s="1933"/>
      <c r="RBQ16" s="1933"/>
      <c r="RBR16" s="1933"/>
      <c r="RBS16" s="1933"/>
      <c r="RBT16" s="1933"/>
      <c r="RBU16" s="1933"/>
      <c r="RBV16" s="1933"/>
      <c r="RBW16" s="1933"/>
      <c r="RBX16" s="1933"/>
      <c r="RBY16" s="1933"/>
      <c r="RBZ16" s="1933"/>
      <c r="RCA16" s="1933"/>
      <c r="RCB16" s="1933"/>
      <c r="RCC16" s="1933"/>
      <c r="RCD16" s="1933"/>
      <c r="RCE16" s="1933"/>
      <c r="RCF16" s="1933"/>
      <c r="RCG16" s="1933"/>
      <c r="RCH16" s="1933"/>
      <c r="RCI16" s="1933"/>
      <c r="RCJ16" s="1933"/>
      <c r="RCK16" s="1933"/>
      <c r="RCL16" s="1933"/>
      <c r="RCM16" s="1933"/>
      <c r="RCN16" s="1933"/>
      <c r="RCO16" s="1933"/>
      <c r="RCP16" s="1933"/>
      <c r="RCQ16" s="1933"/>
      <c r="RCR16" s="1933"/>
      <c r="RCS16" s="1933"/>
      <c r="RCT16" s="1933"/>
      <c r="RCU16" s="1933"/>
      <c r="RCV16" s="1933"/>
      <c r="RCW16" s="1933"/>
      <c r="RCX16" s="1933"/>
      <c r="RCY16" s="1933"/>
      <c r="RCZ16" s="1933"/>
      <c r="RDA16" s="1933"/>
      <c r="RDB16" s="1933"/>
      <c r="RDC16" s="1933"/>
      <c r="RDD16" s="1933"/>
      <c r="RDE16" s="1933"/>
      <c r="RDF16" s="1933"/>
      <c r="RDG16" s="1933"/>
      <c r="RDH16" s="1933"/>
      <c r="RDI16" s="1933"/>
      <c r="RDJ16" s="1933"/>
      <c r="RDK16" s="1933"/>
      <c r="RDL16" s="1933"/>
      <c r="RDM16" s="1933"/>
      <c r="RDN16" s="1933"/>
      <c r="RDO16" s="1933"/>
      <c r="RDP16" s="1933"/>
      <c r="RDQ16" s="1933"/>
      <c r="RDR16" s="1933"/>
      <c r="RDS16" s="1933"/>
      <c r="RDT16" s="1933"/>
      <c r="RDU16" s="1933"/>
      <c r="RDV16" s="1933"/>
      <c r="RDW16" s="1933"/>
      <c r="RDX16" s="1933"/>
      <c r="RDY16" s="1933"/>
      <c r="RDZ16" s="1933"/>
      <c r="REA16" s="1933"/>
      <c r="REB16" s="1933"/>
      <c r="REC16" s="1933"/>
      <c r="RED16" s="1933"/>
      <c r="REE16" s="1933"/>
      <c r="REF16" s="1933"/>
      <c r="REG16" s="1933"/>
      <c r="REH16" s="1933"/>
      <c r="REI16" s="1933"/>
      <c r="REJ16" s="1933"/>
      <c r="REK16" s="1933"/>
      <c r="REL16" s="1933"/>
      <c r="REM16" s="1933"/>
      <c r="REN16" s="1933"/>
      <c r="REO16" s="1933"/>
      <c r="REP16" s="1933"/>
      <c r="REQ16" s="1933"/>
      <c r="RER16" s="1933"/>
      <c r="RES16" s="1933"/>
      <c r="RET16" s="1933"/>
      <c r="REU16" s="1933"/>
      <c r="REV16" s="1933"/>
      <c r="REW16" s="1933"/>
      <c r="REX16" s="1933"/>
      <c r="REY16" s="1933"/>
      <c r="REZ16" s="1933"/>
      <c r="RFA16" s="1933"/>
      <c r="RFB16" s="1933"/>
      <c r="RFC16" s="1933"/>
      <c r="RFD16" s="1933"/>
      <c r="RFE16" s="1933"/>
      <c r="RFF16" s="1933"/>
      <c r="RFG16" s="1933"/>
      <c r="RFH16" s="1933"/>
      <c r="RFI16" s="1933"/>
      <c r="RFJ16" s="1933"/>
      <c r="RFK16" s="1933"/>
      <c r="RFL16" s="1933"/>
      <c r="RFM16" s="1933"/>
      <c r="RFN16" s="1933"/>
      <c r="RFO16" s="1933"/>
      <c r="RFP16" s="1933"/>
      <c r="RFQ16" s="1933"/>
      <c r="RFR16" s="1933"/>
      <c r="RFS16" s="1933"/>
      <c r="RFT16" s="1933"/>
      <c r="RFU16" s="1933"/>
      <c r="RFV16" s="1933"/>
      <c r="RFW16" s="1933"/>
      <c r="RFX16" s="1933"/>
      <c r="RFY16" s="1933"/>
      <c r="RFZ16" s="1933"/>
      <c r="RGA16" s="1933"/>
      <c r="RGB16" s="1933"/>
      <c r="RGC16" s="1933"/>
      <c r="RGD16" s="1933"/>
      <c r="RGE16" s="1933"/>
      <c r="RGF16" s="1933"/>
      <c r="RGG16" s="1933"/>
      <c r="RGH16" s="1933"/>
      <c r="RGI16" s="1933"/>
      <c r="RGJ16" s="1933"/>
      <c r="RGK16" s="1933"/>
      <c r="RGL16" s="1933"/>
      <c r="RGM16" s="1933"/>
      <c r="RGN16" s="1933"/>
      <c r="RGO16" s="1933"/>
      <c r="RGP16" s="1933"/>
      <c r="RGQ16" s="1933"/>
      <c r="RGR16" s="1933"/>
      <c r="RGS16" s="1933"/>
      <c r="RGT16" s="1933"/>
      <c r="RGU16" s="1933"/>
      <c r="RGV16" s="1933"/>
      <c r="RGW16" s="1933"/>
      <c r="RGX16" s="1933"/>
      <c r="RGY16" s="1933"/>
      <c r="RGZ16" s="1933"/>
      <c r="RHA16" s="1933"/>
      <c r="RHB16" s="1933"/>
      <c r="RHC16" s="1933"/>
      <c r="RHD16" s="1933"/>
      <c r="RHE16" s="1933"/>
      <c r="RHF16" s="1933"/>
      <c r="RHG16" s="1933"/>
      <c r="RHH16" s="1933"/>
      <c r="RHI16" s="1933"/>
      <c r="RHJ16" s="1933"/>
      <c r="RHK16" s="1933"/>
      <c r="RHL16" s="1933"/>
      <c r="RHM16" s="1933"/>
      <c r="RHN16" s="1933"/>
      <c r="RHO16" s="1933"/>
      <c r="RHP16" s="1933"/>
      <c r="RHQ16" s="1933"/>
      <c r="RHR16" s="1933"/>
      <c r="RHS16" s="1933"/>
      <c r="RHT16" s="1933"/>
      <c r="RHU16" s="1933"/>
      <c r="RHV16" s="1933"/>
      <c r="RHW16" s="1933"/>
      <c r="RHX16" s="1933"/>
      <c r="RHY16" s="1933"/>
      <c r="RHZ16" s="1933"/>
      <c r="RIA16" s="1933"/>
      <c r="RIB16" s="1933"/>
      <c r="RIC16" s="1933"/>
      <c r="RID16" s="1933"/>
      <c r="RIE16" s="1933"/>
      <c r="RIF16" s="1933"/>
      <c r="RIG16" s="1933"/>
      <c r="RIH16" s="1933"/>
      <c r="RII16" s="1933"/>
      <c r="RIJ16" s="1933"/>
      <c r="RIK16" s="1933"/>
      <c r="RIL16" s="1933"/>
      <c r="RIM16" s="1933"/>
      <c r="RIN16" s="1933"/>
      <c r="RIO16" s="1933"/>
      <c r="RIP16" s="1933"/>
      <c r="RIQ16" s="1933"/>
      <c r="RIR16" s="1933"/>
      <c r="RIS16" s="1933"/>
      <c r="RIT16" s="1933"/>
      <c r="RIU16" s="1933"/>
      <c r="RIV16" s="1933"/>
      <c r="RIW16" s="1933"/>
      <c r="RIX16" s="1933"/>
      <c r="RIY16" s="1933"/>
      <c r="RIZ16" s="1933"/>
      <c r="RJA16" s="1933"/>
      <c r="RJB16" s="1933"/>
      <c r="RJC16" s="1933"/>
      <c r="RJD16" s="1933"/>
      <c r="RJE16" s="1933"/>
      <c r="RJF16" s="1933"/>
      <c r="RJG16" s="1933"/>
      <c r="RJH16" s="1933"/>
      <c r="RJI16" s="1933"/>
      <c r="RJJ16" s="1933"/>
      <c r="RJK16" s="1933"/>
      <c r="RJL16" s="1933"/>
      <c r="RJM16" s="1933"/>
      <c r="RJN16" s="1933"/>
      <c r="RJO16" s="1933"/>
      <c r="RJP16" s="1933"/>
      <c r="RJQ16" s="1933"/>
      <c r="RJR16" s="1933"/>
      <c r="RJS16" s="1933"/>
      <c r="RJT16" s="1933"/>
      <c r="RJU16" s="1933"/>
      <c r="RJV16" s="1933"/>
      <c r="RJW16" s="1933"/>
      <c r="RJX16" s="1933"/>
      <c r="RJY16" s="1933"/>
      <c r="RJZ16" s="1933"/>
      <c r="RKA16" s="1933"/>
      <c r="RKB16" s="1933"/>
      <c r="RKC16" s="1933"/>
      <c r="RKD16" s="1933"/>
      <c r="RKE16" s="1933"/>
      <c r="RKF16" s="1933"/>
      <c r="RKG16" s="1933"/>
      <c r="RKH16" s="1933"/>
      <c r="RKI16" s="1933"/>
      <c r="RKJ16" s="1933"/>
      <c r="RKK16" s="1933"/>
      <c r="RKL16" s="1933"/>
      <c r="RKM16" s="1933"/>
      <c r="RKN16" s="1933"/>
      <c r="RKO16" s="1933"/>
      <c r="RKP16" s="1933"/>
      <c r="RKQ16" s="1933"/>
      <c r="RKR16" s="1933"/>
      <c r="RKS16" s="1933"/>
      <c r="RKT16" s="1933"/>
      <c r="RKU16" s="1933"/>
      <c r="RKV16" s="1933"/>
      <c r="RKW16" s="1933"/>
      <c r="RKX16" s="1933"/>
      <c r="RKY16" s="1933"/>
      <c r="RKZ16" s="1933"/>
      <c r="RLA16" s="1933"/>
      <c r="RLB16" s="1933"/>
      <c r="RLC16" s="1933"/>
      <c r="RLD16" s="1933"/>
      <c r="RLE16" s="1933"/>
      <c r="RLF16" s="1933"/>
      <c r="RLG16" s="1933"/>
      <c r="RLH16" s="1933"/>
      <c r="RLI16" s="1933"/>
      <c r="RLJ16" s="1933"/>
      <c r="RLK16" s="1933"/>
      <c r="RLL16" s="1933"/>
      <c r="RLM16" s="1933"/>
      <c r="RLN16" s="1933"/>
      <c r="RLO16" s="1933"/>
      <c r="RLP16" s="1933"/>
      <c r="RLQ16" s="1933"/>
      <c r="RLR16" s="1933"/>
      <c r="RLS16" s="1933"/>
      <c r="RLT16" s="1933"/>
      <c r="RLU16" s="1933"/>
      <c r="RLV16" s="1933"/>
      <c r="RLW16" s="1933"/>
      <c r="RLX16" s="1933"/>
      <c r="RLY16" s="1933"/>
      <c r="RLZ16" s="1933"/>
      <c r="RMA16" s="1933"/>
      <c r="RMB16" s="1933"/>
      <c r="RMC16" s="1933"/>
      <c r="RMD16" s="1933"/>
      <c r="RME16" s="1933"/>
      <c r="RMF16" s="1933"/>
      <c r="RMG16" s="1933"/>
      <c r="RMH16" s="1933"/>
      <c r="RMI16" s="1933"/>
      <c r="RMJ16" s="1933"/>
      <c r="RMK16" s="1933"/>
      <c r="RML16" s="1933"/>
      <c r="RMM16" s="1933"/>
      <c r="RMN16" s="1933"/>
      <c r="RMO16" s="1933"/>
      <c r="RMP16" s="1933"/>
      <c r="RMQ16" s="1933"/>
      <c r="RMR16" s="1933"/>
      <c r="RMS16" s="1933"/>
      <c r="RMT16" s="1933"/>
      <c r="RMU16" s="1933"/>
      <c r="RMV16" s="1933"/>
      <c r="RMW16" s="1933"/>
      <c r="RMX16" s="1933"/>
      <c r="RMY16" s="1933"/>
      <c r="RMZ16" s="1933"/>
      <c r="RNA16" s="1933"/>
      <c r="RNB16" s="1933"/>
      <c r="RNC16" s="1933"/>
      <c r="RND16" s="1933"/>
      <c r="RNE16" s="1933"/>
      <c r="RNF16" s="1933"/>
      <c r="RNG16" s="1933"/>
      <c r="RNH16" s="1933"/>
      <c r="RNI16" s="1933"/>
      <c r="RNJ16" s="1933"/>
      <c r="RNK16" s="1933"/>
      <c r="RNL16" s="1933"/>
      <c r="RNM16" s="1933"/>
      <c r="RNN16" s="1933"/>
      <c r="RNO16" s="1933"/>
      <c r="RNP16" s="1933"/>
      <c r="RNQ16" s="1933"/>
      <c r="RNR16" s="1933"/>
      <c r="RNS16" s="1933"/>
      <c r="RNT16" s="1933"/>
      <c r="RNU16" s="1933"/>
      <c r="RNV16" s="1933"/>
      <c r="RNW16" s="1933"/>
      <c r="RNX16" s="1933"/>
      <c r="RNY16" s="1933"/>
      <c r="RNZ16" s="1933"/>
      <c r="ROA16" s="1933"/>
      <c r="ROB16" s="1933"/>
      <c r="ROC16" s="1933"/>
      <c r="ROD16" s="1933"/>
      <c r="ROE16" s="1933"/>
      <c r="ROF16" s="1933"/>
      <c r="ROG16" s="1933"/>
      <c r="ROH16" s="1933"/>
      <c r="ROI16" s="1933"/>
      <c r="ROJ16" s="1933"/>
      <c r="ROK16" s="1933"/>
      <c r="ROL16" s="1933"/>
      <c r="ROM16" s="1933"/>
      <c r="RON16" s="1933"/>
      <c r="ROO16" s="1933"/>
      <c r="ROP16" s="1933"/>
      <c r="ROQ16" s="1933"/>
      <c r="ROR16" s="1933"/>
      <c r="ROS16" s="1933"/>
      <c r="ROT16" s="1933"/>
      <c r="ROU16" s="1933"/>
      <c r="ROV16" s="1933"/>
      <c r="ROW16" s="1933"/>
      <c r="ROX16" s="1933"/>
      <c r="ROY16" s="1933"/>
      <c r="ROZ16" s="1933"/>
      <c r="RPA16" s="1933"/>
      <c r="RPB16" s="1933"/>
      <c r="RPC16" s="1933"/>
      <c r="RPD16" s="1933"/>
      <c r="RPE16" s="1933"/>
      <c r="RPF16" s="1933"/>
      <c r="RPG16" s="1933"/>
      <c r="RPH16" s="1933"/>
      <c r="RPI16" s="1933"/>
      <c r="RPJ16" s="1933"/>
      <c r="RPK16" s="1933"/>
      <c r="RPL16" s="1933"/>
      <c r="RPM16" s="1933"/>
      <c r="RPN16" s="1933"/>
      <c r="RPO16" s="1933"/>
      <c r="RPP16" s="1933"/>
      <c r="RPQ16" s="1933"/>
      <c r="RPR16" s="1933"/>
      <c r="RPS16" s="1933"/>
      <c r="RPT16" s="1933"/>
      <c r="RPU16" s="1933"/>
      <c r="RPV16" s="1933"/>
      <c r="RPW16" s="1933"/>
      <c r="RPX16" s="1933"/>
      <c r="RPY16" s="1933"/>
      <c r="RPZ16" s="1933"/>
      <c r="RQA16" s="1933"/>
      <c r="RQB16" s="1933"/>
      <c r="RQC16" s="1933"/>
      <c r="RQD16" s="1933"/>
      <c r="RQE16" s="1933"/>
      <c r="RQF16" s="1933"/>
      <c r="RQG16" s="1933"/>
      <c r="RQH16" s="1933"/>
      <c r="RQI16" s="1933"/>
      <c r="RQJ16" s="1933"/>
      <c r="RQK16" s="1933"/>
      <c r="RQL16" s="1933"/>
      <c r="RQM16" s="1933"/>
      <c r="RQN16" s="1933"/>
      <c r="RQO16" s="1933"/>
      <c r="RQP16" s="1933"/>
      <c r="RQQ16" s="1933"/>
      <c r="RQR16" s="1933"/>
      <c r="RQS16" s="1933"/>
      <c r="RQT16" s="1933"/>
      <c r="RQU16" s="1933"/>
      <c r="RQV16" s="1933"/>
      <c r="RQW16" s="1933"/>
      <c r="RQX16" s="1933"/>
      <c r="RQY16" s="1933"/>
      <c r="RQZ16" s="1933"/>
      <c r="RRA16" s="1933"/>
      <c r="RRB16" s="1933"/>
      <c r="RRC16" s="1933"/>
      <c r="RRD16" s="1933"/>
      <c r="RRE16" s="1933"/>
      <c r="RRF16" s="1933"/>
      <c r="RRG16" s="1933"/>
      <c r="RRH16" s="1933"/>
      <c r="RRI16" s="1933"/>
      <c r="RRJ16" s="1933"/>
      <c r="RRK16" s="1933"/>
      <c r="RRL16" s="1933"/>
      <c r="RRM16" s="1933"/>
      <c r="RRN16" s="1933"/>
      <c r="RRO16" s="1933"/>
      <c r="RRP16" s="1933"/>
      <c r="RRQ16" s="1933"/>
      <c r="RRR16" s="1933"/>
      <c r="RRS16" s="1933"/>
      <c r="RRT16" s="1933"/>
      <c r="RRU16" s="1933"/>
      <c r="RRV16" s="1933"/>
      <c r="RRW16" s="1933"/>
      <c r="RRX16" s="1933"/>
      <c r="RRY16" s="1933"/>
      <c r="RRZ16" s="1933"/>
      <c r="RSA16" s="1933"/>
      <c r="RSB16" s="1933"/>
      <c r="RSC16" s="1933"/>
      <c r="RSD16" s="1933"/>
      <c r="RSE16" s="1933"/>
      <c r="RSF16" s="1933"/>
      <c r="RSG16" s="1933"/>
      <c r="RSH16" s="1933"/>
      <c r="RSI16" s="1933"/>
      <c r="RSJ16" s="1933"/>
      <c r="RSK16" s="1933"/>
      <c r="RSL16" s="1933"/>
      <c r="RSM16" s="1933"/>
      <c r="RSN16" s="1933"/>
      <c r="RSO16" s="1933"/>
      <c r="RSP16" s="1933"/>
      <c r="RSQ16" s="1933"/>
      <c r="RSR16" s="1933"/>
      <c r="RSS16" s="1933"/>
      <c r="RST16" s="1933"/>
      <c r="RSU16" s="1933"/>
      <c r="RSV16" s="1933"/>
      <c r="RSW16" s="1933"/>
      <c r="RSX16" s="1933"/>
      <c r="RSY16" s="1933"/>
      <c r="RSZ16" s="1933"/>
      <c r="RTA16" s="1933"/>
      <c r="RTB16" s="1933"/>
      <c r="RTC16" s="1933"/>
      <c r="RTD16" s="1933"/>
      <c r="RTE16" s="1933"/>
      <c r="RTF16" s="1933"/>
      <c r="RTG16" s="1933"/>
      <c r="RTH16" s="1933"/>
      <c r="RTI16" s="1933"/>
      <c r="RTJ16" s="1933"/>
      <c r="RTK16" s="1933"/>
      <c r="RTL16" s="1933"/>
      <c r="RTM16" s="1933"/>
      <c r="RTN16" s="1933"/>
      <c r="RTO16" s="1933"/>
      <c r="RTP16" s="1933"/>
      <c r="RTQ16" s="1933"/>
      <c r="RTR16" s="1933"/>
      <c r="RTS16" s="1933"/>
      <c r="RTT16" s="1933"/>
      <c r="RTU16" s="1933"/>
      <c r="RTV16" s="1933"/>
      <c r="RTW16" s="1933"/>
      <c r="RTX16" s="1933"/>
      <c r="RTY16" s="1933"/>
      <c r="RTZ16" s="1933"/>
      <c r="RUA16" s="1933"/>
      <c r="RUB16" s="1933"/>
      <c r="RUC16" s="1933"/>
      <c r="RUD16" s="1933"/>
      <c r="RUE16" s="1933"/>
      <c r="RUF16" s="1933"/>
      <c r="RUG16" s="1933"/>
      <c r="RUH16" s="1933"/>
      <c r="RUI16" s="1933"/>
      <c r="RUJ16" s="1933"/>
      <c r="RUK16" s="1933"/>
      <c r="RUL16" s="1933"/>
      <c r="RUM16" s="1933"/>
      <c r="RUN16" s="1933"/>
      <c r="RUO16" s="1933"/>
      <c r="RUP16" s="1933"/>
      <c r="RUQ16" s="1933"/>
      <c r="RUR16" s="1933"/>
      <c r="RUS16" s="1933"/>
      <c r="RUT16" s="1933"/>
      <c r="RUU16" s="1933"/>
      <c r="RUV16" s="1933"/>
      <c r="RUW16" s="1933"/>
      <c r="RUX16" s="1933"/>
      <c r="RUY16" s="1933"/>
      <c r="RUZ16" s="1933"/>
      <c r="RVA16" s="1933"/>
      <c r="RVB16" s="1933"/>
      <c r="RVC16" s="1933"/>
      <c r="RVD16" s="1933"/>
      <c r="RVE16" s="1933"/>
      <c r="RVF16" s="1933"/>
      <c r="RVG16" s="1933"/>
      <c r="RVH16" s="1933"/>
      <c r="RVI16" s="1933"/>
      <c r="RVJ16" s="1933"/>
      <c r="RVK16" s="1933"/>
      <c r="RVL16" s="1933"/>
      <c r="RVM16" s="1933"/>
      <c r="RVN16" s="1933"/>
      <c r="RVO16" s="1933"/>
      <c r="RVP16" s="1933"/>
      <c r="RVQ16" s="1933"/>
      <c r="RVR16" s="1933"/>
      <c r="RVS16" s="1933"/>
      <c r="RVT16" s="1933"/>
      <c r="RVU16" s="1933"/>
      <c r="RVV16" s="1933"/>
      <c r="RVW16" s="1933"/>
      <c r="RVX16" s="1933"/>
      <c r="RVY16" s="1933"/>
      <c r="RVZ16" s="1933"/>
      <c r="RWA16" s="1933"/>
      <c r="RWB16" s="1933"/>
      <c r="RWC16" s="1933"/>
      <c r="RWD16" s="1933"/>
      <c r="RWE16" s="1933"/>
      <c r="RWF16" s="1933"/>
      <c r="RWG16" s="1933"/>
      <c r="RWH16" s="1933"/>
      <c r="RWI16" s="1933"/>
      <c r="RWJ16" s="1933"/>
      <c r="RWK16" s="1933"/>
      <c r="RWL16" s="1933"/>
      <c r="RWM16" s="1933"/>
      <c r="RWN16" s="1933"/>
      <c r="RWO16" s="1933"/>
      <c r="RWP16" s="1933"/>
      <c r="RWQ16" s="1933"/>
      <c r="RWR16" s="1933"/>
      <c r="RWS16" s="1933"/>
      <c r="RWT16" s="1933"/>
      <c r="RWU16" s="1933"/>
      <c r="RWV16" s="1933"/>
      <c r="RWW16" s="1933"/>
      <c r="RWX16" s="1933"/>
      <c r="RWY16" s="1933"/>
      <c r="RWZ16" s="1933"/>
      <c r="RXA16" s="1933"/>
      <c r="RXB16" s="1933"/>
      <c r="RXC16" s="1933"/>
      <c r="RXD16" s="1933"/>
      <c r="RXE16" s="1933"/>
      <c r="RXF16" s="1933"/>
      <c r="RXG16" s="1933"/>
      <c r="RXH16" s="1933"/>
      <c r="RXI16" s="1933"/>
      <c r="RXJ16" s="1933"/>
      <c r="RXK16" s="1933"/>
      <c r="RXL16" s="1933"/>
      <c r="RXM16" s="1933"/>
      <c r="RXN16" s="1933"/>
      <c r="RXO16" s="1933"/>
      <c r="RXP16" s="1933"/>
      <c r="RXQ16" s="1933"/>
      <c r="RXR16" s="1933"/>
      <c r="RXS16" s="1933"/>
      <c r="RXT16" s="1933"/>
      <c r="RXU16" s="1933"/>
      <c r="RXV16" s="1933"/>
      <c r="RXW16" s="1933"/>
      <c r="RXX16" s="1933"/>
      <c r="RXY16" s="1933"/>
      <c r="RXZ16" s="1933"/>
      <c r="RYA16" s="1933"/>
      <c r="RYB16" s="1933"/>
      <c r="RYC16" s="1933"/>
      <c r="RYD16" s="1933"/>
      <c r="RYE16" s="1933"/>
      <c r="RYF16" s="1933"/>
      <c r="RYG16" s="1933"/>
      <c r="RYH16" s="1933"/>
      <c r="RYI16" s="1933"/>
      <c r="RYJ16" s="1933"/>
      <c r="RYK16" s="1933"/>
      <c r="RYL16" s="1933"/>
      <c r="RYM16" s="1933"/>
      <c r="RYN16" s="1933"/>
      <c r="RYO16" s="1933"/>
      <c r="RYP16" s="1933"/>
      <c r="RYQ16" s="1933"/>
      <c r="RYR16" s="1933"/>
      <c r="RYS16" s="1933"/>
      <c r="RYT16" s="1933"/>
      <c r="RYU16" s="1933"/>
      <c r="RYV16" s="1933"/>
      <c r="RYW16" s="1933"/>
      <c r="RYX16" s="1933"/>
      <c r="RYY16" s="1933"/>
      <c r="RYZ16" s="1933"/>
      <c r="RZA16" s="1933"/>
      <c r="RZB16" s="1933"/>
      <c r="RZC16" s="1933"/>
      <c r="RZD16" s="1933"/>
      <c r="RZE16" s="1933"/>
      <c r="RZF16" s="1933"/>
      <c r="RZG16" s="1933"/>
      <c r="RZH16" s="1933"/>
      <c r="RZI16" s="1933"/>
      <c r="RZJ16" s="1933"/>
      <c r="RZK16" s="1933"/>
      <c r="RZL16" s="1933"/>
      <c r="RZM16" s="1933"/>
      <c r="RZN16" s="1933"/>
      <c r="RZO16" s="1933"/>
      <c r="RZP16" s="1933"/>
      <c r="RZQ16" s="1933"/>
      <c r="RZR16" s="1933"/>
      <c r="RZS16" s="1933"/>
      <c r="RZT16" s="1933"/>
      <c r="RZU16" s="1933"/>
      <c r="RZV16" s="1933"/>
      <c r="RZW16" s="1933"/>
      <c r="RZX16" s="1933"/>
      <c r="RZY16" s="1933"/>
      <c r="RZZ16" s="1933"/>
      <c r="SAA16" s="1933"/>
      <c r="SAB16" s="1933"/>
      <c r="SAC16" s="1933"/>
      <c r="SAD16" s="1933"/>
      <c r="SAE16" s="1933"/>
      <c r="SAF16" s="1933"/>
      <c r="SAG16" s="1933"/>
      <c r="SAH16" s="1933"/>
      <c r="SAI16" s="1933"/>
      <c r="SAJ16" s="1933"/>
      <c r="SAK16" s="1933"/>
      <c r="SAL16" s="1933"/>
      <c r="SAM16" s="1933"/>
      <c r="SAN16" s="1933"/>
      <c r="SAO16" s="1933"/>
      <c r="SAP16" s="1933"/>
      <c r="SAQ16" s="1933"/>
      <c r="SAR16" s="1933"/>
      <c r="SAS16" s="1933"/>
      <c r="SAT16" s="1933"/>
      <c r="SAU16" s="1933"/>
      <c r="SAV16" s="1933"/>
      <c r="SAW16" s="1933"/>
      <c r="SAX16" s="1933"/>
      <c r="SAY16" s="1933"/>
      <c r="SAZ16" s="1933"/>
      <c r="SBA16" s="1933"/>
      <c r="SBB16" s="1933"/>
      <c r="SBC16" s="1933"/>
      <c r="SBD16" s="1933"/>
      <c r="SBE16" s="1933"/>
      <c r="SBF16" s="1933"/>
      <c r="SBG16" s="1933"/>
      <c r="SBH16" s="1933"/>
      <c r="SBI16" s="1933"/>
      <c r="SBJ16" s="1933"/>
      <c r="SBK16" s="1933"/>
      <c r="SBL16" s="1933"/>
      <c r="SBM16" s="1933"/>
      <c r="SBN16" s="1933"/>
      <c r="SBO16" s="1933"/>
      <c r="SBP16" s="1933"/>
      <c r="SBQ16" s="1933"/>
      <c r="SBR16" s="1933"/>
      <c r="SBS16" s="1933"/>
      <c r="SBT16" s="1933"/>
      <c r="SBU16" s="1933"/>
      <c r="SBV16" s="1933"/>
      <c r="SBW16" s="1933"/>
      <c r="SBX16" s="1933"/>
      <c r="SBY16" s="1933"/>
      <c r="SBZ16" s="1933"/>
      <c r="SCA16" s="1933"/>
      <c r="SCB16" s="1933"/>
      <c r="SCC16" s="1933"/>
      <c r="SCD16" s="1933"/>
      <c r="SCE16" s="1933"/>
      <c r="SCF16" s="1933"/>
      <c r="SCG16" s="1933"/>
      <c r="SCH16" s="1933"/>
      <c r="SCI16" s="1933"/>
      <c r="SCJ16" s="1933"/>
      <c r="SCK16" s="1933"/>
      <c r="SCL16" s="1933"/>
      <c r="SCM16" s="1933"/>
      <c r="SCN16" s="1933"/>
      <c r="SCO16" s="1933"/>
      <c r="SCP16" s="1933"/>
      <c r="SCQ16" s="1933"/>
      <c r="SCR16" s="1933"/>
      <c r="SCS16" s="1933"/>
      <c r="SCT16" s="1933"/>
      <c r="SCU16" s="1933"/>
      <c r="SCV16" s="1933"/>
      <c r="SCW16" s="1933"/>
      <c r="SCX16" s="1933"/>
      <c r="SCY16" s="1933"/>
      <c r="SCZ16" s="1933"/>
      <c r="SDA16" s="1933"/>
      <c r="SDB16" s="1933"/>
      <c r="SDC16" s="1933"/>
      <c r="SDD16" s="1933"/>
      <c r="SDE16" s="1933"/>
      <c r="SDF16" s="1933"/>
      <c r="SDG16" s="1933"/>
      <c r="SDH16" s="1933"/>
      <c r="SDI16" s="1933"/>
      <c r="SDJ16" s="1933"/>
      <c r="SDK16" s="1933"/>
      <c r="SDL16" s="1933"/>
      <c r="SDM16" s="1933"/>
      <c r="SDN16" s="1933"/>
      <c r="SDO16" s="1933"/>
      <c r="SDP16" s="1933"/>
      <c r="SDQ16" s="1933"/>
      <c r="SDR16" s="1933"/>
      <c r="SDS16" s="1933"/>
      <c r="SDT16" s="1933"/>
      <c r="SDU16" s="1933"/>
      <c r="SDV16" s="1933"/>
      <c r="SDW16" s="1933"/>
      <c r="SDX16" s="1933"/>
      <c r="SDY16" s="1933"/>
      <c r="SDZ16" s="1933"/>
      <c r="SEA16" s="1933"/>
      <c r="SEB16" s="1933"/>
      <c r="SEC16" s="1933"/>
      <c r="SED16" s="1933"/>
      <c r="SEE16" s="1933"/>
      <c r="SEF16" s="1933"/>
      <c r="SEG16" s="1933"/>
      <c r="SEH16" s="1933"/>
      <c r="SEI16" s="1933"/>
      <c r="SEJ16" s="1933"/>
      <c r="SEK16" s="1933"/>
      <c r="SEL16" s="1933"/>
      <c r="SEM16" s="1933"/>
      <c r="SEN16" s="1933"/>
      <c r="SEO16" s="1933"/>
      <c r="SEP16" s="1933"/>
      <c r="SEQ16" s="1933"/>
      <c r="SER16" s="1933"/>
      <c r="SES16" s="1933"/>
      <c r="SET16" s="1933"/>
      <c r="SEU16" s="1933"/>
      <c r="SEV16" s="1933"/>
      <c r="SEW16" s="1933"/>
      <c r="SEX16" s="1933"/>
      <c r="SEY16" s="1933"/>
      <c r="SEZ16" s="1933"/>
      <c r="SFA16" s="1933"/>
      <c r="SFB16" s="1933"/>
      <c r="SFC16" s="1933"/>
      <c r="SFD16" s="1933"/>
      <c r="SFE16" s="1933"/>
      <c r="SFF16" s="1933"/>
      <c r="SFG16" s="1933"/>
      <c r="SFH16" s="1933"/>
      <c r="SFI16" s="1933"/>
      <c r="SFJ16" s="1933"/>
      <c r="SFK16" s="1933"/>
      <c r="SFL16" s="1933"/>
      <c r="SFM16" s="1933"/>
      <c r="SFN16" s="1933"/>
      <c r="SFO16" s="1933"/>
      <c r="SFP16" s="1933"/>
      <c r="SFQ16" s="1933"/>
      <c r="SFR16" s="1933"/>
      <c r="SFS16" s="1933"/>
      <c r="SFT16" s="1933"/>
      <c r="SFU16" s="1933"/>
      <c r="SFV16" s="1933"/>
      <c r="SFW16" s="1933"/>
      <c r="SFX16" s="1933"/>
      <c r="SFY16" s="1933"/>
      <c r="SFZ16" s="1933"/>
      <c r="SGA16" s="1933"/>
      <c r="SGB16" s="1933"/>
      <c r="SGC16" s="1933"/>
      <c r="SGD16" s="1933"/>
      <c r="SGE16" s="1933"/>
      <c r="SGF16" s="1933"/>
      <c r="SGG16" s="1933"/>
      <c r="SGH16" s="1933"/>
      <c r="SGI16" s="1933"/>
      <c r="SGJ16" s="1933"/>
      <c r="SGK16" s="1933"/>
      <c r="SGL16" s="1933"/>
      <c r="SGM16" s="1933"/>
      <c r="SGN16" s="1933"/>
      <c r="SGO16" s="1933"/>
      <c r="SGP16" s="1933"/>
      <c r="SGQ16" s="1933"/>
      <c r="SGR16" s="1933"/>
      <c r="SGS16" s="1933"/>
      <c r="SGT16" s="1933"/>
      <c r="SGU16" s="1933"/>
      <c r="SGV16" s="1933"/>
      <c r="SGW16" s="1933"/>
      <c r="SGX16" s="1933"/>
      <c r="SGY16" s="1933"/>
      <c r="SGZ16" s="1933"/>
      <c r="SHA16" s="1933"/>
      <c r="SHB16" s="1933"/>
      <c r="SHC16" s="1933"/>
      <c r="SHD16" s="1933"/>
      <c r="SHE16" s="1933"/>
      <c r="SHF16" s="1933"/>
      <c r="SHG16" s="1933"/>
      <c r="SHH16" s="1933"/>
      <c r="SHI16" s="1933"/>
      <c r="SHJ16" s="1933"/>
      <c r="SHK16" s="1933"/>
      <c r="SHL16" s="1933"/>
      <c r="SHM16" s="1933"/>
      <c r="SHN16" s="1933"/>
      <c r="SHO16" s="1933"/>
      <c r="SHP16" s="1933"/>
      <c r="SHQ16" s="1933"/>
      <c r="SHR16" s="1933"/>
      <c r="SHS16" s="1933"/>
      <c r="SHT16" s="1933"/>
      <c r="SHU16" s="1933"/>
      <c r="SHV16" s="1933"/>
      <c r="SHW16" s="1933"/>
      <c r="SHX16" s="1933"/>
      <c r="SHY16" s="1933"/>
      <c r="SHZ16" s="1933"/>
      <c r="SIA16" s="1933"/>
      <c r="SIB16" s="1933"/>
      <c r="SIC16" s="1933"/>
      <c r="SID16" s="1933"/>
      <c r="SIE16" s="1933"/>
      <c r="SIF16" s="1933"/>
      <c r="SIG16" s="1933"/>
      <c r="SIH16" s="1933"/>
      <c r="SII16" s="1933"/>
      <c r="SIJ16" s="1933"/>
      <c r="SIK16" s="1933"/>
      <c r="SIL16" s="1933"/>
      <c r="SIM16" s="1933"/>
      <c r="SIN16" s="1933"/>
      <c r="SIO16" s="1933"/>
      <c r="SIP16" s="1933"/>
      <c r="SIQ16" s="1933"/>
      <c r="SIR16" s="1933"/>
      <c r="SIS16" s="1933"/>
      <c r="SIT16" s="1933"/>
      <c r="SIU16" s="1933"/>
      <c r="SIV16" s="1933"/>
      <c r="SIW16" s="1933"/>
      <c r="SIX16" s="1933"/>
      <c r="SIY16" s="1933"/>
      <c r="SIZ16" s="1933"/>
      <c r="SJA16" s="1933"/>
      <c r="SJB16" s="1933"/>
      <c r="SJC16" s="1933"/>
      <c r="SJD16" s="1933"/>
      <c r="SJE16" s="1933"/>
      <c r="SJF16" s="1933"/>
      <c r="SJG16" s="1933"/>
      <c r="SJH16" s="1933"/>
      <c r="SJI16" s="1933"/>
      <c r="SJJ16" s="1933"/>
      <c r="SJK16" s="1933"/>
      <c r="SJL16" s="1933"/>
      <c r="SJM16" s="1933"/>
      <c r="SJN16" s="1933"/>
      <c r="SJO16" s="1933"/>
      <c r="SJP16" s="1933"/>
      <c r="SJQ16" s="1933"/>
      <c r="SJR16" s="1933"/>
      <c r="SJS16" s="1933"/>
      <c r="SJT16" s="1933"/>
      <c r="SJU16" s="1933"/>
      <c r="SJV16" s="1933"/>
      <c r="SJW16" s="1933"/>
      <c r="SJX16" s="1933"/>
      <c r="SJY16" s="1933"/>
      <c r="SJZ16" s="1933"/>
      <c r="SKA16" s="1933"/>
      <c r="SKB16" s="1933"/>
      <c r="SKC16" s="1933"/>
      <c r="SKD16" s="1933"/>
      <c r="SKE16" s="1933"/>
      <c r="SKF16" s="1933"/>
      <c r="SKG16" s="1933"/>
      <c r="SKH16" s="1933"/>
      <c r="SKI16" s="1933"/>
      <c r="SKJ16" s="1933"/>
      <c r="SKK16" s="1933"/>
      <c r="SKL16" s="1933"/>
      <c r="SKM16" s="1933"/>
      <c r="SKN16" s="1933"/>
      <c r="SKO16" s="1933"/>
      <c r="SKP16" s="1933"/>
      <c r="SKQ16" s="1933"/>
      <c r="SKR16" s="1933"/>
      <c r="SKS16" s="1933"/>
      <c r="SKT16" s="1933"/>
      <c r="SKU16" s="1933"/>
      <c r="SKV16" s="1933"/>
      <c r="SKW16" s="1933"/>
      <c r="SKX16" s="1933"/>
      <c r="SKY16" s="1933"/>
      <c r="SKZ16" s="1933"/>
      <c r="SLA16" s="1933"/>
      <c r="SLB16" s="1933"/>
      <c r="SLC16" s="1933"/>
      <c r="SLD16" s="1933"/>
      <c r="SLE16" s="1933"/>
      <c r="SLF16" s="1933"/>
      <c r="SLG16" s="1933"/>
      <c r="SLH16" s="1933"/>
      <c r="SLI16" s="1933"/>
      <c r="SLJ16" s="1933"/>
      <c r="SLK16" s="1933"/>
      <c r="SLL16" s="1933"/>
      <c r="SLM16" s="1933"/>
      <c r="SLN16" s="1933"/>
      <c r="SLO16" s="1933"/>
      <c r="SLP16" s="1933"/>
      <c r="SLQ16" s="1933"/>
      <c r="SLR16" s="1933"/>
      <c r="SLS16" s="1933"/>
      <c r="SLT16" s="1933"/>
      <c r="SLU16" s="1933"/>
      <c r="SLV16" s="1933"/>
      <c r="SLW16" s="1933"/>
      <c r="SLX16" s="1933"/>
      <c r="SLY16" s="1933"/>
      <c r="SLZ16" s="1933"/>
      <c r="SMA16" s="1933"/>
      <c r="SMB16" s="1933"/>
      <c r="SMC16" s="1933"/>
      <c r="SMD16" s="1933"/>
      <c r="SME16" s="1933"/>
      <c r="SMF16" s="1933"/>
      <c r="SMG16" s="1933"/>
      <c r="SMH16" s="1933"/>
      <c r="SMI16" s="1933"/>
      <c r="SMJ16" s="1933"/>
      <c r="SMK16" s="1933"/>
      <c r="SML16" s="1933"/>
      <c r="SMM16" s="1933"/>
      <c r="SMN16" s="1933"/>
      <c r="SMO16" s="1933"/>
      <c r="SMP16" s="1933"/>
      <c r="SMQ16" s="1933"/>
      <c r="SMR16" s="1933"/>
      <c r="SMS16" s="1933"/>
      <c r="SMT16" s="1933"/>
      <c r="SMU16" s="1933"/>
      <c r="SMV16" s="1933"/>
      <c r="SMW16" s="1933"/>
      <c r="SMX16" s="1933"/>
      <c r="SMY16" s="1933"/>
      <c r="SMZ16" s="1933"/>
      <c r="SNA16" s="1933"/>
      <c r="SNB16" s="1933"/>
      <c r="SNC16" s="1933"/>
      <c r="SND16" s="1933"/>
      <c r="SNE16" s="1933"/>
      <c r="SNF16" s="1933"/>
      <c r="SNG16" s="1933"/>
      <c r="SNH16" s="1933"/>
      <c r="SNI16" s="1933"/>
      <c r="SNJ16" s="1933"/>
      <c r="SNK16" s="1933"/>
      <c r="SNL16" s="1933"/>
      <c r="SNM16" s="1933"/>
      <c r="SNN16" s="1933"/>
      <c r="SNO16" s="1933"/>
      <c r="SNP16" s="1933"/>
      <c r="SNQ16" s="1933"/>
      <c r="SNR16" s="1933"/>
      <c r="SNS16" s="1933"/>
      <c r="SNT16" s="1933"/>
      <c r="SNU16" s="1933"/>
      <c r="SNV16" s="1933"/>
      <c r="SNW16" s="1933"/>
      <c r="SNX16" s="1933"/>
      <c r="SNY16" s="1933"/>
      <c r="SNZ16" s="1933"/>
      <c r="SOA16" s="1933"/>
      <c r="SOB16" s="1933"/>
      <c r="SOC16" s="1933"/>
      <c r="SOD16" s="1933"/>
      <c r="SOE16" s="1933"/>
      <c r="SOF16" s="1933"/>
      <c r="SOG16" s="1933"/>
      <c r="SOH16" s="1933"/>
      <c r="SOI16" s="1933"/>
      <c r="SOJ16" s="1933"/>
      <c r="SOK16" s="1933"/>
      <c r="SOL16" s="1933"/>
      <c r="SOM16" s="1933"/>
      <c r="SON16" s="1933"/>
      <c r="SOO16" s="1933"/>
      <c r="SOP16" s="1933"/>
      <c r="SOQ16" s="1933"/>
      <c r="SOR16" s="1933"/>
      <c r="SOS16" s="1933"/>
      <c r="SOT16" s="1933"/>
      <c r="SOU16" s="1933"/>
      <c r="SOV16" s="1933"/>
      <c r="SOW16" s="1933"/>
      <c r="SOX16" s="1933"/>
      <c r="SOY16" s="1933"/>
      <c r="SOZ16" s="1933"/>
      <c r="SPA16" s="1933"/>
      <c r="SPB16" s="1933"/>
      <c r="SPC16" s="1933"/>
      <c r="SPD16" s="1933"/>
      <c r="SPE16" s="1933"/>
      <c r="SPF16" s="1933"/>
      <c r="SPG16" s="1933"/>
      <c r="SPH16" s="1933"/>
      <c r="SPI16" s="1933"/>
      <c r="SPJ16" s="1933"/>
      <c r="SPK16" s="1933"/>
      <c r="SPL16" s="1933"/>
      <c r="SPM16" s="1933"/>
      <c r="SPN16" s="1933"/>
      <c r="SPO16" s="1933"/>
      <c r="SPP16" s="1933"/>
      <c r="SPQ16" s="1933"/>
      <c r="SPR16" s="1933"/>
      <c r="SPS16" s="1933"/>
      <c r="SPT16" s="1933"/>
      <c r="SPU16" s="1933"/>
      <c r="SPV16" s="1933"/>
      <c r="SPW16" s="1933"/>
      <c r="SPX16" s="1933"/>
      <c r="SPY16" s="1933"/>
      <c r="SPZ16" s="1933"/>
      <c r="SQA16" s="1933"/>
      <c r="SQB16" s="1933"/>
      <c r="SQC16" s="1933"/>
      <c r="SQD16" s="1933"/>
      <c r="SQE16" s="1933"/>
      <c r="SQF16" s="1933"/>
      <c r="SQG16" s="1933"/>
      <c r="SQH16" s="1933"/>
      <c r="SQI16" s="1933"/>
      <c r="SQJ16" s="1933"/>
      <c r="SQK16" s="1933"/>
      <c r="SQL16" s="1933"/>
      <c r="SQM16" s="1933"/>
      <c r="SQN16" s="1933"/>
      <c r="SQO16" s="1933"/>
      <c r="SQP16" s="1933"/>
      <c r="SQQ16" s="1933"/>
      <c r="SQR16" s="1933"/>
      <c r="SQS16" s="1933"/>
      <c r="SQT16" s="1933"/>
      <c r="SQU16" s="1933"/>
      <c r="SQV16" s="1933"/>
      <c r="SQW16" s="1933"/>
      <c r="SQX16" s="1933"/>
      <c r="SQY16" s="1933"/>
      <c r="SQZ16" s="1933"/>
      <c r="SRA16" s="1933"/>
      <c r="SRB16" s="1933"/>
      <c r="SRC16" s="1933"/>
      <c r="SRD16" s="1933"/>
      <c r="SRE16" s="1933"/>
      <c r="SRF16" s="1933"/>
      <c r="SRG16" s="1933"/>
      <c r="SRH16" s="1933"/>
      <c r="SRI16" s="1933"/>
      <c r="SRJ16" s="1933"/>
      <c r="SRK16" s="1933"/>
      <c r="SRL16" s="1933"/>
      <c r="SRM16" s="1933"/>
      <c r="SRN16" s="1933"/>
      <c r="SRO16" s="1933"/>
      <c r="SRP16" s="1933"/>
      <c r="SRQ16" s="1933"/>
      <c r="SRR16" s="1933"/>
      <c r="SRS16" s="1933"/>
      <c r="SRT16" s="1933"/>
      <c r="SRU16" s="1933"/>
      <c r="SRV16" s="1933"/>
      <c r="SRW16" s="1933"/>
      <c r="SRX16" s="1933"/>
      <c r="SRY16" s="1933"/>
      <c r="SRZ16" s="1933"/>
      <c r="SSA16" s="1933"/>
      <c r="SSB16" s="1933"/>
      <c r="SSC16" s="1933"/>
      <c r="SSD16" s="1933"/>
      <c r="SSE16" s="1933"/>
      <c r="SSF16" s="1933"/>
      <c r="SSG16" s="1933"/>
      <c r="SSH16" s="1933"/>
      <c r="SSI16" s="1933"/>
      <c r="SSJ16" s="1933"/>
      <c r="SSK16" s="1933"/>
      <c r="SSL16" s="1933"/>
      <c r="SSM16" s="1933"/>
      <c r="SSN16" s="1933"/>
      <c r="SSO16" s="1933"/>
      <c r="SSP16" s="1933"/>
      <c r="SSQ16" s="1933"/>
      <c r="SSR16" s="1933"/>
      <c r="SSS16" s="1933"/>
      <c r="SST16" s="1933"/>
      <c r="SSU16" s="1933"/>
      <c r="SSV16" s="1933"/>
      <c r="SSW16" s="1933"/>
      <c r="SSX16" s="1933"/>
      <c r="SSY16" s="1933"/>
      <c r="SSZ16" s="1933"/>
      <c r="STA16" s="1933"/>
      <c r="STB16" s="1933"/>
      <c r="STC16" s="1933"/>
      <c r="STD16" s="1933"/>
      <c r="STE16" s="1933"/>
      <c r="STF16" s="1933"/>
      <c r="STG16" s="1933"/>
      <c r="STH16" s="1933"/>
      <c r="STI16" s="1933"/>
      <c r="STJ16" s="1933"/>
      <c r="STK16" s="1933"/>
      <c r="STL16" s="1933"/>
      <c r="STM16" s="1933"/>
      <c r="STN16" s="1933"/>
      <c r="STO16" s="1933"/>
      <c r="STP16" s="1933"/>
      <c r="STQ16" s="1933"/>
      <c r="STR16" s="1933"/>
      <c r="STS16" s="1933"/>
      <c r="STT16" s="1933"/>
      <c r="STU16" s="1933"/>
      <c r="STV16" s="1933"/>
      <c r="STW16" s="1933"/>
      <c r="STX16" s="1933"/>
      <c r="STY16" s="1933"/>
      <c r="STZ16" s="1933"/>
      <c r="SUA16" s="1933"/>
      <c r="SUB16" s="1933"/>
      <c r="SUC16" s="1933"/>
      <c r="SUD16" s="1933"/>
      <c r="SUE16" s="1933"/>
      <c r="SUF16" s="1933"/>
      <c r="SUG16" s="1933"/>
      <c r="SUH16" s="1933"/>
      <c r="SUI16" s="1933"/>
      <c r="SUJ16" s="1933"/>
      <c r="SUK16" s="1933"/>
      <c r="SUL16" s="1933"/>
      <c r="SUM16" s="1933"/>
      <c r="SUN16" s="1933"/>
      <c r="SUO16" s="1933"/>
      <c r="SUP16" s="1933"/>
      <c r="SUQ16" s="1933"/>
      <c r="SUR16" s="1933"/>
      <c r="SUS16" s="1933"/>
      <c r="SUT16" s="1933"/>
      <c r="SUU16" s="1933"/>
      <c r="SUV16" s="1933"/>
      <c r="SUW16" s="1933"/>
      <c r="SUX16" s="1933"/>
      <c r="SUY16" s="1933"/>
      <c r="SUZ16" s="1933"/>
      <c r="SVA16" s="1933"/>
      <c r="SVB16" s="1933"/>
      <c r="SVC16" s="1933"/>
      <c r="SVD16" s="1933"/>
      <c r="SVE16" s="1933"/>
      <c r="SVF16" s="1933"/>
      <c r="SVG16" s="1933"/>
      <c r="SVH16" s="1933"/>
      <c r="SVI16" s="1933"/>
      <c r="SVJ16" s="1933"/>
      <c r="SVK16" s="1933"/>
      <c r="SVL16" s="1933"/>
      <c r="SVM16" s="1933"/>
      <c r="SVN16" s="1933"/>
      <c r="SVO16" s="1933"/>
      <c r="SVP16" s="1933"/>
      <c r="SVQ16" s="1933"/>
      <c r="SVR16" s="1933"/>
      <c r="SVS16" s="1933"/>
      <c r="SVT16" s="1933"/>
      <c r="SVU16" s="1933"/>
      <c r="SVV16" s="1933"/>
      <c r="SVW16" s="1933"/>
      <c r="SVX16" s="1933"/>
      <c r="SVY16" s="1933"/>
      <c r="SVZ16" s="1933"/>
      <c r="SWA16" s="1933"/>
      <c r="SWB16" s="1933"/>
      <c r="SWC16" s="1933"/>
      <c r="SWD16" s="1933"/>
      <c r="SWE16" s="1933"/>
      <c r="SWF16" s="1933"/>
      <c r="SWG16" s="1933"/>
      <c r="SWH16" s="1933"/>
      <c r="SWI16" s="1933"/>
      <c r="SWJ16" s="1933"/>
      <c r="SWK16" s="1933"/>
      <c r="SWL16" s="1933"/>
      <c r="SWM16" s="1933"/>
      <c r="SWN16" s="1933"/>
      <c r="SWO16" s="1933"/>
      <c r="SWP16" s="1933"/>
      <c r="SWQ16" s="1933"/>
      <c r="SWR16" s="1933"/>
      <c r="SWS16" s="1933"/>
      <c r="SWT16" s="1933"/>
      <c r="SWU16" s="1933"/>
      <c r="SWV16" s="1933"/>
      <c r="SWW16" s="1933"/>
      <c r="SWX16" s="1933"/>
      <c r="SWY16" s="1933"/>
      <c r="SWZ16" s="1933"/>
      <c r="SXA16" s="1933"/>
      <c r="SXB16" s="1933"/>
      <c r="SXC16" s="1933"/>
      <c r="SXD16" s="1933"/>
      <c r="SXE16" s="1933"/>
      <c r="SXF16" s="1933"/>
      <c r="SXG16" s="1933"/>
      <c r="SXH16" s="1933"/>
      <c r="SXI16" s="1933"/>
      <c r="SXJ16" s="1933"/>
      <c r="SXK16" s="1933"/>
      <c r="SXL16" s="1933"/>
      <c r="SXM16" s="1933"/>
      <c r="SXN16" s="1933"/>
      <c r="SXO16" s="1933"/>
      <c r="SXP16" s="1933"/>
      <c r="SXQ16" s="1933"/>
      <c r="SXR16" s="1933"/>
      <c r="SXS16" s="1933"/>
      <c r="SXT16" s="1933"/>
      <c r="SXU16" s="1933"/>
      <c r="SXV16" s="1933"/>
      <c r="SXW16" s="1933"/>
      <c r="SXX16" s="1933"/>
      <c r="SXY16" s="1933"/>
      <c r="SXZ16" s="1933"/>
      <c r="SYA16" s="1933"/>
      <c r="SYB16" s="1933"/>
      <c r="SYC16" s="1933"/>
      <c r="SYD16" s="1933"/>
      <c r="SYE16" s="1933"/>
      <c r="SYF16" s="1933"/>
      <c r="SYG16" s="1933"/>
      <c r="SYH16" s="1933"/>
      <c r="SYI16" s="1933"/>
      <c r="SYJ16" s="1933"/>
      <c r="SYK16" s="1933"/>
      <c r="SYL16" s="1933"/>
      <c r="SYM16" s="1933"/>
      <c r="SYN16" s="1933"/>
      <c r="SYO16" s="1933"/>
      <c r="SYP16" s="1933"/>
      <c r="SYQ16" s="1933"/>
      <c r="SYR16" s="1933"/>
      <c r="SYS16" s="1933"/>
      <c r="SYT16" s="1933"/>
      <c r="SYU16" s="1933"/>
      <c r="SYV16" s="1933"/>
      <c r="SYW16" s="1933"/>
      <c r="SYX16" s="1933"/>
      <c r="SYY16" s="1933"/>
      <c r="SYZ16" s="1933"/>
      <c r="SZA16" s="1933"/>
      <c r="SZB16" s="1933"/>
      <c r="SZC16" s="1933"/>
      <c r="SZD16" s="1933"/>
      <c r="SZE16" s="1933"/>
      <c r="SZF16" s="1933"/>
      <c r="SZG16" s="1933"/>
      <c r="SZH16" s="1933"/>
      <c r="SZI16" s="1933"/>
      <c r="SZJ16" s="1933"/>
      <c r="SZK16" s="1933"/>
      <c r="SZL16" s="1933"/>
      <c r="SZM16" s="1933"/>
      <c r="SZN16" s="1933"/>
      <c r="SZO16" s="1933"/>
      <c r="SZP16" s="1933"/>
      <c r="SZQ16" s="1933"/>
      <c r="SZR16" s="1933"/>
      <c r="SZS16" s="1933"/>
      <c r="SZT16" s="1933"/>
      <c r="SZU16" s="1933"/>
      <c r="SZV16" s="1933"/>
      <c r="SZW16" s="1933"/>
      <c r="SZX16" s="1933"/>
      <c r="SZY16" s="1933"/>
      <c r="SZZ16" s="1933"/>
      <c r="TAA16" s="1933"/>
      <c r="TAB16" s="1933"/>
      <c r="TAC16" s="1933"/>
      <c r="TAD16" s="1933"/>
      <c r="TAE16" s="1933"/>
      <c r="TAF16" s="1933"/>
      <c r="TAG16" s="1933"/>
      <c r="TAH16" s="1933"/>
      <c r="TAI16" s="1933"/>
      <c r="TAJ16" s="1933"/>
      <c r="TAK16" s="1933"/>
      <c r="TAL16" s="1933"/>
      <c r="TAM16" s="1933"/>
      <c r="TAN16" s="1933"/>
      <c r="TAO16" s="1933"/>
      <c r="TAP16" s="1933"/>
      <c r="TAQ16" s="1933"/>
      <c r="TAR16" s="1933"/>
      <c r="TAS16" s="1933"/>
      <c r="TAT16" s="1933"/>
      <c r="TAU16" s="1933"/>
      <c r="TAV16" s="1933"/>
      <c r="TAW16" s="1933"/>
      <c r="TAX16" s="1933"/>
      <c r="TAY16" s="1933"/>
      <c r="TAZ16" s="1933"/>
      <c r="TBA16" s="1933"/>
      <c r="TBB16" s="1933"/>
      <c r="TBC16" s="1933"/>
      <c r="TBD16" s="1933"/>
      <c r="TBE16" s="1933"/>
      <c r="TBF16" s="1933"/>
      <c r="TBG16" s="1933"/>
      <c r="TBH16" s="1933"/>
      <c r="TBI16" s="1933"/>
      <c r="TBJ16" s="1933"/>
      <c r="TBK16" s="1933"/>
      <c r="TBL16" s="1933"/>
      <c r="TBM16" s="1933"/>
      <c r="TBN16" s="1933"/>
      <c r="TBO16" s="1933"/>
      <c r="TBP16" s="1933"/>
      <c r="TBQ16" s="1933"/>
      <c r="TBR16" s="1933"/>
      <c r="TBS16" s="1933"/>
      <c r="TBT16" s="1933"/>
      <c r="TBU16" s="1933"/>
      <c r="TBV16" s="1933"/>
      <c r="TBW16" s="1933"/>
      <c r="TBX16" s="1933"/>
      <c r="TBY16" s="1933"/>
      <c r="TBZ16" s="1933"/>
      <c r="TCA16" s="1933"/>
      <c r="TCB16" s="1933"/>
      <c r="TCC16" s="1933"/>
      <c r="TCD16" s="1933"/>
      <c r="TCE16" s="1933"/>
      <c r="TCF16" s="1933"/>
      <c r="TCG16" s="1933"/>
      <c r="TCH16" s="1933"/>
      <c r="TCI16" s="1933"/>
      <c r="TCJ16" s="1933"/>
      <c r="TCK16" s="1933"/>
      <c r="TCL16" s="1933"/>
      <c r="TCM16" s="1933"/>
      <c r="TCN16" s="1933"/>
      <c r="TCO16" s="1933"/>
      <c r="TCP16" s="1933"/>
      <c r="TCQ16" s="1933"/>
      <c r="TCR16" s="1933"/>
      <c r="TCS16" s="1933"/>
      <c r="TCT16" s="1933"/>
      <c r="TCU16" s="1933"/>
      <c r="TCV16" s="1933"/>
      <c r="TCW16" s="1933"/>
      <c r="TCX16" s="1933"/>
      <c r="TCY16" s="1933"/>
      <c r="TCZ16" s="1933"/>
      <c r="TDA16" s="1933"/>
      <c r="TDB16" s="1933"/>
      <c r="TDC16" s="1933"/>
      <c r="TDD16" s="1933"/>
      <c r="TDE16" s="1933"/>
      <c r="TDF16" s="1933"/>
      <c r="TDG16" s="1933"/>
      <c r="TDH16" s="1933"/>
      <c r="TDI16" s="1933"/>
      <c r="TDJ16" s="1933"/>
      <c r="TDK16" s="1933"/>
      <c r="TDL16" s="1933"/>
      <c r="TDM16" s="1933"/>
      <c r="TDN16" s="1933"/>
      <c r="TDO16" s="1933"/>
      <c r="TDP16" s="1933"/>
      <c r="TDQ16" s="1933"/>
      <c r="TDR16" s="1933"/>
      <c r="TDS16" s="1933"/>
      <c r="TDT16" s="1933"/>
      <c r="TDU16" s="1933"/>
      <c r="TDV16" s="1933"/>
      <c r="TDW16" s="1933"/>
      <c r="TDX16" s="1933"/>
      <c r="TDY16" s="1933"/>
      <c r="TDZ16" s="1933"/>
      <c r="TEA16" s="1933"/>
      <c r="TEB16" s="1933"/>
      <c r="TEC16" s="1933"/>
      <c r="TED16" s="1933"/>
      <c r="TEE16" s="1933"/>
      <c r="TEF16" s="1933"/>
      <c r="TEG16" s="1933"/>
      <c r="TEH16" s="1933"/>
      <c r="TEI16" s="1933"/>
      <c r="TEJ16" s="1933"/>
      <c r="TEK16" s="1933"/>
      <c r="TEL16" s="1933"/>
      <c r="TEM16" s="1933"/>
      <c r="TEN16" s="1933"/>
      <c r="TEO16" s="1933"/>
      <c r="TEP16" s="1933"/>
      <c r="TEQ16" s="1933"/>
      <c r="TER16" s="1933"/>
      <c r="TES16" s="1933"/>
      <c r="TET16" s="1933"/>
      <c r="TEU16" s="1933"/>
      <c r="TEV16" s="1933"/>
      <c r="TEW16" s="1933"/>
      <c r="TEX16" s="1933"/>
      <c r="TEY16" s="1933"/>
      <c r="TEZ16" s="1933"/>
      <c r="TFA16" s="1933"/>
      <c r="TFB16" s="1933"/>
      <c r="TFC16" s="1933"/>
      <c r="TFD16" s="1933"/>
      <c r="TFE16" s="1933"/>
      <c r="TFF16" s="1933"/>
      <c r="TFG16" s="1933"/>
      <c r="TFH16" s="1933"/>
      <c r="TFI16" s="1933"/>
      <c r="TFJ16" s="1933"/>
      <c r="TFK16" s="1933"/>
      <c r="TFL16" s="1933"/>
      <c r="TFM16" s="1933"/>
      <c r="TFN16" s="1933"/>
      <c r="TFO16" s="1933"/>
      <c r="TFP16" s="1933"/>
      <c r="TFQ16" s="1933"/>
      <c r="TFR16" s="1933"/>
      <c r="TFS16" s="1933"/>
      <c r="TFT16" s="1933"/>
      <c r="TFU16" s="1933"/>
      <c r="TFV16" s="1933"/>
      <c r="TFW16" s="1933"/>
      <c r="TFX16" s="1933"/>
      <c r="TFY16" s="1933"/>
      <c r="TFZ16" s="1933"/>
      <c r="TGA16" s="1933"/>
      <c r="TGB16" s="1933"/>
      <c r="TGC16" s="1933"/>
      <c r="TGD16" s="1933"/>
      <c r="TGE16" s="1933"/>
      <c r="TGF16" s="1933"/>
      <c r="TGG16" s="1933"/>
      <c r="TGH16" s="1933"/>
      <c r="TGI16" s="1933"/>
      <c r="TGJ16" s="1933"/>
      <c r="TGK16" s="1933"/>
      <c r="TGL16" s="1933"/>
      <c r="TGM16" s="1933"/>
      <c r="TGN16" s="1933"/>
      <c r="TGO16" s="1933"/>
      <c r="TGP16" s="1933"/>
      <c r="TGQ16" s="1933"/>
      <c r="TGR16" s="1933"/>
      <c r="TGS16" s="1933"/>
      <c r="TGT16" s="1933"/>
      <c r="TGU16" s="1933"/>
      <c r="TGV16" s="1933"/>
      <c r="TGW16" s="1933"/>
      <c r="TGX16" s="1933"/>
      <c r="TGY16" s="1933"/>
      <c r="TGZ16" s="1933"/>
      <c r="THA16" s="1933"/>
      <c r="THB16" s="1933"/>
      <c r="THC16" s="1933"/>
      <c r="THD16" s="1933"/>
      <c r="THE16" s="1933"/>
      <c r="THF16" s="1933"/>
      <c r="THG16" s="1933"/>
      <c r="THH16" s="1933"/>
      <c r="THI16" s="1933"/>
      <c r="THJ16" s="1933"/>
      <c r="THK16" s="1933"/>
      <c r="THL16" s="1933"/>
      <c r="THM16" s="1933"/>
      <c r="THN16" s="1933"/>
      <c r="THO16" s="1933"/>
      <c r="THP16" s="1933"/>
      <c r="THQ16" s="1933"/>
      <c r="THR16" s="1933"/>
      <c r="THS16" s="1933"/>
      <c r="THT16" s="1933"/>
      <c r="THU16" s="1933"/>
      <c r="THV16" s="1933"/>
      <c r="THW16" s="1933"/>
      <c r="THX16" s="1933"/>
      <c r="THY16" s="1933"/>
      <c r="THZ16" s="1933"/>
      <c r="TIA16" s="1933"/>
      <c r="TIB16" s="1933"/>
      <c r="TIC16" s="1933"/>
      <c r="TID16" s="1933"/>
      <c r="TIE16" s="1933"/>
      <c r="TIF16" s="1933"/>
      <c r="TIG16" s="1933"/>
      <c r="TIH16" s="1933"/>
      <c r="TII16" s="1933"/>
      <c r="TIJ16" s="1933"/>
      <c r="TIK16" s="1933"/>
      <c r="TIL16" s="1933"/>
      <c r="TIM16" s="1933"/>
      <c r="TIN16" s="1933"/>
      <c r="TIO16" s="1933"/>
      <c r="TIP16" s="1933"/>
      <c r="TIQ16" s="1933"/>
      <c r="TIR16" s="1933"/>
      <c r="TIS16" s="1933"/>
      <c r="TIT16" s="1933"/>
      <c r="TIU16" s="1933"/>
      <c r="TIV16" s="1933"/>
      <c r="TIW16" s="1933"/>
      <c r="TIX16" s="1933"/>
      <c r="TIY16" s="1933"/>
      <c r="TIZ16" s="1933"/>
      <c r="TJA16" s="1933"/>
      <c r="TJB16" s="1933"/>
      <c r="TJC16" s="1933"/>
      <c r="TJD16" s="1933"/>
      <c r="TJE16" s="1933"/>
      <c r="TJF16" s="1933"/>
      <c r="TJG16" s="1933"/>
      <c r="TJH16" s="1933"/>
      <c r="TJI16" s="1933"/>
      <c r="TJJ16" s="1933"/>
      <c r="TJK16" s="1933"/>
      <c r="TJL16" s="1933"/>
      <c r="TJM16" s="1933"/>
      <c r="TJN16" s="1933"/>
      <c r="TJO16" s="1933"/>
      <c r="TJP16" s="1933"/>
      <c r="TJQ16" s="1933"/>
      <c r="TJR16" s="1933"/>
      <c r="TJS16" s="1933"/>
      <c r="TJT16" s="1933"/>
      <c r="TJU16" s="1933"/>
      <c r="TJV16" s="1933"/>
      <c r="TJW16" s="1933"/>
      <c r="TJX16" s="1933"/>
      <c r="TJY16" s="1933"/>
      <c r="TJZ16" s="1933"/>
      <c r="TKA16" s="1933"/>
      <c r="TKB16" s="1933"/>
      <c r="TKC16" s="1933"/>
      <c r="TKD16" s="1933"/>
      <c r="TKE16" s="1933"/>
      <c r="TKF16" s="1933"/>
      <c r="TKG16" s="1933"/>
      <c r="TKH16" s="1933"/>
      <c r="TKI16" s="1933"/>
      <c r="TKJ16" s="1933"/>
      <c r="TKK16" s="1933"/>
      <c r="TKL16" s="1933"/>
      <c r="TKM16" s="1933"/>
      <c r="TKN16" s="1933"/>
      <c r="TKO16" s="1933"/>
      <c r="TKP16" s="1933"/>
      <c r="TKQ16" s="1933"/>
      <c r="TKR16" s="1933"/>
      <c r="TKS16" s="1933"/>
      <c r="TKT16" s="1933"/>
      <c r="TKU16" s="1933"/>
      <c r="TKV16" s="1933"/>
      <c r="TKW16" s="1933"/>
      <c r="TKX16" s="1933"/>
      <c r="TKY16" s="1933"/>
      <c r="TKZ16" s="1933"/>
      <c r="TLA16" s="1933"/>
      <c r="TLB16" s="1933"/>
      <c r="TLC16" s="1933"/>
      <c r="TLD16" s="1933"/>
      <c r="TLE16" s="1933"/>
      <c r="TLF16" s="1933"/>
      <c r="TLG16" s="1933"/>
      <c r="TLH16" s="1933"/>
      <c r="TLI16" s="1933"/>
      <c r="TLJ16" s="1933"/>
      <c r="TLK16" s="1933"/>
      <c r="TLL16" s="1933"/>
      <c r="TLM16" s="1933"/>
      <c r="TLN16" s="1933"/>
      <c r="TLO16" s="1933"/>
      <c r="TLP16" s="1933"/>
      <c r="TLQ16" s="1933"/>
      <c r="TLR16" s="1933"/>
      <c r="TLS16" s="1933"/>
      <c r="TLT16" s="1933"/>
      <c r="TLU16" s="1933"/>
      <c r="TLV16" s="1933"/>
      <c r="TLW16" s="1933"/>
      <c r="TLX16" s="1933"/>
      <c r="TLY16" s="1933"/>
      <c r="TLZ16" s="1933"/>
      <c r="TMA16" s="1933"/>
      <c r="TMB16" s="1933"/>
      <c r="TMC16" s="1933"/>
      <c r="TMD16" s="1933"/>
      <c r="TME16" s="1933"/>
      <c r="TMF16" s="1933"/>
      <c r="TMG16" s="1933"/>
      <c r="TMH16" s="1933"/>
      <c r="TMI16" s="1933"/>
      <c r="TMJ16" s="1933"/>
      <c r="TMK16" s="1933"/>
      <c r="TML16" s="1933"/>
      <c r="TMM16" s="1933"/>
      <c r="TMN16" s="1933"/>
      <c r="TMO16" s="1933"/>
      <c r="TMP16" s="1933"/>
      <c r="TMQ16" s="1933"/>
      <c r="TMR16" s="1933"/>
      <c r="TMS16" s="1933"/>
      <c r="TMT16" s="1933"/>
      <c r="TMU16" s="1933"/>
      <c r="TMV16" s="1933"/>
      <c r="TMW16" s="1933"/>
      <c r="TMX16" s="1933"/>
      <c r="TMY16" s="1933"/>
      <c r="TMZ16" s="1933"/>
      <c r="TNA16" s="1933"/>
      <c r="TNB16" s="1933"/>
      <c r="TNC16" s="1933"/>
      <c r="TND16" s="1933"/>
      <c r="TNE16" s="1933"/>
      <c r="TNF16" s="1933"/>
      <c r="TNG16" s="1933"/>
      <c r="TNH16" s="1933"/>
      <c r="TNI16" s="1933"/>
      <c r="TNJ16" s="1933"/>
      <c r="TNK16" s="1933"/>
      <c r="TNL16" s="1933"/>
      <c r="TNM16" s="1933"/>
      <c r="TNN16" s="1933"/>
      <c r="TNO16" s="1933"/>
      <c r="TNP16" s="1933"/>
      <c r="TNQ16" s="1933"/>
      <c r="TNR16" s="1933"/>
      <c r="TNS16" s="1933"/>
      <c r="TNT16" s="1933"/>
      <c r="TNU16" s="1933"/>
      <c r="TNV16" s="1933"/>
      <c r="TNW16" s="1933"/>
      <c r="TNX16" s="1933"/>
      <c r="TNY16" s="1933"/>
      <c r="TNZ16" s="1933"/>
      <c r="TOA16" s="1933"/>
      <c r="TOB16" s="1933"/>
      <c r="TOC16" s="1933"/>
      <c r="TOD16" s="1933"/>
      <c r="TOE16" s="1933"/>
      <c r="TOF16" s="1933"/>
      <c r="TOG16" s="1933"/>
      <c r="TOH16" s="1933"/>
      <c r="TOI16" s="1933"/>
      <c r="TOJ16" s="1933"/>
      <c r="TOK16" s="1933"/>
      <c r="TOL16" s="1933"/>
      <c r="TOM16" s="1933"/>
      <c r="TON16" s="1933"/>
      <c r="TOO16" s="1933"/>
      <c r="TOP16" s="1933"/>
      <c r="TOQ16" s="1933"/>
      <c r="TOR16" s="1933"/>
      <c r="TOS16" s="1933"/>
      <c r="TOT16" s="1933"/>
      <c r="TOU16" s="1933"/>
      <c r="TOV16" s="1933"/>
      <c r="TOW16" s="1933"/>
      <c r="TOX16" s="1933"/>
      <c r="TOY16" s="1933"/>
      <c r="TOZ16" s="1933"/>
      <c r="TPA16" s="1933"/>
      <c r="TPB16" s="1933"/>
      <c r="TPC16" s="1933"/>
      <c r="TPD16" s="1933"/>
      <c r="TPE16" s="1933"/>
      <c r="TPF16" s="1933"/>
      <c r="TPG16" s="1933"/>
      <c r="TPH16" s="1933"/>
      <c r="TPI16" s="1933"/>
      <c r="TPJ16" s="1933"/>
      <c r="TPK16" s="1933"/>
      <c r="TPL16" s="1933"/>
      <c r="TPM16" s="1933"/>
      <c r="TPN16" s="1933"/>
      <c r="TPO16" s="1933"/>
      <c r="TPP16" s="1933"/>
      <c r="TPQ16" s="1933"/>
      <c r="TPR16" s="1933"/>
      <c r="TPS16" s="1933"/>
      <c r="TPT16" s="1933"/>
      <c r="TPU16" s="1933"/>
      <c r="TPV16" s="1933"/>
      <c r="TPW16" s="1933"/>
      <c r="TPX16" s="1933"/>
      <c r="TPY16" s="1933"/>
      <c r="TPZ16" s="1933"/>
      <c r="TQA16" s="1933"/>
      <c r="TQB16" s="1933"/>
      <c r="TQC16" s="1933"/>
      <c r="TQD16" s="1933"/>
      <c r="TQE16" s="1933"/>
      <c r="TQF16" s="1933"/>
      <c r="TQG16" s="1933"/>
      <c r="TQH16" s="1933"/>
      <c r="TQI16" s="1933"/>
      <c r="TQJ16" s="1933"/>
      <c r="TQK16" s="1933"/>
      <c r="TQL16" s="1933"/>
      <c r="TQM16" s="1933"/>
      <c r="TQN16" s="1933"/>
      <c r="TQO16" s="1933"/>
      <c r="TQP16" s="1933"/>
      <c r="TQQ16" s="1933"/>
      <c r="TQR16" s="1933"/>
      <c r="TQS16" s="1933"/>
      <c r="TQT16" s="1933"/>
      <c r="TQU16" s="1933"/>
      <c r="TQV16" s="1933"/>
      <c r="TQW16" s="1933"/>
      <c r="TQX16" s="1933"/>
      <c r="TQY16" s="1933"/>
      <c r="TQZ16" s="1933"/>
      <c r="TRA16" s="1933"/>
      <c r="TRB16" s="1933"/>
      <c r="TRC16" s="1933"/>
      <c r="TRD16" s="1933"/>
      <c r="TRE16" s="1933"/>
      <c r="TRF16" s="1933"/>
      <c r="TRG16" s="1933"/>
      <c r="TRH16" s="1933"/>
      <c r="TRI16" s="1933"/>
      <c r="TRJ16" s="1933"/>
      <c r="TRK16" s="1933"/>
      <c r="TRL16" s="1933"/>
      <c r="TRM16" s="1933"/>
      <c r="TRN16" s="1933"/>
      <c r="TRO16" s="1933"/>
      <c r="TRP16" s="1933"/>
      <c r="TRQ16" s="1933"/>
      <c r="TRR16" s="1933"/>
      <c r="TRS16" s="1933"/>
      <c r="TRT16" s="1933"/>
      <c r="TRU16" s="1933"/>
      <c r="TRV16" s="1933"/>
      <c r="TRW16" s="1933"/>
      <c r="TRX16" s="1933"/>
      <c r="TRY16" s="1933"/>
      <c r="TRZ16" s="1933"/>
      <c r="TSA16" s="1933"/>
      <c r="TSB16" s="1933"/>
      <c r="TSC16" s="1933"/>
      <c r="TSD16" s="1933"/>
      <c r="TSE16" s="1933"/>
      <c r="TSF16" s="1933"/>
      <c r="TSG16" s="1933"/>
      <c r="TSH16" s="1933"/>
      <c r="TSI16" s="1933"/>
      <c r="TSJ16" s="1933"/>
      <c r="TSK16" s="1933"/>
      <c r="TSL16" s="1933"/>
      <c r="TSM16" s="1933"/>
      <c r="TSN16" s="1933"/>
      <c r="TSO16" s="1933"/>
      <c r="TSP16" s="1933"/>
      <c r="TSQ16" s="1933"/>
      <c r="TSR16" s="1933"/>
      <c r="TSS16" s="1933"/>
      <c r="TST16" s="1933"/>
      <c r="TSU16" s="1933"/>
      <c r="TSV16" s="1933"/>
      <c r="TSW16" s="1933"/>
      <c r="TSX16" s="1933"/>
      <c r="TSY16" s="1933"/>
      <c r="TSZ16" s="1933"/>
      <c r="TTA16" s="1933"/>
      <c r="TTB16" s="1933"/>
      <c r="TTC16" s="1933"/>
      <c r="TTD16" s="1933"/>
      <c r="TTE16" s="1933"/>
      <c r="TTF16" s="1933"/>
      <c r="TTG16" s="1933"/>
      <c r="TTH16" s="1933"/>
      <c r="TTI16" s="1933"/>
      <c r="TTJ16" s="1933"/>
      <c r="TTK16" s="1933"/>
      <c r="TTL16" s="1933"/>
      <c r="TTM16" s="1933"/>
      <c r="TTN16" s="1933"/>
      <c r="TTO16" s="1933"/>
      <c r="TTP16" s="1933"/>
      <c r="TTQ16" s="1933"/>
      <c r="TTR16" s="1933"/>
      <c r="TTS16" s="1933"/>
      <c r="TTT16" s="1933"/>
      <c r="TTU16" s="1933"/>
      <c r="TTV16" s="1933"/>
      <c r="TTW16" s="1933"/>
      <c r="TTX16" s="1933"/>
      <c r="TTY16" s="1933"/>
      <c r="TTZ16" s="1933"/>
      <c r="TUA16" s="1933"/>
      <c r="TUB16" s="1933"/>
      <c r="TUC16" s="1933"/>
      <c r="TUD16" s="1933"/>
      <c r="TUE16" s="1933"/>
      <c r="TUF16" s="1933"/>
      <c r="TUG16" s="1933"/>
      <c r="TUH16" s="1933"/>
      <c r="TUI16" s="1933"/>
      <c r="TUJ16" s="1933"/>
      <c r="TUK16" s="1933"/>
      <c r="TUL16" s="1933"/>
      <c r="TUM16" s="1933"/>
      <c r="TUN16" s="1933"/>
      <c r="TUO16" s="1933"/>
      <c r="TUP16" s="1933"/>
      <c r="TUQ16" s="1933"/>
      <c r="TUR16" s="1933"/>
      <c r="TUS16" s="1933"/>
      <c r="TUT16" s="1933"/>
      <c r="TUU16" s="1933"/>
      <c r="TUV16" s="1933"/>
      <c r="TUW16" s="1933"/>
      <c r="TUX16" s="1933"/>
      <c r="TUY16" s="1933"/>
      <c r="TUZ16" s="1933"/>
      <c r="TVA16" s="1933"/>
      <c r="TVB16" s="1933"/>
      <c r="TVC16" s="1933"/>
      <c r="TVD16" s="1933"/>
      <c r="TVE16" s="1933"/>
      <c r="TVF16" s="1933"/>
      <c r="TVG16" s="1933"/>
      <c r="TVH16" s="1933"/>
      <c r="TVI16" s="1933"/>
      <c r="TVJ16" s="1933"/>
      <c r="TVK16" s="1933"/>
      <c r="TVL16" s="1933"/>
      <c r="TVM16" s="1933"/>
      <c r="TVN16" s="1933"/>
      <c r="TVO16" s="1933"/>
      <c r="TVP16" s="1933"/>
      <c r="TVQ16" s="1933"/>
      <c r="TVR16" s="1933"/>
      <c r="TVS16" s="1933"/>
      <c r="TVT16" s="1933"/>
      <c r="TVU16" s="1933"/>
      <c r="TVV16" s="1933"/>
      <c r="TVW16" s="1933"/>
      <c r="TVX16" s="1933"/>
      <c r="TVY16" s="1933"/>
      <c r="TVZ16" s="1933"/>
      <c r="TWA16" s="1933"/>
      <c r="TWB16" s="1933"/>
      <c r="TWC16" s="1933"/>
      <c r="TWD16" s="1933"/>
      <c r="TWE16" s="1933"/>
      <c r="TWF16" s="1933"/>
      <c r="TWG16" s="1933"/>
      <c r="TWH16" s="1933"/>
      <c r="TWI16" s="1933"/>
      <c r="TWJ16" s="1933"/>
      <c r="TWK16" s="1933"/>
      <c r="TWL16" s="1933"/>
      <c r="TWM16" s="1933"/>
      <c r="TWN16" s="1933"/>
      <c r="TWO16" s="1933"/>
      <c r="TWP16" s="1933"/>
      <c r="TWQ16" s="1933"/>
      <c r="TWR16" s="1933"/>
      <c r="TWS16" s="1933"/>
      <c r="TWT16" s="1933"/>
      <c r="TWU16" s="1933"/>
      <c r="TWV16" s="1933"/>
      <c r="TWW16" s="1933"/>
      <c r="TWX16" s="1933"/>
      <c r="TWY16" s="1933"/>
      <c r="TWZ16" s="1933"/>
      <c r="TXA16" s="1933"/>
      <c r="TXB16" s="1933"/>
      <c r="TXC16" s="1933"/>
      <c r="TXD16" s="1933"/>
      <c r="TXE16" s="1933"/>
      <c r="TXF16" s="1933"/>
      <c r="TXG16" s="1933"/>
      <c r="TXH16" s="1933"/>
      <c r="TXI16" s="1933"/>
      <c r="TXJ16" s="1933"/>
      <c r="TXK16" s="1933"/>
      <c r="TXL16" s="1933"/>
      <c r="TXM16" s="1933"/>
      <c r="TXN16" s="1933"/>
      <c r="TXO16" s="1933"/>
      <c r="TXP16" s="1933"/>
      <c r="TXQ16" s="1933"/>
      <c r="TXR16" s="1933"/>
      <c r="TXS16" s="1933"/>
      <c r="TXT16" s="1933"/>
      <c r="TXU16" s="1933"/>
      <c r="TXV16" s="1933"/>
      <c r="TXW16" s="1933"/>
      <c r="TXX16" s="1933"/>
      <c r="TXY16" s="1933"/>
      <c r="TXZ16" s="1933"/>
      <c r="TYA16" s="1933"/>
      <c r="TYB16" s="1933"/>
      <c r="TYC16" s="1933"/>
      <c r="TYD16" s="1933"/>
      <c r="TYE16" s="1933"/>
      <c r="TYF16" s="1933"/>
      <c r="TYG16" s="1933"/>
      <c r="TYH16" s="1933"/>
      <c r="TYI16" s="1933"/>
      <c r="TYJ16" s="1933"/>
      <c r="TYK16" s="1933"/>
      <c r="TYL16" s="1933"/>
      <c r="TYM16" s="1933"/>
      <c r="TYN16" s="1933"/>
      <c r="TYO16" s="1933"/>
      <c r="TYP16" s="1933"/>
      <c r="TYQ16" s="1933"/>
      <c r="TYR16" s="1933"/>
      <c r="TYS16" s="1933"/>
      <c r="TYT16" s="1933"/>
      <c r="TYU16" s="1933"/>
      <c r="TYV16" s="1933"/>
      <c r="TYW16" s="1933"/>
      <c r="TYX16" s="1933"/>
      <c r="TYY16" s="1933"/>
      <c r="TYZ16" s="1933"/>
      <c r="TZA16" s="1933"/>
      <c r="TZB16" s="1933"/>
      <c r="TZC16" s="1933"/>
      <c r="TZD16" s="1933"/>
      <c r="TZE16" s="1933"/>
      <c r="TZF16" s="1933"/>
      <c r="TZG16" s="1933"/>
      <c r="TZH16" s="1933"/>
      <c r="TZI16" s="1933"/>
      <c r="TZJ16" s="1933"/>
      <c r="TZK16" s="1933"/>
      <c r="TZL16" s="1933"/>
      <c r="TZM16" s="1933"/>
      <c r="TZN16" s="1933"/>
      <c r="TZO16" s="1933"/>
      <c r="TZP16" s="1933"/>
      <c r="TZQ16" s="1933"/>
      <c r="TZR16" s="1933"/>
      <c r="TZS16" s="1933"/>
      <c r="TZT16" s="1933"/>
      <c r="TZU16" s="1933"/>
      <c r="TZV16" s="1933"/>
      <c r="TZW16" s="1933"/>
      <c r="TZX16" s="1933"/>
      <c r="TZY16" s="1933"/>
      <c r="TZZ16" s="1933"/>
      <c r="UAA16" s="1933"/>
      <c r="UAB16" s="1933"/>
      <c r="UAC16" s="1933"/>
      <c r="UAD16" s="1933"/>
      <c r="UAE16" s="1933"/>
      <c r="UAF16" s="1933"/>
      <c r="UAG16" s="1933"/>
      <c r="UAH16" s="1933"/>
      <c r="UAI16" s="1933"/>
      <c r="UAJ16" s="1933"/>
      <c r="UAK16" s="1933"/>
      <c r="UAL16" s="1933"/>
      <c r="UAM16" s="1933"/>
      <c r="UAN16" s="1933"/>
      <c r="UAO16" s="1933"/>
      <c r="UAP16" s="1933"/>
      <c r="UAQ16" s="1933"/>
      <c r="UAR16" s="1933"/>
      <c r="UAS16" s="1933"/>
      <c r="UAT16" s="1933"/>
      <c r="UAU16" s="1933"/>
      <c r="UAV16" s="1933"/>
      <c r="UAW16" s="1933"/>
      <c r="UAX16" s="1933"/>
      <c r="UAY16" s="1933"/>
      <c r="UAZ16" s="1933"/>
      <c r="UBA16" s="1933"/>
      <c r="UBB16" s="1933"/>
      <c r="UBC16" s="1933"/>
      <c r="UBD16" s="1933"/>
      <c r="UBE16" s="1933"/>
      <c r="UBF16" s="1933"/>
      <c r="UBG16" s="1933"/>
      <c r="UBH16" s="1933"/>
      <c r="UBI16" s="1933"/>
      <c r="UBJ16" s="1933"/>
      <c r="UBK16" s="1933"/>
      <c r="UBL16" s="1933"/>
      <c r="UBM16" s="1933"/>
      <c r="UBN16" s="1933"/>
      <c r="UBO16" s="1933"/>
      <c r="UBP16" s="1933"/>
      <c r="UBQ16" s="1933"/>
      <c r="UBR16" s="1933"/>
      <c r="UBS16" s="1933"/>
      <c r="UBT16" s="1933"/>
      <c r="UBU16" s="1933"/>
      <c r="UBV16" s="1933"/>
      <c r="UBW16" s="1933"/>
      <c r="UBX16" s="1933"/>
      <c r="UBY16" s="1933"/>
      <c r="UBZ16" s="1933"/>
      <c r="UCA16" s="1933"/>
      <c r="UCB16" s="1933"/>
      <c r="UCC16" s="1933"/>
      <c r="UCD16" s="1933"/>
      <c r="UCE16" s="1933"/>
      <c r="UCF16" s="1933"/>
      <c r="UCG16" s="1933"/>
      <c r="UCH16" s="1933"/>
      <c r="UCI16" s="1933"/>
      <c r="UCJ16" s="1933"/>
      <c r="UCK16" s="1933"/>
      <c r="UCL16" s="1933"/>
      <c r="UCM16" s="1933"/>
      <c r="UCN16" s="1933"/>
      <c r="UCO16" s="1933"/>
      <c r="UCP16" s="1933"/>
      <c r="UCQ16" s="1933"/>
      <c r="UCR16" s="1933"/>
      <c r="UCS16" s="1933"/>
      <c r="UCT16" s="1933"/>
      <c r="UCU16" s="1933"/>
      <c r="UCV16" s="1933"/>
      <c r="UCW16" s="1933"/>
      <c r="UCX16" s="1933"/>
      <c r="UCY16" s="1933"/>
      <c r="UCZ16" s="1933"/>
      <c r="UDA16" s="1933"/>
      <c r="UDB16" s="1933"/>
      <c r="UDC16" s="1933"/>
      <c r="UDD16" s="1933"/>
      <c r="UDE16" s="1933"/>
      <c r="UDF16" s="1933"/>
      <c r="UDG16" s="1933"/>
      <c r="UDH16" s="1933"/>
      <c r="UDI16" s="1933"/>
      <c r="UDJ16" s="1933"/>
      <c r="UDK16" s="1933"/>
      <c r="UDL16" s="1933"/>
      <c r="UDM16" s="1933"/>
      <c r="UDN16" s="1933"/>
      <c r="UDO16" s="1933"/>
      <c r="UDP16" s="1933"/>
      <c r="UDQ16" s="1933"/>
      <c r="UDR16" s="1933"/>
      <c r="UDS16" s="1933"/>
      <c r="UDT16" s="1933"/>
      <c r="UDU16" s="1933"/>
      <c r="UDV16" s="1933"/>
      <c r="UDW16" s="1933"/>
      <c r="UDX16" s="1933"/>
      <c r="UDY16" s="1933"/>
      <c r="UDZ16" s="1933"/>
      <c r="UEA16" s="1933"/>
      <c r="UEB16" s="1933"/>
      <c r="UEC16" s="1933"/>
      <c r="UED16" s="1933"/>
      <c r="UEE16" s="1933"/>
      <c r="UEF16" s="1933"/>
      <c r="UEG16" s="1933"/>
      <c r="UEH16" s="1933"/>
      <c r="UEI16" s="1933"/>
      <c r="UEJ16" s="1933"/>
      <c r="UEK16" s="1933"/>
      <c r="UEL16" s="1933"/>
      <c r="UEM16" s="1933"/>
      <c r="UEN16" s="1933"/>
      <c r="UEO16" s="1933"/>
      <c r="UEP16" s="1933"/>
      <c r="UEQ16" s="1933"/>
      <c r="UER16" s="1933"/>
      <c r="UES16" s="1933"/>
      <c r="UET16" s="1933"/>
      <c r="UEU16" s="1933"/>
      <c r="UEV16" s="1933"/>
      <c r="UEW16" s="1933"/>
      <c r="UEX16" s="1933"/>
      <c r="UEY16" s="1933"/>
      <c r="UEZ16" s="1933"/>
      <c r="UFA16" s="1933"/>
      <c r="UFB16" s="1933"/>
      <c r="UFC16" s="1933"/>
      <c r="UFD16" s="1933"/>
      <c r="UFE16" s="1933"/>
      <c r="UFF16" s="1933"/>
      <c r="UFG16" s="1933"/>
      <c r="UFH16" s="1933"/>
      <c r="UFI16" s="1933"/>
      <c r="UFJ16" s="1933"/>
      <c r="UFK16" s="1933"/>
      <c r="UFL16" s="1933"/>
      <c r="UFM16" s="1933"/>
      <c r="UFN16" s="1933"/>
      <c r="UFO16" s="1933"/>
      <c r="UFP16" s="1933"/>
      <c r="UFQ16" s="1933"/>
      <c r="UFR16" s="1933"/>
      <c r="UFS16" s="1933"/>
      <c r="UFT16" s="1933"/>
      <c r="UFU16" s="1933"/>
      <c r="UFV16" s="1933"/>
      <c r="UFW16" s="1933"/>
      <c r="UFX16" s="1933"/>
      <c r="UFY16" s="1933"/>
      <c r="UFZ16" s="1933"/>
      <c r="UGA16" s="1933"/>
      <c r="UGB16" s="1933"/>
      <c r="UGC16" s="1933"/>
      <c r="UGD16" s="1933"/>
      <c r="UGE16" s="1933"/>
      <c r="UGF16" s="1933"/>
      <c r="UGG16" s="1933"/>
      <c r="UGH16" s="1933"/>
      <c r="UGI16" s="1933"/>
      <c r="UGJ16" s="1933"/>
      <c r="UGK16" s="1933"/>
      <c r="UGL16" s="1933"/>
      <c r="UGM16" s="1933"/>
      <c r="UGN16" s="1933"/>
      <c r="UGO16" s="1933"/>
      <c r="UGP16" s="1933"/>
      <c r="UGQ16" s="1933"/>
      <c r="UGR16" s="1933"/>
      <c r="UGS16" s="1933"/>
      <c r="UGT16" s="1933"/>
      <c r="UGU16" s="1933"/>
      <c r="UGV16" s="1933"/>
      <c r="UGW16" s="1933"/>
      <c r="UGX16" s="1933"/>
      <c r="UGY16" s="1933"/>
      <c r="UGZ16" s="1933"/>
      <c r="UHA16" s="1933"/>
      <c r="UHB16" s="1933"/>
      <c r="UHC16" s="1933"/>
      <c r="UHD16" s="1933"/>
      <c r="UHE16" s="1933"/>
      <c r="UHF16" s="1933"/>
      <c r="UHG16" s="1933"/>
      <c r="UHH16" s="1933"/>
      <c r="UHI16" s="1933"/>
      <c r="UHJ16" s="1933"/>
      <c r="UHK16" s="1933"/>
      <c r="UHL16" s="1933"/>
      <c r="UHM16" s="1933"/>
      <c r="UHN16" s="1933"/>
      <c r="UHO16" s="1933"/>
      <c r="UHP16" s="1933"/>
      <c r="UHQ16" s="1933"/>
      <c r="UHR16" s="1933"/>
      <c r="UHS16" s="1933"/>
      <c r="UHT16" s="1933"/>
      <c r="UHU16" s="1933"/>
      <c r="UHV16" s="1933"/>
      <c r="UHW16" s="1933"/>
      <c r="UHX16" s="1933"/>
      <c r="UHY16" s="1933"/>
      <c r="UHZ16" s="1933"/>
      <c r="UIA16" s="1933"/>
      <c r="UIB16" s="1933"/>
      <c r="UIC16" s="1933"/>
      <c r="UID16" s="1933"/>
      <c r="UIE16" s="1933"/>
      <c r="UIF16" s="1933"/>
      <c r="UIG16" s="1933"/>
      <c r="UIH16" s="1933"/>
      <c r="UII16" s="1933"/>
      <c r="UIJ16" s="1933"/>
      <c r="UIK16" s="1933"/>
      <c r="UIL16" s="1933"/>
      <c r="UIM16" s="1933"/>
      <c r="UIN16" s="1933"/>
      <c r="UIO16" s="1933"/>
      <c r="UIP16" s="1933"/>
      <c r="UIQ16" s="1933"/>
      <c r="UIR16" s="1933"/>
      <c r="UIS16" s="1933"/>
      <c r="UIT16" s="1933"/>
      <c r="UIU16" s="1933"/>
      <c r="UIV16" s="1933"/>
      <c r="UIW16" s="1933"/>
      <c r="UIX16" s="1933"/>
      <c r="UIY16" s="1933"/>
      <c r="UIZ16" s="1933"/>
      <c r="UJA16" s="1933"/>
      <c r="UJB16" s="1933"/>
      <c r="UJC16" s="1933"/>
      <c r="UJD16" s="1933"/>
      <c r="UJE16" s="1933"/>
      <c r="UJF16" s="1933"/>
      <c r="UJG16" s="1933"/>
      <c r="UJH16" s="1933"/>
      <c r="UJI16" s="1933"/>
      <c r="UJJ16" s="1933"/>
      <c r="UJK16" s="1933"/>
      <c r="UJL16" s="1933"/>
      <c r="UJM16" s="1933"/>
      <c r="UJN16" s="1933"/>
      <c r="UJO16" s="1933"/>
      <c r="UJP16" s="1933"/>
      <c r="UJQ16" s="1933"/>
      <c r="UJR16" s="1933"/>
      <c r="UJS16" s="1933"/>
      <c r="UJT16" s="1933"/>
      <c r="UJU16" s="1933"/>
      <c r="UJV16" s="1933"/>
      <c r="UJW16" s="1933"/>
      <c r="UJX16" s="1933"/>
      <c r="UJY16" s="1933"/>
      <c r="UJZ16" s="1933"/>
      <c r="UKA16" s="1933"/>
      <c r="UKB16" s="1933"/>
      <c r="UKC16" s="1933"/>
      <c r="UKD16" s="1933"/>
      <c r="UKE16" s="1933"/>
      <c r="UKF16" s="1933"/>
      <c r="UKG16" s="1933"/>
      <c r="UKH16" s="1933"/>
      <c r="UKI16" s="1933"/>
      <c r="UKJ16" s="1933"/>
      <c r="UKK16" s="1933"/>
      <c r="UKL16" s="1933"/>
      <c r="UKM16" s="1933"/>
      <c r="UKN16" s="1933"/>
      <c r="UKO16" s="1933"/>
      <c r="UKP16" s="1933"/>
      <c r="UKQ16" s="1933"/>
      <c r="UKR16" s="1933"/>
      <c r="UKS16" s="1933"/>
      <c r="UKT16" s="1933"/>
      <c r="UKU16" s="1933"/>
      <c r="UKV16" s="1933"/>
      <c r="UKW16" s="1933"/>
      <c r="UKX16" s="1933"/>
      <c r="UKY16" s="1933"/>
      <c r="UKZ16" s="1933"/>
      <c r="ULA16" s="1933"/>
      <c r="ULB16" s="1933"/>
      <c r="ULC16" s="1933"/>
      <c r="ULD16" s="1933"/>
      <c r="ULE16" s="1933"/>
      <c r="ULF16" s="1933"/>
      <c r="ULG16" s="1933"/>
      <c r="ULH16" s="1933"/>
      <c r="ULI16" s="1933"/>
      <c r="ULJ16" s="1933"/>
      <c r="ULK16" s="1933"/>
      <c r="ULL16" s="1933"/>
      <c r="ULM16" s="1933"/>
      <c r="ULN16" s="1933"/>
      <c r="ULO16" s="1933"/>
      <c r="ULP16" s="1933"/>
      <c r="ULQ16" s="1933"/>
      <c r="ULR16" s="1933"/>
      <c r="ULS16" s="1933"/>
      <c r="ULT16" s="1933"/>
      <c r="ULU16" s="1933"/>
      <c r="ULV16" s="1933"/>
      <c r="ULW16" s="1933"/>
      <c r="ULX16" s="1933"/>
      <c r="ULY16" s="1933"/>
      <c r="ULZ16" s="1933"/>
      <c r="UMA16" s="1933"/>
      <c r="UMB16" s="1933"/>
      <c r="UMC16" s="1933"/>
      <c r="UMD16" s="1933"/>
      <c r="UME16" s="1933"/>
      <c r="UMF16" s="1933"/>
      <c r="UMG16" s="1933"/>
      <c r="UMH16" s="1933"/>
      <c r="UMI16" s="1933"/>
      <c r="UMJ16" s="1933"/>
      <c r="UMK16" s="1933"/>
      <c r="UML16" s="1933"/>
      <c r="UMM16" s="1933"/>
      <c r="UMN16" s="1933"/>
      <c r="UMO16" s="1933"/>
      <c r="UMP16" s="1933"/>
      <c r="UMQ16" s="1933"/>
      <c r="UMR16" s="1933"/>
      <c r="UMS16" s="1933"/>
      <c r="UMT16" s="1933"/>
      <c r="UMU16" s="1933"/>
      <c r="UMV16" s="1933"/>
      <c r="UMW16" s="1933"/>
      <c r="UMX16" s="1933"/>
      <c r="UMY16" s="1933"/>
      <c r="UMZ16" s="1933"/>
      <c r="UNA16" s="1933"/>
      <c r="UNB16" s="1933"/>
      <c r="UNC16" s="1933"/>
      <c r="UND16" s="1933"/>
      <c r="UNE16" s="1933"/>
      <c r="UNF16" s="1933"/>
      <c r="UNG16" s="1933"/>
      <c r="UNH16" s="1933"/>
      <c r="UNI16" s="1933"/>
      <c r="UNJ16" s="1933"/>
      <c r="UNK16" s="1933"/>
      <c r="UNL16" s="1933"/>
      <c r="UNM16" s="1933"/>
      <c r="UNN16" s="1933"/>
      <c r="UNO16" s="1933"/>
      <c r="UNP16" s="1933"/>
      <c r="UNQ16" s="1933"/>
      <c r="UNR16" s="1933"/>
      <c r="UNS16" s="1933"/>
      <c r="UNT16" s="1933"/>
      <c r="UNU16" s="1933"/>
      <c r="UNV16" s="1933"/>
      <c r="UNW16" s="1933"/>
      <c r="UNX16" s="1933"/>
      <c r="UNY16" s="1933"/>
      <c r="UNZ16" s="1933"/>
      <c r="UOA16" s="1933"/>
      <c r="UOB16" s="1933"/>
      <c r="UOC16" s="1933"/>
      <c r="UOD16" s="1933"/>
      <c r="UOE16" s="1933"/>
      <c r="UOF16" s="1933"/>
      <c r="UOG16" s="1933"/>
      <c r="UOH16" s="1933"/>
      <c r="UOI16" s="1933"/>
      <c r="UOJ16" s="1933"/>
      <c r="UOK16" s="1933"/>
      <c r="UOL16" s="1933"/>
      <c r="UOM16" s="1933"/>
      <c r="UON16" s="1933"/>
      <c r="UOO16" s="1933"/>
      <c r="UOP16" s="1933"/>
      <c r="UOQ16" s="1933"/>
      <c r="UOR16" s="1933"/>
      <c r="UOS16" s="1933"/>
      <c r="UOT16" s="1933"/>
      <c r="UOU16" s="1933"/>
      <c r="UOV16" s="1933"/>
      <c r="UOW16" s="1933"/>
      <c r="UOX16" s="1933"/>
      <c r="UOY16" s="1933"/>
      <c r="UOZ16" s="1933"/>
      <c r="UPA16" s="1933"/>
      <c r="UPB16" s="1933"/>
      <c r="UPC16" s="1933"/>
      <c r="UPD16" s="1933"/>
      <c r="UPE16" s="1933"/>
      <c r="UPF16" s="1933"/>
      <c r="UPG16" s="1933"/>
      <c r="UPH16" s="1933"/>
      <c r="UPI16" s="1933"/>
      <c r="UPJ16" s="1933"/>
      <c r="UPK16" s="1933"/>
      <c r="UPL16" s="1933"/>
      <c r="UPM16" s="1933"/>
      <c r="UPN16" s="1933"/>
      <c r="UPO16" s="1933"/>
      <c r="UPP16" s="1933"/>
      <c r="UPQ16" s="1933"/>
      <c r="UPR16" s="1933"/>
      <c r="UPS16" s="1933"/>
      <c r="UPT16" s="1933"/>
      <c r="UPU16" s="1933"/>
      <c r="UPV16" s="1933"/>
      <c r="UPW16" s="1933"/>
      <c r="UPX16" s="1933"/>
      <c r="UPY16" s="1933"/>
      <c r="UPZ16" s="1933"/>
      <c r="UQA16" s="1933"/>
      <c r="UQB16" s="1933"/>
      <c r="UQC16" s="1933"/>
      <c r="UQD16" s="1933"/>
      <c r="UQE16" s="1933"/>
      <c r="UQF16" s="1933"/>
      <c r="UQG16" s="1933"/>
      <c r="UQH16" s="1933"/>
      <c r="UQI16" s="1933"/>
      <c r="UQJ16" s="1933"/>
      <c r="UQK16" s="1933"/>
      <c r="UQL16" s="1933"/>
      <c r="UQM16" s="1933"/>
      <c r="UQN16" s="1933"/>
      <c r="UQO16" s="1933"/>
      <c r="UQP16" s="1933"/>
      <c r="UQQ16" s="1933"/>
      <c r="UQR16" s="1933"/>
      <c r="UQS16" s="1933"/>
      <c r="UQT16" s="1933"/>
      <c r="UQU16" s="1933"/>
      <c r="UQV16" s="1933"/>
      <c r="UQW16" s="1933"/>
      <c r="UQX16" s="1933"/>
      <c r="UQY16" s="1933"/>
      <c r="UQZ16" s="1933"/>
      <c r="URA16" s="1933"/>
      <c r="URB16" s="1933"/>
      <c r="URC16" s="1933"/>
      <c r="URD16" s="1933"/>
      <c r="URE16" s="1933"/>
      <c r="URF16" s="1933"/>
      <c r="URG16" s="1933"/>
      <c r="URH16" s="1933"/>
      <c r="URI16" s="1933"/>
      <c r="URJ16" s="1933"/>
      <c r="URK16" s="1933"/>
      <c r="URL16" s="1933"/>
      <c r="URM16" s="1933"/>
      <c r="URN16" s="1933"/>
      <c r="URO16" s="1933"/>
      <c r="URP16" s="1933"/>
      <c r="URQ16" s="1933"/>
      <c r="URR16" s="1933"/>
      <c r="URS16" s="1933"/>
      <c r="URT16" s="1933"/>
      <c r="URU16" s="1933"/>
      <c r="URV16" s="1933"/>
      <c r="URW16" s="1933"/>
      <c r="URX16" s="1933"/>
      <c r="URY16" s="1933"/>
      <c r="URZ16" s="1933"/>
      <c r="USA16" s="1933"/>
      <c r="USB16" s="1933"/>
      <c r="USC16" s="1933"/>
      <c r="USD16" s="1933"/>
      <c r="USE16" s="1933"/>
      <c r="USF16" s="1933"/>
      <c r="USG16" s="1933"/>
      <c r="USH16" s="1933"/>
      <c r="USI16" s="1933"/>
      <c r="USJ16" s="1933"/>
      <c r="USK16" s="1933"/>
      <c r="USL16" s="1933"/>
      <c r="USM16" s="1933"/>
      <c r="USN16" s="1933"/>
      <c r="USO16" s="1933"/>
      <c r="USP16" s="1933"/>
      <c r="USQ16" s="1933"/>
      <c r="USR16" s="1933"/>
      <c r="USS16" s="1933"/>
      <c r="UST16" s="1933"/>
      <c r="USU16" s="1933"/>
      <c r="USV16" s="1933"/>
      <c r="USW16" s="1933"/>
      <c r="USX16" s="1933"/>
      <c r="USY16" s="1933"/>
      <c r="USZ16" s="1933"/>
      <c r="UTA16" s="1933"/>
      <c r="UTB16" s="1933"/>
      <c r="UTC16" s="1933"/>
      <c r="UTD16" s="1933"/>
      <c r="UTE16" s="1933"/>
      <c r="UTF16" s="1933"/>
      <c r="UTG16" s="1933"/>
      <c r="UTH16" s="1933"/>
      <c r="UTI16" s="1933"/>
      <c r="UTJ16" s="1933"/>
      <c r="UTK16" s="1933"/>
      <c r="UTL16" s="1933"/>
      <c r="UTM16" s="1933"/>
      <c r="UTN16" s="1933"/>
      <c r="UTO16" s="1933"/>
      <c r="UTP16" s="1933"/>
      <c r="UTQ16" s="1933"/>
      <c r="UTR16" s="1933"/>
      <c r="UTS16" s="1933"/>
      <c r="UTT16" s="1933"/>
      <c r="UTU16" s="1933"/>
      <c r="UTV16" s="1933"/>
      <c r="UTW16" s="1933"/>
      <c r="UTX16" s="1933"/>
      <c r="UTY16" s="1933"/>
      <c r="UTZ16" s="1933"/>
      <c r="UUA16" s="1933"/>
      <c r="UUB16" s="1933"/>
      <c r="UUC16" s="1933"/>
      <c r="UUD16" s="1933"/>
      <c r="UUE16" s="1933"/>
      <c r="UUF16" s="1933"/>
      <c r="UUG16" s="1933"/>
      <c r="UUH16" s="1933"/>
      <c r="UUI16" s="1933"/>
      <c r="UUJ16" s="1933"/>
      <c r="UUK16" s="1933"/>
      <c r="UUL16" s="1933"/>
      <c r="UUM16" s="1933"/>
      <c r="UUN16" s="1933"/>
      <c r="UUO16" s="1933"/>
      <c r="UUP16" s="1933"/>
      <c r="UUQ16" s="1933"/>
      <c r="UUR16" s="1933"/>
      <c r="UUS16" s="1933"/>
      <c r="UUT16" s="1933"/>
      <c r="UUU16" s="1933"/>
      <c r="UUV16" s="1933"/>
      <c r="UUW16" s="1933"/>
      <c r="UUX16" s="1933"/>
      <c r="UUY16" s="1933"/>
      <c r="UUZ16" s="1933"/>
      <c r="UVA16" s="1933"/>
      <c r="UVB16" s="1933"/>
      <c r="UVC16" s="1933"/>
      <c r="UVD16" s="1933"/>
      <c r="UVE16" s="1933"/>
      <c r="UVF16" s="1933"/>
      <c r="UVG16" s="1933"/>
      <c r="UVH16" s="1933"/>
      <c r="UVI16" s="1933"/>
      <c r="UVJ16" s="1933"/>
      <c r="UVK16" s="1933"/>
      <c r="UVL16" s="1933"/>
      <c r="UVM16" s="1933"/>
      <c r="UVN16" s="1933"/>
      <c r="UVO16" s="1933"/>
      <c r="UVP16" s="1933"/>
      <c r="UVQ16" s="1933"/>
      <c r="UVR16" s="1933"/>
      <c r="UVS16" s="1933"/>
      <c r="UVT16" s="1933"/>
      <c r="UVU16" s="1933"/>
      <c r="UVV16" s="1933"/>
      <c r="UVW16" s="1933"/>
      <c r="UVX16" s="1933"/>
      <c r="UVY16" s="1933"/>
      <c r="UVZ16" s="1933"/>
      <c r="UWA16" s="1933"/>
      <c r="UWB16" s="1933"/>
      <c r="UWC16" s="1933"/>
      <c r="UWD16" s="1933"/>
      <c r="UWE16" s="1933"/>
      <c r="UWF16" s="1933"/>
      <c r="UWG16" s="1933"/>
      <c r="UWH16" s="1933"/>
      <c r="UWI16" s="1933"/>
      <c r="UWJ16" s="1933"/>
      <c r="UWK16" s="1933"/>
      <c r="UWL16" s="1933"/>
      <c r="UWM16" s="1933"/>
      <c r="UWN16" s="1933"/>
      <c r="UWO16" s="1933"/>
      <c r="UWP16" s="1933"/>
      <c r="UWQ16" s="1933"/>
      <c r="UWR16" s="1933"/>
      <c r="UWS16" s="1933"/>
      <c r="UWT16" s="1933"/>
      <c r="UWU16" s="1933"/>
      <c r="UWV16" s="1933"/>
      <c r="UWW16" s="1933"/>
      <c r="UWX16" s="1933"/>
      <c r="UWY16" s="1933"/>
      <c r="UWZ16" s="1933"/>
      <c r="UXA16" s="1933"/>
      <c r="UXB16" s="1933"/>
      <c r="UXC16" s="1933"/>
      <c r="UXD16" s="1933"/>
      <c r="UXE16" s="1933"/>
      <c r="UXF16" s="1933"/>
      <c r="UXG16" s="1933"/>
      <c r="UXH16" s="1933"/>
      <c r="UXI16" s="1933"/>
      <c r="UXJ16" s="1933"/>
      <c r="UXK16" s="1933"/>
      <c r="UXL16" s="1933"/>
      <c r="UXM16" s="1933"/>
      <c r="UXN16" s="1933"/>
      <c r="UXO16" s="1933"/>
      <c r="UXP16" s="1933"/>
      <c r="UXQ16" s="1933"/>
      <c r="UXR16" s="1933"/>
      <c r="UXS16" s="1933"/>
      <c r="UXT16" s="1933"/>
      <c r="UXU16" s="1933"/>
      <c r="UXV16" s="1933"/>
      <c r="UXW16" s="1933"/>
      <c r="UXX16" s="1933"/>
      <c r="UXY16" s="1933"/>
      <c r="UXZ16" s="1933"/>
      <c r="UYA16" s="1933"/>
      <c r="UYB16" s="1933"/>
      <c r="UYC16" s="1933"/>
      <c r="UYD16" s="1933"/>
      <c r="UYE16" s="1933"/>
      <c r="UYF16" s="1933"/>
      <c r="UYG16" s="1933"/>
      <c r="UYH16" s="1933"/>
      <c r="UYI16" s="1933"/>
      <c r="UYJ16" s="1933"/>
      <c r="UYK16" s="1933"/>
      <c r="UYL16" s="1933"/>
      <c r="UYM16" s="1933"/>
      <c r="UYN16" s="1933"/>
      <c r="UYO16" s="1933"/>
      <c r="UYP16" s="1933"/>
      <c r="UYQ16" s="1933"/>
      <c r="UYR16" s="1933"/>
      <c r="UYS16" s="1933"/>
      <c r="UYT16" s="1933"/>
      <c r="UYU16" s="1933"/>
      <c r="UYV16" s="1933"/>
      <c r="UYW16" s="1933"/>
      <c r="UYX16" s="1933"/>
      <c r="UYY16" s="1933"/>
      <c r="UYZ16" s="1933"/>
      <c r="UZA16" s="1933"/>
      <c r="UZB16" s="1933"/>
      <c r="UZC16" s="1933"/>
      <c r="UZD16" s="1933"/>
      <c r="UZE16" s="1933"/>
      <c r="UZF16" s="1933"/>
      <c r="UZG16" s="1933"/>
      <c r="UZH16" s="1933"/>
      <c r="UZI16" s="1933"/>
      <c r="UZJ16" s="1933"/>
      <c r="UZK16" s="1933"/>
      <c r="UZL16" s="1933"/>
      <c r="UZM16" s="1933"/>
      <c r="UZN16" s="1933"/>
      <c r="UZO16" s="1933"/>
      <c r="UZP16" s="1933"/>
      <c r="UZQ16" s="1933"/>
      <c r="UZR16" s="1933"/>
      <c r="UZS16" s="1933"/>
      <c r="UZT16" s="1933"/>
      <c r="UZU16" s="1933"/>
      <c r="UZV16" s="1933"/>
      <c r="UZW16" s="1933"/>
      <c r="UZX16" s="1933"/>
      <c r="UZY16" s="1933"/>
      <c r="UZZ16" s="1933"/>
      <c r="VAA16" s="1933"/>
      <c r="VAB16" s="1933"/>
      <c r="VAC16" s="1933"/>
      <c r="VAD16" s="1933"/>
      <c r="VAE16" s="1933"/>
      <c r="VAF16" s="1933"/>
      <c r="VAG16" s="1933"/>
      <c r="VAH16" s="1933"/>
      <c r="VAI16" s="1933"/>
      <c r="VAJ16" s="1933"/>
      <c r="VAK16" s="1933"/>
      <c r="VAL16" s="1933"/>
      <c r="VAM16" s="1933"/>
      <c r="VAN16" s="1933"/>
      <c r="VAO16" s="1933"/>
      <c r="VAP16" s="1933"/>
      <c r="VAQ16" s="1933"/>
      <c r="VAR16" s="1933"/>
      <c r="VAS16" s="1933"/>
      <c r="VAT16" s="1933"/>
      <c r="VAU16" s="1933"/>
      <c r="VAV16" s="1933"/>
      <c r="VAW16" s="1933"/>
      <c r="VAX16" s="1933"/>
      <c r="VAY16" s="1933"/>
      <c r="VAZ16" s="1933"/>
      <c r="VBA16" s="1933"/>
      <c r="VBB16" s="1933"/>
      <c r="VBC16" s="1933"/>
      <c r="VBD16" s="1933"/>
      <c r="VBE16" s="1933"/>
      <c r="VBF16" s="1933"/>
      <c r="VBG16" s="1933"/>
      <c r="VBH16" s="1933"/>
      <c r="VBI16" s="1933"/>
      <c r="VBJ16" s="1933"/>
      <c r="VBK16" s="1933"/>
      <c r="VBL16" s="1933"/>
      <c r="VBM16" s="1933"/>
      <c r="VBN16" s="1933"/>
      <c r="VBO16" s="1933"/>
      <c r="VBP16" s="1933"/>
      <c r="VBQ16" s="1933"/>
      <c r="VBR16" s="1933"/>
      <c r="VBS16" s="1933"/>
      <c r="VBT16" s="1933"/>
      <c r="VBU16" s="1933"/>
      <c r="VBV16" s="1933"/>
      <c r="VBW16" s="1933"/>
      <c r="VBX16" s="1933"/>
      <c r="VBY16" s="1933"/>
      <c r="VBZ16" s="1933"/>
      <c r="VCA16" s="1933"/>
      <c r="VCB16" s="1933"/>
      <c r="VCC16" s="1933"/>
      <c r="VCD16" s="1933"/>
      <c r="VCE16" s="1933"/>
      <c r="VCF16" s="1933"/>
      <c r="VCG16" s="1933"/>
      <c r="VCH16" s="1933"/>
      <c r="VCI16" s="1933"/>
      <c r="VCJ16" s="1933"/>
      <c r="VCK16" s="1933"/>
      <c r="VCL16" s="1933"/>
      <c r="VCM16" s="1933"/>
      <c r="VCN16" s="1933"/>
      <c r="VCO16" s="1933"/>
      <c r="VCP16" s="1933"/>
      <c r="VCQ16" s="1933"/>
      <c r="VCR16" s="1933"/>
      <c r="VCS16" s="1933"/>
      <c r="VCT16" s="1933"/>
      <c r="VCU16" s="1933"/>
      <c r="VCV16" s="1933"/>
      <c r="VCW16" s="1933"/>
      <c r="VCX16" s="1933"/>
      <c r="VCY16" s="1933"/>
      <c r="VCZ16" s="1933"/>
      <c r="VDA16" s="1933"/>
      <c r="VDB16" s="1933"/>
      <c r="VDC16" s="1933"/>
      <c r="VDD16" s="1933"/>
      <c r="VDE16" s="1933"/>
      <c r="VDF16" s="1933"/>
      <c r="VDG16" s="1933"/>
      <c r="VDH16" s="1933"/>
      <c r="VDI16" s="1933"/>
      <c r="VDJ16" s="1933"/>
      <c r="VDK16" s="1933"/>
      <c r="VDL16" s="1933"/>
      <c r="VDM16" s="1933"/>
      <c r="VDN16" s="1933"/>
      <c r="VDO16" s="1933"/>
      <c r="VDP16" s="1933"/>
      <c r="VDQ16" s="1933"/>
      <c r="VDR16" s="1933"/>
      <c r="VDS16" s="1933"/>
      <c r="VDT16" s="1933"/>
      <c r="VDU16" s="1933"/>
      <c r="VDV16" s="1933"/>
      <c r="VDW16" s="1933"/>
      <c r="VDX16" s="1933"/>
      <c r="VDY16" s="1933"/>
      <c r="VDZ16" s="1933"/>
      <c r="VEA16" s="1933"/>
      <c r="VEB16" s="1933"/>
      <c r="VEC16" s="1933"/>
      <c r="VED16" s="1933"/>
      <c r="VEE16" s="1933"/>
      <c r="VEF16" s="1933"/>
      <c r="VEG16" s="1933"/>
      <c r="VEH16" s="1933"/>
      <c r="VEI16" s="1933"/>
      <c r="VEJ16" s="1933"/>
      <c r="VEK16" s="1933"/>
      <c r="VEL16" s="1933"/>
      <c r="VEM16" s="1933"/>
      <c r="VEN16" s="1933"/>
      <c r="VEO16" s="1933"/>
      <c r="VEP16" s="1933"/>
      <c r="VEQ16" s="1933"/>
      <c r="VER16" s="1933"/>
      <c r="VES16" s="1933"/>
      <c r="VET16" s="1933"/>
      <c r="VEU16" s="1933"/>
      <c r="VEV16" s="1933"/>
      <c r="VEW16" s="1933"/>
      <c r="VEX16" s="1933"/>
      <c r="VEY16" s="1933"/>
      <c r="VEZ16" s="1933"/>
      <c r="VFA16" s="1933"/>
      <c r="VFB16" s="1933"/>
      <c r="VFC16" s="1933"/>
      <c r="VFD16" s="1933"/>
      <c r="VFE16" s="1933"/>
      <c r="VFF16" s="1933"/>
      <c r="VFG16" s="1933"/>
      <c r="VFH16" s="1933"/>
      <c r="VFI16" s="1933"/>
      <c r="VFJ16" s="1933"/>
      <c r="VFK16" s="1933"/>
      <c r="VFL16" s="1933"/>
      <c r="VFM16" s="1933"/>
      <c r="VFN16" s="1933"/>
      <c r="VFO16" s="1933"/>
      <c r="VFP16" s="1933"/>
      <c r="VFQ16" s="1933"/>
      <c r="VFR16" s="1933"/>
      <c r="VFS16" s="1933"/>
      <c r="VFT16" s="1933"/>
      <c r="VFU16" s="1933"/>
      <c r="VFV16" s="1933"/>
      <c r="VFW16" s="1933"/>
      <c r="VFX16" s="1933"/>
      <c r="VFY16" s="1933"/>
      <c r="VFZ16" s="1933"/>
      <c r="VGA16" s="1933"/>
      <c r="VGB16" s="1933"/>
      <c r="VGC16" s="1933"/>
      <c r="VGD16" s="1933"/>
      <c r="VGE16" s="1933"/>
      <c r="VGF16" s="1933"/>
      <c r="VGG16" s="1933"/>
      <c r="VGH16" s="1933"/>
      <c r="VGI16" s="1933"/>
      <c r="VGJ16" s="1933"/>
      <c r="VGK16" s="1933"/>
      <c r="VGL16" s="1933"/>
      <c r="VGM16" s="1933"/>
      <c r="VGN16" s="1933"/>
      <c r="VGO16" s="1933"/>
      <c r="VGP16" s="1933"/>
      <c r="VGQ16" s="1933"/>
      <c r="VGR16" s="1933"/>
      <c r="VGS16" s="1933"/>
      <c r="VGT16" s="1933"/>
      <c r="VGU16" s="1933"/>
      <c r="VGV16" s="1933"/>
      <c r="VGW16" s="1933"/>
      <c r="VGX16" s="1933"/>
      <c r="VGY16" s="1933"/>
      <c r="VGZ16" s="1933"/>
      <c r="VHA16" s="1933"/>
      <c r="VHB16" s="1933"/>
      <c r="VHC16" s="1933"/>
      <c r="VHD16" s="1933"/>
      <c r="VHE16" s="1933"/>
      <c r="VHF16" s="1933"/>
      <c r="VHG16" s="1933"/>
      <c r="VHH16" s="1933"/>
      <c r="VHI16" s="1933"/>
      <c r="VHJ16" s="1933"/>
      <c r="VHK16" s="1933"/>
      <c r="VHL16" s="1933"/>
      <c r="VHM16" s="1933"/>
      <c r="VHN16" s="1933"/>
      <c r="VHO16" s="1933"/>
      <c r="VHP16" s="1933"/>
      <c r="VHQ16" s="1933"/>
      <c r="VHR16" s="1933"/>
      <c r="VHS16" s="1933"/>
      <c r="VHT16" s="1933"/>
      <c r="VHU16" s="1933"/>
      <c r="VHV16" s="1933"/>
      <c r="VHW16" s="1933"/>
      <c r="VHX16" s="1933"/>
      <c r="VHY16" s="1933"/>
      <c r="VHZ16" s="1933"/>
      <c r="VIA16" s="1933"/>
      <c r="VIB16" s="1933"/>
      <c r="VIC16" s="1933"/>
      <c r="VID16" s="1933"/>
      <c r="VIE16" s="1933"/>
      <c r="VIF16" s="1933"/>
      <c r="VIG16" s="1933"/>
      <c r="VIH16" s="1933"/>
      <c r="VII16" s="1933"/>
      <c r="VIJ16" s="1933"/>
      <c r="VIK16" s="1933"/>
      <c r="VIL16" s="1933"/>
      <c r="VIM16" s="1933"/>
      <c r="VIN16" s="1933"/>
      <c r="VIO16" s="1933"/>
      <c r="VIP16" s="1933"/>
      <c r="VIQ16" s="1933"/>
      <c r="VIR16" s="1933"/>
      <c r="VIS16" s="1933"/>
      <c r="VIT16" s="1933"/>
      <c r="VIU16" s="1933"/>
      <c r="VIV16" s="1933"/>
      <c r="VIW16" s="1933"/>
      <c r="VIX16" s="1933"/>
      <c r="VIY16" s="1933"/>
      <c r="VIZ16" s="1933"/>
      <c r="VJA16" s="1933"/>
      <c r="VJB16" s="1933"/>
      <c r="VJC16" s="1933"/>
      <c r="VJD16" s="1933"/>
      <c r="VJE16" s="1933"/>
      <c r="VJF16" s="1933"/>
      <c r="VJG16" s="1933"/>
      <c r="VJH16" s="1933"/>
      <c r="VJI16" s="1933"/>
      <c r="VJJ16" s="1933"/>
      <c r="VJK16" s="1933"/>
      <c r="VJL16" s="1933"/>
      <c r="VJM16" s="1933"/>
      <c r="VJN16" s="1933"/>
      <c r="VJO16" s="1933"/>
      <c r="VJP16" s="1933"/>
      <c r="VJQ16" s="1933"/>
      <c r="VJR16" s="1933"/>
      <c r="VJS16" s="1933"/>
      <c r="VJT16" s="1933"/>
      <c r="VJU16" s="1933"/>
      <c r="VJV16" s="1933"/>
      <c r="VJW16" s="1933"/>
      <c r="VJX16" s="1933"/>
      <c r="VJY16" s="1933"/>
      <c r="VJZ16" s="1933"/>
      <c r="VKA16" s="1933"/>
      <c r="VKB16" s="1933"/>
      <c r="VKC16" s="1933"/>
      <c r="VKD16" s="1933"/>
      <c r="VKE16" s="1933"/>
      <c r="VKF16" s="1933"/>
      <c r="VKG16" s="1933"/>
      <c r="VKH16" s="1933"/>
      <c r="VKI16" s="1933"/>
      <c r="VKJ16" s="1933"/>
      <c r="VKK16" s="1933"/>
      <c r="VKL16" s="1933"/>
      <c r="VKM16" s="1933"/>
      <c r="VKN16" s="1933"/>
      <c r="VKO16" s="1933"/>
      <c r="VKP16" s="1933"/>
      <c r="VKQ16" s="1933"/>
      <c r="VKR16" s="1933"/>
      <c r="VKS16" s="1933"/>
      <c r="VKT16" s="1933"/>
      <c r="VKU16" s="1933"/>
      <c r="VKV16" s="1933"/>
      <c r="VKW16" s="1933"/>
      <c r="VKX16" s="1933"/>
      <c r="VKY16" s="1933"/>
      <c r="VKZ16" s="1933"/>
      <c r="VLA16" s="1933"/>
      <c r="VLB16" s="1933"/>
      <c r="VLC16" s="1933"/>
      <c r="VLD16" s="1933"/>
      <c r="VLE16" s="1933"/>
      <c r="VLF16" s="1933"/>
      <c r="VLG16" s="1933"/>
      <c r="VLH16" s="1933"/>
      <c r="VLI16" s="1933"/>
      <c r="VLJ16" s="1933"/>
      <c r="VLK16" s="1933"/>
      <c r="VLL16" s="1933"/>
      <c r="VLM16" s="1933"/>
      <c r="VLN16" s="1933"/>
      <c r="VLO16" s="1933"/>
      <c r="VLP16" s="1933"/>
      <c r="VLQ16" s="1933"/>
      <c r="VLR16" s="1933"/>
      <c r="VLS16" s="1933"/>
      <c r="VLT16" s="1933"/>
      <c r="VLU16" s="1933"/>
      <c r="VLV16" s="1933"/>
      <c r="VLW16" s="1933"/>
      <c r="VLX16" s="1933"/>
      <c r="VLY16" s="1933"/>
      <c r="VLZ16" s="1933"/>
      <c r="VMA16" s="1933"/>
      <c r="VMB16" s="1933"/>
      <c r="VMC16" s="1933"/>
      <c r="VMD16" s="1933"/>
      <c r="VME16" s="1933"/>
      <c r="VMF16" s="1933"/>
      <c r="VMG16" s="1933"/>
      <c r="VMH16" s="1933"/>
      <c r="VMI16" s="1933"/>
      <c r="VMJ16" s="1933"/>
      <c r="VMK16" s="1933"/>
      <c r="VML16" s="1933"/>
      <c r="VMM16" s="1933"/>
      <c r="VMN16" s="1933"/>
      <c r="VMO16" s="1933"/>
      <c r="VMP16" s="1933"/>
      <c r="VMQ16" s="1933"/>
      <c r="VMR16" s="1933"/>
      <c r="VMS16" s="1933"/>
      <c r="VMT16" s="1933"/>
      <c r="VMU16" s="1933"/>
      <c r="VMV16" s="1933"/>
      <c r="VMW16" s="1933"/>
      <c r="VMX16" s="1933"/>
      <c r="VMY16" s="1933"/>
      <c r="VMZ16" s="1933"/>
      <c r="VNA16" s="1933"/>
      <c r="VNB16" s="1933"/>
      <c r="VNC16" s="1933"/>
      <c r="VND16" s="1933"/>
      <c r="VNE16" s="1933"/>
      <c r="VNF16" s="1933"/>
      <c r="VNG16" s="1933"/>
      <c r="VNH16" s="1933"/>
      <c r="VNI16" s="1933"/>
      <c r="VNJ16" s="1933"/>
      <c r="VNK16" s="1933"/>
      <c r="VNL16" s="1933"/>
      <c r="VNM16" s="1933"/>
      <c r="VNN16" s="1933"/>
      <c r="VNO16" s="1933"/>
      <c r="VNP16" s="1933"/>
      <c r="VNQ16" s="1933"/>
      <c r="VNR16" s="1933"/>
      <c r="VNS16" s="1933"/>
      <c r="VNT16" s="1933"/>
      <c r="VNU16" s="1933"/>
      <c r="VNV16" s="1933"/>
      <c r="VNW16" s="1933"/>
      <c r="VNX16" s="1933"/>
      <c r="VNY16" s="1933"/>
      <c r="VNZ16" s="1933"/>
      <c r="VOA16" s="1933"/>
      <c r="VOB16" s="1933"/>
      <c r="VOC16" s="1933"/>
      <c r="VOD16" s="1933"/>
      <c r="VOE16" s="1933"/>
      <c r="VOF16" s="1933"/>
      <c r="VOG16" s="1933"/>
      <c r="VOH16" s="1933"/>
      <c r="VOI16" s="1933"/>
      <c r="VOJ16" s="1933"/>
      <c r="VOK16" s="1933"/>
      <c r="VOL16" s="1933"/>
      <c r="VOM16" s="1933"/>
      <c r="VON16" s="1933"/>
      <c r="VOO16" s="1933"/>
      <c r="VOP16" s="1933"/>
      <c r="VOQ16" s="1933"/>
      <c r="VOR16" s="1933"/>
      <c r="VOS16" s="1933"/>
      <c r="VOT16" s="1933"/>
      <c r="VOU16" s="1933"/>
      <c r="VOV16" s="1933"/>
      <c r="VOW16" s="1933"/>
      <c r="VOX16" s="1933"/>
      <c r="VOY16" s="1933"/>
      <c r="VOZ16" s="1933"/>
      <c r="VPA16" s="1933"/>
      <c r="VPB16" s="1933"/>
      <c r="VPC16" s="1933"/>
      <c r="VPD16" s="1933"/>
      <c r="VPE16" s="1933"/>
      <c r="VPF16" s="1933"/>
      <c r="VPG16" s="1933"/>
      <c r="VPH16" s="1933"/>
      <c r="VPI16" s="1933"/>
      <c r="VPJ16" s="1933"/>
      <c r="VPK16" s="1933"/>
      <c r="VPL16" s="1933"/>
      <c r="VPM16" s="1933"/>
      <c r="VPN16" s="1933"/>
      <c r="VPO16" s="1933"/>
      <c r="VPP16" s="1933"/>
      <c r="VPQ16" s="1933"/>
      <c r="VPR16" s="1933"/>
      <c r="VPS16" s="1933"/>
      <c r="VPT16" s="1933"/>
      <c r="VPU16" s="1933"/>
      <c r="VPV16" s="1933"/>
      <c r="VPW16" s="1933"/>
      <c r="VPX16" s="1933"/>
      <c r="VPY16" s="1933"/>
      <c r="VPZ16" s="1933"/>
      <c r="VQA16" s="1933"/>
      <c r="VQB16" s="1933"/>
      <c r="VQC16" s="1933"/>
      <c r="VQD16" s="1933"/>
      <c r="VQE16" s="1933"/>
      <c r="VQF16" s="1933"/>
      <c r="VQG16" s="1933"/>
      <c r="VQH16" s="1933"/>
      <c r="VQI16" s="1933"/>
      <c r="VQJ16" s="1933"/>
      <c r="VQK16" s="1933"/>
      <c r="VQL16" s="1933"/>
      <c r="VQM16" s="1933"/>
      <c r="VQN16" s="1933"/>
      <c r="VQO16" s="1933"/>
      <c r="VQP16" s="1933"/>
      <c r="VQQ16" s="1933"/>
      <c r="VQR16" s="1933"/>
      <c r="VQS16" s="1933"/>
      <c r="VQT16" s="1933"/>
      <c r="VQU16" s="1933"/>
      <c r="VQV16" s="1933"/>
      <c r="VQW16" s="1933"/>
      <c r="VQX16" s="1933"/>
      <c r="VQY16" s="1933"/>
      <c r="VQZ16" s="1933"/>
      <c r="VRA16" s="1933"/>
      <c r="VRB16" s="1933"/>
      <c r="VRC16" s="1933"/>
      <c r="VRD16" s="1933"/>
      <c r="VRE16" s="1933"/>
      <c r="VRF16" s="1933"/>
      <c r="VRG16" s="1933"/>
      <c r="VRH16" s="1933"/>
      <c r="VRI16" s="1933"/>
      <c r="VRJ16" s="1933"/>
      <c r="VRK16" s="1933"/>
      <c r="VRL16" s="1933"/>
      <c r="VRM16" s="1933"/>
      <c r="VRN16" s="1933"/>
      <c r="VRO16" s="1933"/>
      <c r="VRP16" s="1933"/>
      <c r="VRQ16" s="1933"/>
      <c r="VRR16" s="1933"/>
      <c r="VRS16" s="1933"/>
      <c r="VRT16" s="1933"/>
      <c r="VRU16" s="1933"/>
      <c r="VRV16" s="1933"/>
      <c r="VRW16" s="1933"/>
      <c r="VRX16" s="1933"/>
      <c r="VRY16" s="1933"/>
      <c r="VRZ16" s="1933"/>
      <c r="VSA16" s="1933"/>
      <c r="VSB16" s="1933"/>
      <c r="VSC16" s="1933"/>
      <c r="VSD16" s="1933"/>
      <c r="VSE16" s="1933"/>
      <c r="VSF16" s="1933"/>
      <c r="VSG16" s="1933"/>
      <c r="VSH16" s="1933"/>
      <c r="VSI16" s="1933"/>
      <c r="VSJ16" s="1933"/>
      <c r="VSK16" s="1933"/>
      <c r="VSL16" s="1933"/>
      <c r="VSM16" s="1933"/>
      <c r="VSN16" s="1933"/>
      <c r="VSO16" s="1933"/>
      <c r="VSP16" s="1933"/>
      <c r="VSQ16" s="1933"/>
      <c r="VSR16" s="1933"/>
      <c r="VSS16" s="1933"/>
      <c r="VST16" s="1933"/>
      <c r="VSU16" s="1933"/>
      <c r="VSV16" s="1933"/>
      <c r="VSW16" s="1933"/>
      <c r="VSX16" s="1933"/>
      <c r="VSY16" s="1933"/>
      <c r="VSZ16" s="1933"/>
      <c r="VTA16" s="1933"/>
      <c r="VTB16" s="1933"/>
      <c r="VTC16" s="1933"/>
      <c r="VTD16" s="1933"/>
      <c r="VTE16" s="1933"/>
      <c r="VTF16" s="1933"/>
      <c r="VTG16" s="1933"/>
      <c r="VTH16" s="1933"/>
      <c r="VTI16" s="1933"/>
      <c r="VTJ16" s="1933"/>
      <c r="VTK16" s="1933"/>
      <c r="VTL16" s="1933"/>
      <c r="VTM16" s="1933"/>
      <c r="VTN16" s="1933"/>
      <c r="VTO16" s="1933"/>
      <c r="VTP16" s="1933"/>
      <c r="VTQ16" s="1933"/>
      <c r="VTR16" s="1933"/>
      <c r="VTS16" s="1933"/>
      <c r="VTT16" s="1933"/>
      <c r="VTU16" s="1933"/>
      <c r="VTV16" s="1933"/>
      <c r="VTW16" s="1933"/>
      <c r="VTX16" s="1933"/>
      <c r="VTY16" s="1933"/>
      <c r="VTZ16" s="1933"/>
      <c r="VUA16" s="1933"/>
      <c r="VUB16" s="1933"/>
      <c r="VUC16" s="1933"/>
      <c r="VUD16" s="1933"/>
      <c r="VUE16" s="1933"/>
      <c r="VUF16" s="1933"/>
      <c r="VUG16" s="1933"/>
      <c r="VUH16" s="1933"/>
      <c r="VUI16" s="1933"/>
      <c r="VUJ16" s="1933"/>
      <c r="VUK16" s="1933"/>
      <c r="VUL16" s="1933"/>
      <c r="VUM16" s="1933"/>
      <c r="VUN16" s="1933"/>
      <c r="VUO16" s="1933"/>
      <c r="VUP16" s="1933"/>
      <c r="VUQ16" s="1933"/>
      <c r="VUR16" s="1933"/>
      <c r="VUS16" s="1933"/>
      <c r="VUT16" s="1933"/>
      <c r="VUU16" s="1933"/>
      <c r="VUV16" s="1933"/>
      <c r="VUW16" s="1933"/>
      <c r="VUX16" s="1933"/>
      <c r="VUY16" s="1933"/>
      <c r="VUZ16" s="1933"/>
      <c r="VVA16" s="1933"/>
      <c r="VVB16" s="1933"/>
      <c r="VVC16" s="1933"/>
      <c r="VVD16" s="1933"/>
      <c r="VVE16" s="1933"/>
      <c r="VVF16" s="1933"/>
      <c r="VVG16" s="1933"/>
      <c r="VVH16" s="1933"/>
      <c r="VVI16" s="1933"/>
      <c r="VVJ16" s="1933"/>
      <c r="VVK16" s="1933"/>
      <c r="VVL16" s="1933"/>
      <c r="VVM16" s="1933"/>
      <c r="VVN16" s="1933"/>
      <c r="VVO16" s="1933"/>
      <c r="VVP16" s="1933"/>
      <c r="VVQ16" s="1933"/>
      <c r="VVR16" s="1933"/>
      <c r="VVS16" s="1933"/>
      <c r="VVT16" s="1933"/>
      <c r="VVU16" s="1933"/>
      <c r="VVV16" s="1933"/>
      <c r="VVW16" s="1933"/>
      <c r="VVX16" s="1933"/>
      <c r="VVY16" s="1933"/>
      <c r="VVZ16" s="1933"/>
      <c r="VWA16" s="1933"/>
      <c r="VWB16" s="1933"/>
      <c r="VWC16" s="1933"/>
      <c r="VWD16" s="1933"/>
      <c r="VWE16" s="1933"/>
      <c r="VWF16" s="1933"/>
      <c r="VWG16" s="1933"/>
      <c r="VWH16" s="1933"/>
      <c r="VWI16" s="1933"/>
      <c r="VWJ16" s="1933"/>
      <c r="VWK16" s="1933"/>
      <c r="VWL16" s="1933"/>
      <c r="VWM16" s="1933"/>
      <c r="VWN16" s="1933"/>
      <c r="VWO16" s="1933"/>
      <c r="VWP16" s="1933"/>
      <c r="VWQ16" s="1933"/>
      <c r="VWR16" s="1933"/>
      <c r="VWS16" s="1933"/>
      <c r="VWT16" s="1933"/>
      <c r="VWU16" s="1933"/>
      <c r="VWV16" s="1933"/>
      <c r="VWW16" s="1933"/>
      <c r="VWX16" s="1933"/>
      <c r="VWY16" s="1933"/>
      <c r="VWZ16" s="1933"/>
      <c r="VXA16" s="1933"/>
      <c r="VXB16" s="1933"/>
      <c r="VXC16" s="1933"/>
      <c r="VXD16" s="1933"/>
      <c r="VXE16" s="1933"/>
      <c r="VXF16" s="1933"/>
      <c r="VXG16" s="1933"/>
      <c r="VXH16" s="1933"/>
      <c r="VXI16" s="1933"/>
      <c r="VXJ16" s="1933"/>
      <c r="VXK16" s="1933"/>
      <c r="VXL16" s="1933"/>
      <c r="VXM16" s="1933"/>
      <c r="VXN16" s="1933"/>
      <c r="VXO16" s="1933"/>
      <c r="VXP16" s="1933"/>
      <c r="VXQ16" s="1933"/>
      <c r="VXR16" s="1933"/>
      <c r="VXS16" s="1933"/>
      <c r="VXT16" s="1933"/>
      <c r="VXU16" s="1933"/>
      <c r="VXV16" s="1933"/>
      <c r="VXW16" s="1933"/>
      <c r="VXX16" s="1933"/>
      <c r="VXY16" s="1933"/>
      <c r="VXZ16" s="1933"/>
      <c r="VYA16" s="1933"/>
      <c r="VYB16" s="1933"/>
      <c r="VYC16" s="1933"/>
      <c r="VYD16" s="1933"/>
      <c r="VYE16" s="1933"/>
      <c r="VYF16" s="1933"/>
      <c r="VYG16" s="1933"/>
      <c r="VYH16" s="1933"/>
      <c r="VYI16" s="1933"/>
      <c r="VYJ16" s="1933"/>
      <c r="VYK16" s="1933"/>
      <c r="VYL16" s="1933"/>
      <c r="VYM16" s="1933"/>
      <c r="VYN16" s="1933"/>
      <c r="VYO16" s="1933"/>
      <c r="VYP16" s="1933"/>
      <c r="VYQ16" s="1933"/>
      <c r="VYR16" s="1933"/>
      <c r="VYS16" s="1933"/>
      <c r="VYT16" s="1933"/>
      <c r="VYU16" s="1933"/>
      <c r="VYV16" s="1933"/>
      <c r="VYW16" s="1933"/>
      <c r="VYX16" s="1933"/>
      <c r="VYY16" s="1933"/>
      <c r="VYZ16" s="1933"/>
      <c r="VZA16" s="1933"/>
      <c r="VZB16" s="1933"/>
      <c r="VZC16" s="1933"/>
      <c r="VZD16" s="1933"/>
      <c r="VZE16" s="1933"/>
      <c r="VZF16" s="1933"/>
      <c r="VZG16" s="1933"/>
      <c r="VZH16" s="1933"/>
      <c r="VZI16" s="1933"/>
      <c r="VZJ16" s="1933"/>
      <c r="VZK16" s="1933"/>
      <c r="VZL16" s="1933"/>
      <c r="VZM16" s="1933"/>
      <c r="VZN16" s="1933"/>
      <c r="VZO16" s="1933"/>
      <c r="VZP16" s="1933"/>
      <c r="VZQ16" s="1933"/>
      <c r="VZR16" s="1933"/>
      <c r="VZS16" s="1933"/>
      <c r="VZT16" s="1933"/>
      <c r="VZU16" s="1933"/>
      <c r="VZV16" s="1933"/>
      <c r="VZW16" s="1933"/>
      <c r="VZX16" s="1933"/>
      <c r="VZY16" s="1933"/>
      <c r="VZZ16" s="1933"/>
      <c r="WAA16" s="1933"/>
      <c r="WAB16" s="1933"/>
      <c r="WAC16" s="1933"/>
      <c r="WAD16" s="1933"/>
      <c r="WAE16" s="1933"/>
      <c r="WAF16" s="1933"/>
      <c r="WAG16" s="1933"/>
      <c r="WAH16" s="1933"/>
      <c r="WAI16" s="1933"/>
      <c r="WAJ16" s="1933"/>
      <c r="WAK16" s="1933"/>
      <c r="WAL16" s="1933"/>
      <c r="WAM16" s="1933"/>
      <c r="WAN16" s="1933"/>
      <c r="WAO16" s="1933"/>
      <c r="WAP16" s="1933"/>
      <c r="WAQ16" s="1933"/>
      <c r="WAR16" s="1933"/>
      <c r="WAS16" s="1933"/>
      <c r="WAT16" s="1933"/>
      <c r="WAU16" s="1933"/>
      <c r="WAV16" s="1933"/>
      <c r="WAW16" s="1933"/>
      <c r="WAX16" s="1933"/>
      <c r="WAY16" s="1933"/>
      <c r="WAZ16" s="1933"/>
      <c r="WBA16" s="1933"/>
      <c r="WBB16" s="1933"/>
      <c r="WBC16" s="1933"/>
      <c r="WBD16" s="1933"/>
      <c r="WBE16" s="1933"/>
      <c r="WBF16" s="1933"/>
      <c r="WBG16" s="1933"/>
      <c r="WBH16" s="1933"/>
      <c r="WBI16" s="1933"/>
      <c r="WBJ16" s="1933"/>
      <c r="WBK16" s="1933"/>
      <c r="WBL16" s="1933"/>
      <c r="WBM16" s="1933"/>
      <c r="WBN16" s="1933"/>
      <c r="WBO16" s="1933"/>
      <c r="WBP16" s="1933"/>
      <c r="WBQ16" s="1933"/>
      <c r="WBR16" s="1933"/>
      <c r="WBS16" s="1933"/>
      <c r="WBT16" s="1933"/>
      <c r="WBU16" s="1933"/>
      <c r="WBV16" s="1933"/>
      <c r="WBW16" s="1933"/>
      <c r="WBX16" s="1933"/>
      <c r="WBY16" s="1933"/>
      <c r="WBZ16" s="1933"/>
      <c r="WCA16" s="1933"/>
      <c r="WCB16" s="1933"/>
      <c r="WCC16" s="1933"/>
      <c r="WCD16" s="1933"/>
      <c r="WCE16" s="1933"/>
      <c r="WCF16" s="1933"/>
      <c r="WCG16" s="1933"/>
      <c r="WCH16" s="1933"/>
      <c r="WCI16" s="1933"/>
      <c r="WCJ16" s="1933"/>
      <c r="WCK16" s="1933"/>
      <c r="WCL16" s="1933"/>
      <c r="WCM16" s="1933"/>
      <c r="WCN16" s="1933"/>
      <c r="WCO16" s="1933"/>
      <c r="WCP16" s="1933"/>
      <c r="WCQ16" s="1933"/>
      <c r="WCR16" s="1933"/>
      <c r="WCS16" s="1933"/>
      <c r="WCT16" s="1933"/>
      <c r="WCU16" s="1933"/>
      <c r="WCV16" s="1933"/>
      <c r="WCW16" s="1933"/>
      <c r="WCX16" s="1933"/>
      <c r="WCY16" s="1933"/>
      <c r="WCZ16" s="1933"/>
      <c r="WDA16" s="1933"/>
      <c r="WDB16" s="1933"/>
      <c r="WDC16" s="1933"/>
      <c r="WDD16" s="1933"/>
      <c r="WDE16" s="1933"/>
      <c r="WDF16" s="1933"/>
      <c r="WDG16" s="1933"/>
      <c r="WDH16" s="1933"/>
      <c r="WDI16" s="1933"/>
      <c r="WDJ16" s="1933"/>
      <c r="WDK16" s="1933"/>
      <c r="WDL16" s="1933"/>
      <c r="WDM16" s="1933"/>
      <c r="WDN16" s="1933"/>
      <c r="WDO16" s="1933"/>
      <c r="WDP16" s="1933"/>
      <c r="WDQ16" s="1933"/>
      <c r="WDR16" s="1933"/>
      <c r="WDS16" s="1933"/>
      <c r="WDT16" s="1933"/>
      <c r="WDU16" s="1933"/>
      <c r="WDV16" s="1933"/>
      <c r="WDW16" s="1933"/>
      <c r="WDX16" s="1933"/>
      <c r="WDY16" s="1933"/>
      <c r="WDZ16" s="1933"/>
      <c r="WEA16" s="1933"/>
      <c r="WEB16" s="1933"/>
      <c r="WEC16" s="1933"/>
      <c r="WED16" s="1933"/>
      <c r="WEE16" s="1933"/>
      <c r="WEF16" s="1933"/>
      <c r="WEG16" s="1933"/>
      <c r="WEH16" s="1933"/>
      <c r="WEI16" s="1933"/>
      <c r="WEJ16" s="1933"/>
      <c r="WEK16" s="1933"/>
      <c r="WEL16" s="1933"/>
      <c r="WEM16" s="1933"/>
      <c r="WEN16" s="1933"/>
      <c r="WEO16" s="1933"/>
      <c r="WEP16" s="1933"/>
      <c r="WEQ16" s="1933"/>
      <c r="WER16" s="1933"/>
      <c r="WES16" s="1933"/>
      <c r="WET16" s="1933"/>
      <c r="WEU16" s="1933"/>
      <c r="WEV16" s="1933"/>
      <c r="WEW16" s="1933"/>
      <c r="WEX16" s="1933"/>
      <c r="WEY16" s="1933"/>
      <c r="WEZ16" s="1933"/>
      <c r="WFA16" s="1933"/>
      <c r="WFB16" s="1933"/>
      <c r="WFC16" s="1933"/>
      <c r="WFD16" s="1933"/>
      <c r="WFE16" s="1933"/>
      <c r="WFF16" s="1933"/>
      <c r="WFG16" s="1933"/>
      <c r="WFH16" s="1933"/>
      <c r="WFI16" s="1933"/>
      <c r="WFJ16" s="1933"/>
      <c r="WFK16" s="1933"/>
      <c r="WFL16" s="1933"/>
      <c r="WFM16" s="1933"/>
      <c r="WFN16" s="1933"/>
      <c r="WFO16" s="1933"/>
      <c r="WFP16" s="1933"/>
      <c r="WFQ16" s="1933"/>
      <c r="WFR16" s="1933"/>
      <c r="WFS16" s="1933"/>
      <c r="WFT16" s="1933"/>
      <c r="WFU16" s="1933"/>
      <c r="WFV16" s="1933"/>
      <c r="WFW16" s="1933"/>
      <c r="WFX16" s="1933"/>
      <c r="WFY16" s="1933"/>
      <c r="WFZ16" s="1933"/>
      <c r="WGA16" s="1933"/>
      <c r="WGB16" s="1933"/>
      <c r="WGC16" s="1933"/>
      <c r="WGD16" s="1933"/>
      <c r="WGE16" s="1933"/>
      <c r="WGF16" s="1933"/>
      <c r="WGG16" s="1933"/>
      <c r="WGH16" s="1933"/>
      <c r="WGI16" s="1933"/>
      <c r="WGJ16" s="1933"/>
      <c r="WGK16" s="1933"/>
      <c r="WGL16" s="1933"/>
      <c r="WGM16" s="1933"/>
      <c r="WGN16" s="1933"/>
      <c r="WGO16" s="1933"/>
      <c r="WGP16" s="1933"/>
      <c r="WGQ16" s="1933"/>
      <c r="WGR16" s="1933"/>
      <c r="WGS16" s="1933"/>
      <c r="WGT16" s="1933"/>
      <c r="WGU16" s="1933"/>
      <c r="WGV16" s="1933"/>
      <c r="WGW16" s="1933"/>
      <c r="WGX16" s="1933"/>
      <c r="WGY16" s="1933"/>
      <c r="WGZ16" s="1933"/>
      <c r="WHA16" s="1933"/>
      <c r="WHB16" s="1933"/>
      <c r="WHC16" s="1933"/>
      <c r="WHD16" s="1933"/>
      <c r="WHE16" s="1933"/>
      <c r="WHF16" s="1933"/>
      <c r="WHG16" s="1933"/>
      <c r="WHH16" s="1933"/>
      <c r="WHI16" s="1933"/>
      <c r="WHJ16" s="1933"/>
      <c r="WHK16" s="1933"/>
      <c r="WHL16" s="1933"/>
      <c r="WHM16" s="1933"/>
      <c r="WHN16" s="1933"/>
      <c r="WHO16" s="1933"/>
      <c r="WHP16" s="1933"/>
      <c r="WHQ16" s="1933"/>
      <c r="WHR16" s="1933"/>
      <c r="WHS16" s="1933"/>
      <c r="WHT16" s="1933"/>
      <c r="WHU16" s="1933"/>
      <c r="WHV16" s="1933"/>
      <c r="WHW16" s="1933"/>
      <c r="WHX16" s="1933"/>
      <c r="WHY16" s="1933"/>
      <c r="WHZ16" s="1933"/>
      <c r="WIA16" s="1933"/>
      <c r="WIB16" s="1933"/>
      <c r="WIC16" s="1933"/>
      <c r="WID16" s="1933"/>
      <c r="WIE16" s="1933"/>
      <c r="WIF16" s="1933"/>
      <c r="WIG16" s="1933"/>
      <c r="WIH16" s="1933"/>
      <c r="WII16" s="1933"/>
      <c r="WIJ16" s="1933"/>
      <c r="WIK16" s="1933"/>
      <c r="WIL16" s="1933"/>
      <c r="WIM16" s="1933"/>
      <c r="WIN16" s="1933"/>
      <c r="WIO16" s="1933"/>
      <c r="WIP16" s="1933"/>
      <c r="WIQ16" s="1933"/>
      <c r="WIR16" s="1933"/>
      <c r="WIS16" s="1933"/>
      <c r="WIT16" s="1933"/>
      <c r="WIU16" s="1933"/>
      <c r="WIV16" s="1933"/>
      <c r="WIW16" s="1933"/>
      <c r="WIX16" s="1933"/>
      <c r="WIY16" s="1933"/>
      <c r="WIZ16" s="1933"/>
      <c r="WJA16" s="1933"/>
      <c r="WJB16" s="1933"/>
      <c r="WJC16" s="1933"/>
      <c r="WJD16" s="1933"/>
      <c r="WJE16" s="1933"/>
      <c r="WJF16" s="1933"/>
      <c r="WJG16" s="1933"/>
      <c r="WJH16" s="1933"/>
      <c r="WJI16" s="1933"/>
      <c r="WJJ16" s="1933"/>
      <c r="WJK16" s="1933"/>
      <c r="WJL16" s="1933"/>
      <c r="WJM16" s="1933"/>
      <c r="WJN16" s="1933"/>
      <c r="WJO16" s="1933"/>
      <c r="WJP16" s="1933"/>
      <c r="WJQ16" s="1933"/>
      <c r="WJR16" s="1933"/>
      <c r="WJS16" s="1933"/>
      <c r="WJT16" s="1933"/>
      <c r="WJU16" s="1933"/>
      <c r="WJV16" s="1933"/>
      <c r="WJW16" s="1933"/>
      <c r="WJX16" s="1933"/>
      <c r="WJY16" s="1933"/>
      <c r="WJZ16" s="1933"/>
      <c r="WKA16" s="1933"/>
      <c r="WKB16" s="1933"/>
      <c r="WKC16" s="1933"/>
      <c r="WKD16" s="1933"/>
      <c r="WKE16" s="1933"/>
      <c r="WKF16" s="1933"/>
      <c r="WKG16" s="1933"/>
      <c r="WKH16" s="1933"/>
      <c r="WKI16" s="1933"/>
      <c r="WKJ16" s="1933"/>
      <c r="WKK16" s="1933"/>
      <c r="WKL16" s="1933"/>
      <c r="WKM16" s="1933"/>
      <c r="WKN16" s="1933"/>
      <c r="WKO16" s="1933"/>
      <c r="WKP16" s="1933"/>
      <c r="WKQ16" s="1933"/>
      <c r="WKR16" s="1933"/>
      <c r="WKS16" s="1933"/>
      <c r="WKT16" s="1933"/>
      <c r="WKU16" s="1933"/>
      <c r="WKV16" s="1933"/>
      <c r="WKW16" s="1933"/>
      <c r="WKX16" s="1933"/>
      <c r="WKY16" s="1933"/>
      <c r="WKZ16" s="1933"/>
      <c r="WLA16" s="1933"/>
      <c r="WLB16" s="1933"/>
      <c r="WLC16" s="1933"/>
      <c r="WLD16" s="1933"/>
      <c r="WLE16" s="1933"/>
      <c r="WLF16" s="1933"/>
      <c r="WLG16" s="1933"/>
      <c r="WLH16" s="1933"/>
      <c r="WLI16" s="1933"/>
      <c r="WLJ16" s="1933"/>
      <c r="WLK16" s="1933"/>
      <c r="WLL16" s="1933"/>
      <c r="WLM16" s="1933"/>
      <c r="WLN16" s="1933"/>
      <c r="WLO16" s="1933"/>
      <c r="WLP16" s="1933"/>
      <c r="WLQ16" s="1933"/>
      <c r="WLR16" s="1933"/>
      <c r="WLS16" s="1933"/>
      <c r="WLT16" s="1933"/>
      <c r="WLU16" s="1933"/>
      <c r="WLV16" s="1933"/>
      <c r="WLW16" s="1933"/>
      <c r="WLX16" s="1933"/>
      <c r="WLY16" s="1933"/>
      <c r="WLZ16" s="1933"/>
      <c r="WMA16" s="1933"/>
      <c r="WMB16" s="1933"/>
      <c r="WMC16" s="1933"/>
      <c r="WMD16" s="1933"/>
      <c r="WME16" s="1933"/>
      <c r="WMF16" s="1933"/>
      <c r="WMG16" s="1933"/>
      <c r="WMH16" s="1933"/>
      <c r="WMI16" s="1933"/>
      <c r="WMJ16" s="1933"/>
      <c r="WMK16" s="1933"/>
      <c r="WML16" s="1933"/>
      <c r="WMM16" s="1933"/>
      <c r="WMN16" s="1933"/>
      <c r="WMO16" s="1933"/>
      <c r="WMP16" s="1933"/>
      <c r="WMQ16" s="1933"/>
      <c r="WMR16" s="1933"/>
      <c r="WMS16" s="1933"/>
      <c r="WMT16" s="1933"/>
      <c r="WMU16" s="1933"/>
      <c r="WMV16" s="1933"/>
      <c r="WMW16" s="1933"/>
      <c r="WMX16" s="1933"/>
      <c r="WMY16" s="1933"/>
      <c r="WMZ16" s="1933"/>
      <c r="WNA16" s="1933"/>
      <c r="WNB16" s="1933"/>
      <c r="WNC16" s="1933"/>
      <c r="WND16" s="1933"/>
      <c r="WNE16" s="1933"/>
      <c r="WNF16" s="1933"/>
      <c r="WNG16" s="1933"/>
      <c r="WNH16" s="1933"/>
      <c r="WNI16" s="1933"/>
      <c r="WNJ16" s="1933"/>
      <c r="WNK16" s="1933"/>
      <c r="WNL16" s="1933"/>
      <c r="WNM16" s="1933"/>
      <c r="WNN16" s="1933"/>
      <c r="WNO16" s="1933"/>
      <c r="WNP16" s="1933"/>
      <c r="WNQ16" s="1933"/>
      <c r="WNR16" s="1933"/>
      <c r="WNS16" s="1933"/>
      <c r="WNT16" s="1933"/>
      <c r="WNU16" s="1933"/>
      <c r="WNV16" s="1933"/>
      <c r="WNW16" s="1933"/>
      <c r="WNX16" s="1933"/>
      <c r="WNY16" s="1933"/>
      <c r="WNZ16" s="1933"/>
      <c r="WOA16" s="1933"/>
      <c r="WOB16" s="1933"/>
      <c r="WOC16" s="1933"/>
      <c r="WOD16" s="1933"/>
      <c r="WOE16" s="1933"/>
      <c r="WOF16" s="1933"/>
      <c r="WOG16" s="1933"/>
      <c r="WOH16" s="1933"/>
      <c r="WOI16" s="1933"/>
      <c r="WOJ16" s="1933"/>
      <c r="WOK16" s="1933"/>
      <c r="WOL16" s="1933"/>
      <c r="WOM16" s="1933"/>
      <c r="WON16" s="1933"/>
      <c r="WOO16" s="1933"/>
      <c r="WOP16" s="1933"/>
      <c r="WOQ16" s="1933"/>
      <c r="WOR16" s="1933"/>
      <c r="WOS16" s="1933"/>
      <c r="WOT16" s="1933"/>
      <c r="WOU16" s="1933"/>
      <c r="WOV16" s="1933"/>
      <c r="WOW16" s="1933"/>
      <c r="WOX16" s="1933"/>
      <c r="WOY16" s="1933"/>
      <c r="WOZ16" s="1933"/>
      <c r="WPA16" s="1933"/>
      <c r="WPB16" s="1933"/>
      <c r="WPC16" s="1933"/>
      <c r="WPD16" s="1933"/>
      <c r="WPE16" s="1933"/>
      <c r="WPF16" s="1933"/>
      <c r="WPG16" s="1933"/>
      <c r="WPH16" s="1933"/>
      <c r="WPI16" s="1933"/>
      <c r="WPJ16" s="1933"/>
      <c r="WPK16" s="1933"/>
      <c r="WPL16" s="1933"/>
      <c r="WPM16" s="1933"/>
      <c r="WPN16" s="1933"/>
      <c r="WPO16" s="1933"/>
      <c r="WPP16" s="1933"/>
      <c r="WPQ16" s="1933"/>
      <c r="WPR16" s="1933"/>
      <c r="WPS16" s="1933"/>
      <c r="WPT16" s="1933"/>
      <c r="WPU16" s="1933"/>
      <c r="WPV16" s="1933"/>
      <c r="WPW16" s="1933"/>
      <c r="WPX16" s="1933"/>
      <c r="WPY16" s="1933"/>
      <c r="WPZ16" s="1933"/>
      <c r="WQA16" s="1933"/>
      <c r="WQB16" s="1933"/>
      <c r="WQC16" s="1933"/>
      <c r="WQD16" s="1933"/>
      <c r="WQE16" s="1933"/>
      <c r="WQF16" s="1933"/>
      <c r="WQG16" s="1933"/>
      <c r="WQH16" s="1933"/>
      <c r="WQI16" s="1933"/>
      <c r="WQJ16" s="1933"/>
      <c r="WQK16" s="1933"/>
      <c r="WQL16" s="1933"/>
      <c r="WQM16" s="1933"/>
      <c r="WQN16" s="1933"/>
      <c r="WQO16" s="1933"/>
      <c r="WQP16" s="1933"/>
      <c r="WQQ16" s="1933"/>
      <c r="WQR16" s="1933"/>
      <c r="WQS16" s="1933"/>
      <c r="WQT16" s="1933"/>
      <c r="WQU16" s="1933"/>
      <c r="WQV16" s="1933"/>
      <c r="WQW16" s="1933"/>
      <c r="WQX16" s="1933"/>
      <c r="WQY16" s="1933"/>
      <c r="WQZ16" s="1933"/>
      <c r="WRA16" s="1933"/>
      <c r="WRB16" s="1933"/>
      <c r="WRC16" s="1933"/>
      <c r="WRD16" s="1933"/>
      <c r="WRE16" s="1933"/>
      <c r="WRF16" s="1933"/>
      <c r="WRG16" s="1933"/>
      <c r="WRH16" s="1933"/>
      <c r="WRI16" s="1933"/>
      <c r="WRJ16" s="1933"/>
      <c r="WRK16" s="1933"/>
      <c r="WRL16" s="1933"/>
      <c r="WRM16" s="1933"/>
      <c r="WRN16" s="1933"/>
      <c r="WRO16" s="1933"/>
      <c r="WRP16" s="1933"/>
      <c r="WRQ16" s="1933"/>
      <c r="WRR16" s="1933"/>
      <c r="WRS16" s="1933"/>
      <c r="WRT16" s="1933"/>
      <c r="WRU16" s="1933"/>
      <c r="WRV16" s="1933"/>
      <c r="WRW16" s="1933"/>
      <c r="WRX16" s="1933"/>
      <c r="WRY16" s="1933"/>
      <c r="WRZ16" s="1933"/>
      <c r="WSA16" s="1933"/>
      <c r="WSB16" s="1933"/>
      <c r="WSC16" s="1933"/>
      <c r="WSD16" s="1933"/>
      <c r="WSE16" s="1933"/>
      <c r="WSF16" s="1933"/>
      <c r="WSG16" s="1933"/>
      <c r="WSH16" s="1933"/>
      <c r="WSI16" s="1933"/>
      <c r="WSJ16" s="1933"/>
      <c r="WSK16" s="1933"/>
      <c r="WSL16" s="1933"/>
      <c r="WSM16" s="1933"/>
      <c r="WSN16" s="1933"/>
      <c r="WSO16" s="1933"/>
      <c r="WSP16" s="1933"/>
      <c r="WSQ16" s="1933"/>
      <c r="WSR16" s="1933"/>
      <c r="WSS16" s="1933"/>
      <c r="WST16" s="1933"/>
      <c r="WSU16" s="1933"/>
      <c r="WSV16" s="1933"/>
      <c r="WSW16" s="1933"/>
      <c r="WSX16" s="1933"/>
      <c r="WSY16" s="1933"/>
      <c r="WSZ16" s="1933"/>
      <c r="WTA16" s="1933"/>
      <c r="WTB16" s="1933"/>
      <c r="WTC16" s="1933"/>
      <c r="WTD16" s="1933"/>
      <c r="WTE16" s="1933"/>
      <c r="WTF16" s="1933"/>
      <c r="WTG16" s="1933"/>
      <c r="WTH16" s="1933"/>
      <c r="WTI16" s="1933"/>
      <c r="WTJ16" s="1933"/>
      <c r="WTK16" s="1933"/>
      <c r="WTL16" s="1933"/>
      <c r="WTM16" s="1933"/>
      <c r="WTN16" s="1933"/>
      <c r="WTO16" s="1933"/>
      <c r="WTP16" s="1933"/>
      <c r="WTQ16" s="1933"/>
      <c r="WTR16" s="1933"/>
      <c r="WTS16" s="1933"/>
      <c r="WTT16" s="1933"/>
      <c r="WTU16" s="1933"/>
      <c r="WTV16" s="1933"/>
      <c r="WTW16" s="1933"/>
      <c r="WTX16" s="1933"/>
      <c r="WTY16" s="1933"/>
      <c r="WTZ16" s="1933"/>
      <c r="WUA16" s="1933"/>
      <c r="WUB16" s="1933"/>
      <c r="WUC16" s="1933"/>
      <c r="WUD16" s="1933"/>
      <c r="WUE16" s="1933"/>
      <c r="WUF16" s="1933"/>
      <c r="WUG16" s="1933"/>
      <c r="WUH16" s="1933"/>
      <c r="WUI16" s="1933"/>
      <c r="WUJ16" s="1933"/>
      <c r="WUK16" s="1933"/>
      <c r="WUL16" s="1933"/>
      <c r="WUM16" s="1933"/>
      <c r="WUN16" s="1933"/>
      <c r="WUO16" s="1933"/>
      <c r="WUP16" s="1933"/>
      <c r="WUQ16" s="1933"/>
      <c r="WUR16" s="1933"/>
      <c r="WUS16" s="1933"/>
      <c r="WUT16" s="1933"/>
      <c r="WUU16" s="1933"/>
      <c r="WUV16" s="1933"/>
      <c r="WUW16" s="1933"/>
      <c r="WUX16" s="1933"/>
      <c r="WUY16" s="1933"/>
      <c r="WUZ16" s="1933"/>
      <c r="WVA16" s="1933"/>
      <c r="WVB16" s="1933"/>
      <c r="WVC16" s="1933"/>
      <c r="WVD16" s="1933"/>
      <c r="WVE16" s="1933"/>
      <c r="WVF16" s="1933"/>
      <c r="WVG16" s="1933"/>
      <c r="WVH16" s="1933"/>
      <c r="WVI16" s="1933"/>
      <c r="WVJ16" s="1933"/>
      <c r="WVK16" s="1933"/>
      <c r="WVL16" s="1933"/>
      <c r="WVM16" s="1933"/>
      <c r="WVN16" s="1933"/>
      <c r="WVO16" s="1933"/>
      <c r="WVP16" s="1933"/>
      <c r="WVQ16" s="1933"/>
      <c r="WVR16" s="1933"/>
      <c r="WVS16" s="1933"/>
      <c r="WVT16" s="1933"/>
      <c r="WVU16" s="1933"/>
      <c r="WVV16" s="1933"/>
      <c r="WVW16" s="1933"/>
      <c r="WVX16" s="1933"/>
      <c r="WVY16" s="1933"/>
      <c r="WVZ16" s="1933"/>
      <c r="WWA16" s="1933"/>
      <c r="WWB16" s="1933"/>
      <c r="WWC16" s="1933"/>
      <c r="WWD16" s="1933"/>
      <c r="WWE16" s="1933"/>
      <c r="WWF16" s="1933"/>
      <c r="WWG16" s="1933"/>
      <c r="WWH16" s="1933"/>
      <c r="WWI16" s="1933"/>
      <c r="WWJ16" s="1933"/>
      <c r="WWK16" s="1933"/>
      <c r="WWL16" s="1933"/>
      <c r="WWM16" s="1933"/>
      <c r="WWN16" s="1933"/>
      <c r="WWO16" s="1933"/>
      <c r="WWP16" s="1933"/>
      <c r="WWQ16" s="1933"/>
      <c r="WWR16" s="1933"/>
      <c r="WWS16" s="1933"/>
      <c r="WWT16" s="1933"/>
      <c r="WWU16" s="1933"/>
      <c r="WWV16" s="1933"/>
      <c r="WWW16" s="1933"/>
      <c r="WWX16" s="1933"/>
      <c r="WWY16" s="1933"/>
      <c r="WWZ16" s="1933"/>
      <c r="WXA16" s="1933"/>
      <c r="WXB16" s="1933"/>
      <c r="WXC16" s="1933"/>
      <c r="WXD16" s="1933"/>
      <c r="WXE16" s="1933"/>
      <c r="WXF16" s="1933"/>
      <c r="WXG16" s="1933"/>
      <c r="WXH16" s="1933"/>
      <c r="WXI16" s="1933"/>
      <c r="WXJ16" s="1933"/>
      <c r="WXK16" s="1933"/>
      <c r="WXL16" s="1933"/>
      <c r="WXM16" s="1933"/>
      <c r="WXN16" s="1933"/>
      <c r="WXO16" s="1933"/>
      <c r="WXP16" s="1933"/>
      <c r="WXQ16" s="1933"/>
      <c r="WXR16" s="1933"/>
      <c r="WXS16" s="1933"/>
      <c r="WXT16" s="1933"/>
      <c r="WXU16" s="1933"/>
      <c r="WXV16" s="1933"/>
      <c r="WXW16" s="1933"/>
      <c r="WXX16" s="1933"/>
      <c r="WXY16" s="1933"/>
      <c r="WXZ16" s="1933"/>
      <c r="WYA16" s="1933"/>
      <c r="WYB16" s="1933"/>
      <c r="WYC16" s="1933"/>
      <c r="WYD16" s="1933"/>
      <c r="WYE16" s="1933"/>
      <c r="WYF16" s="1933"/>
      <c r="WYG16" s="1933"/>
      <c r="WYH16" s="1933"/>
      <c r="WYI16" s="1933"/>
      <c r="WYJ16" s="1933"/>
      <c r="WYK16" s="1933"/>
      <c r="WYL16" s="1933"/>
      <c r="WYM16" s="1933"/>
      <c r="WYN16" s="1933"/>
      <c r="WYO16" s="1933"/>
      <c r="WYP16" s="1933"/>
      <c r="WYQ16" s="1933"/>
      <c r="WYR16" s="1933"/>
      <c r="WYS16" s="1933"/>
      <c r="WYT16" s="1933"/>
      <c r="WYU16" s="1933"/>
      <c r="WYV16" s="1933"/>
      <c r="WYW16" s="1933"/>
      <c r="WYX16" s="1933"/>
      <c r="WYY16" s="1933"/>
      <c r="WYZ16" s="1933"/>
      <c r="WZA16" s="1933"/>
      <c r="WZB16" s="1933"/>
      <c r="WZC16" s="1933"/>
      <c r="WZD16" s="1933"/>
      <c r="WZE16" s="1933"/>
      <c r="WZF16" s="1933"/>
      <c r="WZG16" s="1933"/>
      <c r="WZH16" s="1933"/>
      <c r="WZI16" s="1933"/>
      <c r="WZJ16" s="1933"/>
      <c r="WZK16" s="1933"/>
      <c r="WZL16" s="1933"/>
      <c r="WZM16" s="1933"/>
      <c r="WZN16" s="1933"/>
      <c r="WZO16" s="1933"/>
      <c r="WZP16" s="1933"/>
      <c r="WZQ16" s="1933"/>
      <c r="WZR16" s="1933"/>
      <c r="WZS16" s="1933"/>
      <c r="WZT16" s="1933"/>
      <c r="WZU16" s="1933"/>
      <c r="WZV16" s="1933"/>
      <c r="WZW16" s="1933"/>
      <c r="WZX16" s="1933"/>
      <c r="WZY16" s="1933"/>
      <c r="WZZ16" s="1933"/>
      <c r="XAA16" s="1933"/>
      <c r="XAB16" s="1933"/>
      <c r="XAC16" s="1933"/>
      <c r="XAD16" s="1933"/>
      <c r="XAE16" s="1933"/>
      <c r="XAF16" s="1933"/>
      <c r="XAG16" s="1933"/>
      <c r="XAH16" s="1933"/>
      <c r="XAI16" s="1933"/>
      <c r="XAJ16" s="1933"/>
      <c r="XAK16" s="1933"/>
      <c r="XAL16" s="1933"/>
      <c r="XAM16" s="1933"/>
      <c r="XAN16" s="1933"/>
      <c r="XAO16" s="1933"/>
      <c r="XAP16" s="1933"/>
      <c r="XAQ16" s="1933"/>
      <c r="XAR16" s="1933"/>
      <c r="XAS16" s="1933"/>
      <c r="XAT16" s="1933"/>
      <c r="XAU16" s="1933"/>
      <c r="XAV16" s="1933"/>
      <c r="XAW16" s="1933"/>
      <c r="XAX16" s="1933"/>
      <c r="XAY16" s="1933"/>
      <c r="XAZ16" s="1933"/>
      <c r="XBA16" s="1933"/>
      <c r="XBB16" s="1933"/>
      <c r="XBC16" s="1933"/>
      <c r="XBD16" s="1933"/>
      <c r="XBE16" s="1933"/>
      <c r="XBF16" s="1933"/>
      <c r="XBG16" s="1933"/>
      <c r="XBH16" s="1933"/>
      <c r="XBI16" s="1933"/>
      <c r="XBJ16" s="1933"/>
      <c r="XBK16" s="1933"/>
      <c r="XBL16" s="1933"/>
      <c r="XBM16" s="1933"/>
      <c r="XBN16" s="1933"/>
      <c r="XBO16" s="1933"/>
      <c r="XBP16" s="1933"/>
      <c r="XBQ16" s="1933"/>
      <c r="XBR16" s="1933"/>
      <c r="XBS16" s="1933"/>
      <c r="XBT16" s="1933"/>
      <c r="XBU16" s="1933"/>
      <c r="XBV16" s="1933"/>
      <c r="XBW16" s="1933"/>
      <c r="XBX16" s="1933"/>
      <c r="XBY16" s="1933"/>
      <c r="XBZ16" s="1933"/>
      <c r="XCA16" s="1933"/>
      <c r="XCB16" s="1933"/>
      <c r="XCC16" s="1933"/>
      <c r="XCD16" s="1933"/>
      <c r="XCE16" s="1933"/>
      <c r="XCF16" s="1933"/>
      <c r="XCG16" s="1933"/>
      <c r="XCH16" s="1933"/>
      <c r="XCI16" s="1933"/>
      <c r="XCJ16" s="1933"/>
      <c r="XCK16" s="1933"/>
      <c r="XCL16" s="1933"/>
      <c r="XCM16" s="1933"/>
      <c r="XCN16" s="1933"/>
      <c r="XCO16" s="1933"/>
      <c r="XCP16" s="1933"/>
      <c r="XCQ16" s="1933"/>
      <c r="XCR16" s="1933"/>
      <c r="XCS16" s="1933"/>
      <c r="XCT16" s="1933"/>
      <c r="XCU16" s="1933"/>
      <c r="XCV16" s="1933"/>
      <c r="XCW16" s="1933"/>
      <c r="XCX16" s="1933"/>
      <c r="XCY16" s="1933"/>
      <c r="XCZ16" s="1933"/>
      <c r="XDA16" s="1933"/>
      <c r="XDB16" s="1933"/>
      <c r="XDC16" s="1933"/>
      <c r="XDD16" s="1933"/>
      <c r="XDE16" s="1933"/>
      <c r="XDF16" s="1933"/>
      <c r="XDG16" s="1933"/>
      <c r="XDH16" s="1933"/>
      <c r="XDI16" s="1933"/>
      <c r="XDJ16" s="1933"/>
      <c r="XDK16" s="1933"/>
      <c r="XDL16" s="1933"/>
      <c r="XDM16" s="1933"/>
      <c r="XDN16" s="1933"/>
      <c r="XDO16" s="1933"/>
      <c r="XDP16" s="1933"/>
      <c r="XDQ16" s="1933"/>
      <c r="XDR16" s="1933"/>
      <c r="XDS16" s="1933"/>
      <c r="XDT16" s="1933"/>
      <c r="XDU16" s="1933"/>
      <c r="XDV16" s="1933"/>
      <c r="XDW16" s="1933"/>
      <c r="XDX16" s="1933"/>
      <c r="XDY16" s="1933"/>
      <c r="XDZ16" s="1933"/>
      <c r="XEA16" s="1933"/>
      <c r="XEB16" s="1933"/>
      <c r="XEC16" s="1933"/>
      <c r="XED16" s="1933"/>
      <c r="XEE16" s="1933"/>
      <c r="XEF16" s="1933"/>
      <c r="XEG16" s="1933"/>
      <c r="XEH16" s="1933"/>
      <c r="XEI16" s="1933"/>
      <c r="XEJ16" s="1933"/>
      <c r="XEK16" s="1933"/>
      <c r="XEL16" s="1933"/>
      <c r="XEM16" s="1933"/>
      <c r="XEN16" s="1933"/>
      <c r="XEO16" s="1933"/>
      <c r="XEP16" s="1933"/>
      <c r="XEQ16" s="1933"/>
      <c r="XER16" s="1933"/>
      <c r="XES16" s="1933"/>
      <c r="XET16" s="1933"/>
      <c r="XEU16" s="1933"/>
      <c r="XEV16" s="1933"/>
      <c r="XEW16" s="1933"/>
      <c r="XEX16" s="1933"/>
      <c r="XEY16" s="1933"/>
      <c r="XEZ16" s="1933"/>
      <c r="XFA16" s="1933"/>
      <c r="XFB16" s="1933"/>
      <c r="XFC16" s="1933"/>
      <c r="XFD16" s="1933"/>
    </row>
    <row r="17" spans="1:16384" ht="24.6" customHeight="1">
      <c r="A17" s="1928" t="s">
        <v>395</v>
      </c>
      <c r="B17" s="1928"/>
      <c r="C17" s="1928"/>
      <c r="D17" s="1928"/>
      <c r="E17" s="1928"/>
      <c r="F17" s="1935"/>
      <c r="G17" s="1935"/>
      <c r="H17" s="1935"/>
      <c r="I17" s="1935"/>
      <c r="J17" s="1935"/>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3"/>
      <c r="AK17" s="1933"/>
      <c r="AL17" s="1933"/>
      <c r="AM17" s="1933"/>
      <c r="AN17" s="1933"/>
      <c r="AO17" s="1933"/>
      <c r="AP17" s="1933"/>
      <c r="AQ17" s="1933"/>
      <c r="AR17" s="1933"/>
      <c r="AS17" s="1933"/>
      <c r="AT17" s="1933"/>
      <c r="AU17" s="1933"/>
      <c r="AV17" s="1933"/>
      <c r="AW17" s="1933"/>
      <c r="AX17" s="1933"/>
      <c r="AY17" s="1933"/>
      <c r="AZ17" s="1933"/>
      <c r="BA17" s="1933"/>
      <c r="BB17" s="1933"/>
      <c r="BC17" s="1933"/>
      <c r="BD17" s="1933"/>
      <c r="BE17" s="1933"/>
      <c r="BF17" s="1933"/>
      <c r="BG17" s="1933"/>
      <c r="BH17" s="1933"/>
      <c r="BI17" s="1933"/>
      <c r="BJ17" s="1933"/>
      <c r="BK17" s="1933"/>
      <c r="BL17" s="1933"/>
      <c r="BM17" s="1933"/>
      <c r="BN17" s="1933"/>
      <c r="BO17" s="1933"/>
      <c r="BP17" s="1933"/>
      <c r="BQ17" s="1933"/>
      <c r="BR17" s="1933"/>
      <c r="BS17" s="1933"/>
      <c r="BT17" s="1933"/>
      <c r="BU17" s="1933"/>
      <c r="BV17" s="1933"/>
      <c r="BW17" s="1933"/>
      <c r="BX17" s="1933"/>
      <c r="BY17" s="1933"/>
      <c r="BZ17" s="1933"/>
      <c r="CA17" s="1933"/>
      <c r="CB17" s="1933"/>
      <c r="CC17" s="1933"/>
      <c r="CD17" s="1933"/>
      <c r="CE17" s="1933"/>
      <c r="CF17" s="1933"/>
      <c r="CG17" s="1933"/>
      <c r="CH17" s="1933"/>
      <c r="CI17" s="1933"/>
      <c r="CJ17" s="1933"/>
      <c r="CK17" s="1933"/>
      <c r="CL17" s="1933"/>
      <c r="CM17" s="1933"/>
      <c r="CN17" s="1933"/>
      <c r="CO17" s="1933"/>
      <c r="CP17" s="1933"/>
      <c r="CQ17" s="1933"/>
      <c r="CR17" s="1933"/>
      <c r="CS17" s="1933"/>
      <c r="CT17" s="1933"/>
      <c r="CU17" s="1933"/>
      <c r="CV17" s="1933"/>
      <c r="CW17" s="1933"/>
      <c r="CX17" s="1933"/>
      <c r="CY17" s="1933"/>
      <c r="CZ17" s="1933"/>
      <c r="DA17" s="1933"/>
      <c r="DB17" s="1933"/>
      <c r="DC17" s="1933"/>
      <c r="DD17" s="1933"/>
      <c r="DE17" s="1933"/>
      <c r="DF17" s="1933"/>
      <c r="DG17" s="1933"/>
      <c r="DH17" s="1933"/>
      <c r="DI17" s="1933"/>
      <c r="DJ17" s="1933"/>
      <c r="DK17" s="1933"/>
      <c r="DL17" s="1933"/>
      <c r="DM17" s="1933"/>
      <c r="DN17" s="1933"/>
      <c r="DO17" s="1933"/>
      <c r="DP17" s="1933"/>
      <c r="DQ17" s="1933"/>
      <c r="DR17" s="1933"/>
      <c r="DS17" s="1933"/>
      <c r="DT17" s="1933"/>
      <c r="DU17" s="1933"/>
      <c r="DV17" s="1933"/>
      <c r="DW17" s="1933"/>
      <c r="DX17" s="1933"/>
      <c r="DY17" s="1933"/>
      <c r="DZ17" s="1933"/>
      <c r="EA17" s="1933"/>
      <c r="EB17" s="1933"/>
      <c r="EC17" s="1933"/>
      <c r="ED17" s="1933"/>
      <c r="EE17" s="1933"/>
      <c r="EF17" s="1933"/>
      <c r="EG17" s="1933"/>
      <c r="EH17" s="1933"/>
      <c r="EI17" s="1933"/>
      <c r="EJ17" s="1933"/>
      <c r="EK17" s="1933"/>
      <c r="EL17" s="1933"/>
      <c r="EM17" s="1933"/>
      <c r="EN17" s="1933"/>
      <c r="EO17" s="1933"/>
      <c r="EP17" s="1933"/>
      <c r="EQ17" s="1933"/>
      <c r="ER17" s="1933"/>
      <c r="ES17" s="1933"/>
      <c r="ET17" s="1933"/>
      <c r="EU17" s="1933"/>
      <c r="EV17" s="1933"/>
      <c r="EW17" s="1933"/>
      <c r="EX17" s="1933"/>
      <c r="EY17" s="1933"/>
      <c r="EZ17" s="1933"/>
      <c r="FA17" s="1933"/>
      <c r="FB17" s="1933"/>
      <c r="FC17" s="1933"/>
      <c r="FD17" s="1933"/>
      <c r="FE17" s="1933"/>
      <c r="FF17" s="1933"/>
      <c r="FG17" s="1933"/>
      <c r="FH17" s="1933"/>
      <c r="FI17" s="1933"/>
      <c r="FJ17" s="1933"/>
      <c r="FK17" s="1933"/>
      <c r="FL17" s="1933"/>
      <c r="FM17" s="1933"/>
      <c r="FN17" s="1933"/>
      <c r="FO17" s="1933"/>
      <c r="FP17" s="1933"/>
      <c r="FQ17" s="1933"/>
      <c r="FR17" s="1933"/>
      <c r="FS17" s="1933"/>
      <c r="FT17" s="1933"/>
      <c r="FU17" s="1933"/>
      <c r="FV17" s="1933"/>
      <c r="FW17" s="1933"/>
      <c r="FX17" s="1933"/>
      <c r="FY17" s="1933"/>
      <c r="FZ17" s="1933"/>
      <c r="GA17" s="1933"/>
      <c r="GB17" s="1933"/>
      <c r="GC17" s="1933"/>
      <c r="GD17" s="1933"/>
      <c r="GE17" s="1933"/>
      <c r="GF17" s="1933"/>
      <c r="GG17" s="1933"/>
      <c r="GH17" s="1933"/>
      <c r="GI17" s="1933"/>
      <c r="GJ17" s="1933"/>
      <c r="GK17" s="1933"/>
      <c r="GL17" s="1933"/>
      <c r="GM17" s="1933"/>
      <c r="GN17" s="1933"/>
      <c r="GO17" s="1933"/>
      <c r="GP17" s="1933"/>
      <c r="GQ17" s="1933"/>
      <c r="GR17" s="1933"/>
      <c r="GS17" s="1933"/>
      <c r="GT17" s="1933"/>
      <c r="GU17" s="1933"/>
      <c r="GV17" s="1933"/>
      <c r="GW17" s="1933"/>
      <c r="GX17" s="1933"/>
      <c r="GY17" s="1933"/>
      <c r="GZ17" s="1933"/>
      <c r="HA17" s="1933"/>
      <c r="HB17" s="1933"/>
      <c r="HC17" s="1933"/>
      <c r="HD17" s="1933"/>
      <c r="HE17" s="1933"/>
      <c r="HF17" s="1933"/>
      <c r="HG17" s="1933"/>
      <c r="HH17" s="1933"/>
      <c r="HI17" s="1933"/>
      <c r="HJ17" s="1933"/>
      <c r="HK17" s="1933"/>
      <c r="HL17" s="1933"/>
      <c r="HM17" s="1933"/>
      <c r="HN17" s="1933"/>
      <c r="HO17" s="1933"/>
      <c r="HP17" s="1933"/>
      <c r="HQ17" s="1933"/>
      <c r="HR17" s="1933"/>
      <c r="HS17" s="1933"/>
      <c r="HT17" s="1933"/>
      <c r="HU17" s="1933"/>
      <c r="HV17" s="1933"/>
      <c r="HW17" s="1933"/>
      <c r="HX17" s="1933"/>
      <c r="HY17" s="1933"/>
      <c r="HZ17" s="1933"/>
      <c r="IA17" s="1933"/>
      <c r="IB17" s="1933"/>
      <c r="IC17" s="1933"/>
      <c r="ID17" s="1933"/>
      <c r="IE17" s="1933"/>
      <c r="IF17" s="1933"/>
      <c r="IG17" s="1933"/>
      <c r="IH17" s="1933"/>
      <c r="II17" s="1933"/>
      <c r="IJ17" s="1933"/>
      <c r="IK17" s="1933"/>
      <c r="IL17" s="1933"/>
      <c r="IM17" s="1933"/>
      <c r="IN17" s="1933"/>
      <c r="IO17" s="1933"/>
      <c r="IP17" s="1933"/>
      <c r="IQ17" s="1933"/>
      <c r="IR17" s="1933"/>
      <c r="IS17" s="1933"/>
      <c r="IT17" s="1933"/>
      <c r="IU17" s="1933"/>
      <c r="IV17" s="1933"/>
      <c r="IW17" s="1933"/>
      <c r="IX17" s="1933"/>
      <c r="IY17" s="1933"/>
      <c r="IZ17" s="1933"/>
      <c r="JA17" s="1933"/>
      <c r="JB17" s="1933"/>
      <c r="JC17" s="1933"/>
      <c r="JD17" s="1933"/>
      <c r="JE17" s="1933"/>
      <c r="JF17" s="1933"/>
      <c r="JG17" s="1933"/>
      <c r="JH17" s="1933"/>
      <c r="JI17" s="1933"/>
      <c r="JJ17" s="1933"/>
      <c r="JK17" s="1933"/>
      <c r="JL17" s="1933"/>
      <c r="JM17" s="1933"/>
      <c r="JN17" s="1933"/>
      <c r="JO17" s="1933"/>
      <c r="JP17" s="1933"/>
      <c r="JQ17" s="1933"/>
      <c r="JR17" s="1933"/>
      <c r="JS17" s="1933"/>
      <c r="JT17" s="1933"/>
      <c r="JU17" s="1933"/>
      <c r="JV17" s="1933"/>
      <c r="JW17" s="1933"/>
      <c r="JX17" s="1933"/>
      <c r="JY17" s="1933"/>
      <c r="JZ17" s="1933"/>
      <c r="KA17" s="1933"/>
      <c r="KB17" s="1933"/>
      <c r="KC17" s="1933"/>
      <c r="KD17" s="1933"/>
      <c r="KE17" s="1933"/>
      <c r="KF17" s="1933"/>
      <c r="KG17" s="1933"/>
      <c r="KH17" s="1933"/>
      <c r="KI17" s="1933"/>
      <c r="KJ17" s="1933"/>
      <c r="KK17" s="1933"/>
      <c r="KL17" s="1933"/>
      <c r="KM17" s="1933"/>
      <c r="KN17" s="1933"/>
      <c r="KO17" s="1933"/>
      <c r="KP17" s="1933"/>
      <c r="KQ17" s="1933"/>
      <c r="KR17" s="1933"/>
      <c r="KS17" s="1933"/>
      <c r="KT17" s="1933"/>
      <c r="KU17" s="1933"/>
      <c r="KV17" s="1933"/>
      <c r="KW17" s="1933"/>
      <c r="KX17" s="1933"/>
      <c r="KY17" s="1933"/>
      <c r="KZ17" s="1933"/>
      <c r="LA17" s="1933"/>
      <c r="LB17" s="1933"/>
      <c r="LC17" s="1933"/>
      <c r="LD17" s="1933"/>
      <c r="LE17" s="1933"/>
      <c r="LF17" s="1933"/>
      <c r="LG17" s="1933"/>
      <c r="LH17" s="1933"/>
      <c r="LI17" s="1933"/>
      <c r="LJ17" s="1933"/>
      <c r="LK17" s="1933"/>
      <c r="LL17" s="1933"/>
      <c r="LM17" s="1933"/>
      <c r="LN17" s="1933"/>
      <c r="LO17" s="1933"/>
      <c r="LP17" s="1933"/>
      <c r="LQ17" s="1933"/>
      <c r="LR17" s="1933"/>
      <c r="LS17" s="1933"/>
      <c r="LT17" s="1933"/>
      <c r="LU17" s="1933"/>
      <c r="LV17" s="1933"/>
      <c r="LW17" s="1933"/>
      <c r="LX17" s="1933"/>
      <c r="LY17" s="1933"/>
      <c r="LZ17" s="1933"/>
      <c r="MA17" s="1933"/>
      <c r="MB17" s="1933"/>
      <c r="MC17" s="1933"/>
      <c r="MD17" s="1933"/>
      <c r="ME17" s="1933"/>
      <c r="MF17" s="1933"/>
      <c r="MG17" s="1933"/>
      <c r="MH17" s="1933"/>
      <c r="MI17" s="1933"/>
      <c r="MJ17" s="1933"/>
      <c r="MK17" s="1933"/>
      <c r="ML17" s="1933"/>
      <c r="MM17" s="1933"/>
      <c r="MN17" s="1933"/>
      <c r="MO17" s="1933"/>
      <c r="MP17" s="1933"/>
      <c r="MQ17" s="1933"/>
      <c r="MR17" s="1933"/>
      <c r="MS17" s="1933"/>
      <c r="MT17" s="1933"/>
      <c r="MU17" s="1933"/>
      <c r="MV17" s="1933"/>
      <c r="MW17" s="1933"/>
      <c r="MX17" s="1933"/>
      <c r="MY17" s="1933"/>
      <c r="MZ17" s="1933"/>
      <c r="NA17" s="1933"/>
      <c r="NB17" s="1933"/>
      <c r="NC17" s="1933"/>
      <c r="ND17" s="1933"/>
      <c r="NE17" s="1933"/>
      <c r="NF17" s="1933"/>
      <c r="NG17" s="1933"/>
      <c r="NH17" s="1933"/>
      <c r="NI17" s="1933"/>
      <c r="NJ17" s="1933"/>
      <c r="NK17" s="1933"/>
      <c r="NL17" s="1933"/>
      <c r="NM17" s="1933"/>
      <c r="NN17" s="1933"/>
      <c r="NO17" s="1933"/>
      <c r="NP17" s="1933"/>
      <c r="NQ17" s="1933"/>
      <c r="NR17" s="1933"/>
      <c r="NS17" s="1933"/>
      <c r="NT17" s="1933"/>
      <c r="NU17" s="1933"/>
      <c r="NV17" s="1933"/>
      <c r="NW17" s="1933"/>
      <c r="NX17" s="1933"/>
      <c r="NY17" s="1933"/>
      <c r="NZ17" s="1933"/>
      <c r="OA17" s="1933"/>
      <c r="OB17" s="1933"/>
      <c r="OC17" s="1933"/>
      <c r="OD17" s="1933"/>
      <c r="OE17" s="1933"/>
      <c r="OF17" s="1933"/>
      <c r="OG17" s="1933"/>
      <c r="OH17" s="1933"/>
      <c r="OI17" s="1933"/>
      <c r="OJ17" s="1933"/>
      <c r="OK17" s="1933"/>
      <c r="OL17" s="1933"/>
      <c r="OM17" s="1933"/>
      <c r="ON17" s="1933"/>
      <c r="OO17" s="1933"/>
      <c r="OP17" s="1933"/>
      <c r="OQ17" s="1933"/>
      <c r="OR17" s="1933"/>
      <c r="OS17" s="1933"/>
      <c r="OT17" s="1933"/>
      <c r="OU17" s="1933"/>
      <c r="OV17" s="1933"/>
      <c r="OW17" s="1933"/>
      <c r="OX17" s="1933"/>
      <c r="OY17" s="1933"/>
      <c r="OZ17" s="1933"/>
      <c r="PA17" s="1933"/>
      <c r="PB17" s="1933"/>
      <c r="PC17" s="1933"/>
      <c r="PD17" s="1933"/>
      <c r="PE17" s="1933"/>
      <c r="PF17" s="1933"/>
      <c r="PG17" s="1933"/>
      <c r="PH17" s="1933"/>
      <c r="PI17" s="1933"/>
      <c r="PJ17" s="1933"/>
      <c r="PK17" s="1933"/>
      <c r="PL17" s="1933"/>
      <c r="PM17" s="1933"/>
      <c r="PN17" s="1933"/>
      <c r="PO17" s="1933"/>
      <c r="PP17" s="1933"/>
      <c r="PQ17" s="1933"/>
      <c r="PR17" s="1933"/>
      <c r="PS17" s="1933"/>
      <c r="PT17" s="1933"/>
      <c r="PU17" s="1933"/>
      <c r="PV17" s="1933"/>
      <c r="PW17" s="1933"/>
      <c r="PX17" s="1933"/>
      <c r="PY17" s="1933"/>
      <c r="PZ17" s="1933"/>
      <c r="QA17" s="1933"/>
      <c r="QB17" s="1933"/>
      <c r="QC17" s="1933"/>
      <c r="QD17" s="1933"/>
      <c r="QE17" s="1933"/>
      <c r="QF17" s="1933"/>
      <c r="QG17" s="1933"/>
      <c r="QH17" s="1933"/>
      <c r="QI17" s="1933"/>
      <c r="QJ17" s="1933"/>
      <c r="QK17" s="1933"/>
      <c r="QL17" s="1933"/>
      <c r="QM17" s="1933"/>
      <c r="QN17" s="1933"/>
      <c r="QO17" s="1933"/>
      <c r="QP17" s="1933"/>
      <c r="QQ17" s="1933"/>
      <c r="QR17" s="1933"/>
      <c r="QS17" s="1933"/>
      <c r="QT17" s="1933"/>
      <c r="QU17" s="1933"/>
      <c r="QV17" s="1933"/>
      <c r="QW17" s="1933"/>
      <c r="QX17" s="1933"/>
      <c r="QY17" s="1933"/>
      <c r="QZ17" s="1933"/>
      <c r="RA17" s="1933"/>
      <c r="RB17" s="1933"/>
      <c r="RC17" s="1933"/>
      <c r="RD17" s="1933"/>
      <c r="RE17" s="1933"/>
      <c r="RF17" s="1933"/>
      <c r="RG17" s="1933"/>
      <c r="RH17" s="1933"/>
      <c r="RI17" s="1933"/>
      <c r="RJ17" s="1933"/>
      <c r="RK17" s="1933"/>
      <c r="RL17" s="1933"/>
      <c r="RM17" s="1933"/>
      <c r="RN17" s="1933"/>
      <c r="RO17" s="1933"/>
      <c r="RP17" s="1933"/>
      <c r="RQ17" s="1933"/>
      <c r="RR17" s="1933"/>
      <c r="RS17" s="1933"/>
      <c r="RT17" s="1933"/>
      <c r="RU17" s="1933"/>
      <c r="RV17" s="1933"/>
      <c r="RW17" s="1933"/>
      <c r="RX17" s="1933"/>
      <c r="RY17" s="1933"/>
      <c r="RZ17" s="1933"/>
      <c r="SA17" s="1933"/>
      <c r="SB17" s="1933"/>
      <c r="SC17" s="1933"/>
      <c r="SD17" s="1933"/>
      <c r="SE17" s="1933"/>
      <c r="SF17" s="1933"/>
      <c r="SG17" s="1933"/>
      <c r="SH17" s="1933"/>
      <c r="SI17" s="1933"/>
      <c r="SJ17" s="1933"/>
      <c r="SK17" s="1933"/>
      <c r="SL17" s="1933"/>
      <c r="SM17" s="1933"/>
      <c r="SN17" s="1933"/>
      <c r="SO17" s="1933"/>
      <c r="SP17" s="1933"/>
      <c r="SQ17" s="1933"/>
      <c r="SR17" s="1933"/>
      <c r="SS17" s="1933"/>
      <c r="ST17" s="1933"/>
      <c r="SU17" s="1933"/>
      <c r="SV17" s="1933"/>
      <c r="SW17" s="1933"/>
      <c r="SX17" s="1933"/>
      <c r="SY17" s="1933"/>
      <c r="SZ17" s="1933"/>
      <c r="TA17" s="1933"/>
      <c r="TB17" s="1933"/>
      <c r="TC17" s="1933"/>
      <c r="TD17" s="1933"/>
      <c r="TE17" s="1933"/>
      <c r="TF17" s="1933"/>
      <c r="TG17" s="1933"/>
      <c r="TH17" s="1933"/>
      <c r="TI17" s="1933"/>
      <c r="TJ17" s="1933"/>
      <c r="TK17" s="1933"/>
      <c r="TL17" s="1933"/>
      <c r="TM17" s="1933"/>
      <c r="TN17" s="1933"/>
      <c r="TO17" s="1933"/>
      <c r="TP17" s="1933"/>
      <c r="TQ17" s="1933"/>
      <c r="TR17" s="1933"/>
      <c r="TS17" s="1933"/>
      <c r="TT17" s="1933"/>
      <c r="TU17" s="1933"/>
      <c r="TV17" s="1933"/>
      <c r="TW17" s="1933"/>
      <c r="TX17" s="1933"/>
      <c r="TY17" s="1933"/>
      <c r="TZ17" s="1933"/>
      <c r="UA17" s="1933"/>
      <c r="UB17" s="1933"/>
      <c r="UC17" s="1933"/>
      <c r="UD17" s="1933"/>
      <c r="UE17" s="1933"/>
      <c r="UF17" s="1933"/>
      <c r="UG17" s="1933"/>
      <c r="UH17" s="1933"/>
      <c r="UI17" s="1933"/>
      <c r="UJ17" s="1933"/>
      <c r="UK17" s="1933"/>
      <c r="UL17" s="1933"/>
      <c r="UM17" s="1933"/>
      <c r="UN17" s="1933"/>
      <c r="UO17" s="1933"/>
      <c r="UP17" s="1933"/>
      <c r="UQ17" s="1933"/>
      <c r="UR17" s="1933"/>
      <c r="US17" s="1933"/>
      <c r="UT17" s="1933"/>
      <c r="UU17" s="1933"/>
      <c r="UV17" s="1933"/>
      <c r="UW17" s="1933"/>
      <c r="UX17" s="1933"/>
      <c r="UY17" s="1933"/>
      <c r="UZ17" s="1933"/>
      <c r="VA17" s="1933"/>
      <c r="VB17" s="1933"/>
      <c r="VC17" s="1933"/>
      <c r="VD17" s="1933"/>
      <c r="VE17" s="1933"/>
      <c r="VF17" s="1933"/>
      <c r="VG17" s="1933"/>
      <c r="VH17" s="1933"/>
      <c r="VI17" s="1933"/>
      <c r="VJ17" s="1933"/>
      <c r="VK17" s="1933"/>
      <c r="VL17" s="1933"/>
      <c r="VM17" s="1933"/>
      <c r="VN17" s="1933"/>
      <c r="VO17" s="1933"/>
      <c r="VP17" s="1933"/>
      <c r="VQ17" s="1933"/>
      <c r="VR17" s="1933"/>
      <c r="VS17" s="1933"/>
      <c r="VT17" s="1933"/>
      <c r="VU17" s="1933"/>
      <c r="VV17" s="1933"/>
      <c r="VW17" s="1933"/>
      <c r="VX17" s="1933"/>
      <c r="VY17" s="1933"/>
      <c r="VZ17" s="1933"/>
      <c r="WA17" s="1933"/>
      <c r="WB17" s="1933"/>
      <c r="WC17" s="1933"/>
      <c r="WD17" s="1933"/>
      <c r="WE17" s="1933"/>
      <c r="WF17" s="1933"/>
      <c r="WG17" s="1933"/>
      <c r="WH17" s="1933"/>
      <c r="WI17" s="1933"/>
      <c r="WJ17" s="1933"/>
      <c r="WK17" s="1933"/>
      <c r="WL17" s="1933"/>
      <c r="WM17" s="1933"/>
      <c r="WN17" s="1933"/>
      <c r="WO17" s="1933"/>
      <c r="WP17" s="1933"/>
      <c r="WQ17" s="1933"/>
      <c r="WR17" s="1933"/>
      <c r="WS17" s="1933"/>
      <c r="WT17" s="1933"/>
      <c r="WU17" s="1933"/>
      <c r="WV17" s="1933"/>
      <c r="WW17" s="1933"/>
      <c r="WX17" s="1933"/>
      <c r="WY17" s="1933"/>
      <c r="WZ17" s="1933"/>
      <c r="XA17" s="1933"/>
      <c r="XB17" s="1933"/>
      <c r="XC17" s="1933"/>
      <c r="XD17" s="1933"/>
      <c r="XE17" s="1933"/>
      <c r="XF17" s="1933"/>
      <c r="XG17" s="1933"/>
      <c r="XH17" s="1933"/>
      <c r="XI17" s="1933"/>
      <c r="XJ17" s="1933"/>
      <c r="XK17" s="1933"/>
      <c r="XL17" s="1933"/>
      <c r="XM17" s="1933"/>
      <c r="XN17" s="1933"/>
      <c r="XO17" s="1933"/>
      <c r="XP17" s="1933"/>
      <c r="XQ17" s="1933"/>
      <c r="XR17" s="1933"/>
      <c r="XS17" s="1933"/>
      <c r="XT17" s="1933"/>
      <c r="XU17" s="1933"/>
      <c r="XV17" s="1933"/>
      <c r="XW17" s="1933"/>
      <c r="XX17" s="1933"/>
      <c r="XY17" s="1933"/>
      <c r="XZ17" s="1933"/>
      <c r="YA17" s="1933"/>
      <c r="YB17" s="1933"/>
      <c r="YC17" s="1933"/>
      <c r="YD17" s="1933"/>
      <c r="YE17" s="1933"/>
      <c r="YF17" s="1933"/>
      <c r="YG17" s="1933"/>
      <c r="YH17" s="1933"/>
      <c r="YI17" s="1933"/>
      <c r="YJ17" s="1933"/>
      <c r="YK17" s="1933"/>
      <c r="YL17" s="1933"/>
      <c r="YM17" s="1933"/>
      <c r="YN17" s="1933"/>
      <c r="YO17" s="1933"/>
      <c r="YP17" s="1933"/>
      <c r="YQ17" s="1933"/>
      <c r="YR17" s="1933"/>
      <c r="YS17" s="1933"/>
      <c r="YT17" s="1933"/>
      <c r="YU17" s="1933"/>
      <c r="YV17" s="1933"/>
      <c r="YW17" s="1933"/>
      <c r="YX17" s="1933"/>
      <c r="YY17" s="1933"/>
      <c r="YZ17" s="1933"/>
      <c r="ZA17" s="1933"/>
      <c r="ZB17" s="1933"/>
      <c r="ZC17" s="1933"/>
      <c r="ZD17" s="1933"/>
      <c r="ZE17" s="1933"/>
      <c r="ZF17" s="1933"/>
      <c r="ZG17" s="1933"/>
      <c r="ZH17" s="1933"/>
      <c r="ZI17" s="1933"/>
      <c r="ZJ17" s="1933"/>
      <c r="ZK17" s="1933"/>
      <c r="ZL17" s="1933"/>
      <c r="ZM17" s="1933"/>
      <c r="ZN17" s="1933"/>
      <c r="ZO17" s="1933"/>
      <c r="ZP17" s="1933"/>
      <c r="ZQ17" s="1933"/>
      <c r="ZR17" s="1933"/>
      <c r="ZS17" s="1933"/>
      <c r="ZT17" s="1933"/>
      <c r="ZU17" s="1933"/>
      <c r="ZV17" s="1933"/>
      <c r="ZW17" s="1933"/>
      <c r="ZX17" s="1933"/>
      <c r="ZY17" s="1933"/>
      <c r="ZZ17" s="1933"/>
      <c r="AAA17" s="1933"/>
      <c r="AAB17" s="1933"/>
      <c r="AAC17" s="1933"/>
      <c r="AAD17" s="1933"/>
      <c r="AAE17" s="1933"/>
      <c r="AAF17" s="1933"/>
      <c r="AAG17" s="1933"/>
      <c r="AAH17" s="1933"/>
      <c r="AAI17" s="1933"/>
      <c r="AAJ17" s="1933"/>
      <c r="AAK17" s="1933"/>
      <c r="AAL17" s="1933"/>
      <c r="AAM17" s="1933"/>
      <c r="AAN17" s="1933"/>
      <c r="AAO17" s="1933"/>
      <c r="AAP17" s="1933"/>
      <c r="AAQ17" s="1933"/>
      <c r="AAR17" s="1933"/>
      <c r="AAS17" s="1933"/>
      <c r="AAT17" s="1933"/>
      <c r="AAU17" s="1933"/>
      <c r="AAV17" s="1933"/>
      <c r="AAW17" s="1933"/>
      <c r="AAX17" s="1933"/>
      <c r="AAY17" s="1933"/>
      <c r="AAZ17" s="1933"/>
      <c r="ABA17" s="1933"/>
      <c r="ABB17" s="1933"/>
      <c r="ABC17" s="1933"/>
      <c r="ABD17" s="1933"/>
      <c r="ABE17" s="1933"/>
      <c r="ABF17" s="1933"/>
      <c r="ABG17" s="1933"/>
      <c r="ABH17" s="1933"/>
      <c r="ABI17" s="1933"/>
      <c r="ABJ17" s="1933"/>
      <c r="ABK17" s="1933"/>
      <c r="ABL17" s="1933"/>
      <c r="ABM17" s="1933"/>
      <c r="ABN17" s="1933"/>
      <c r="ABO17" s="1933"/>
      <c r="ABP17" s="1933"/>
      <c r="ABQ17" s="1933"/>
      <c r="ABR17" s="1933"/>
      <c r="ABS17" s="1933"/>
      <c r="ABT17" s="1933"/>
      <c r="ABU17" s="1933"/>
      <c r="ABV17" s="1933"/>
      <c r="ABW17" s="1933"/>
      <c r="ABX17" s="1933"/>
      <c r="ABY17" s="1933"/>
      <c r="ABZ17" s="1933"/>
      <c r="ACA17" s="1933"/>
      <c r="ACB17" s="1933"/>
      <c r="ACC17" s="1933"/>
      <c r="ACD17" s="1933"/>
      <c r="ACE17" s="1933"/>
      <c r="ACF17" s="1933"/>
      <c r="ACG17" s="1933"/>
      <c r="ACH17" s="1933"/>
      <c r="ACI17" s="1933"/>
      <c r="ACJ17" s="1933"/>
      <c r="ACK17" s="1933"/>
      <c r="ACL17" s="1933"/>
      <c r="ACM17" s="1933"/>
      <c r="ACN17" s="1933"/>
      <c r="ACO17" s="1933"/>
      <c r="ACP17" s="1933"/>
      <c r="ACQ17" s="1933"/>
      <c r="ACR17" s="1933"/>
      <c r="ACS17" s="1933"/>
      <c r="ACT17" s="1933"/>
      <c r="ACU17" s="1933"/>
      <c r="ACV17" s="1933"/>
      <c r="ACW17" s="1933"/>
      <c r="ACX17" s="1933"/>
      <c r="ACY17" s="1933"/>
      <c r="ACZ17" s="1933"/>
      <c r="ADA17" s="1933"/>
      <c r="ADB17" s="1933"/>
      <c r="ADC17" s="1933"/>
      <c r="ADD17" s="1933"/>
      <c r="ADE17" s="1933"/>
      <c r="ADF17" s="1933"/>
      <c r="ADG17" s="1933"/>
      <c r="ADH17" s="1933"/>
      <c r="ADI17" s="1933"/>
      <c r="ADJ17" s="1933"/>
      <c r="ADK17" s="1933"/>
      <c r="ADL17" s="1933"/>
      <c r="ADM17" s="1933"/>
      <c r="ADN17" s="1933"/>
      <c r="ADO17" s="1933"/>
      <c r="ADP17" s="1933"/>
      <c r="ADQ17" s="1933"/>
      <c r="ADR17" s="1933"/>
      <c r="ADS17" s="1933"/>
      <c r="ADT17" s="1933"/>
      <c r="ADU17" s="1933"/>
      <c r="ADV17" s="1933"/>
      <c r="ADW17" s="1933"/>
      <c r="ADX17" s="1933"/>
      <c r="ADY17" s="1933"/>
      <c r="ADZ17" s="1933"/>
      <c r="AEA17" s="1933"/>
      <c r="AEB17" s="1933"/>
      <c r="AEC17" s="1933"/>
      <c r="AED17" s="1933"/>
      <c r="AEE17" s="1933"/>
      <c r="AEF17" s="1933"/>
      <c r="AEG17" s="1933"/>
      <c r="AEH17" s="1933"/>
      <c r="AEI17" s="1933"/>
      <c r="AEJ17" s="1933"/>
      <c r="AEK17" s="1933"/>
      <c r="AEL17" s="1933"/>
      <c r="AEM17" s="1933"/>
      <c r="AEN17" s="1933"/>
      <c r="AEO17" s="1933"/>
      <c r="AEP17" s="1933"/>
      <c r="AEQ17" s="1933"/>
      <c r="AER17" s="1933"/>
      <c r="AES17" s="1933"/>
      <c r="AET17" s="1933"/>
      <c r="AEU17" s="1933"/>
      <c r="AEV17" s="1933"/>
      <c r="AEW17" s="1933"/>
      <c r="AEX17" s="1933"/>
      <c r="AEY17" s="1933"/>
      <c r="AEZ17" s="1933"/>
      <c r="AFA17" s="1933"/>
      <c r="AFB17" s="1933"/>
      <c r="AFC17" s="1933"/>
      <c r="AFD17" s="1933"/>
      <c r="AFE17" s="1933"/>
      <c r="AFF17" s="1933"/>
      <c r="AFG17" s="1933"/>
      <c r="AFH17" s="1933"/>
      <c r="AFI17" s="1933"/>
      <c r="AFJ17" s="1933"/>
      <c r="AFK17" s="1933"/>
      <c r="AFL17" s="1933"/>
      <c r="AFM17" s="1933"/>
      <c r="AFN17" s="1933"/>
      <c r="AFO17" s="1933"/>
      <c r="AFP17" s="1933"/>
      <c r="AFQ17" s="1933"/>
      <c r="AFR17" s="1933"/>
      <c r="AFS17" s="1933"/>
      <c r="AFT17" s="1933"/>
      <c r="AFU17" s="1933"/>
      <c r="AFV17" s="1933"/>
      <c r="AFW17" s="1933"/>
      <c r="AFX17" s="1933"/>
      <c r="AFY17" s="1933"/>
      <c r="AFZ17" s="1933"/>
      <c r="AGA17" s="1933"/>
      <c r="AGB17" s="1933"/>
      <c r="AGC17" s="1933"/>
      <c r="AGD17" s="1933"/>
      <c r="AGE17" s="1933"/>
      <c r="AGF17" s="1933"/>
      <c r="AGG17" s="1933"/>
      <c r="AGH17" s="1933"/>
      <c r="AGI17" s="1933"/>
      <c r="AGJ17" s="1933"/>
      <c r="AGK17" s="1933"/>
      <c r="AGL17" s="1933"/>
      <c r="AGM17" s="1933"/>
      <c r="AGN17" s="1933"/>
      <c r="AGO17" s="1933"/>
      <c r="AGP17" s="1933"/>
      <c r="AGQ17" s="1933"/>
      <c r="AGR17" s="1933"/>
      <c r="AGS17" s="1933"/>
      <c r="AGT17" s="1933"/>
      <c r="AGU17" s="1933"/>
      <c r="AGV17" s="1933"/>
      <c r="AGW17" s="1933"/>
      <c r="AGX17" s="1933"/>
      <c r="AGY17" s="1933"/>
      <c r="AGZ17" s="1933"/>
      <c r="AHA17" s="1933"/>
      <c r="AHB17" s="1933"/>
      <c r="AHC17" s="1933"/>
      <c r="AHD17" s="1933"/>
      <c r="AHE17" s="1933"/>
      <c r="AHF17" s="1933"/>
      <c r="AHG17" s="1933"/>
      <c r="AHH17" s="1933"/>
      <c r="AHI17" s="1933"/>
      <c r="AHJ17" s="1933"/>
      <c r="AHK17" s="1933"/>
      <c r="AHL17" s="1933"/>
      <c r="AHM17" s="1933"/>
      <c r="AHN17" s="1933"/>
      <c r="AHO17" s="1933"/>
      <c r="AHP17" s="1933"/>
      <c r="AHQ17" s="1933"/>
      <c r="AHR17" s="1933"/>
      <c r="AHS17" s="1933"/>
      <c r="AHT17" s="1933"/>
      <c r="AHU17" s="1933"/>
      <c r="AHV17" s="1933"/>
      <c r="AHW17" s="1933"/>
      <c r="AHX17" s="1933"/>
      <c r="AHY17" s="1933"/>
      <c r="AHZ17" s="1933"/>
      <c r="AIA17" s="1933"/>
      <c r="AIB17" s="1933"/>
      <c r="AIC17" s="1933"/>
      <c r="AID17" s="1933"/>
      <c r="AIE17" s="1933"/>
      <c r="AIF17" s="1933"/>
      <c r="AIG17" s="1933"/>
      <c r="AIH17" s="1933"/>
      <c r="AII17" s="1933"/>
      <c r="AIJ17" s="1933"/>
      <c r="AIK17" s="1933"/>
      <c r="AIL17" s="1933"/>
      <c r="AIM17" s="1933"/>
      <c r="AIN17" s="1933"/>
      <c r="AIO17" s="1933"/>
      <c r="AIP17" s="1933"/>
      <c r="AIQ17" s="1933"/>
      <c r="AIR17" s="1933"/>
      <c r="AIS17" s="1933"/>
      <c r="AIT17" s="1933"/>
      <c r="AIU17" s="1933"/>
      <c r="AIV17" s="1933"/>
      <c r="AIW17" s="1933"/>
      <c r="AIX17" s="1933"/>
      <c r="AIY17" s="1933"/>
      <c r="AIZ17" s="1933"/>
      <c r="AJA17" s="1933"/>
      <c r="AJB17" s="1933"/>
      <c r="AJC17" s="1933"/>
      <c r="AJD17" s="1933"/>
      <c r="AJE17" s="1933"/>
      <c r="AJF17" s="1933"/>
      <c r="AJG17" s="1933"/>
      <c r="AJH17" s="1933"/>
      <c r="AJI17" s="1933"/>
      <c r="AJJ17" s="1933"/>
      <c r="AJK17" s="1933"/>
      <c r="AJL17" s="1933"/>
      <c r="AJM17" s="1933"/>
      <c r="AJN17" s="1933"/>
      <c r="AJO17" s="1933"/>
      <c r="AJP17" s="1933"/>
      <c r="AJQ17" s="1933"/>
      <c r="AJR17" s="1933"/>
      <c r="AJS17" s="1933"/>
      <c r="AJT17" s="1933"/>
      <c r="AJU17" s="1933"/>
      <c r="AJV17" s="1933"/>
      <c r="AJW17" s="1933"/>
      <c r="AJX17" s="1933"/>
      <c r="AJY17" s="1933"/>
      <c r="AJZ17" s="1933"/>
      <c r="AKA17" s="1933"/>
      <c r="AKB17" s="1933"/>
      <c r="AKC17" s="1933"/>
      <c r="AKD17" s="1933"/>
      <c r="AKE17" s="1933"/>
      <c r="AKF17" s="1933"/>
      <c r="AKG17" s="1933"/>
      <c r="AKH17" s="1933"/>
      <c r="AKI17" s="1933"/>
      <c r="AKJ17" s="1933"/>
      <c r="AKK17" s="1933"/>
      <c r="AKL17" s="1933"/>
      <c r="AKM17" s="1933"/>
      <c r="AKN17" s="1933"/>
      <c r="AKO17" s="1933"/>
      <c r="AKP17" s="1933"/>
      <c r="AKQ17" s="1933"/>
      <c r="AKR17" s="1933"/>
      <c r="AKS17" s="1933"/>
      <c r="AKT17" s="1933"/>
      <c r="AKU17" s="1933"/>
      <c r="AKV17" s="1933"/>
      <c r="AKW17" s="1933"/>
      <c r="AKX17" s="1933"/>
      <c r="AKY17" s="1933"/>
      <c r="AKZ17" s="1933"/>
      <c r="ALA17" s="1933"/>
      <c r="ALB17" s="1933"/>
      <c r="ALC17" s="1933"/>
      <c r="ALD17" s="1933"/>
      <c r="ALE17" s="1933"/>
      <c r="ALF17" s="1933"/>
      <c r="ALG17" s="1933"/>
      <c r="ALH17" s="1933"/>
      <c r="ALI17" s="1933"/>
      <c r="ALJ17" s="1933"/>
      <c r="ALK17" s="1933"/>
      <c r="ALL17" s="1933"/>
      <c r="ALM17" s="1933"/>
      <c r="ALN17" s="1933"/>
      <c r="ALO17" s="1933"/>
      <c r="ALP17" s="1933"/>
      <c r="ALQ17" s="1933"/>
      <c r="ALR17" s="1933"/>
      <c r="ALS17" s="1933"/>
      <c r="ALT17" s="1933"/>
      <c r="ALU17" s="1933"/>
      <c r="ALV17" s="1933"/>
      <c r="ALW17" s="1933"/>
      <c r="ALX17" s="1933"/>
      <c r="ALY17" s="1933"/>
      <c r="ALZ17" s="1933"/>
      <c r="AMA17" s="1933"/>
      <c r="AMB17" s="1933"/>
      <c r="AMC17" s="1933"/>
      <c r="AMD17" s="1933"/>
      <c r="AME17" s="1933"/>
      <c r="AMF17" s="1933"/>
      <c r="AMG17" s="1933"/>
      <c r="AMH17" s="1933"/>
      <c r="AMI17" s="1933"/>
      <c r="AMJ17" s="1933"/>
      <c r="AMK17" s="1933"/>
      <c r="AML17" s="1933"/>
      <c r="AMM17" s="1933"/>
      <c r="AMN17" s="1933"/>
      <c r="AMO17" s="1933"/>
      <c r="AMP17" s="1933"/>
      <c r="AMQ17" s="1933"/>
      <c r="AMR17" s="1933"/>
      <c r="AMS17" s="1933"/>
      <c r="AMT17" s="1933"/>
      <c r="AMU17" s="1933"/>
      <c r="AMV17" s="1933"/>
      <c r="AMW17" s="1933"/>
      <c r="AMX17" s="1933"/>
      <c r="AMY17" s="1933"/>
      <c r="AMZ17" s="1933"/>
      <c r="ANA17" s="1933"/>
      <c r="ANB17" s="1933"/>
      <c r="ANC17" s="1933"/>
      <c r="AND17" s="1933"/>
      <c r="ANE17" s="1933"/>
      <c r="ANF17" s="1933"/>
      <c r="ANG17" s="1933"/>
      <c r="ANH17" s="1933"/>
      <c r="ANI17" s="1933"/>
      <c r="ANJ17" s="1933"/>
      <c r="ANK17" s="1933"/>
      <c r="ANL17" s="1933"/>
      <c r="ANM17" s="1933"/>
      <c r="ANN17" s="1933"/>
      <c r="ANO17" s="1933"/>
      <c r="ANP17" s="1933"/>
      <c r="ANQ17" s="1933"/>
      <c r="ANR17" s="1933"/>
      <c r="ANS17" s="1933"/>
      <c r="ANT17" s="1933"/>
      <c r="ANU17" s="1933"/>
      <c r="ANV17" s="1933"/>
      <c r="ANW17" s="1933"/>
      <c r="ANX17" s="1933"/>
      <c r="ANY17" s="1933"/>
      <c r="ANZ17" s="1933"/>
      <c r="AOA17" s="1933"/>
      <c r="AOB17" s="1933"/>
      <c r="AOC17" s="1933"/>
      <c r="AOD17" s="1933"/>
      <c r="AOE17" s="1933"/>
      <c r="AOF17" s="1933"/>
      <c r="AOG17" s="1933"/>
      <c r="AOH17" s="1933"/>
      <c r="AOI17" s="1933"/>
      <c r="AOJ17" s="1933"/>
      <c r="AOK17" s="1933"/>
      <c r="AOL17" s="1933"/>
      <c r="AOM17" s="1933"/>
      <c r="AON17" s="1933"/>
      <c r="AOO17" s="1933"/>
      <c r="AOP17" s="1933"/>
      <c r="AOQ17" s="1933"/>
      <c r="AOR17" s="1933"/>
      <c r="AOS17" s="1933"/>
      <c r="AOT17" s="1933"/>
      <c r="AOU17" s="1933"/>
      <c r="AOV17" s="1933"/>
      <c r="AOW17" s="1933"/>
      <c r="AOX17" s="1933"/>
      <c r="AOY17" s="1933"/>
      <c r="AOZ17" s="1933"/>
      <c r="APA17" s="1933"/>
      <c r="APB17" s="1933"/>
      <c r="APC17" s="1933"/>
      <c r="APD17" s="1933"/>
      <c r="APE17" s="1933"/>
      <c r="APF17" s="1933"/>
      <c r="APG17" s="1933"/>
      <c r="APH17" s="1933"/>
      <c r="API17" s="1933"/>
      <c r="APJ17" s="1933"/>
      <c r="APK17" s="1933"/>
      <c r="APL17" s="1933"/>
      <c r="APM17" s="1933"/>
      <c r="APN17" s="1933"/>
      <c r="APO17" s="1933"/>
      <c r="APP17" s="1933"/>
      <c r="APQ17" s="1933"/>
      <c r="APR17" s="1933"/>
      <c r="APS17" s="1933"/>
      <c r="APT17" s="1933"/>
      <c r="APU17" s="1933"/>
      <c r="APV17" s="1933"/>
      <c r="APW17" s="1933"/>
      <c r="APX17" s="1933"/>
      <c r="APY17" s="1933"/>
      <c r="APZ17" s="1933"/>
      <c r="AQA17" s="1933"/>
      <c r="AQB17" s="1933"/>
      <c r="AQC17" s="1933"/>
      <c r="AQD17" s="1933"/>
      <c r="AQE17" s="1933"/>
      <c r="AQF17" s="1933"/>
      <c r="AQG17" s="1933"/>
      <c r="AQH17" s="1933"/>
      <c r="AQI17" s="1933"/>
      <c r="AQJ17" s="1933"/>
      <c r="AQK17" s="1933"/>
      <c r="AQL17" s="1933"/>
      <c r="AQM17" s="1933"/>
      <c r="AQN17" s="1933"/>
      <c r="AQO17" s="1933"/>
      <c r="AQP17" s="1933"/>
      <c r="AQQ17" s="1933"/>
      <c r="AQR17" s="1933"/>
      <c r="AQS17" s="1933"/>
      <c r="AQT17" s="1933"/>
      <c r="AQU17" s="1933"/>
      <c r="AQV17" s="1933"/>
      <c r="AQW17" s="1933"/>
      <c r="AQX17" s="1933"/>
      <c r="AQY17" s="1933"/>
      <c r="AQZ17" s="1933"/>
      <c r="ARA17" s="1933"/>
      <c r="ARB17" s="1933"/>
      <c r="ARC17" s="1933"/>
      <c r="ARD17" s="1933"/>
      <c r="ARE17" s="1933"/>
      <c r="ARF17" s="1933"/>
      <c r="ARG17" s="1933"/>
      <c r="ARH17" s="1933"/>
      <c r="ARI17" s="1933"/>
      <c r="ARJ17" s="1933"/>
      <c r="ARK17" s="1933"/>
      <c r="ARL17" s="1933"/>
      <c r="ARM17" s="1933"/>
      <c r="ARN17" s="1933"/>
      <c r="ARO17" s="1933"/>
      <c r="ARP17" s="1933"/>
      <c r="ARQ17" s="1933"/>
      <c r="ARR17" s="1933"/>
      <c r="ARS17" s="1933"/>
      <c r="ART17" s="1933"/>
      <c r="ARU17" s="1933"/>
      <c r="ARV17" s="1933"/>
      <c r="ARW17" s="1933"/>
      <c r="ARX17" s="1933"/>
      <c r="ARY17" s="1933"/>
      <c r="ARZ17" s="1933"/>
      <c r="ASA17" s="1933"/>
      <c r="ASB17" s="1933"/>
      <c r="ASC17" s="1933"/>
      <c r="ASD17" s="1933"/>
      <c r="ASE17" s="1933"/>
      <c r="ASF17" s="1933"/>
      <c r="ASG17" s="1933"/>
      <c r="ASH17" s="1933"/>
      <c r="ASI17" s="1933"/>
      <c r="ASJ17" s="1933"/>
      <c r="ASK17" s="1933"/>
      <c r="ASL17" s="1933"/>
      <c r="ASM17" s="1933"/>
      <c r="ASN17" s="1933"/>
      <c r="ASO17" s="1933"/>
      <c r="ASP17" s="1933"/>
      <c r="ASQ17" s="1933"/>
      <c r="ASR17" s="1933"/>
      <c r="ASS17" s="1933"/>
      <c r="AST17" s="1933"/>
      <c r="ASU17" s="1933"/>
      <c r="ASV17" s="1933"/>
      <c r="ASW17" s="1933"/>
      <c r="ASX17" s="1933"/>
      <c r="ASY17" s="1933"/>
      <c r="ASZ17" s="1933"/>
      <c r="ATA17" s="1933"/>
      <c r="ATB17" s="1933"/>
      <c r="ATC17" s="1933"/>
      <c r="ATD17" s="1933"/>
      <c r="ATE17" s="1933"/>
      <c r="ATF17" s="1933"/>
      <c r="ATG17" s="1933"/>
      <c r="ATH17" s="1933"/>
      <c r="ATI17" s="1933"/>
      <c r="ATJ17" s="1933"/>
      <c r="ATK17" s="1933"/>
      <c r="ATL17" s="1933"/>
      <c r="ATM17" s="1933"/>
      <c r="ATN17" s="1933"/>
      <c r="ATO17" s="1933"/>
      <c r="ATP17" s="1933"/>
      <c r="ATQ17" s="1933"/>
      <c r="ATR17" s="1933"/>
      <c r="ATS17" s="1933"/>
      <c r="ATT17" s="1933"/>
      <c r="ATU17" s="1933"/>
      <c r="ATV17" s="1933"/>
      <c r="ATW17" s="1933"/>
      <c r="ATX17" s="1933"/>
      <c r="ATY17" s="1933"/>
      <c r="ATZ17" s="1933"/>
      <c r="AUA17" s="1933"/>
      <c r="AUB17" s="1933"/>
      <c r="AUC17" s="1933"/>
      <c r="AUD17" s="1933"/>
      <c r="AUE17" s="1933"/>
      <c r="AUF17" s="1933"/>
      <c r="AUG17" s="1933"/>
      <c r="AUH17" s="1933"/>
      <c r="AUI17" s="1933"/>
      <c r="AUJ17" s="1933"/>
      <c r="AUK17" s="1933"/>
      <c r="AUL17" s="1933"/>
      <c r="AUM17" s="1933"/>
      <c r="AUN17" s="1933"/>
      <c r="AUO17" s="1933"/>
      <c r="AUP17" s="1933"/>
      <c r="AUQ17" s="1933"/>
      <c r="AUR17" s="1933"/>
      <c r="AUS17" s="1933"/>
      <c r="AUT17" s="1933"/>
      <c r="AUU17" s="1933"/>
      <c r="AUV17" s="1933"/>
      <c r="AUW17" s="1933"/>
      <c r="AUX17" s="1933"/>
      <c r="AUY17" s="1933"/>
      <c r="AUZ17" s="1933"/>
      <c r="AVA17" s="1933"/>
      <c r="AVB17" s="1933"/>
      <c r="AVC17" s="1933"/>
      <c r="AVD17" s="1933"/>
      <c r="AVE17" s="1933"/>
      <c r="AVF17" s="1933"/>
      <c r="AVG17" s="1933"/>
      <c r="AVH17" s="1933"/>
      <c r="AVI17" s="1933"/>
      <c r="AVJ17" s="1933"/>
      <c r="AVK17" s="1933"/>
      <c r="AVL17" s="1933"/>
      <c r="AVM17" s="1933"/>
      <c r="AVN17" s="1933"/>
      <c r="AVO17" s="1933"/>
      <c r="AVP17" s="1933"/>
      <c r="AVQ17" s="1933"/>
      <c r="AVR17" s="1933"/>
      <c r="AVS17" s="1933"/>
      <c r="AVT17" s="1933"/>
      <c r="AVU17" s="1933"/>
      <c r="AVV17" s="1933"/>
      <c r="AVW17" s="1933"/>
      <c r="AVX17" s="1933"/>
      <c r="AVY17" s="1933"/>
      <c r="AVZ17" s="1933"/>
      <c r="AWA17" s="1933"/>
      <c r="AWB17" s="1933"/>
      <c r="AWC17" s="1933"/>
      <c r="AWD17" s="1933"/>
      <c r="AWE17" s="1933"/>
      <c r="AWF17" s="1933"/>
      <c r="AWG17" s="1933"/>
      <c r="AWH17" s="1933"/>
      <c r="AWI17" s="1933"/>
      <c r="AWJ17" s="1933"/>
      <c r="AWK17" s="1933"/>
      <c r="AWL17" s="1933"/>
      <c r="AWM17" s="1933"/>
      <c r="AWN17" s="1933"/>
      <c r="AWO17" s="1933"/>
      <c r="AWP17" s="1933"/>
      <c r="AWQ17" s="1933"/>
      <c r="AWR17" s="1933"/>
      <c r="AWS17" s="1933"/>
      <c r="AWT17" s="1933"/>
      <c r="AWU17" s="1933"/>
      <c r="AWV17" s="1933"/>
      <c r="AWW17" s="1933"/>
      <c r="AWX17" s="1933"/>
      <c r="AWY17" s="1933"/>
      <c r="AWZ17" s="1933"/>
      <c r="AXA17" s="1933"/>
      <c r="AXB17" s="1933"/>
      <c r="AXC17" s="1933"/>
      <c r="AXD17" s="1933"/>
      <c r="AXE17" s="1933"/>
      <c r="AXF17" s="1933"/>
      <c r="AXG17" s="1933"/>
      <c r="AXH17" s="1933"/>
      <c r="AXI17" s="1933"/>
      <c r="AXJ17" s="1933"/>
      <c r="AXK17" s="1933"/>
      <c r="AXL17" s="1933"/>
      <c r="AXM17" s="1933"/>
      <c r="AXN17" s="1933"/>
      <c r="AXO17" s="1933"/>
      <c r="AXP17" s="1933"/>
      <c r="AXQ17" s="1933"/>
      <c r="AXR17" s="1933"/>
      <c r="AXS17" s="1933"/>
      <c r="AXT17" s="1933"/>
      <c r="AXU17" s="1933"/>
      <c r="AXV17" s="1933"/>
      <c r="AXW17" s="1933"/>
      <c r="AXX17" s="1933"/>
      <c r="AXY17" s="1933"/>
      <c r="AXZ17" s="1933"/>
      <c r="AYA17" s="1933"/>
      <c r="AYB17" s="1933"/>
      <c r="AYC17" s="1933"/>
      <c r="AYD17" s="1933"/>
      <c r="AYE17" s="1933"/>
      <c r="AYF17" s="1933"/>
      <c r="AYG17" s="1933"/>
      <c r="AYH17" s="1933"/>
      <c r="AYI17" s="1933"/>
      <c r="AYJ17" s="1933"/>
      <c r="AYK17" s="1933"/>
      <c r="AYL17" s="1933"/>
      <c r="AYM17" s="1933"/>
      <c r="AYN17" s="1933"/>
      <c r="AYO17" s="1933"/>
      <c r="AYP17" s="1933"/>
      <c r="AYQ17" s="1933"/>
      <c r="AYR17" s="1933"/>
      <c r="AYS17" s="1933"/>
      <c r="AYT17" s="1933"/>
      <c r="AYU17" s="1933"/>
      <c r="AYV17" s="1933"/>
      <c r="AYW17" s="1933"/>
      <c r="AYX17" s="1933"/>
      <c r="AYY17" s="1933"/>
      <c r="AYZ17" s="1933"/>
      <c r="AZA17" s="1933"/>
      <c r="AZB17" s="1933"/>
      <c r="AZC17" s="1933"/>
      <c r="AZD17" s="1933"/>
      <c r="AZE17" s="1933"/>
      <c r="AZF17" s="1933"/>
      <c r="AZG17" s="1933"/>
      <c r="AZH17" s="1933"/>
      <c r="AZI17" s="1933"/>
      <c r="AZJ17" s="1933"/>
      <c r="AZK17" s="1933"/>
      <c r="AZL17" s="1933"/>
      <c r="AZM17" s="1933"/>
      <c r="AZN17" s="1933"/>
      <c r="AZO17" s="1933"/>
      <c r="AZP17" s="1933"/>
      <c r="AZQ17" s="1933"/>
      <c r="AZR17" s="1933"/>
      <c r="AZS17" s="1933"/>
      <c r="AZT17" s="1933"/>
      <c r="AZU17" s="1933"/>
      <c r="AZV17" s="1933"/>
      <c r="AZW17" s="1933"/>
      <c r="AZX17" s="1933"/>
      <c r="AZY17" s="1933"/>
      <c r="AZZ17" s="1933"/>
      <c r="BAA17" s="1933"/>
      <c r="BAB17" s="1933"/>
      <c r="BAC17" s="1933"/>
      <c r="BAD17" s="1933"/>
      <c r="BAE17" s="1933"/>
      <c r="BAF17" s="1933"/>
      <c r="BAG17" s="1933"/>
      <c r="BAH17" s="1933"/>
      <c r="BAI17" s="1933"/>
      <c r="BAJ17" s="1933"/>
      <c r="BAK17" s="1933"/>
      <c r="BAL17" s="1933"/>
      <c r="BAM17" s="1933"/>
      <c r="BAN17" s="1933"/>
      <c r="BAO17" s="1933"/>
      <c r="BAP17" s="1933"/>
      <c r="BAQ17" s="1933"/>
      <c r="BAR17" s="1933"/>
      <c r="BAS17" s="1933"/>
      <c r="BAT17" s="1933"/>
      <c r="BAU17" s="1933"/>
      <c r="BAV17" s="1933"/>
      <c r="BAW17" s="1933"/>
      <c r="BAX17" s="1933"/>
      <c r="BAY17" s="1933"/>
      <c r="BAZ17" s="1933"/>
      <c r="BBA17" s="1933"/>
      <c r="BBB17" s="1933"/>
      <c r="BBC17" s="1933"/>
      <c r="BBD17" s="1933"/>
      <c r="BBE17" s="1933"/>
      <c r="BBF17" s="1933"/>
      <c r="BBG17" s="1933"/>
      <c r="BBH17" s="1933"/>
      <c r="BBI17" s="1933"/>
      <c r="BBJ17" s="1933"/>
      <c r="BBK17" s="1933"/>
      <c r="BBL17" s="1933"/>
      <c r="BBM17" s="1933"/>
      <c r="BBN17" s="1933"/>
      <c r="BBO17" s="1933"/>
      <c r="BBP17" s="1933"/>
      <c r="BBQ17" s="1933"/>
      <c r="BBR17" s="1933"/>
      <c r="BBS17" s="1933"/>
      <c r="BBT17" s="1933"/>
      <c r="BBU17" s="1933"/>
      <c r="BBV17" s="1933"/>
      <c r="BBW17" s="1933"/>
      <c r="BBX17" s="1933"/>
      <c r="BBY17" s="1933"/>
      <c r="BBZ17" s="1933"/>
      <c r="BCA17" s="1933"/>
      <c r="BCB17" s="1933"/>
      <c r="BCC17" s="1933"/>
      <c r="BCD17" s="1933"/>
      <c r="BCE17" s="1933"/>
      <c r="BCF17" s="1933"/>
      <c r="BCG17" s="1933"/>
      <c r="BCH17" s="1933"/>
      <c r="BCI17" s="1933"/>
      <c r="BCJ17" s="1933"/>
      <c r="BCK17" s="1933"/>
      <c r="BCL17" s="1933"/>
      <c r="BCM17" s="1933"/>
      <c r="BCN17" s="1933"/>
      <c r="BCO17" s="1933"/>
      <c r="BCP17" s="1933"/>
      <c r="BCQ17" s="1933"/>
      <c r="BCR17" s="1933"/>
      <c r="BCS17" s="1933"/>
      <c r="BCT17" s="1933"/>
      <c r="BCU17" s="1933"/>
      <c r="BCV17" s="1933"/>
      <c r="BCW17" s="1933"/>
      <c r="BCX17" s="1933"/>
      <c r="BCY17" s="1933"/>
      <c r="BCZ17" s="1933"/>
      <c r="BDA17" s="1933"/>
      <c r="BDB17" s="1933"/>
      <c r="BDC17" s="1933"/>
      <c r="BDD17" s="1933"/>
      <c r="BDE17" s="1933"/>
      <c r="BDF17" s="1933"/>
      <c r="BDG17" s="1933"/>
      <c r="BDH17" s="1933"/>
      <c r="BDI17" s="1933"/>
      <c r="BDJ17" s="1933"/>
      <c r="BDK17" s="1933"/>
      <c r="BDL17" s="1933"/>
      <c r="BDM17" s="1933"/>
      <c r="BDN17" s="1933"/>
      <c r="BDO17" s="1933"/>
      <c r="BDP17" s="1933"/>
      <c r="BDQ17" s="1933"/>
      <c r="BDR17" s="1933"/>
      <c r="BDS17" s="1933"/>
      <c r="BDT17" s="1933"/>
      <c r="BDU17" s="1933"/>
      <c r="BDV17" s="1933"/>
      <c r="BDW17" s="1933"/>
      <c r="BDX17" s="1933"/>
      <c r="BDY17" s="1933"/>
      <c r="BDZ17" s="1933"/>
      <c r="BEA17" s="1933"/>
      <c r="BEB17" s="1933"/>
      <c r="BEC17" s="1933"/>
      <c r="BED17" s="1933"/>
      <c r="BEE17" s="1933"/>
      <c r="BEF17" s="1933"/>
      <c r="BEG17" s="1933"/>
      <c r="BEH17" s="1933"/>
      <c r="BEI17" s="1933"/>
      <c r="BEJ17" s="1933"/>
      <c r="BEK17" s="1933"/>
      <c r="BEL17" s="1933"/>
      <c r="BEM17" s="1933"/>
      <c r="BEN17" s="1933"/>
      <c r="BEO17" s="1933"/>
      <c r="BEP17" s="1933"/>
      <c r="BEQ17" s="1933"/>
      <c r="BER17" s="1933"/>
      <c r="BES17" s="1933"/>
      <c r="BET17" s="1933"/>
      <c r="BEU17" s="1933"/>
      <c r="BEV17" s="1933"/>
      <c r="BEW17" s="1933"/>
      <c r="BEX17" s="1933"/>
      <c r="BEY17" s="1933"/>
      <c r="BEZ17" s="1933"/>
      <c r="BFA17" s="1933"/>
      <c r="BFB17" s="1933"/>
      <c r="BFC17" s="1933"/>
      <c r="BFD17" s="1933"/>
      <c r="BFE17" s="1933"/>
      <c r="BFF17" s="1933"/>
      <c r="BFG17" s="1933"/>
      <c r="BFH17" s="1933"/>
      <c r="BFI17" s="1933"/>
      <c r="BFJ17" s="1933"/>
      <c r="BFK17" s="1933"/>
      <c r="BFL17" s="1933"/>
      <c r="BFM17" s="1933"/>
      <c r="BFN17" s="1933"/>
      <c r="BFO17" s="1933"/>
      <c r="BFP17" s="1933"/>
      <c r="BFQ17" s="1933"/>
      <c r="BFR17" s="1933"/>
      <c r="BFS17" s="1933"/>
      <c r="BFT17" s="1933"/>
      <c r="BFU17" s="1933"/>
      <c r="BFV17" s="1933"/>
      <c r="BFW17" s="1933"/>
      <c r="BFX17" s="1933"/>
      <c r="BFY17" s="1933"/>
      <c r="BFZ17" s="1933"/>
      <c r="BGA17" s="1933"/>
      <c r="BGB17" s="1933"/>
      <c r="BGC17" s="1933"/>
      <c r="BGD17" s="1933"/>
      <c r="BGE17" s="1933"/>
      <c r="BGF17" s="1933"/>
      <c r="BGG17" s="1933"/>
      <c r="BGH17" s="1933"/>
      <c r="BGI17" s="1933"/>
      <c r="BGJ17" s="1933"/>
      <c r="BGK17" s="1933"/>
      <c r="BGL17" s="1933"/>
      <c r="BGM17" s="1933"/>
      <c r="BGN17" s="1933"/>
      <c r="BGO17" s="1933"/>
      <c r="BGP17" s="1933"/>
      <c r="BGQ17" s="1933"/>
      <c r="BGR17" s="1933"/>
      <c r="BGS17" s="1933"/>
      <c r="BGT17" s="1933"/>
      <c r="BGU17" s="1933"/>
      <c r="BGV17" s="1933"/>
      <c r="BGW17" s="1933"/>
      <c r="BGX17" s="1933"/>
      <c r="BGY17" s="1933"/>
      <c r="BGZ17" s="1933"/>
      <c r="BHA17" s="1933"/>
      <c r="BHB17" s="1933"/>
      <c r="BHC17" s="1933"/>
      <c r="BHD17" s="1933"/>
      <c r="BHE17" s="1933"/>
      <c r="BHF17" s="1933"/>
      <c r="BHG17" s="1933"/>
      <c r="BHH17" s="1933"/>
      <c r="BHI17" s="1933"/>
      <c r="BHJ17" s="1933"/>
      <c r="BHK17" s="1933"/>
      <c r="BHL17" s="1933"/>
      <c r="BHM17" s="1933"/>
      <c r="BHN17" s="1933"/>
      <c r="BHO17" s="1933"/>
      <c r="BHP17" s="1933"/>
      <c r="BHQ17" s="1933"/>
      <c r="BHR17" s="1933"/>
      <c r="BHS17" s="1933"/>
      <c r="BHT17" s="1933"/>
      <c r="BHU17" s="1933"/>
      <c r="BHV17" s="1933"/>
      <c r="BHW17" s="1933"/>
      <c r="BHX17" s="1933"/>
      <c r="BHY17" s="1933"/>
      <c r="BHZ17" s="1933"/>
      <c r="BIA17" s="1933"/>
      <c r="BIB17" s="1933"/>
      <c r="BIC17" s="1933"/>
      <c r="BID17" s="1933"/>
      <c r="BIE17" s="1933"/>
      <c r="BIF17" s="1933"/>
      <c r="BIG17" s="1933"/>
      <c r="BIH17" s="1933"/>
      <c r="BII17" s="1933"/>
      <c r="BIJ17" s="1933"/>
      <c r="BIK17" s="1933"/>
      <c r="BIL17" s="1933"/>
      <c r="BIM17" s="1933"/>
      <c r="BIN17" s="1933"/>
      <c r="BIO17" s="1933"/>
      <c r="BIP17" s="1933"/>
      <c r="BIQ17" s="1933"/>
      <c r="BIR17" s="1933"/>
      <c r="BIS17" s="1933"/>
      <c r="BIT17" s="1933"/>
      <c r="BIU17" s="1933"/>
      <c r="BIV17" s="1933"/>
      <c r="BIW17" s="1933"/>
      <c r="BIX17" s="1933"/>
      <c r="BIY17" s="1933"/>
      <c r="BIZ17" s="1933"/>
      <c r="BJA17" s="1933"/>
      <c r="BJB17" s="1933"/>
      <c r="BJC17" s="1933"/>
      <c r="BJD17" s="1933"/>
      <c r="BJE17" s="1933"/>
      <c r="BJF17" s="1933"/>
      <c r="BJG17" s="1933"/>
      <c r="BJH17" s="1933"/>
      <c r="BJI17" s="1933"/>
      <c r="BJJ17" s="1933"/>
      <c r="BJK17" s="1933"/>
      <c r="BJL17" s="1933"/>
      <c r="BJM17" s="1933"/>
      <c r="BJN17" s="1933"/>
      <c r="BJO17" s="1933"/>
      <c r="BJP17" s="1933"/>
      <c r="BJQ17" s="1933"/>
      <c r="BJR17" s="1933"/>
      <c r="BJS17" s="1933"/>
      <c r="BJT17" s="1933"/>
      <c r="BJU17" s="1933"/>
      <c r="BJV17" s="1933"/>
      <c r="BJW17" s="1933"/>
      <c r="BJX17" s="1933"/>
      <c r="BJY17" s="1933"/>
      <c r="BJZ17" s="1933"/>
      <c r="BKA17" s="1933"/>
      <c r="BKB17" s="1933"/>
      <c r="BKC17" s="1933"/>
      <c r="BKD17" s="1933"/>
      <c r="BKE17" s="1933"/>
      <c r="BKF17" s="1933"/>
      <c r="BKG17" s="1933"/>
      <c r="BKH17" s="1933"/>
      <c r="BKI17" s="1933"/>
      <c r="BKJ17" s="1933"/>
      <c r="BKK17" s="1933"/>
      <c r="BKL17" s="1933"/>
      <c r="BKM17" s="1933"/>
      <c r="BKN17" s="1933"/>
      <c r="BKO17" s="1933"/>
      <c r="BKP17" s="1933"/>
      <c r="BKQ17" s="1933"/>
      <c r="BKR17" s="1933"/>
      <c r="BKS17" s="1933"/>
      <c r="BKT17" s="1933"/>
      <c r="BKU17" s="1933"/>
      <c r="BKV17" s="1933"/>
      <c r="BKW17" s="1933"/>
      <c r="BKX17" s="1933"/>
      <c r="BKY17" s="1933"/>
      <c r="BKZ17" s="1933"/>
      <c r="BLA17" s="1933"/>
      <c r="BLB17" s="1933"/>
      <c r="BLC17" s="1933"/>
      <c r="BLD17" s="1933"/>
      <c r="BLE17" s="1933"/>
      <c r="BLF17" s="1933"/>
      <c r="BLG17" s="1933"/>
      <c r="BLH17" s="1933"/>
      <c r="BLI17" s="1933"/>
      <c r="BLJ17" s="1933"/>
      <c r="BLK17" s="1933"/>
      <c r="BLL17" s="1933"/>
      <c r="BLM17" s="1933"/>
      <c r="BLN17" s="1933"/>
      <c r="BLO17" s="1933"/>
      <c r="BLP17" s="1933"/>
      <c r="BLQ17" s="1933"/>
      <c r="BLR17" s="1933"/>
      <c r="BLS17" s="1933"/>
      <c r="BLT17" s="1933"/>
      <c r="BLU17" s="1933"/>
      <c r="BLV17" s="1933"/>
      <c r="BLW17" s="1933"/>
      <c r="BLX17" s="1933"/>
      <c r="BLY17" s="1933"/>
      <c r="BLZ17" s="1933"/>
      <c r="BMA17" s="1933"/>
      <c r="BMB17" s="1933"/>
      <c r="BMC17" s="1933"/>
      <c r="BMD17" s="1933"/>
      <c r="BME17" s="1933"/>
      <c r="BMF17" s="1933"/>
      <c r="BMG17" s="1933"/>
      <c r="BMH17" s="1933"/>
      <c r="BMI17" s="1933"/>
      <c r="BMJ17" s="1933"/>
      <c r="BMK17" s="1933"/>
      <c r="BML17" s="1933"/>
      <c r="BMM17" s="1933"/>
      <c r="BMN17" s="1933"/>
      <c r="BMO17" s="1933"/>
      <c r="BMP17" s="1933"/>
      <c r="BMQ17" s="1933"/>
      <c r="BMR17" s="1933"/>
      <c r="BMS17" s="1933"/>
      <c r="BMT17" s="1933"/>
      <c r="BMU17" s="1933"/>
      <c r="BMV17" s="1933"/>
      <c r="BMW17" s="1933"/>
      <c r="BMX17" s="1933"/>
      <c r="BMY17" s="1933"/>
      <c r="BMZ17" s="1933"/>
      <c r="BNA17" s="1933"/>
      <c r="BNB17" s="1933"/>
      <c r="BNC17" s="1933"/>
      <c r="BND17" s="1933"/>
      <c r="BNE17" s="1933"/>
      <c r="BNF17" s="1933"/>
      <c r="BNG17" s="1933"/>
      <c r="BNH17" s="1933"/>
      <c r="BNI17" s="1933"/>
      <c r="BNJ17" s="1933"/>
      <c r="BNK17" s="1933"/>
      <c r="BNL17" s="1933"/>
      <c r="BNM17" s="1933"/>
      <c r="BNN17" s="1933"/>
      <c r="BNO17" s="1933"/>
      <c r="BNP17" s="1933"/>
      <c r="BNQ17" s="1933"/>
      <c r="BNR17" s="1933"/>
      <c r="BNS17" s="1933"/>
      <c r="BNT17" s="1933"/>
      <c r="BNU17" s="1933"/>
      <c r="BNV17" s="1933"/>
      <c r="BNW17" s="1933"/>
      <c r="BNX17" s="1933"/>
      <c r="BNY17" s="1933"/>
      <c r="BNZ17" s="1933"/>
      <c r="BOA17" s="1933"/>
      <c r="BOB17" s="1933"/>
      <c r="BOC17" s="1933"/>
      <c r="BOD17" s="1933"/>
      <c r="BOE17" s="1933"/>
      <c r="BOF17" s="1933"/>
      <c r="BOG17" s="1933"/>
      <c r="BOH17" s="1933"/>
      <c r="BOI17" s="1933"/>
      <c r="BOJ17" s="1933"/>
      <c r="BOK17" s="1933"/>
      <c r="BOL17" s="1933"/>
      <c r="BOM17" s="1933"/>
      <c r="BON17" s="1933"/>
      <c r="BOO17" s="1933"/>
      <c r="BOP17" s="1933"/>
      <c r="BOQ17" s="1933"/>
      <c r="BOR17" s="1933"/>
      <c r="BOS17" s="1933"/>
      <c r="BOT17" s="1933"/>
      <c r="BOU17" s="1933"/>
      <c r="BOV17" s="1933"/>
      <c r="BOW17" s="1933"/>
      <c r="BOX17" s="1933"/>
      <c r="BOY17" s="1933"/>
      <c r="BOZ17" s="1933"/>
      <c r="BPA17" s="1933"/>
      <c r="BPB17" s="1933"/>
      <c r="BPC17" s="1933"/>
      <c r="BPD17" s="1933"/>
      <c r="BPE17" s="1933"/>
      <c r="BPF17" s="1933"/>
      <c r="BPG17" s="1933"/>
      <c r="BPH17" s="1933"/>
      <c r="BPI17" s="1933"/>
      <c r="BPJ17" s="1933"/>
      <c r="BPK17" s="1933"/>
      <c r="BPL17" s="1933"/>
      <c r="BPM17" s="1933"/>
      <c r="BPN17" s="1933"/>
      <c r="BPO17" s="1933"/>
      <c r="BPP17" s="1933"/>
      <c r="BPQ17" s="1933"/>
      <c r="BPR17" s="1933"/>
      <c r="BPS17" s="1933"/>
      <c r="BPT17" s="1933"/>
      <c r="BPU17" s="1933"/>
      <c r="BPV17" s="1933"/>
      <c r="BPW17" s="1933"/>
      <c r="BPX17" s="1933"/>
      <c r="BPY17" s="1933"/>
      <c r="BPZ17" s="1933"/>
      <c r="BQA17" s="1933"/>
      <c r="BQB17" s="1933"/>
      <c r="BQC17" s="1933"/>
      <c r="BQD17" s="1933"/>
      <c r="BQE17" s="1933"/>
      <c r="BQF17" s="1933"/>
      <c r="BQG17" s="1933"/>
      <c r="BQH17" s="1933"/>
      <c r="BQI17" s="1933"/>
      <c r="BQJ17" s="1933"/>
      <c r="BQK17" s="1933"/>
      <c r="BQL17" s="1933"/>
      <c r="BQM17" s="1933"/>
      <c r="BQN17" s="1933"/>
      <c r="BQO17" s="1933"/>
      <c r="BQP17" s="1933"/>
      <c r="BQQ17" s="1933"/>
      <c r="BQR17" s="1933"/>
      <c r="BQS17" s="1933"/>
      <c r="BQT17" s="1933"/>
      <c r="BQU17" s="1933"/>
      <c r="BQV17" s="1933"/>
      <c r="BQW17" s="1933"/>
      <c r="BQX17" s="1933"/>
      <c r="BQY17" s="1933"/>
      <c r="BQZ17" s="1933"/>
      <c r="BRA17" s="1933"/>
      <c r="BRB17" s="1933"/>
      <c r="BRC17" s="1933"/>
      <c r="BRD17" s="1933"/>
      <c r="BRE17" s="1933"/>
      <c r="BRF17" s="1933"/>
      <c r="BRG17" s="1933"/>
      <c r="BRH17" s="1933"/>
      <c r="BRI17" s="1933"/>
      <c r="BRJ17" s="1933"/>
      <c r="BRK17" s="1933"/>
      <c r="BRL17" s="1933"/>
      <c r="BRM17" s="1933"/>
      <c r="BRN17" s="1933"/>
      <c r="BRO17" s="1933"/>
      <c r="BRP17" s="1933"/>
      <c r="BRQ17" s="1933"/>
      <c r="BRR17" s="1933"/>
      <c r="BRS17" s="1933"/>
      <c r="BRT17" s="1933"/>
      <c r="BRU17" s="1933"/>
      <c r="BRV17" s="1933"/>
      <c r="BRW17" s="1933"/>
      <c r="BRX17" s="1933"/>
      <c r="BRY17" s="1933"/>
      <c r="BRZ17" s="1933"/>
      <c r="BSA17" s="1933"/>
      <c r="BSB17" s="1933"/>
      <c r="BSC17" s="1933"/>
      <c r="BSD17" s="1933"/>
      <c r="BSE17" s="1933"/>
      <c r="BSF17" s="1933"/>
      <c r="BSG17" s="1933"/>
      <c r="BSH17" s="1933"/>
      <c r="BSI17" s="1933"/>
      <c r="BSJ17" s="1933"/>
      <c r="BSK17" s="1933"/>
      <c r="BSL17" s="1933"/>
      <c r="BSM17" s="1933"/>
      <c r="BSN17" s="1933"/>
      <c r="BSO17" s="1933"/>
      <c r="BSP17" s="1933"/>
      <c r="BSQ17" s="1933"/>
      <c r="BSR17" s="1933"/>
      <c r="BSS17" s="1933"/>
      <c r="BST17" s="1933"/>
      <c r="BSU17" s="1933"/>
      <c r="BSV17" s="1933"/>
      <c r="BSW17" s="1933"/>
      <c r="BSX17" s="1933"/>
      <c r="BSY17" s="1933"/>
      <c r="BSZ17" s="1933"/>
      <c r="BTA17" s="1933"/>
      <c r="BTB17" s="1933"/>
      <c r="BTC17" s="1933"/>
      <c r="BTD17" s="1933"/>
      <c r="BTE17" s="1933"/>
      <c r="BTF17" s="1933"/>
      <c r="BTG17" s="1933"/>
      <c r="BTH17" s="1933"/>
      <c r="BTI17" s="1933"/>
      <c r="BTJ17" s="1933"/>
      <c r="BTK17" s="1933"/>
      <c r="BTL17" s="1933"/>
      <c r="BTM17" s="1933"/>
      <c r="BTN17" s="1933"/>
      <c r="BTO17" s="1933"/>
      <c r="BTP17" s="1933"/>
      <c r="BTQ17" s="1933"/>
      <c r="BTR17" s="1933"/>
      <c r="BTS17" s="1933"/>
      <c r="BTT17" s="1933"/>
      <c r="BTU17" s="1933"/>
      <c r="BTV17" s="1933"/>
      <c r="BTW17" s="1933"/>
      <c r="BTX17" s="1933"/>
      <c r="BTY17" s="1933"/>
      <c r="BTZ17" s="1933"/>
      <c r="BUA17" s="1933"/>
      <c r="BUB17" s="1933"/>
      <c r="BUC17" s="1933"/>
      <c r="BUD17" s="1933"/>
      <c r="BUE17" s="1933"/>
      <c r="BUF17" s="1933"/>
      <c r="BUG17" s="1933"/>
      <c r="BUH17" s="1933"/>
      <c r="BUI17" s="1933"/>
      <c r="BUJ17" s="1933"/>
      <c r="BUK17" s="1933"/>
      <c r="BUL17" s="1933"/>
      <c r="BUM17" s="1933"/>
      <c r="BUN17" s="1933"/>
      <c r="BUO17" s="1933"/>
      <c r="BUP17" s="1933"/>
      <c r="BUQ17" s="1933"/>
      <c r="BUR17" s="1933"/>
      <c r="BUS17" s="1933"/>
      <c r="BUT17" s="1933"/>
      <c r="BUU17" s="1933"/>
      <c r="BUV17" s="1933"/>
      <c r="BUW17" s="1933"/>
      <c r="BUX17" s="1933"/>
      <c r="BUY17" s="1933"/>
      <c r="BUZ17" s="1933"/>
      <c r="BVA17" s="1933"/>
      <c r="BVB17" s="1933"/>
      <c r="BVC17" s="1933"/>
      <c r="BVD17" s="1933"/>
      <c r="BVE17" s="1933"/>
      <c r="BVF17" s="1933"/>
      <c r="BVG17" s="1933"/>
      <c r="BVH17" s="1933"/>
      <c r="BVI17" s="1933"/>
      <c r="BVJ17" s="1933"/>
      <c r="BVK17" s="1933"/>
      <c r="BVL17" s="1933"/>
      <c r="BVM17" s="1933"/>
      <c r="BVN17" s="1933"/>
      <c r="BVO17" s="1933"/>
      <c r="BVP17" s="1933"/>
      <c r="BVQ17" s="1933"/>
      <c r="BVR17" s="1933"/>
      <c r="BVS17" s="1933"/>
      <c r="BVT17" s="1933"/>
      <c r="BVU17" s="1933"/>
      <c r="BVV17" s="1933"/>
      <c r="BVW17" s="1933"/>
      <c r="BVX17" s="1933"/>
      <c r="BVY17" s="1933"/>
      <c r="BVZ17" s="1933"/>
      <c r="BWA17" s="1933"/>
      <c r="BWB17" s="1933"/>
      <c r="BWC17" s="1933"/>
      <c r="BWD17" s="1933"/>
      <c r="BWE17" s="1933"/>
      <c r="BWF17" s="1933"/>
      <c r="BWG17" s="1933"/>
      <c r="BWH17" s="1933"/>
      <c r="BWI17" s="1933"/>
      <c r="BWJ17" s="1933"/>
      <c r="BWK17" s="1933"/>
      <c r="BWL17" s="1933"/>
      <c r="BWM17" s="1933"/>
      <c r="BWN17" s="1933"/>
      <c r="BWO17" s="1933"/>
      <c r="BWP17" s="1933"/>
      <c r="BWQ17" s="1933"/>
      <c r="BWR17" s="1933"/>
      <c r="BWS17" s="1933"/>
      <c r="BWT17" s="1933"/>
      <c r="BWU17" s="1933"/>
      <c r="BWV17" s="1933"/>
      <c r="BWW17" s="1933"/>
      <c r="BWX17" s="1933"/>
      <c r="BWY17" s="1933"/>
      <c r="BWZ17" s="1933"/>
      <c r="BXA17" s="1933"/>
      <c r="BXB17" s="1933"/>
      <c r="BXC17" s="1933"/>
      <c r="BXD17" s="1933"/>
      <c r="BXE17" s="1933"/>
      <c r="BXF17" s="1933"/>
      <c r="BXG17" s="1933"/>
      <c r="BXH17" s="1933"/>
      <c r="BXI17" s="1933"/>
      <c r="BXJ17" s="1933"/>
      <c r="BXK17" s="1933"/>
      <c r="BXL17" s="1933"/>
      <c r="BXM17" s="1933"/>
      <c r="BXN17" s="1933"/>
      <c r="BXO17" s="1933"/>
      <c r="BXP17" s="1933"/>
      <c r="BXQ17" s="1933"/>
      <c r="BXR17" s="1933"/>
      <c r="BXS17" s="1933"/>
      <c r="BXT17" s="1933"/>
      <c r="BXU17" s="1933"/>
      <c r="BXV17" s="1933"/>
      <c r="BXW17" s="1933"/>
      <c r="BXX17" s="1933"/>
      <c r="BXY17" s="1933"/>
      <c r="BXZ17" s="1933"/>
      <c r="BYA17" s="1933"/>
      <c r="BYB17" s="1933"/>
      <c r="BYC17" s="1933"/>
      <c r="BYD17" s="1933"/>
      <c r="BYE17" s="1933"/>
      <c r="BYF17" s="1933"/>
      <c r="BYG17" s="1933"/>
      <c r="BYH17" s="1933"/>
      <c r="BYI17" s="1933"/>
      <c r="BYJ17" s="1933"/>
      <c r="BYK17" s="1933"/>
      <c r="BYL17" s="1933"/>
      <c r="BYM17" s="1933"/>
      <c r="BYN17" s="1933"/>
      <c r="BYO17" s="1933"/>
      <c r="BYP17" s="1933"/>
      <c r="BYQ17" s="1933"/>
      <c r="BYR17" s="1933"/>
      <c r="BYS17" s="1933"/>
      <c r="BYT17" s="1933"/>
      <c r="BYU17" s="1933"/>
      <c r="BYV17" s="1933"/>
      <c r="BYW17" s="1933"/>
      <c r="BYX17" s="1933"/>
      <c r="BYY17" s="1933"/>
      <c r="BYZ17" s="1933"/>
      <c r="BZA17" s="1933"/>
      <c r="BZB17" s="1933"/>
      <c r="BZC17" s="1933"/>
      <c r="BZD17" s="1933"/>
      <c r="BZE17" s="1933"/>
      <c r="BZF17" s="1933"/>
      <c r="BZG17" s="1933"/>
      <c r="BZH17" s="1933"/>
      <c r="BZI17" s="1933"/>
      <c r="BZJ17" s="1933"/>
      <c r="BZK17" s="1933"/>
      <c r="BZL17" s="1933"/>
      <c r="BZM17" s="1933"/>
      <c r="BZN17" s="1933"/>
      <c r="BZO17" s="1933"/>
      <c r="BZP17" s="1933"/>
      <c r="BZQ17" s="1933"/>
      <c r="BZR17" s="1933"/>
      <c r="BZS17" s="1933"/>
      <c r="BZT17" s="1933"/>
      <c r="BZU17" s="1933"/>
      <c r="BZV17" s="1933"/>
      <c r="BZW17" s="1933"/>
      <c r="BZX17" s="1933"/>
      <c r="BZY17" s="1933"/>
      <c r="BZZ17" s="1933"/>
      <c r="CAA17" s="1933"/>
      <c r="CAB17" s="1933"/>
      <c r="CAC17" s="1933"/>
      <c r="CAD17" s="1933"/>
      <c r="CAE17" s="1933"/>
      <c r="CAF17" s="1933"/>
      <c r="CAG17" s="1933"/>
      <c r="CAH17" s="1933"/>
      <c r="CAI17" s="1933"/>
      <c r="CAJ17" s="1933"/>
      <c r="CAK17" s="1933"/>
      <c r="CAL17" s="1933"/>
      <c r="CAM17" s="1933"/>
      <c r="CAN17" s="1933"/>
      <c r="CAO17" s="1933"/>
      <c r="CAP17" s="1933"/>
      <c r="CAQ17" s="1933"/>
      <c r="CAR17" s="1933"/>
      <c r="CAS17" s="1933"/>
      <c r="CAT17" s="1933"/>
      <c r="CAU17" s="1933"/>
      <c r="CAV17" s="1933"/>
      <c r="CAW17" s="1933"/>
      <c r="CAX17" s="1933"/>
      <c r="CAY17" s="1933"/>
      <c r="CAZ17" s="1933"/>
      <c r="CBA17" s="1933"/>
      <c r="CBB17" s="1933"/>
      <c r="CBC17" s="1933"/>
      <c r="CBD17" s="1933"/>
      <c r="CBE17" s="1933"/>
      <c r="CBF17" s="1933"/>
      <c r="CBG17" s="1933"/>
      <c r="CBH17" s="1933"/>
      <c r="CBI17" s="1933"/>
      <c r="CBJ17" s="1933"/>
      <c r="CBK17" s="1933"/>
      <c r="CBL17" s="1933"/>
      <c r="CBM17" s="1933"/>
      <c r="CBN17" s="1933"/>
      <c r="CBO17" s="1933"/>
      <c r="CBP17" s="1933"/>
      <c r="CBQ17" s="1933"/>
      <c r="CBR17" s="1933"/>
      <c r="CBS17" s="1933"/>
      <c r="CBT17" s="1933"/>
      <c r="CBU17" s="1933"/>
      <c r="CBV17" s="1933"/>
      <c r="CBW17" s="1933"/>
      <c r="CBX17" s="1933"/>
      <c r="CBY17" s="1933"/>
      <c r="CBZ17" s="1933"/>
      <c r="CCA17" s="1933"/>
      <c r="CCB17" s="1933"/>
      <c r="CCC17" s="1933"/>
      <c r="CCD17" s="1933"/>
      <c r="CCE17" s="1933"/>
      <c r="CCF17" s="1933"/>
      <c r="CCG17" s="1933"/>
      <c r="CCH17" s="1933"/>
      <c r="CCI17" s="1933"/>
      <c r="CCJ17" s="1933"/>
      <c r="CCK17" s="1933"/>
      <c r="CCL17" s="1933"/>
      <c r="CCM17" s="1933"/>
      <c r="CCN17" s="1933"/>
      <c r="CCO17" s="1933"/>
      <c r="CCP17" s="1933"/>
      <c r="CCQ17" s="1933"/>
      <c r="CCR17" s="1933"/>
      <c r="CCS17" s="1933"/>
      <c r="CCT17" s="1933"/>
      <c r="CCU17" s="1933"/>
      <c r="CCV17" s="1933"/>
      <c r="CCW17" s="1933"/>
      <c r="CCX17" s="1933"/>
      <c r="CCY17" s="1933"/>
      <c r="CCZ17" s="1933"/>
      <c r="CDA17" s="1933"/>
      <c r="CDB17" s="1933"/>
      <c r="CDC17" s="1933"/>
      <c r="CDD17" s="1933"/>
      <c r="CDE17" s="1933"/>
      <c r="CDF17" s="1933"/>
      <c r="CDG17" s="1933"/>
      <c r="CDH17" s="1933"/>
      <c r="CDI17" s="1933"/>
      <c r="CDJ17" s="1933"/>
      <c r="CDK17" s="1933"/>
      <c r="CDL17" s="1933"/>
      <c r="CDM17" s="1933"/>
      <c r="CDN17" s="1933"/>
      <c r="CDO17" s="1933"/>
      <c r="CDP17" s="1933"/>
      <c r="CDQ17" s="1933"/>
      <c r="CDR17" s="1933"/>
      <c r="CDS17" s="1933"/>
      <c r="CDT17" s="1933"/>
      <c r="CDU17" s="1933"/>
      <c r="CDV17" s="1933"/>
      <c r="CDW17" s="1933"/>
      <c r="CDX17" s="1933"/>
      <c r="CDY17" s="1933"/>
      <c r="CDZ17" s="1933"/>
      <c r="CEA17" s="1933"/>
      <c r="CEB17" s="1933"/>
      <c r="CEC17" s="1933"/>
      <c r="CED17" s="1933"/>
      <c r="CEE17" s="1933"/>
      <c r="CEF17" s="1933"/>
      <c r="CEG17" s="1933"/>
      <c r="CEH17" s="1933"/>
      <c r="CEI17" s="1933"/>
      <c r="CEJ17" s="1933"/>
      <c r="CEK17" s="1933"/>
      <c r="CEL17" s="1933"/>
      <c r="CEM17" s="1933"/>
      <c r="CEN17" s="1933"/>
      <c r="CEO17" s="1933"/>
      <c r="CEP17" s="1933"/>
      <c r="CEQ17" s="1933"/>
      <c r="CER17" s="1933"/>
      <c r="CES17" s="1933"/>
      <c r="CET17" s="1933"/>
      <c r="CEU17" s="1933"/>
      <c r="CEV17" s="1933"/>
      <c r="CEW17" s="1933"/>
      <c r="CEX17" s="1933"/>
      <c r="CEY17" s="1933"/>
      <c r="CEZ17" s="1933"/>
      <c r="CFA17" s="1933"/>
      <c r="CFB17" s="1933"/>
      <c r="CFC17" s="1933"/>
      <c r="CFD17" s="1933"/>
      <c r="CFE17" s="1933"/>
      <c r="CFF17" s="1933"/>
      <c r="CFG17" s="1933"/>
      <c r="CFH17" s="1933"/>
      <c r="CFI17" s="1933"/>
      <c r="CFJ17" s="1933"/>
      <c r="CFK17" s="1933"/>
      <c r="CFL17" s="1933"/>
      <c r="CFM17" s="1933"/>
      <c r="CFN17" s="1933"/>
      <c r="CFO17" s="1933"/>
      <c r="CFP17" s="1933"/>
      <c r="CFQ17" s="1933"/>
      <c r="CFR17" s="1933"/>
      <c r="CFS17" s="1933"/>
      <c r="CFT17" s="1933"/>
      <c r="CFU17" s="1933"/>
      <c r="CFV17" s="1933"/>
      <c r="CFW17" s="1933"/>
      <c r="CFX17" s="1933"/>
      <c r="CFY17" s="1933"/>
      <c r="CFZ17" s="1933"/>
      <c r="CGA17" s="1933"/>
      <c r="CGB17" s="1933"/>
      <c r="CGC17" s="1933"/>
      <c r="CGD17" s="1933"/>
      <c r="CGE17" s="1933"/>
      <c r="CGF17" s="1933"/>
      <c r="CGG17" s="1933"/>
      <c r="CGH17" s="1933"/>
      <c r="CGI17" s="1933"/>
      <c r="CGJ17" s="1933"/>
      <c r="CGK17" s="1933"/>
      <c r="CGL17" s="1933"/>
      <c r="CGM17" s="1933"/>
      <c r="CGN17" s="1933"/>
      <c r="CGO17" s="1933"/>
      <c r="CGP17" s="1933"/>
      <c r="CGQ17" s="1933"/>
      <c r="CGR17" s="1933"/>
      <c r="CGS17" s="1933"/>
      <c r="CGT17" s="1933"/>
      <c r="CGU17" s="1933"/>
      <c r="CGV17" s="1933"/>
      <c r="CGW17" s="1933"/>
      <c r="CGX17" s="1933"/>
      <c r="CGY17" s="1933"/>
      <c r="CGZ17" s="1933"/>
      <c r="CHA17" s="1933"/>
      <c r="CHB17" s="1933"/>
      <c r="CHC17" s="1933"/>
      <c r="CHD17" s="1933"/>
      <c r="CHE17" s="1933"/>
      <c r="CHF17" s="1933"/>
      <c r="CHG17" s="1933"/>
      <c r="CHH17" s="1933"/>
      <c r="CHI17" s="1933"/>
      <c r="CHJ17" s="1933"/>
      <c r="CHK17" s="1933"/>
      <c r="CHL17" s="1933"/>
      <c r="CHM17" s="1933"/>
      <c r="CHN17" s="1933"/>
      <c r="CHO17" s="1933"/>
      <c r="CHP17" s="1933"/>
      <c r="CHQ17" s="1933"/>
      <c r="CHR17" s="1933"/>
      <c r="CHS17" s="1933"/>
      <c r="CHT17" s="1933"/>
      <c r="CHU17" s="1933"/>
      <c r="CHV17" s="1933"/>
      <c r="CHW17" s="1933"/>
      <c r="CHX17" s="1933"/>
      <c r="CHY17" s="1933"/>
      <c r="CHZ17" s="1933"/>
      <c r="CIA17" s="1933"/>
      <c r="CIB17" s="1933"/>
      <c r="CIC17" s="1933"/>
      <c r="CID17" s="1933"/>
      <c r="CIE17" s="1933"/>
      <c r="CIF17" s="1933"/>
      <c r="CIG17" s="1933"/>
      <c r="CIH17" s="1933"/>
      <c r="CII17" s="1933"/>
      <c r="CIJ17" s="1933"/>
      <c r="CIK17" s="1933"/>
      <c r="CIL17" s="1933"/>
      <c r="CIM17" s="1933"/>
      <c r="CIN17" s="1933"/>
      <c r="CIO17" s="1933"/>
      <c r="CIP17" s="1933"/>
      <c r="CIQ17" s="1933"/>
      <c r="CIR17" s="1933"/>
      <c r="CIS17" s="1933"/>
      <c r="CIT17" s="1933"/>
      <c r="CIU17" s="1933"/>
      <c r="CIV17" s="1933"/>
      <c r="CIW17" s="1933"/>
      <c r="CIX17" s="1933"/>
      <c r="CIY17" s="1933"/>
      <c r="CIZ17" s="1933"/>
      <c r="CJA17" s="1933"/>
      <c r="CJB17" s="1933"/>
      <c r="CJC17" s="1933"/>
      <c r="CJD17" s="1933"/>
      <c r="CJE17" s="1933"/>
      <c r="CJF17" s="1933"/>
      <c r="CJG17" s="1933"/>
      <c r="CJH17" s="1933"/>
      <c r="CJI17" s="1933"/>
      <c r="CJJ17" s="1933"/>
      <c r="CJK17" s="1933"/>
      <c r="CJL17" s="1933"/>
      <c r="CJM17" s="1933"/>
      <c r="CJN17" s="1933"/>
      <c r="CJO17" s="1933"/>
      <c r="CJP17" s="1933"/>
      <c r="CJQ17" s="1933"/>
      <c r="CJR17" s="1933"/>
      <c r="CJS17" s="1933"/>
      <c r="CJT17" s="1933"/>
      <c r="CJU17" s="1933"/>
      <c r="CJV17" s="1933"/>
      <c r="CJW17" s="1933"/>
      <c r="CJX17" s="1933"/>
      <c r="CJY17" s="1933"/>
      <c r="CJZ17" s="1933"/>
      <c r="CKA17" s="1933"/>
      <c r="CKB17" s="1933"/>
      <c r="CKC17" s="1933"/>
      <c r="CKD17" s="1933"/>
      <c r="CKE17" s="1933"/>
      <c r="CKF17" s="1933"/>
      <c r="CKG17" s="1933"/>
      <c r="CKH17" s="1933"/>
      <c r="CKI17" s="1933"/>
      <c r="CKJ17" s="1933"/>
      <c r="CKK17" s="1933"/>
      <c r="CKL17" s="1933"/>
      <c r="CKM17" s="1933"/>
      <c r="CKN17" s="1933"/>
      <c r="CKO17" s="1933"/>
      <c r="CKP17" s="1933"/>
      <c r="CKQ17" s="1933"/>
      <c r="CKR17" s="1933"/>
      <c r="CKS17" s="1933"/>
      <c r="CKT17" s="1933"/>
      <c r="CKU17" s="1933"/>
      <c r="CKV17" s="1933"/>
      <c r="CKW17" s="1933"/>
      <c r="CKX17" s="1933"/>
      <c r="CKY17" s="1933"/>
      <c r="CKZ17" s="1933"/>
      <c r="CLA17" s="1933"/>
      <c r="CLB17" s="1933"/>
      <c r="CLC17" s="1933"/>
      <c r="CLD17" s="1933"/>
      <c r="CLE17" s="1933"/>
      <c r="CLF17" s="1933"/>
      <c r="CLG17" s="1933"/>
      <c r="CLH17" s="1933"/>
      <c r="CLI17" s="1933"/>
      <c r="CLJ17" s="1933"/>
      <c r="CLK17" s="1933"/>
      <c r="CLL17" s="1933"/>
      <c r="CLM17" s="1933"/>
      <c r="CLN17" s="1933"/>
      <c r="CLO17" s="1933"/>
      <c r="CLP17" s="1933"/>
      <c r="CLQ17" s="1933"/>
      <c r="CLR17" s="1933"/>
      <c r="CLS17" s="1933"/>
      <c r="CLT17" s="1933"/>
      <c r="CLU17" s="1933"/>
      <c r="CLV17" s="1933"/>
      <c r="CLW17" s="1933"/>
      <c r="CLX17" s="1933"/>
      <c r="CLY17" s="1933"/>
      <c r="CLZ17" s="1933"/>
      <c r="CMA17" s="1933"/>
      <c r="CMB17" s="1933"/>
      <c r="CMC17" s="1933"/>
      <c r="CMD17" s="1933"/>
      <c r="CME17" s="1933"/>
      <c r="CMF17" s="1933"/>
      <c r="CMG17" s="1933"/>
      <c r="CMH17" s="1933"/>
      <c r="CMI17" s="1933"/>
      <c r="CMJ17" s="1933"/>
      <c r="CMK17" s="1933"/>
      <c r="CML17" s="1933"/>
      <c r="CMM17" s="1933"/>
      <c r="CMN17" s="1933"/>
      <c r="CMO17" s="1933"/>
      <c r="CMP17" s="1933"/>
      <c r="CMQ17" s="1933"/>
      <c r="CMR17" s="1933"/>
      <c r="CMS17" s="1933"/>
      <c r="CMT17" s="1933"/>
      <c r="CMU17" s="1933"/>
      <c r="CMV17" s="1933"/>
      <c r="CMW17" s="1933"/>
      <c r="CMX17" s="1933"/>
      <c r="CMY17" s="1933"/>
      <c r="CMZ17" s="1933"/>
      <c r="CNA17" s="1933"/>
      <c r="CNB17" s="1933"/>
      <c r="CNC17" s="1933"/>
      <c r="CND17" s="1933"/>
      <c r="CNE17" s="1933"/>
      <c r="CNF17" s="1933"/>
      <c r="CNG17" s="1933"/>
      <c r="CNH17" s="1933"/>
      <c r="CNI17" s="1933"/>
      <c r="CNJ17" s="1933"/>
      <c r="CNK17" s="1933"/>
      <c r="CNL17" s="1933"/>
      <c r="CNM17" s="1933"/>
      <c r="CNN17" s="1933"/>
      <c r="CNO17" s="1933"/>
      <c r="CNP17" s="1933"/>
      <c r="CNQ17" s="1933"/>
      <c r="CNR17" s="1933"/>
      <c r="CNS17" s="1933"/>
      <c r="CNT17" s="1933"/>
      <c r="CNU17" s="1933"/>
      <c r="CNV17" s="1933"/>
      <c r="CNW17" s="1933"/>
      <c r="CNX17" s="1933"/>
      <c r="CNY17" s="1933"/>
      <c r="CNZ17" s="1933"/>
      <c r="COA17" s="1933"/>
      <c r="COB17" s="1933"/>
      <c r="COC17" s="1933"/>
      <c r="COD17" s="1933"/>
      <c r="COE17" s="1933"/>
      <c r="COF17" s="1933"/>
      <c r="COG17" s="1933"/>
      <c r="COH17" s="1933"/>
      <c r="COI17" s="1933"/>
      <c r="COJ17" s="1933"/>
      <c r="COK17" s="1933"/>
      <c r="COL17" s="1933"/>
      <c r="COM17" s="1933"/>
      <c r="CON17" s="1933"/>
      <c r="COO17" s="1933"/>
      <c r="COP17" s="1933"/>
      <c r="COQ17" s="1933"/>
      <c r="COR17" s="1933"/>
      <c r="COS17" s="1933"/>
      <c r="COT17" s="1933"/>
      <c r="COU17" s="1933"/>
      <c r="COV17" s="1933"/>
      <c r="COW17" s="1933"/>
      <c r="COX17" s="1933"/>
      <c r="COY17" s="1933"/>
      <c r="COZ17" s="1933"/>
      <c r="CPA17" s="1933"/>
      <c r="CPB17" s="1933"/>
      <c r="CPC17" s="1933"/>
      <c r="CPD17" s="1933"/>
      <c r="CPE17" s="1933"/>
      <c r="CPF17" s="1933"/>
      <c r="CPG17" s="1933"/>
      <c r="CPH17" s="1933"/>
      <c r="CPI17" s="1933"/>
      <c r="CPJ17" s="1933"/>
      <c r="CPK17" s="1933"/>
      <c r="CPL17" s="1933"/>
      <c r="CPM17" s="1933"/>
      <c r="CPN17" s="1933"/>
      <c r="CPO17" s="1933"/>
      <c r="CPP17" s="1933"/>
      <c r="CPQ17" s="1933"/>
      <c r="CPR17" s="1933"/>
      <c r="CPS17" s="1933"/>
      <c r="CPT17" s="1933"/>
      <c r="CPU17" s="1933"/>
      <c r="CPV17" s="1933"/>
      <c r="CPW17" s="1933"/>
      <c r="CPX17" s="1933"/>
      <c r="CPY17" s="1933"/>
      <c r="CPZ17" s="1933"/>
      <c r="CQA17" s="1933"/>
      <c r="CQB17" s="1933"/>
      <c r="CQC17" s="1933"/>
      <c r="CQD17" s="1933"/>
      <c r="CQE17" s="1933"/>
      <c r="CQF17" s="1933"/>
      <c r="CQG17" s="1933"/>
      <c r="CQH17" s="1933"/>
      <c r="CQI17" s="1933"/>
      <c r="CQJ17" s="1933"/>
      <c r="CQK17" s="1933"/>
      <c r="CQL17" s="1933"/>
      <c r="CQM17" s="1933"/>
      <c r="CQN17" s="1933"/>
      <c r="CQO17" s="1933"/>
      <c r="CQP17" s="1933"/>
      <c r="CQQ17" s="1933"/>
      <c r="CQR17" s="1933"/>
      <c r="CQS17" s="1933"/>
      <c r="CQT17" s="1933"/>
      <c r="CQU17" s="1933"/>
      <c r="CQV17" s="1933"/>
      <c r="CQW17" s="1933"/>
      <c r="CQX17" s="1933"/>
      <c r="CQY17" s="1933"/>
      <c r="CQZ17" s="1933"/>
      <c r="CRA17" s="1933"/>
      <c r="CRB17" s="1933"/>
      <c r="CRC17" s="1933"/>
      <c r="CRD17" s="1933"/>
      <c r="CRE17" s="1933"/>
      <c r="CRF17" s="1933"/>
      <c r="CRG17" s="1933"/>
      <c r="CRH17" s="1933"/>
      <c r="CRI17" s="1933"/>
      <c r="CRJ17" s="1933"/>
      <c r="CRK17" s="1933"/>
      <c r="CRL17" s="1933"/>
      <c r="CRM17" s="1933"/>
      <c r="CRN17" s="1933"/>
      <c r="CRO17" s="1933"/>
      <c r="CRP17" s="1933"/>
      <c r="CRQ17" s="1933"/>
      <c r="CRR17" s="1933"/>
      <c r="CRS17" s="1933"/>
      <c r="CRT17" s="1933"/>
      <c r="CRU17" s="1933"/>
      <c r="CRV17" s="1933"/>
      <c r="CRW17" s="1933"/>
      <c r="CRX17" s="1933"/>
      <c r="CRY17" s="1933"/>
      <c r="CRZ17" s="1933"/>
      <c r="CSA17" s="1933"/>
      <c r="CSB17" s="1933"/>
      <c r="CSC17" s="1933"/>
      <c r="CSD17" s="1933"/>
      <c r="CSE17" s="1933"/>
      <c r="CSF17" s="1933"/>
      <c r="CSG17" s="1933"/>
      <c r="CSH17" s="1933"/>
      <c r="CSI17" s="1933"/>
      <c r="CSJ17" s="1933"/>
      <c r="CSK17" s="1933"/>
      <c r="CSL17" s="1933"/>
      <c r="CSM17" s="1933"/>
      <c r="CSN17" s="1933"/>
      <c r="CSO17" s="1933"/>
      <c r="CSP17" s="1933"/>
      <c r="CSQ17" s="1933"/>
      <c r="CSR17" s="1933"/>
      <c r="CSS17" s="1933"/>
      <c r="CST17" s="1933"/>
      <c r="CSU17" s="1933"/>
      <c r="CSV17" s="1933"/>
      <c r="CSW17" s="1933"/>
      <c r="CSX17" s="1933"/>
      <c r="CSY17" s="1933"/>
      <c r="CSZ17" s="1933"/>
      <c r="CTA17" s="1933"/>
      <c r="CTB17" s="1933"/>
      <c r="CTC17" s="1933"/>
      <c r="CTD17" s="1933"/>
      <c r="CTE17" s="1933"/>
      <c r="CTF17" s="1933"/>
      <c r="CTG17" s="1933"/>
      <c r="CTH17" s="1933"/>
      <c r="CTI17" s="1933"/>
      <c r="CTJ17" s="1933"/>
      <c r="CTK17" s="1933"/>
      <c r="CTL17" s="1933"/>
      <c r="CTM17" s="1933"/>
      <c r="CTN17" s="1933"/>
      <c r="CTO17" s="1933"/>
      <c r="CTP17" s="1933"/>
      <c r="CTQ17" s="1933"/>
      <c r="CTR17" s="1933"/>
      <c r="CTS17" s="1933"/>
      <c r="CTT17" s="1933"/>
      <c r="CTU17" s="1933"/>
      <c r="CTV17" s="1933"/>
      <c r="CTW17" s="1933"/>
      <c r="CTX17" s="1933"/>
      <c r="CTY17" s="1933"/>
      <c r="CTZ17" s="1933"/>
      <c r="CUA17" s="1933"/>
      <c r="CUB17" s="1933"/>
      <c r="CUC17" s="1933"/>
      <c r="CUD17" s="1933"/>
      <c r="CUE17" s="1933"/>
      <c r="CUF17" s="1933"/>
      <c r="CUG17" s="1933"/>
      <c r="CUH17" s="1933"/>
      <c r="CUI17" s="1933"/>
      <c r="CUJ17" s="1933"/>
      <c r="CUK17" s="1933"/>
      <c r="CUL17" s="1933"/>
      <c r="CUM17" s="1933"/>
      <c r="CUN17" s="1933"/>
      <c r="CUO17" s="1933"/>
      <c r="CUP17" s="1933"/>
      <c r="CUQ17" s="1933"/>
      <c r="CUR17" s="1933"/>
      <c r="CUS17" s="1933"/>
      <c r="CUT17" s="1933"/>
      <c r="CUU17" s="1933"/>
      <c r="CUV17" s="1933"/>
      <c r="CUW17" s="1933"/>
      <c r="CUX17" s="1933"/>
      <c r="CUY17" s="1933"/>
      <c r="CUZ17" s="1933"/>
      <c r="CVA17" s="1933"/>
      <c r="CVB17" s="1933"/>
      <c r="CVC17" s="1933"/>
      <c r="CVD17" s="1933"/>
      <c r="CVE17" s="1933"/>
      <c r="CVF17" s="1933"/>
      <c r="CVG17" s="1933"/>
      <c r="CVH17" s="1933"/>
      <c r="CVI17" s="1933"/>
      <c r="CVJ17" s="1933"/>
      <c r="CVK17" s="1933"/>
      <c r="CVL17" s="1933"/>
      <c r="CVM17" s="1933"/>
      <c r="CVN17" s="1933"/>
      <c r="CVO17" s="1933"/>
      <c r="CVP17" s="1933"/>
      <c r="CVQ17" s="1933"/>
      <c r="CVR17" s="1933"/>
      <c r="CVS17" s="1933"/>
      <c r="CVT17" s="1933"/>
      <c r="CVU17" s="1933"/>
      <c r="CVV17" s="1933"/>
      <c r="CVW17" s="1933"/>
      <c r="CVX17" s="1933"/>
      <c r="CVY17" s="1933"/>
      <c r="CVZ17" s="1933"/>
      <c r="CWA17" s="1933"/>
      <c r="CWB17" s="1933"/>
      <c r="CWC17" s="1933"/>
      <c r="CWD17" s="1933"/>
      <c r="CWE17" s="1933"/>
      <c r="CWF17" s="1933"/>
      <c r="CWG17" s="1933"/>
      <c r="CWH17" s="1933"/>
      <c r="CWI17" s="1933"/>
      <c r="CWJ17" s="1933"/>
      <c r="CWK17" s="1933"/>
      <c r="CWL17" s="1933"/>
      <c r="CWM17" s="1933"/>
      <c r="CWN17" s="1933"/>
      <c r="CWO17" s="1933"/>
      <c r="CWP17" s="1933"/>
      <c r="CWQ17" s="1933"/>
      <c r="CWR17" s="1933"/>
      <c r="CWS17" s="1933"/>
      <c r="CWT17" s="1933"/>
      <c r="CWU17" s="1933"/>
      <c r="CWV17" s="1933"/>
      <c r="CWW17" s="1933"/>
      <c r="CWX17" s="1933"/>
      <c r="CWY17" s="1933"/>
      <c r="CWZ17" s="1933"/>
      <c r="CXA17" s="1933"/>
      <c r="CXB17" s="1933"/>
      <c r="CXC17" s="1933"/>
      <c r="CXD17" s="1933"/>
      <c r="CXE17" s="1933"/>
      <c r="CXF17" s="1933"/>
      <c r="CXG17" s="1933"/>
      <c r="CXH17" s="1933"/>
      <c r="CXI17" s="1933"/>
      <c r="CXJ17" s="1933"/>
      <c r="CXK17" s="1933"/>
      <c r="CXL17" s="1933"/>
      <c r="CXM17" s="1933"/>
      <c r="CXN17" s="1933"/>
      <c r="CXO17" s="1933"/>
      <c r="CXP17" s="1933"/>
      <c r="CXQ17" s="1933"/>
      <c r="CXR17" s="1933"/>
      <c r="CXS17" s="1933"/>
      <c r="CXT17" s="1933"/>
      <c r="CXU17" s="1933"/>
      <c r="CXV17" s="1933"/>
      <c r="CXW17" s="1933"/>
      <c r="CXX17" s="1933"/>
      <c r="CXY17" s="1933"/>
      <c r="CXZ17" s="1933"/>
      <c r="CYA17" s="1933"/>
      <c r="CYB17" s="1933"/>
      <c r="CYC17" s="1933"/>
      <c r="CYD17" s="1933"/>
      <c r="CYE17" s="1933"/>
      <c r="CYF17" s="1933"/>
      <c r="CYG17" s="1933"/>
      <c r="CYH17" s="1933"/>
      <c r="CYI17" s="1933"/>
      <c r="CYJ17" s="1933"/>
      <c r="CYK17" s="1933"/>
      <c r="CYL17" s="1933"/>
      <c r="CYM17" s="1933"/>
      <c r="CYN17" s="1933"/>
      <c r="CYO17" s="1933"/>
      <c r="CYP17" s="1933"/>
      <c r="CYQ17" s="1933"/>
      <c r="CYR17" s="1933"/>
      <c r="CYS17" s="1933"/>
      <c r="CYT17" s="1933"/>
      <c r="CYU17" s="1933"/>
      <c r="CYV17" s="1933"/>
      <c r="CYW17" s="1933"/>
      <c r="CYX17" s="1933"/>
      <c r="CYY17" s="1933"/>
      <c r="CYZ17" s="1933"/>
      <c r="CZA17" s="1933"/>
      <c r="CZB17" s="1933"/>
      <c r="CZC17" s="1933"/>
      <c r="CZD17" s="1933"/>
      <c r="CZE17" s="1933"/>
      <c r="CZF17" s="1933"/>
      <c r="CZG17" s="1933"/>
      <c r="CZH17" s="1933"/>
      <c r="CZI17" s="1933"/>
      <c r="CZJ17" s="1933"/>
      <c r="CZK17" s="1933"/>
      <c r="CZL17" s="1933"/>
      <c r="CZM17" s="1933"/>
      <c r="CZN17" s="1933"/>
      <c r="CZO17" s="1933"/>
      <c r="CZP17" s="1933"/>
      <c r="CZQ17" s="1933"/>
      <c r="CZR17" s="1933"/>
      <c r="CZS17" s="1933"/>
      <c r="CZT17" s="1933"/>
      <c r="CZU17" s="1933"/>
      <c r="CZV17" s="1933"/>
      <c r="CZW17" s="1933"/>
      <c r="CZX17" s="1933"/>
      <c r="CZY17" s="1933"/>
      <c r="CZZ17" s="1933"/>
      <c r="DAA17" s="1933"/>
      <c r="DAB17" s="1933"/>
      <c r="DAC17" s="1933"/>
      <c r="DAD17" s="1933"/>
      <c r="DAE17" s="1933"/>
      <c r="DAF17" s="1933"/>
      <c r="DAG17" s="1933"/>
      <c r="DAH17" s="1933"/>
      <c r="DAI17" s="1933"/>
      <c r="DAJ17" s="1933"/>
      <c r="DAK17" s="1933"/>
      <c r="DAL17" s="1933"/>
      <c r="DAM17" s="1933"/>
      <c r="DAN17" s="1933"/>
      <c r="DAO17" s="1933"/>
      <c r="DAP17" s="1933"/>
      <c r="DAQ17" s="1933"/>
      <c r="DAR17" s="1933"/>
      <c r="DAS17" s="1933"/>
      <c r="DAT17" s="1933"/>
      <c r="DAU17" s="1933"/>
      <c r="DAV17" s="1933"/>
      <c r="DAW17" s="1933"/>
      <c r="DAX17" s="1933"/>
      <c r="DAY17" s="1933"/>
      <c r="DAZ17" s="1933"/>
      <c r="DBA17" s="1933"/>
      <c r="DBB17" s="1933"/>
      <c r="DBC17" s="1933"/>
      <c r="DBD17" s="1933"/>
      <c r="DBE17" s="1933"/>
      <c r="DBF17" s="1933"/>
      <c r="DBG17" s="1933"/>
      <c r="DBH17" s="1933"/>
      <c r="DBI17" s="1933"/>
      <c r="DBJ17" s="1933"/>
      <c r="DBK17" s="1933"/>
      <c r="DBL17" s="1933"/>
      <c r="DBM17" s="1933"/>
      <c r="DBN17" s="1933"/>
      <c r="DBO17" s="1933"/>
      <c r="DBP17" s="1933"/>
      <c r="DBQ17" s="1933"/>
      <c r="DBR17" s="1933"/>
      <c r="DBS17" s="1933"/>
      <c r="DBT17" s="1933"/>
      <c r="DBU17" s="1933"/>
      <c r="DBV17" s="1933"/>
      <c r="DBW17" s="1933"/>
      <c r="DBX17" s="1933"/>
      <c r="DBY17" s="1933"/>
      <c r="DBZ17" s="1933"/>
      <c r="DCA17" s="1933"/>
      <c r="DCB17" s="1933"/>
      <c r="DCC17" s="1933"/>
      <c r="DCD17" s="1933"/>
      <c r="DCE17" s="1933"/>
      <c r="DCF17" s="1933"/>
      <c r="DCG17" s="1933"/>
      <c r="DCH17" s="1933"/>
      <c r="DCI17" s="1933"/>
      <c r="DCJ17" s="1933"/>
      <c r="DCK17" s="1933"/>
      <c r="DCL17" s="1933"/>
      <c r="DCM17" s="1933"/>
      <c r="DCN17" s="1933"/>
      <c r="DCO17" s="1933"/>
      <c r="DCP17" s="1933"/>
      <c r="DCQ17" s="1933"/>
      <c r="DCR17" s="1933"/>
      <c r="DCS17" s="1933"/>
      <c r="DCT17" s="1933"/>
      <c r="DCU17" s="1933"/>
      <c r="DCV17" s="1933"/>
      <c r="DCW17" s="1933"/>
      <c r="DCX17" s="1933"/>
      <c r="DCY17" s="1933"/>
      <c r="DCZ17" s="1933"/>
      <c r="DDA17" s="1933"/>
      <c r="DDB17" s="1933"/>
      <c r="DDC17" s="1933"/>
      <c r="DDD17" s="1933"/>
      <c r="DDE17" s="1933"/>
      <c r="DDF17" s="1933"/>
      <c r="DDG17" s="1933"/>
      <c r="DDH17" s="1933"/>
      <c r="DDI17" s="1933"/>
      <c r="DDJ17" s="1933"/>
      <c r="DDK17" s="1933"/>
      <c r="DDL17" s="1933"/>
      <c r="DDM17" s="1933"/>
      <c r="DDN17" s="1933"/>
      <c r="DDO17" s="1933"/>
      <c r="DDP17" s="1933"/>
      <c r="DDQ17" s="1933"/>
      <c r="DDR17" s="1933"/>
      <c r="DDS17" s="1933"/>
      <c r="DDT17" s="1933"/>
      <c r="DDU17" s="1933"/>
      <c r="DDV17" s="1933"/>
      <c r="DDW17" s="1933"/>
      <c r="DDX17" s="1933"/>
      <c r="DDY17" s="1933"/>
      <c r="DDZ17" s="1933"/>
      <c r="DEA17" s="1933"/>
      <c r="DEB17" s="1933"/>
      <c r="DEC17" s="1933"/>
      <c r="DED17" s="1933"/>
      <c r="DEE17" s="1933"/>
      <c r="DEF17" s="1933"/>
      <c r="DEG17" s="1933"/>
      <c r="DEH17" s="1933"/>
      <c r="DEI17" s="1933"/>
      <c r="DEJ17" s="1933"/>
      <c r="DEK17" s="1933"/>
      <c r="DEL17" s="1933"/>
      <c r="DEM17" s="1933"/>
      <c r="DEN17" s="1933"/>
      <c r="DEO17" s="1933"/>
      <c r="DEP17" s="1933"/>
      <c r="DEQ17" s="1933"/>
      <c r="DER17" s="1933"/>
      <c r="DES17" s="1933"/>
      <c r="DET17" s="1933"/>
      <c r="DEU17" s="1933"/>
      <c r="DEV17" s="1933"/>
      <c r="DEW17" s="1933"/>
      <c r="DEX17" s="1933"/>
      <c r="DEY17" s="1933"/>
      <c r="DEZ17" s="1933"/>
      <c r="DFA17" s="1933"/>
      <c r="DFB17" s="1933"/>
      <c r="DFC17" s="1933"/>
      <c r="DFD17" s="1933"/>
      <c r="DFE17" s="1933"/>
      <c r="DFF17" s="1933"/>
      <c r="DFG17" s="1933"/>
      <c r="DFH17" s="1933"/>
      <c r="DFI17" s="1933"/>
      <c r="DFJ17" s="1933"/>
      <c r="DFK17" s="1933"/>
      <c r="DFL17" s="1933"/>
      <c r="DFM17" s="1933"/>
      <c r="DFN17" s="1933"/>
      <c r="DFO17" s="1933"/>
      <c r="DFP17" s="1933"/>
      <c r="DFQ17" s="1933"/>
      <c r="DFR17" s="1933"/>
      <c r="DFS17" s="1933"/>
      <c r="DFT17" s="1933"/>
      <c r="DFU17" s="1933"/>
      <c r="DFV17" s="1933"/>
      <c r="DFW17" s="1933"/>
      <c r="DFX17" s="1933"/>
      <c r="DFY17" s="1933"/>
      <c r="DFZ17" s="1933"/>
      <c r="DGA17" s="1933"/>
      <c r="DGB17" s="1933"/>
      <c r="DGC17" s="1933"/>
      <c r="DGD17" s="1933"/>
      <c r="DGE17" s="1933"/>
      <c r="DGF17" s="1933"/>
      <c r="DGG17" s="1933"/>
      <c r="DGH17" s="1933"/>
      <c r="DGI17" s="1933"/>
      <c r="DGJ17" s="1933"/>
      <c r="DGK17" s="1933"/>
      <c r="DGL17" s="1933"/>
      <c r="DGM17" s="1933"/>
      <c r="DGN17" s="1933"/>
      <c r="DGO17" s="1933"/>
      <c r="DGP17" s="1933"/>
      <c r="DGQ17" s="1933"/>
      <c r="DGR17" s="1933"/>
      <c r="DGS17" s="1933"/>
      <c r="DGT17" s="1933"/>
      <c r="DGU17" s="1933"/>
      <c r="DGV17" s="1933"/>
      <c r="DGW17" s="1933"/>
      <c r="DGX17" s="1933"/>
      <c r="DGY17" s="1933"/>
      <c r="DGZ17" s="1933"/>
      <c r="DHA17" s="1933"/>
      <c r="DHB17" s="1933"/>
      <c r="DHC17" s="1933"/>
      <c r="DHD17" s="1933"/>
      <c r="DHE17" s="1933"/>
      <c r="DHF17" s="1933"/>
      <c r="DHG17" s="1933"/>
      <c r="DHH17" s="1933"/>
      <c r="DHI17" s="1933"/>
      <c r="DHJ17" s="1933"/>
      <c r="DHK17" s="1933"/>
      <c r="DHL17" s="1933"/>
      <c r="DHM17" s="1933"/>
      <c r="DHN17" s="1933"/>
      <c r="DHO17" s="1933"/>
      <c r="DHP17" s="1933"/>
      <c r="DHQ17" s="1933"/>
      <c r="DHR17" s="1933"/>
      <c r="DHS17" s="1933"/>
      <c r="DHT17" s="1933"/>
      <c r="DHU17" s="1933"/>
      <c r="DHV17" s="1933"/>
      <c r="DHW17" s="1933"/>
      <c r="DHX17" s="1933"/>
      <c r="DHY17" s="1933"/>
      <c r="DHZ17" s="1933"/>
      <c r="DIA17" s="1933"/>
      <c r="DIB17" s="1933"/>
      <c r="DIC17" s="1933"/>
      <c r="DID17" s="1933"/>
      <c r="DIE17" s="1933"/>
      <c r="DIF17" s="1933"/>
      <c r="DIG17" s="1933"/>
      <c r="DIH17" s="1933"/>
      <c r="DII17" s="1933"/>
      <c r="DIJ17" s="1933"/>
      <c r="DIK17" s="1933"/>
      <c r="DIL17" s="1933"/>
      <c r="DIM17" s="1933"/>
      <c r="DIN17" s="1933"/>
      <c r="DIO17" s="1933"/>
      <c r="DIP17" s="1933"/>
      <c r="DIQ17" s="1933"/>
      <c r="DIR17" s="1933"/>
      <c r="DIS17" s="1933"/>
      <c r="DIT17" s="1933"/>
      <c r="DIU17" s="1933"/>
      <c r="DIV17" s="1933"/>
      <c r="DIW17" s="1933"/>
      <c r="DIX17" s="1933"/>
      <c r="DIY17" s="1933"/>
      <c r="DIZ17" s="1933"/>
      <c r="DJA17" s="1933"/>
      <c r="DJB17" s="1933"/>
      <c r="DJC17" s="1933"/>
      <c r="DJD17" s="1933"/>
      <c r="DJE17" s="1933"/>
      <c r="DJF17" s="1933"/>
      <c r="DJG17" s="1933"/>
      <c r="DJH17" s="1933"/>
      <c r="DJI17" s="1933"/>
      <c r="DJJ17" s="1933"/>
      <c r="DJK17" s="1933"/>
      <c r="DJL17" s="1933"/>
      <c r="DJM17" s="1933"/>
      <c r="DJN17" s="1933"/>
      <c r="DJO17" s="1933"/>
      <c r="DJP17" s="1933"/>
      <c r="DJQ17" s="1933"/>
      <c r="DJR17" s="1933"/>
      <c r="DJS17" s="1933"/>
      <c r="DJT17" s="1933"/>
      <c r="DJU17" s="1933"/>
      <c r="DJV17" s="1933"/>
      <c r="DJW17" s="1933"/>
      <c r="DJX17" s="1933"/>
      <c r="DJY17" s="1933"/>
      <c r="DJZ17" s="1933"/>
      <c r="DKA17" s="1933"/>
      <c r="DKB17" s="1933"/>
      <c r="DKC17" s="1933"/>
      <c r="DKD17" s="1933"/>
      <c r="DKE17" s="1933"/>
      <c r="DKF17" s="1933"/>
      <c r="DKG17" s="1933"/>
      <c r="DKH17" s="1933"/>
      <c r="DKI17" s="1933"/>
      <c r="DKJ17" s="1933"/>
      <c r="DKK17" s="1933"/>
      <c r="DKL17" s="1933"/>
      <c r="DKM17" s="1933"/>
      <c r="DKN17" s="1933"/>
      <c r="DKO17" s="1933"/>
      <c r="DKP17" s="1933"/>
      <c r="DKQ17" s="1933"/>
      <c r="DKR17" s="1933"/>
      <c r="DKS17" s="1933"/>
      <c r="DKT17" s="1933"/>
      <c r="DKU17" s="1933"/>
      <c r="DKV17" s="1933"/>
      <c r="DKW17" s="1933"/>
      <c r="DKX17" s="1933"/>
      <c r="DKY17" s="1933"/>
      <c r="DKZ17" s="1933"/>
      <c r="DLA17" s="1933"/>
      <c r="DLB17" s="1933"/>
      <c r="DLC17" s="1933"/>
      <c r="DLD17" s="1933"/>
      <c r="DLE17" s="1933"/>
      <c r="DLF17" s="1933"/>
      <c r="DLG17" s="1933"/>
      <c r="DLH17" s="1933"/>
      <c r="DLI17" s="1933"/>
      <c r="DLJ17" s="1933"/>
      <c r="DLK17" s="1933"/>
      <c r="DLL17" s="1933"/>
      <c r="DLM17" s="1933"/>
      <c r="DLN17" s="1933"/>
      <c r="DLO17" s="1933"/>
      <c r="DLP17" s="1933"/>
      <c r="DLQ17" s="1933"/>
      <c r="DLR17" s="1933"/>
      <c r="DLS17" s="1933"/>
      <c r="DLT17" s="1933"/>
      <c r="DLU17" s="1933"/>
      <c r="DLV17" s="1933"/>
      <c r="DLW17" s="1933"/>
      <c r="DLX17" s="1933"/>
      <c r="DLY17" s="1933"/>
      <c r="DLZ17" s="1933"/>
      <c r="DMA17" s="1933"/>
      <c r="DMB17" s="1933"/>
      <c r="DMC17" s="1933"/>
      <c r="DMD17" s="1933"/>
      <c r="DME17" s="1933"/>
      <c r="DMF17" s="1933"/>
      <c r="DMG17" s="1933"/>
      <c r="DMH17" s="1933"/>
      <c r="DMI17" s="1933"/>
      <c r="DMJ17" s="1933"/>
      <c r="DMK17" s="1933"/>
      <c r="DML17" s="1933"/>
      <c r="DMM17" s="1933"/>
      <c r="DMN17" s="1933"/>
      <c r="DMO17" s="1933"/>
      <c r="DMP17" s="1933"/>
      <c r="DMQ17" s="1933"/>
      <c r="DMR17" s="1933"/>
      <c r="DMS17" s="1933"/>
      <c r="DMT17" s="1933"/>
      <c r="DMU17" s="1933"/>
      <c r="DMV17" s="1933"/>
      <c r="DMW17" s="1933"/>
      <c r="DMX17" s="1933"/>
      <c r="DMY17" s="1933"/>
      <c r="DMZ17" s="1933"/>
      <c r="DNA17" s="1933"/>
      <c r="DNB17" s="1933"/>
      <c r="DNC17" s="1933"/>
      <c r="DND17" s="1933"/>
      <c r="DNE17" s="1933"/>
      <c r="DNF17" s="1933"/>
      <c r="DNG17" s="1933"/>
      <c r="DNH17" s="1933"/>
      <c r="DNI17" s="1933"/>
      <c r="DNJ17" s="1933"/>
      <c r="DNK17" s="1933"/>
      <c r="DNL17" s="1933"/>
      <c r="DNM17" s="1933"/>
      <c r="DNN17" s="1933"/>
      <c r="DNO17" s="1933"/>
      <c r="DNP17" s="1933"/>
      <c r="DNQ17" s="1933"/>
      <c r="DNR17" s="1933"/>
      <c r="DNS17" s="1933"/>
      <c r="DNT17" s="1933"/>
      <c r="DNU17" s="1933"/>
      <c r="DNV17" s="1933"/>
      <c r="DNW17" s="1933"/>
      <c r="DNX17" s="1933"/>
      <c r="DNY17" s="1933"/>
      <c r="DNZ17" s="1933"/>
      <c r="DOA17" s="1933"/>
      <c r="DOB17" s="1933"/>
      <c r="DOC17" s="1933"/>
      <c r="DOD17" s="1933"/>
      <c r="DOE17" s="1933"/>
      <c r="DOF17" s="1933"/>
      <c r="DOG17" s="1933"/>
      <c r="DOH17" s="1933"/>
      <c r="DOI17" s="1933"/>
      <c r="DOJ17" s="1933"/>
      <c r="DOK17" s="1933"/>
      <c r="DOL17" s="1933"/>
      <c r="DOM17" s="1933"/>
      <c r="DON17" s="1933"/>
      <c r="DOO17" s="1933"/>
      <c r="DOP17" s="1933"/>
      <c r="DOQ17" s="1933"/>
      <c r="DOR17" s="1933"/>
      <c r="DOS17" s="1933"/>
      <c r="DOT17" s="1933"/>
      <c r="DOU17" s="1933"/>
      <c r="DOV17" s="1933"/>
      <c r="DOW17" s="1933"/>
      <c r="DOX17" s="1933"/>
      <c r="DOY17" s="1933"/>
      <c r="DOZ17" s="1933"/>
      <c r="DPA17" s="1933"/>
      <c r="DPB17" s="1933"/>
      <c r="DPC17" s="1933"/>
      <c r="DPD17" s="1933"/>
      <c r="DPE17" s="1933"/>
      <c r="DPF17" s="1933"/>
      <c r="DPG17" s="1933"/>
      <c r="DPH17" s="1933"/>
      <c r="DPI17" s="1933"/>
      <c r="DPJ17" s="1933"/>
      <c r="DPK17" s="1933"/>
      <c r="DPL17" s="1933"/>
      <c r="DPM17" s="1933"/>
      <c r="DPN17" s="1933"/>
      <c r="DPO17" s="1933"/>
      <c r="DPP17" s="1933"/>
      <c r="DPQ17" s="1933"/>
      <c r="DPR17" s="1933"/>
      <c r="DPS17" s="1933"/>
      <c r="DPT17" s="1933"/>
      <c r="DPU17" s="1933"/>
      <c r="DPV17" s="1933"/>
      <c r="DPW17" s="1933"/>
      <c r="DPX17" s="1933"/>
      <c r="DPY17" s="1933"/>
      <c r="DPZ17" s="1933"/>
      <c r="DQA17" s="1933"/>
      <c r="DQB17" s="1933"/>
      <c r="DQC17" s="1933"/>
      <c r="DQD17" s="1933"/>
      <c r="DQE17" s="1933"/>
      <c r="DQF17" s="1933"/>
      <c r="DQG17" s="1933"/>
      <c r="DQH17" s="1933"/>
      <c r="DQI17" s="1933"/>
      <c r="DQJ17" s="1933"/>
      <c r="DQK17" s="1933"/>
      <c r="DQL17" s="1933"/>
      <c r="DQM17" s="1933"/>
      <c r="DQN17" s="1933"/>
      <c r="DQO17" s="1933"/>
      <c r="DQP17" s="1933"/>
      <c r="DQQ17" s="1933"/>
      <c r="DQR17" s="1933"/>
      <c r="DQS17" s="1933"/>
      <c r="DQT17" s="1933"/>
      <c r="DQU17" s="1933"/>
      <c r="DQV17" s="1933"/>
      <c r="DQW17" s="1933"/>
      <c r="DQX17" s="1933"/>
      <c r="DQY17" s="1933"/>
      <c r="DQZ17" s="1933"/>
      <c r="DRA17" s="1933"/>
      <c r="DRB17" s="1933"/>
      <c r="DRC17" s="1933"/>
      <c r="DRD17" s="1933"/>
      <c r="DRE17" s="1933"/>
      <c r="DRF17" s="1933"/>
      <c r="DRG17" s="1933"/>
      <c r="DRH17" s="1933"/>
      <c r="DRI17" s="1933"/>
      <c r="DRJ17" s="1933"/>
      <c r="DRK17" s="1933"/>
      <c r="DRL17" s="1933"/>
      <c r="DRM17" s="1933"/>
      <c r="DRN17" s="1933"/>
      <c r="DRO17" s="1933"/>
      <c r="DRP17" s="1933"/>
      <c r="DRQ17" s="1933"/>
      <c r="DRR17" s="1933"/>
      <c r="DRS17" s="1933"/>
      <c r="DRT17" s="1933"/>
      <c r="DRU17" s="1933"/>
      <c r="DRV17" s="1933"/>
      <c r="DRW17" s="1933"/>
      <c r="DRX17" s="1933"/>
      <c r="DRY17" s="1933"/>
      <c r="DRZ17" s="1933"/>
      <c r="DSA17" s="1933"/>
      <c r="DSB17" s="1933"/>
      <c r="DSC17" s="1933"/>
      <c r="DSD17" s="1933"/>
      <c r="DSE17" s="1933"/>
      <c r="DSF17" s="1933"/>
      <c r="DSG17" s="1933"/>
      <c r="DSH17" s="1933"/>
      <c r="DSI17" s="1933"/>
      <c r="DSJ17" s="1933"/>
      <c r="DSK17" s="1933"/>
      <c r="DSL17" s="1933"/>
      <c r="DSM17" s="1933"/>
      <c r="DSN17" s="1933"/>
      <c r="DSO17" s="1933"/>
      <c r="DSP17" s="1933"/>
      <c r="DSQ17" s="1933"/>
      <c r="DSR17" s="1933"/>
      <c r="DSS17" s="1933"/>
      <c r="DST17" s="1933"/>
      <c r="DSU17" s="1933"/>
      <c r="DSV17" s="1933"/>
      <c r="DSW17" s="1933"/>
      <c r="DSX17" s="1933"/>
      <c r="DSY17" s="1933"/>
      <c r="DSZ17" s="1933"/>
      <c r="DTA17" s="1933"/>
      <c r="DTB17" s="1933"/>
      <c r="DTC17" s="1933"/>
      <c r="DTD17" s="1933"/>
      <c r="DTE17" s="1933"/>
      <c r="DTF17" s="1933"/>
      <c r="DTG17" s="1933"/>
      <c r="DTH17" s="1933"/>
      <c r="DTI17" s="1933"/>
      <c r="DTJ17" s="1933"/>
      <c r="DTK17" s="1933"/>
      <c r="DTL17" s="1933"/>
      <c r="DTM17" s="1933"/>
      <c r="DTN17" s="1933"/>
      <c r="DTO17" s="1933"/>
      <c r="DTP17" s="1933"/>
      <c r="DTQ17" s="1933"/>
      <c r="DTR17" s="1933"/>
      <c r="DTS17" s="1933"/>
      <c r="DTT17" s="1933"/>
      <c r="DTU17" s="1933"/>
      <c r="DTV17" s="1933"/>
      <c r="DTW17" s="1933"/>
      <c r="DTX17" s="1933"/>
      <c r="DTY17" s="1933"/>
      <c r="DTZ17" s="1933"/>
      <c r="DUA17" s="1933"/>
      <c r="DUB17" s="1933"/>
      <c r="DUC17" s="1933"/>
      <c r="DUD17" s="1933"/>
      <c r="DUE17" s="1933"/>
      <c r="DUF17" s="1933"/>
      <c r="DUG17" s="1933"/>
      <c r="DUH17" s="1933"/>
      <c r="DUI17" s="1933"/>
      <c r="DUJ17" s="1933"/>
      <c r="DUK17" s="1933"/>
      <c r="DUL17" s="1933"/>
      <c r="DUM17" s="1933"/>
      <c r="DUN17" s="1933"/>
      <c r="DUO17" s="1933"/>
      <c r="DUP17" s="1933"/>
      <c r="DUQ17" s="1933"/>
      <c r="DUR17" s="1933"/>
      <c r="DUS17" s="1933"/>
      <c r="DUT17" s="1933"/>
      <c r="DUU17" s="1933"/>
      <c r="DUV17" s="1933"/>
      <c r="DUW17" s="1933"/>
      <c r="DUX17" s="1933"/>
      <c r="DUY17" s="1933"/>
      <c r="DUZ17" s="1933"/>
      <c r="DVA17" s="1933"/>
      <c r="DVB17" s="1933"/>
      <c r="DVC17" s="1933"/>
      <c r="DVD17" s="1933"/>
      <c r="DVE17" s="1933"/>
      <c r="DVF17" s="1933"/>
      <c r="DVG17" s="1933"/>
      <c r="DVH17" s="1933"/>
      <c r="DVI17" s="1933"/>
      <c r="DVJ17" s="1933"/>
      <c r="DVK17" s="1933"/>
      <c r="DVL17" s="1933"/>
      <c r="DVM17" s="1933"/>
      <c r="DVN17" s="1933"/>
      <c r="DVO17" s="1933"/>
      <c r="DVP17" s="1933"/>
      <c r="DVQ17" s="1933"/>
      <c r="DVR17" s="1933"/>
      <c r="DVS17" s="1933"/>
      <c r="DVT17" s="1933"/>
      <c r="DVU17" s="1933"/>
      <c r="DVV17" s="1933"/>
      <c r="DVW17" s="1933"/>
      <c r="DVX17" s="1933"/>
      <c r="DVY17" s="1933"/>
      <c r="DVZ17" s="1933"/>
      <c r="DWA17" s="1933"/>
      <c r="DWB17" s="1933"/>
      <c r="DWC17" s="1933"/>
      <c r="DWD17" s="1933"/>
      <c r="DWE17" s="1933"/>
      <c r="DWF17" s="1933"/>
      <c r="DWG17" s="1933"/>
      <c r="DWH17" s="1933"/>
      <c r="DWI17" s="1933"/>
      <c r="DWJ17" s="1933"/>
      <c r="DWK17" s="1933"/>
      <c r="DWL17" s="1933"/>
      <c r="DWM17" s="1933"/>
      <c r="DWN17" s="1933"/>
      <c r="DWO17" s="1933"/>
      <c r="DWP17" s="1933"/>
      <c r="DWQ17" s="1933"/>
      <c r="DWR17" s="1933"/>
      <c r="DWS17" s="1933"/>
      <c r="DWT17" s="1933"/>
      <c r="DWU17" s="1933"/>
      <c r="DWV17" s="1933"/>
      <c r="DWW17" s="1933"/>
      <c r="DWX17" s="1933"/>
      <c r="DWY17" s="1933"/>
      <c r="DWZ17" s="1933"/>
      <c r="DXA17" s="1933"/>
      <c r="DXB17" s="1933"/>
      <c r="DXC17" s="1933"/>
      <c r="DXD17" s="1933"/>
      <c r="DXE17" s="1933"/>
      <c r="DXF17" s="1933"/>
      <c r="DXG17" s="1933"/>
      <c r="DXH17" s="1933"/>
      <c r="DXI17" s="1933"/>
      <c r="DXJ17" s="1933"/>
      <c r="DXK17" s="1933"/>
      <c r="DXL17" s="1933"/>
      <c r="DXM17" s="1933"/>
      <c r="DXN17" s="1933"/>
      <c r="DXO17" s="1933"/>
      <c r="DXP17" s="1933"/>
      <c r="DXQ17" s="1933"/>
      <c r="DXR17" s="1933"/>
      <c r="DXS17" s="1933"/>
      <c r="DXT17" s="1933"/>
      <c r="DXU17" s="1933"/>
      <c r="DXV17" s="1933"/>
      <c r="DXW17" s="1933"/>
      <c r="DXX17" s="1933"/>
      <c r="DXY17" s="1933"/>
      <c r="DXZ17" s="1933"/>
      <c r="DYA17" s="1933"/>
      <c r="DYB17" s="1933"/>
      <c r="DYC17" s="1933"/>
      <c r="DYD17" s="1933"/>
      <c r="DYE17" s="1933"/>
      <c r="DYF17" s="1933"/>
      <c r="DYG17" s="1933"/>
      <c r="DYH17" s="1933"/>
      <c r="DYI17" s="1933"/>
      <c r="DYJ17" s="1933"/>
      <c r="DYK17" s="1933"/>
      <c r="DYL17" s="1933"/>
      <c r="DYM17" s="1933"/>
      <c r="DYN17" s="1933"/>
      <c r="DYO17" s="1933"/>
      <c r="DYP17" s="1933"/>
      <c r="DYQ17" s="1933"/>
      <c r="DYR17" s="1933"/>
      <c r="DYS17" s="1933"/>
      <c r="DYT17" s="1933"/>
      <c r="DYU17" s="1933"/>
      <c r="DYV17" s="1933"/>
      <c r="DYW17" s="1933"/>
      <c r="DYX17" s="1933"/>
      <c r="DYY17" s="1933"/>
      <c r="DYZ17" s="1933"/>
      <c r="DZA17" s="1933"/>
      <c r="DZB17" s="1933"/>
      <c r="DZC17" s="1933"/>
      <c r="DZD17" s="1933"/>
      <c r="DZE17" s="1933"/>
      <c r="DZF17" s="1933"/>
      <c r="DZG17" s="1933"/>
      <c r="DZH17" s="1933"/>
      <c r="DZI17" s="1933"/>
      <c r="DZJ17" s="1933"/>
      <c r="DZK17" s="1933"/>
      <c r="DZL17" s="1933"/>
      <c r="DZM17" s="1933"/>
      <c r="DZN17" s="1933"/>
      <c r="DZO17" s="1933"/>
      <c r="DZP17" s="1933"/>
      <c r="DZQ17" s="1933"/>
      <c r="DZR17" s="1933"/>
      <c r="DZS17" s="1933"/>
      <c r="DZT17" s="1933"/>
      <c r="DZU17" s="1933"/>
      <c r="DZV17" s="1933"/>
      <c r="DZW17" s="1933"/>
      <c r="DZX17" s="1933"/>
      <c r="DZY17" s="1933"/>
      <c r="DZZ17" s="1933"/>
      <c r="EAA17" s="1933"/>
      <c r="EAB17" s="1933"/>
      <c r="EAC17" s="1933"/>
      <c r="EAD17" s="1933"/>
      <c r="EAE17" s="1933"/>
      <c r="EAF17" s="1933"/>
      <c r="EAG17" s="1933"/>
      <c r="EAH17" s="1933"/>
      <c r="EAI17" s="1933"/>
      <c r="EAJ17" s="1933"/>
      <c r="EAK17" s="1933"/>
      <c r="EAL17" s="1933"/>
      <c r="EAM17" s="1933"/>
      <c r="EAN17" s="1933"/>
      <c r="EAO17" s="1933"/>
      <c r="EAP17" s="1933"/>
      <c r="EAQ17" s="1933"/>
      <c r="EAR17" s="1933"/>
      <c r="EAS17" s="1933"/>
      <c r="EAT17" s="1933"/>
      <c r="EAU17" s="1933"/>
      <c r="EAV17" s="1933"/>
      <c r="EAW17" s="1933"/>
      <c r="EAX17" s="1933"/>
      <c r="EAY17" s="1933"/>
      <c r="EAZ17" s="1933"/>
      <c r="EBA17" s="1933"/>
      <c r="EBB17" s="1933"/>
      <c r="EBC17" s="1933"/>
      <c r="EBD17" s="1933"/>
      <c r="EBE17" s="1933"/>
      <c r="EBF17" s="1933"/>
      <c r="EBG17" s="1933"/>
      <c r="EBH17" s="1933"/>
      <c r="EBI17" s="1933"/>
      <c r="EBJ17" s="1933"/>
      <c r="EBK17" s="1933"/>
      <c r="EBL17" s="1933"/>
      <c r="EBM17" s="1933"/>
      <c r="EBN17" s="1933"/>
      <c r="EBO17" s="1933"/>
      <c r="EBP17" s="1933"/>
      <c r="EBQ17" s="1933"/>
      <c r="EBR17" s="1933"/>
      <c r="EBS17" s="1933"/>
      <c r="EBT17" s="1933"/>
      <c r="EBU17" s="1933"/>
      <c r="EBV17" s="1933"/>
      <c r="EBW17" s="1933"/>
      <c r="EBX17" s="1933"/>
      <c r="EBY17" s="1933"/>
      <c r="EBZ17" s="1933"/>
      <c r="ECA17" s="1933"/>
      <c r="ECB17" s="1933"/>
      <c r="ECC17" s="1933"/>
      <c r="ECD17" s="1933"/>
      <c r="ECE17" s="1933"/>
      <c r="ECF17" s="1933"/>
      <c r="ECG17" s="1933"/>
      <c r="ECH17" s="1933"/>
      <c r="ECI17" s="1933"/>
      <c r="ECJ17" s="1933"/>
      <c r="ECK17" s="1933"/>
      <c r="ECL17" s="1933"/>
      <c r="ECM17" s="1933"/>
      <c r="ECN17" s="1933"/>
      <c r="ECO17" s="1933"/>
      <c r="ECP17" s="1933"/>
      <c r="ECQ17" s="1933"/>
      <c r="ECR17" s="1933"/>
      <c r="ECS17" s="1933"/>
      <c r="ECT17" s="1933"/>
      <c r="ECU17" s="1933"/>
      <c r="ECV17" s="1933"/>
      <c r="ECW17" s="1933"/>
      <c r="ECX17" s="1933"/>
      <c r="ECY17" s="1933"/>
      <c r="ECZ17" s="1933"/>
      <c r="EDA17" s="1933"/>
      <c r="EDB17" s="1933"/>
      <c r="EDC17" s="1933"/>
      <c r="EDD17" s="1933"/>
      <c r="EDE17" s="1933"/>
      <c r="EDF17" s="1933"/>
      <c r="EDG17" s="1933"/>
      <c r="EDH17" s="1933"/>
      <c r="EDI17" s="1933"/>
      <c r="EDJ17" s="1933"/>
      <c r="EDK17" s="1933"/>
      <c r="EDL17" s="1933"/>
      <c r="EDM17" s="1933"/>
      <c r="EDN17" s="1933"/>
      <c r="EDO17" s="1933"/>
      <c r="EDP17" s="1933"/>
      <c r="EDQ17" s="1933"/>
      <c r="EDR17" s="1933"/>
      <c r="EDS17" s="1933"/>
      <c r="EDT17" s="1933"/>
      <c r="EDU17" s="1933"/>
      <c r="EDV17" s="1933"/>
      <c r="EDW17" s="1933"/>
      <c r="EDX17" s="1933"/>
      <c r="EDY17" s="1933"/>
      <c r="EDZ17" s="1933"/>
      <c r="EEA17" s="1933"/>
      <c r="EEB17" s="1933"/>
      <c r="EEC17" s="1933"/>
      <c r="EED17" s="1933"/>
      <c r="EEE17" s="1933"/>
      <c r="EEF17" s="1933"/>
      <c r="EEG17" s="1933"/>
      <c r="EEH17" s="1933"/>
      <c r="EEI17" s="1933"/>
      <c r="EEJ17" s="1933"/>
      <c r="EEK17" s="1933"/>
      <c r="EEL17" s="1933"/>
      <c r="EEM17" s="1933"/>
      <c r="EEN17" s="1933"/>
      <c r="EEO17" s="1933"/>
      <c r="EEP17" s="1933"/>
      <c r="EEQ17" s="1933"/>
      <c r="EER17" s="1933"/>
      <c r="EES17" s="1933"/>
      <c r="EET17" s="1933"/>
      <c r="EEU17" s="1933"/>
      <c r="EEV17" s="1933"/>
      <c r="EEW17" s="1933"/>
      <c r="EEX17" s="1933"/>
      <c r="EEY17" s="1933"/>
      <c r="EEZ17" s="1933"/>
      <c r="EFA17" s="1933"/>
      <c r="EFB17" s="1933"/>
      <c r="EFC17" s="1933"/>
      <c r="EFD17" s="1933"/>
      <c r="EFE17" s="1933"/>
      <c r="EFF17" s="1933"/>
      <c r="EFG17" s="1933"/>
      <c r="EFH17" s="1933"/>
      <c r="EFI17" s="1933"/>
      <c r="EFJ17" s="1933"/>
      <c r="EFK17" s="1933"/>
      <c r="EFL17" s="1933"/>
      <c r="EFM17" s="1933"/>
      <c r="EFN17" s="1933"/>
      <c r="EFO17" s="1933"/>
      <c r="EFP17" s="1933"/>
      <c r="EFQ17" s="1933"/>
      <c r="EFR17" s="1933"/>
      <c r="EFS17" s="1933"/>
      <c r="EFT17" s="1933"/>
      <c r="EFU17" s="1933"/>
      <c r="EFV17" s="1933"/>
      <c r="EFW17" s="1933"/>
      <c r="EFX17" s="1933"/>
      <c r="EFY17" s="1933"/>
      <c r="EFZ17" s="1933"/>
      <c r="EGA17" s="1933"/>
      <c r="EGB17" s="1933"/>
      <c r="EGC17" s="1933"/>
      <c r="EGD17" s="1933"/>
      <c r="EGE17" s="1933"/>
      <c r="EGF17" s="1933"/>
      <c r="EGG17" s="1933"/>
      <c r="EGH17" s="1933"/>
      <c r="EGI17" s="1933"/>
      <c r="EGJ17" s="1933"/>
      <c r="EGK17" s="1933"/>
      <c r="EGL17" s="1933"/>
      <c r="EGM17" s="1933"/>
      <c r="EGN17" s="1933"/>
      <c r="EGO17" s="1933"/>
      <c r="EGP17" s="1933"/>
      <c r="EGQ17" s="1933"/>
      <c r="EGR17" s="1933"/>
      <c r="EGS17" s="1933"/>
      <c r="EGT17" s="1933"/>
      <c r="EGU17" s="1933"/>
      <c r="EGV17" s="1933"/>
      <c r="EGW17" s="1933"/>
      <c r="EGX17" s="1933"/>
      <c r="EGY17" s="1933"/>
      <c r="EGZ17" s="1933"/>
      <c r="EHA17" s="1933"/>
      <c r="EHB17" s="1933"/>
      <c r="EHC17" s="1933"/>
      <c r="EHD17" s="1933"/>
      <c r="EHE17" s="1933"/>
      <c r="EHF17" s="1933"/>
      <c r="EHG17" s="1933"/>
      <c r="EHH17" s="1933"/>
      <c r="EHI17" s="1933"/>
      <c r="EHJ17" s="1933"/>
      <c r="EHK17" s="1933"/>
      <c r="EHL17" s="1933"/>
      <c r="EHM17" s="1933"/>
      <c r="EHN17" s="1933"/>
      <c r="EHO17" s="1933"/>
      <c r="EHP17" s="1933"/>
      <c r="EHQ17" s="1933"/>
      <c r="EHR17" s="1933"/>
      <c r="EHS17" s="1933"/>
      <c r="EHT17" s="1933"/>
      <c r="EHU17" s="1933"/>
      <c r="EHV17" s="1933"/>
      <c r="EHW17" s="1933"/>
      <c r="EHX17" s="1933"/>
      <c r="EHY17" s="1933"/>
      <c r="EHZ17" s="1933"/>
      <c r="EIA17" s="1933"/>
      <c r="EIB17" s="1933"/>
      <c r="EIC17" s="1933"/>
      <c r="EID17" s="1933"/>
      <c r="EIE17" s="1933"/>
      <c r="EIF17" s="1933"/>
      <c r="EIG17" s="1933"/>
      <c r="EIH17" s="1933"/>
      <c r="EII17" s="1933"/>
      <c r="EIJ17" s="1933"/>
      <c r="EIK17" s="1933"/>
      <c r="EIL17" s="1933"/>
      <c r="EIM17" s="1933"/>
      <c r="EIN17" s="1933"/>
      <c r="EIO17" s="1933"/>
      <c r="EIP17" s="1933"/>
      <c r="EIQ17" s="1933"/>
      <c r="EIR17" s="1933"/>
      <c r="EIS17" s="1933"/>
      <c r="EIT17" s="1933"/>
      <c r="EIU17" s="1933"/>
      <c r="EIV17" s="1933"/>
      <c r="EIW17" s="1933"/>
      <c r="EIX17" s="1933"/>
      <c r="EIY17" s="1933"/>
      <c r="EIZ17" s="1933"/>
      <c r="EJA17" s="1933"/>
      <c r="EJB17" s="1933"/>
      <c r="EJC17" s="1933"/>
      <c r="EJD17" s="1933"/>
      <c r="EJE17" s="1933"/>
      <c r="EJF17" s="1933"/>
      <c r="EJG17" s="1933"/>
      <c r="EJH17" s="1933"/>
      <c r="EJI17" s="1933"/>
      <c r="EJJ17" s="1933"/>
      <c r="EJK17" s="1933"/>
      <c r="EJL17" s="1933"/>
      <c r="EJM17" s="1933"/>
      <c r="EJN17" s="1933"/>
      <c r="EJO17" s="1933"/>
      <c r="EJP17" s="1933"/>
      <c r="EJQ17" s="1933"/>
      <c r="EJR17" s="1933"/>
      <c r="EJS17" s="1933"/>
      <c r="EJT17" s="1933"/>
      <c r="EJU17" s="1933"/>
      <c r="EJV17" s="1933"/>
      <c r="EJW17" s="1933"/>
      <c r="EJX17" s="1933"/>
      <c r="EJY17" s="1933"/>
      <c r="EJZ17" s="1933"/>
      <c r="EKA17" s="1933"/>
      <c r="EKB17" s="1933"/>
      <c r="EKC17" s="1933"/>
      <c r="EKD17" s="1933"/>
      <c r="EKE17" s="1933"/>
      <c r="EKF17" s="1933"/>
      <c r="EKG17" s="1933"/>
      <c r="EKH17" s="1933"/>
      <c r="EKI17" s="1933"/>
      <c r="EKJ17" s="1933"/>
      <c r="EKK17" s="1933"/>
      <c r="EKL17" s="1933"/>
      <c r="EKM17" s="1933"/>
      <c r="EKN17" s="1933"/>
      <c r="EKO17" s="1933"/>
      <c r="EKP17" s="1933"/>
      <c r="EKQ17" s="1933"/>
      <c r="EKR17" s="1933"/>
      <c r="EKS17" s="1933"/>
      <c r="EKT17" s="1933"/>
      <c r="EKU17" s="1933"/>
      <c r="EKV17" s="1933"/>
      <c r="EKW17" s="1933"/>
      <c r="EKX17" s="1933"/>
      <c r="EKY17" s="1933"/>
      <c r="EKZ17" s="1933"/>
      <c r="ELA17" s="1933"/>
      <c r="ELB17" s="1933"/>
      <c r="ELC17" s="1933"/>
      <c r="ELD17" s="1933"/>
      <c r="ELE17" s="1933"/>
      <c r="ELF17" s="1933"/>
      <c r="ELG17" s="1933"/>
      <c r="ELH17" s="1933"/>
      <c r="ELI17" s="1933"/>
      <c r="ELJ17" s="1933"/>
      <c r="ELK17" s="1933"/>
      <c r="ELL17" s="1933"/>
      <c r="ELM17" s="1933"/>
      <c r="ELN17" s="1933"/>
      <c r="ELO17" s="1933"/>
      <c r="ELP17" s="1933"/>
      <c r="ELQ17" s="1933"/>
      <c r="ELR17" s="1933"/>
      <c r="ELS17" s="1933"/>
      <c r="ELT17" s="1933"/>
      <c r="ELU17" s="1933"/>
      <c r="ELV17" s="1933"/>
      <c r="ELW17" s="1933"/>
      <c r="ELX17" s="1933"/>
      <c r="ELY17" s="1933"/>
      <c r="ELZ17" s="1933"/>
      <c r="EMA17" s="1933"/>
      <c r="EMB17" s="1933"/>
      <c r="EMC17" s="1933"/>
      <c r="EMD17" s="1933"/>
      <c r="EME17" s="1933"/>
      <c r="EMF17" s="1933"/>
      <c r="EMG17" s="1933"/>
      <c r="EMH17" s="1933"/>
      <c r="EMI17" s="1933"/>
      <c r="EMJ17" s="1933"/>
      <c r="EMK17" s="1933"/>
      <c r="EML17" s="1933"/>
      <c r="EMM17" s="1933"/>
      <c r="EMN17" s="1933"/>
      <c r="EMO17" s="1933"/>
      <c r="EMP17" s="1933"/>
      <c r="EMQ17" s="1933"/>
      <c r="EMR17" s="1933"/>
      <c r="EMS17" s="1933"/>
      <c r="EMT17" s="1933"/>
      <c r="EMU17" s="1933"/>
      <c r="EMV17" s="1933"/>
      <c r="EMW17" s="1933"/>
      <c r="EMX17" s="1933"/>
      <c r="EMY17" s="1933"/>
      <c r="EMZ17" s="1933"/>
      <c r="ENA17" s="1933"/>
      <c r="ENB17" s="1933"/>
      <c r="ENC17" s="1933"/>
      <c r="END17" s="1933"/>
      <c r="ENE17" s="1933"/>
      <c r="ENF17" s="1933"/>
      <c r="ENG17" s="1933"/>
      <c r="ENH17" s="1933"/>
      <c r="ENI17" s="1933"/>
      <c r="ENJ17" s="1933"/>
      <c r="ENK17" s="1933"/>
      <c r="ENL17" s="1933"/>
      <c r="ENM17" s="1933"/>
      <c r="ENN17" s="1933"/>
      <c r="ENO17" s="1933"/>
      <c r="ENP17" s="1933"/>
      <c r="ENQ17" s="1933"/>
      <c r="ENR17" s="1933"/>
      <c r="ENS17" s="1933"/>
      <c r="ENT17" s="1933"/>
      <c r="ENU17" s="1933"/>
      <c r="ENV17" s="1933"/>
      <c r="ENW17" s="1933"/>
      <c r="ENX17" s="1933"/>
      <c r="ENY17" s="1933"/>
      <c r="ENZ17" s="1933"/>
      <c r="EOA17" s="1933"/>
      <c r="EOB17" s="1933"/>
      <c r="EOC17" s="1933"/>
      <c r="EOD17" s="1933"/>
      <c r="EOE17" s="1933"/>
      <c r="EOF17" s="1933"/>
      <c r="EOG17" s="1933"/>
      <c r="EOH17" s="1933"/>
      <c r="EOI17" s="1933"/>
      <c r="EOJ17" s="1933"/>
      <c r="EOK17" s="1933"/>
      <c r="EOL17" s="1933"/>
      <c r="EOM17" s="1933"/>
      <c r="EON17" s="1933"/>
      <c r="EOO17" s="1933"/>
      <c r="EOP17" s="1933"/>
      <c r="EOQ17" s="1933"/>
      <c r="EOR17" s="1933"/>
      <c r="EOS17" s="1933"/>
      <c r="EOT17" s="1933"/>
      <c r="EOU17" s="1933"/>
      <c r="EOV17" s="1933"/>
      <c r="EOW17" s="1933"/>
      <c r="EOX17" s="1933"/>
      <c r="EOY17" s="1933"/>
      <c r="EOZ17" s="1933"/>
      <c r="EPA17" s="1933"/>
      <c r="EPB17" s="1933"/>
      <c r="EPC17" s="1933"/>
      <c r="EPD17" s="1933"/>
      <c r="EPE17" s="1933"/>
      <c r="EPF17" s="1933"/>
      <c r="EPG17" s="1933"/>
      <c r="EPH17" s="1933"/>
      <c r="EPI17" s="1933"/>
      <c r="EPJ17" s="1933"/>
      <c r="EPK17" s="1933"/>
      <c r="EPL17" s="1933"/>
      <c r="EPM17" s="1933"/>
      <c r="EPN17" s="1933"/>
      <c r="EPO17" s="1933"/>
      <c r="EPP17" s="1933"/>
      <c r="EPQ17" s="1933"/>
      <c r="EPR17" s="1933"/>
      <c r="EPS17" s="1933"/>
      <c r="EPT17" s="1933"/>
      <c r="EPU17" s="1933"/>
      <c r="EPV17" s="1933"/>
      <c r="EPW17" s="1933"/>
      <c r="EPX17" s="1933"/>
      <c r="EPY17" s="1933"/>
      <c r="EPZ17" s="1933"/>
      <c r="EQA17" s="1933"/>
      <c r="EQB17" s="1933"/>
      <c r="EQC17" s="1933"/>
      <c r="EQD17" s="1933"/>
      <c r="EQE17" s="1933"/>
      <c r="EQF17" s="1933"/>
      <c r="EQG17" s="1933"/>
      <c r="EQH17" s="1933"/>
      <c r="EQI17" s="1933"/>
      <c r="EQJ17" s="1933"/>
      <c r="EQK17" s="1933"/>
      <c r="EQL17" s="1933"/>
      <c r="EQM17" s="1933"/>
      <c r="EQN17" s="1933"/>
      <c r="EQO17" s="1933"/>
      <c r="EQP17" s="1933"/>
      <c r="EQQ17" s="1933"/>
      <c r="EQR17" s="1933"/>
      <c r="EQS17" s="1933"/>
      <c r="EQT17" s="1933"/>
      <c r="EQU17" s="1933"/>
      <c r="EQV17" s="1933"/>
      <c r="EQW17" s="1933"/>
      <c r="EQX17" s="1933"/>
      <c r="EQY17" s="1933"/>
      <c r="EQZ17" s="1933"/>
      <c r="ERA17" s="1933"/>
      <c r="ERB17" s="1933"/>
      <c r="ERC17" s="1933"/>
      <c r="ERD17" s="1933"/>
      <c r="ERE17" s="1933"/>
      <c r="ERF17" s="1933"/>
      <c r="ERG17" s="1933"/>
      <c r="ERH17" s="1933"/>
      <c r="ERI17" s="1933"/>
      <c r="ERJ17" s="1933"/>
      <c r="ERK17" s="1933"/>
      <c r="ERL17" s="1933"/>
      <c r="ERM17" s="1933"/>
      <c r="ERN17" s="1933"/>
      <c r="ERO17" s="1933"/>
      <c r="ERP17" s="1933"/>
      <c r="ERQ17" s="1933"/>
      <c r="ERR17" s="1933"/>
      <c r="ERS17" s="1933"/>
      <c r="ERT17" s="1933"/>
      <c r="ERU17" s="1933"/>
      <c r="ERV17" s="1933"/>
      <c r="ERW17" s="1933"/>
      <c r="ERX17" s="1933"/>
      <c r="ERY17" s="1933"/>
      <c r="ERZ17" s="1933"/>
      <c r="ESA17" s="1933"/>
      <c r="ESB17" s="1933"/>
      <c r="ESC17" s="1933"/>
      <c r="ESD17" s="1933"/>
      <c r="ESE17" s="1933"/>
      <c r="ESF17" s="1933"/>
      <c r="ESG17" s="1933"/>
      <c r="ESH17" s="1933"/>
      <c r="ESI17" s="1933"/>
      <c r="ESJ17" s="1933"/>
      <c r="ESK17" s="1933"/>
      <c r="ESL17" s="1933"/>
      <c r="ESM17" s="1933"/>
      <c r="ESN17" s="1933"/>
      <c r="ESO17" s="1933"/>
      <c r="ESP17" s="1933"/>
      <c r="ESQ17" s="1933"/>
      <c r="ESR17" s="1933"/>
      <c r="ESS17" s="1933"/>
      <c r="EST17" s="1933"/>
      <c r="ESU17" s="1933"/>
      <c r="ESV17" s="1933"/>
      <c r="ESW17" s="1933"/>
      <c r="ESX17" s="1933"/>
      <c r="ESY17" s="1933"/>
      <c r="ESZ17" s="1933"/>
      <c r="ETA17" s="1933"/>
      <c r="ETB17" s="1933"/>
      <c r="ETC17" s="1933"/>
      <c r="ETD17" s="1933"/>
      <c r="ETE17" s="1933"/>
      <c r="ETF17" s="1933"/>
      <c r="ETG17" s="1933"/>
      <c r="ETH17" s="1933"/>
      <c r="ETI17" s="1933"/>
      <c r="ETJ17" s="1933"/>
      <c r="ETK17" s="1933"/>
      <c r="ETL17" s="1933"/>
      <c r="ETM17" s="1933"/>
      <c r="ETN17" s="1933"/>
      <c r="ETO17" s="1933"/>
      <c r="ETP17" s="1933"/>
      <c r="ETQ17" s="1933"/>
      <c r="ETR17" s="1933"/>
      <c r="ETS17" s="1933"/>
      <c r="ETT17" s="1933"/>
      <c r="ETU17" s="1933"/>
      <c r="ETV17" s="1933"/>
      <c r="ETW17" s="1933"/>
      <c r="ETX17" s="1933"/>
      <c r="ETY17" s="1933"/>
      <c r="ETZ17" s="1933"/>
      <c r="EUA17" s="1933"/>
      <c r="EUB17" s="1933"/>
      <c r="EUC17" s="1933"/>
      <c r="EUD17" s="1933"/>
      <c r="EUE17" s="1933"/>
      <c r="EUF17" s="1933"/>
      <c r="EUG17" s="1933"/>
      <c r="EUH17" s="1933"/>
      <c r="EUI17" s="1933"/>
      <c r="EUJ17" s="1933"/>
      <c r="EUK17" s="1933"/>
      <c r="EUL17" s="1933"/>
      <c r="EUM17" s="1933"/>
      <c r="EUN17" s="1933"/>
      <c r="EUO17" s="1933"/>
      <c r="EUP17" s="1933"/>
      <c r="EUQ17" s="1933"/>
      <c r="EUR17" s="1933"/>
      <c r="EUS17" s="1933"/>
      <c r="EUT17" s="1933"/>
      <c r="EUU17" s="1933"/>
      <c r="EUV17" s="1933"/>
      <c r="EUW17" s="1933"/>
      <c r="EUX17" s="1933"/>
      <c r="EUY17" s="1933"/>
      <c r="EUZ17" s="1933"/>
      <c r="EVA17" s="1933"/>
      <c r="EVB17" s="1933"/>
      <c r="EVC17" s="1933"/>
      <c r="EVD17" s="1933"/>
      <c r="EVE17" s="1933"/>
      <c r="EVF17" s="1933"/>
      <c r="EVG17" s="1933"/>
      <c r="EVH17" s="1933"/>
      <c r="EVI17" s="1933"/>
      <c r="EVJ17" s="1933"/>
      <c r="EVK17" s="1933"/>
      <c r="EVL17" s="1933"/>
      <c r="EVM17" s="1933"/>
      <c r="EVN17" s="1933"/>
      <c r="EVO17" s="1933"/>
      <c r="EVP17" s="1933"/>
      <c r="EVQ17" s="1933"/>
      <c r="EVR17" s="1933"/>
      <c r="EVS17" s="1933"/>
      <c r="EVT17" s="1933"/>
      <c r="EVU17" s="1933"/>
      <c r="EVV17" s="1933"/>
      <c r="EVW17" s="1933"/>
      <c r="EVX17" s="1933"/>
      <c r="EVY17" s="1933"/>
      <c r="EVZ17" s="1933"/>
      <c r="EWA17" s="1933"/>
      <c r="EWB17" s="1933"/>
      <c r="EWC17" s="1933"/>
      <c r="EWD17" s="1933"/>
      <c r="EWE17" s="1933"/>
      <c r="EWF17" s="1933"/>
      <c r="EWG17" s="1933"/>
      <c r="EWH17" s="1933"/>
      <c r="EWI17" s="1933"/>
      <c r="EWJ17" s="1933"/>
      <c r="EWK17" s="1933"/>
      <c r="EWL17" s="1933"/>
      <c r="EWM17" s="1933"/>
      <c r="EWN17" s="1933"/>
      <c r="EWO17" s="1933"/>
      <c r="EWP17" s="1933"/>
      <c r="EWQ17" s="1933"/>
      <c r="EWR17" s="1933"/>
      <c r="EWS17" s="1933"/>
      <c r="EWT17" s="1933"/>
      <c r="EWU17" s="1933"/>
      <c r="EWV17" s="1933"/>
      <c r="EWW17" s="1933"/>
      <c r="EWX17" s="1933"/>
      <c r="EWY17" s="1933"/>
      <c r="EWZ17" s="1933"/>
      <c r="EXA17" s="1933"/>
      <c r="EXB17" s="1933"/>
      <c r="EXC17" s="1933"/>
      <c r="EXD17" s="1933"/>
      <c r="EXE17" s="1933"/>
      <c r="EXF17" s="1933"/>
      <c r="EXG17" s="1933"/>
      <c r="EXH17" s="1933"/>
      <c r="EXI17" s="1933"/>
      <c r="EXJ17" s="1933"/>
      <c r="EXK17" s="1933"/>
      <c r="EXL17" s="1933"/>
      <c r="EXM17" s="1933"/>
      <c r="EXN17" s="1933"/>
      <c r="EXO17" s="1933"/>
      <c r="EXP17" s="1933"/>
      <c r="EXQ17" s="1933"/>
      <c r="EXR17" s="1933"/>
      <c r="EXS17" s="1933"/>
      <c r="EXT17" s="1933"/>
      <c r="EXU17" s="1933"/>
      <c r="EXV17" s="1933"/>
      <c r="EXW17" s="1933"/>
      <c r="EXX17" s="1933"/>
      <c r="EXY17" s="1933"/>
      <c r="EXZ17" s="1933"/>
      <c r="EYA17" s="1933"/>
      <c r="EYB17" s="1933"/>
      <c r="EYC17" s="1933"/>
      <c r="EYD17" s="1933"/>
      <c r="EYE17" s="1933"/>
      <c r="EYF17" s="1933"/>
      <c r="EYG17" s="1933"/>
      <c r="EYH17" s="1933"/>
      <c r="EYI17" s="1933"/>
      <c r="EYJ17" s="1933"/>
      <c r="EYK17" s="1933"/>
      <c r="EYL17" s="1933"/>
      <c r="EYM17" s="1933"/>
      <c r="EYN17" s="1933"/>
      <c r="EYO17" s="1933"/>
      <c r="EYP17" s="1933"/>
      <c r="EYQ17" s="1933"/>
      <c r="EYR17" s="1933"/>
      <c r="EYS17" s="1933"/>
      <c r="EYT17" s="1933"/>
      <c r="EYU17" s="1933"/>
      <c r="EYV17" s="1933"/>
      <c r="EYW17" s="1933"/>
      <c r="EYX17" s="1933"/>
      <c r="EYY17" s="1933"/>
      <c r="EYZ17" s="1933"/>
      <c r="EZA17" s="1933"/>
      <c r="EZB17" s="1933"/>
      <c r="EZC17" s="1933"/>
      <c r="EZD17" s="1933"/>
      <c r="EZE17" s="1933"/>
      <c r="EZF17" s="1933"/>
      <c r="EZG17" s="1933"/>
      <c r="EZH17" s="1933"/>
      <c r="EZI17" s="1933"/>
      <c r="EZJ17" s="1933"/>
      <c r="EZK17" s="1933"/>
      <c r="EZL17" s="1933"/>
      <c r="EZM17" s="1933"/>
      <c r="EZN17" s="1933"/>
      <c r="EZO17" s="1933"/>
      <c r="EZP17" s="1933"/>
      <c r="EZQ17" s="1933"/>
      <c r="EZR17" s="1933"/>
      <c r="EZS17" s="1933"/>
      <c r="EZT17" s="1933"/>
      <c r="EZU17" s="1933"/>
      <c r="EZV17" s="1933"/>
      <c r="EZW17" s="1933"/>
      <c r="EZX17" s="1933"/>
      <c r="EZY17" s="1933"/>
      <c r="EZZ17" s="1933"/>
      <c r="FAA17" s="1933"/>
      <c r="FAB17" s="1933"/>
      <c r="FAC17" s="1933"/>
      <c r="FAD17" s="1933"/>
      <c r="FAE17" s="1933"/>
      <c r="FAF17" s="1933"/>
      <c r="FAG17" s="1933"/>
      <c r="FAH17" s="1933"/>
      <c r="FAI17" s="1933"/>
      <c r="FAJ17" s="1933"/>
      <c r="FAK17" s="1933"/>
      <c r="FAL17" s="1933"/>
      <c r="FAM17" s="1933"/>
      <c r="FAN17" s="1933"/>
      <c r="FAO17" s="1933"/>
      <c r="FAP17" s="1933"/>
      <c r="FAQ17" s="1933"/>
      <c r="FAR17" s="1933"/>
      <c r="FAS17" s="1933"/>
      <c r="FAT17" s="1933"/>
      <c r="FAU17" s="1933"/>
      <c r="FAV17" s="1933"/>
      <c r="FAW17" s="1933"/>
      <c r="FAX17" s="1933"/>
      <c r="FAY17" s="1933"/>
      <c r="FAZ17" s="1933"/>
      <c r="FBA17" s="1933"/>
      <c r="FBB17" s="1933"/>
      <c r="FBC17" s="1933"/>
      <c r="FBD17" s="1933"/>
      <c r="FBE17" s="1933"/>
      <c r="FBF17" s="1933"/>
      <c r="FBG17" s="1933"/>
      <c r="FBH17" s="1933"/>
      <c r="FBI17" s="1933"/>
      <c r="FBJ17" s="1933"/>
      <c r="FBK17" s="1933"/>
      <c r="FBL17" s="1933"/>
      <c r="FBM17" s="1933"/>
      <c r="FBN17" s="1933"/>
      <c r="FBO17" s="1933"/>
      <c r="FBP17" s="1933"/>
      <c r="FBQ17" s="1933"/>
      <c r="FBR17" s="1933"/>
      <c r="FBS17" s="1933"/>
      <c r="FBT17" s="1933"/>
      <c r="FBU17" s="1933"/>
      <c r="FBV17" s="1933"/>
      <c r="FBW17" s="1933"/>
      <c r="FBX17" s="1933"/>
      <c r="FBY17" s="1933"/>
      <c r="FBZ17" s="1933"/>
      <c r="FCA17" s="1933"/>
      <c r="FCB17" s="1933"/>
      <c r="FCC17" s="1933"/>
      <c r="FCD17" s="1933"/>
      <c r="FCE17" s="1933"/>
      <c r="FCF17" s="1933"/>
      <c r="FCG17" s="1933"/>
      <c r="FCH17" s="1933"/>
      <c r="FCI17" s="1933"/>
      <c r="FCJ17" s="1933"/>
      <c r="FCK17" s="1933"/>
      <c r="FCL17" s="1933"/>
      <c r="FCM17" s="1933"/>
      <c r="FCN17" s="1933"/>
      <c r="FCO17" s="1933"/>
      <c r="FCP17" s="1933"/>
      <c r="FCQ17" s="1933"/>
      <c r="FCR17" s="1933"/>
      <c r="FCS17" s="1933"/>
      <c r="FCT17" s="1933"/>
      <c r="FCU17" s="1933"/>
      <c r="FCV17" s="1933"/>
      <c r="FCW17" s="1933"/>
      <c r="FCX17" s="1933"/>
      <c r="FCY17" s="1933"/>
      <c r="FCZ17" s="1933"/>
      <c r="FDA17" s="1933"/>
      <c r="FDB17" s="1933"/>
      <c r="FDC17" s="1933"/>
      <c r="FDD17" s="1933"/>
      <c r="FDE17" s="1933"/>
      <c r="FDF17" s="1933"/>
      <c r="FDG17" s="1933"/>
      <c r="FDH17" s="1933"/>
      <c r="FDI17" s="1933"/>
      <c r="FDJ17" s="1933"/>
      <c r="FDK17" s="1933"/>
      <c r="FDL17" s="1933"/>
      <c r="FDM17" s="1933"/>
      <c r="FDN17" s="1933"/>
      <c r="FDO17" s="1933"/>
      <c r="FDP17" s="1933"/>
      <c r="FDQ17" s="1933"/>
      <c r="FDR17" s="1933"/>
      <c r="FDS17" s="1933"/>
      <c r="FDT17" s="1933"/>
      <c r="FDU17" s="1933"/>
      <c r="FDV17" s="1933"/>
      <c r="FDW17" s="1933"/>
      <c r="FDX17" s="1933"/>
      <c r="FDY17" s="1933"/>
      <c r="FDZ17" s="1933"/>
      <c r="FEA17" s="1933"/>
      <c r="FEB17" s="1933"/>
      <c r="FEC17" s="1933"/>
      <c r="FED17" s="1933"/>
      <c r="FEE17" s="1933"/>
      <c r="FEF17" s="1933"/>
      <c r="FEG17" s="1933"/>
      <c r="FEH17" s="1933"/>
      <c r="FEI17" s="1933"/>
      <c r="FEJ17" s="1933"/>
      <c r="FEK17" s="1933"/>
      <c r="FEL17" s="1933"/>
      <c r="FEM17" s="1933"/>
      <c r="FEN17" s="1933"/>
      <c r="FEO17" s="1933"/>
      <c r="FEP17" s="1933"/>
      <c r="FEQ17" s="1933"/>
      <c r="FER17" s="1933"/>
      <c r="FES17" s="1933"/>
      <c r="FET17" s="1933"/>
      <c r="FEU17" s="1933"/>
      <c r="FEV17" s="1933"/>
      <c r="FEW17" s="1933"/>
      <c r="FEX17" s="1933"/>
      <c r="FEY17" s="1933"/>
      <c r="FEZ17" s="1933"/>
      <c r="FFA17" s="1933"/>
      <c r="FFB17" s="1933"/>
      <c r="FFC17" s="1933"/>
      <c r="FFD17" s="1933"/>
      <c r="FFE17" s="1933"/>
      <c r="FFF17" s="1933"/>
      <c r="FFG17" s="1933"/>
      <c r="FFH17" s="1933"/>
      <c r="FFI17" s="1933"/>
      <c r="FFJ17" s="1933"/>
      <c r="FFK17" s="1933"/>
      <c r="FFL17" s="1933"/>
      <c r="FFM17" s="1933"/>
      <c r="FFN17" s="1933"/>
      <c r="FFO17" s="1933"/>
      <c r="FFP17" s="1933"/>
      <c r="FFQ17" s="1933"/>
      <c r="FFR17" s="1933"/>
      <c r="FFS17" s="1933"/>
      <c r="FFT17" s="1933"/>
      <c r="FFU17" s="1933"/>
      <c r="FFV17" s="1933"/>
      <c r="FFW17" s="1933"/>
      <c r="FFX17" s="1933"/>
      <c r="FFY17" s="1933"/>
      <c r="FFZ17" s="1933"/>
      <c r="FGA17" s="1933"/>
      <c r="FGB17" s="1933"/>
      <c r="FGC17" s="1933"/>
      <c r="FGD17" s="1933"/>
      <c r="FGE17" s="1933"/>
      <c r="FGF17" s="1933"/>
      <c r="FGG17" s="1933"/>
      <c r="FGH17" s="1933"/>
      <c r="FGI17" s="1933"/>
      <c r="FGJ17" s="1933"/>
      <c r="FGK17" s="1933"/>
      <c r="FGL17" s="1933"/>
      <c r="FGM17" s="1933"/>
      <c r="FGN17" s="1933"/>
      <c r="FGO17" s="1933"/>
      <c r="FGP17" s="1933"/>
      <c r="FGQ17" s="1933"/>
      <c r="FGR17" s="1933"/>
      <c r="FGS17" s="1933"/>
      <c r="FGT17" s="1933"/>
      <c r="FGU17" s="1933"/>
      <c r="FGV17" s="1933"/>
      <c r="FGW17" s="1933"/>
      <c r="FGX17" s="1933"/>
      <c r="FGY17" s="1933"/>
      <c r="FGZ17" s="1933"/>
      <c r="FHA17" s="1933"/>
      <c r="FHB17" s="1933"/>
      <c r="FHC17" s="1933"/>
      <c r="FHD17" s="1933"/>
      <c r="FHE17" s="1933"/>
      <c r="FHF17" s="1933"/>
      <c r="FHG17" s="1933"/>
      <c r="FHH17" s="1933"/>
      <c r="FHI17" s="1933"/>
      <c r="FHJ17" s="1933"/>
      <c r="FHK17" s="1933"/>
      <c r="FHL17" s="1933"/>
      <c r="FHM17" s="1933"/>
      <c r="FHN17" s="1933"/>
      <c r="FHO17" s="1933"/>
      <c r="FHP17" s="1933"/>
      <c r="FHQ17" s="1933"/>
      <c r="FHR17" s="1933"/>
      <c r="FHS17" s="1933"/>
      <c r="FHT17" s="1933"/>
      <c r="FHU17" s="1933"/>
      <c r="FHV17" s="1933"/>
      <c r="FHW17" s="1933"/>
      <c r="FHX17" s="1933"/>
      <c r="FHY17" s="1933"/>
      <c r="FHZ17" s="1933"/>
      <c r="FIA17" s="1933"/>
      <c r="FIB17" s="1933"/>
      <c r="FIC17" s="1933"/>
      <c r="FID17" s="1933"/>
      <c r="FIE17" s="1933"/>
      <c r="FIF17" s="1933"/>
      <c r="FIG17" s="1933"/>
      <c r="FIH17" s="1933"/>
      <c r="FII17" s="1933"/>
      <c r="FIJ17" s="1933"/>
      <c r="FIK17" s="1933"/>
      <c r="FIL17" s="1933"/>
      <c r="FIM17" s="1933"/>
      <c r="FIN17" s="1933"/>
      <c r="FIO17" s="1933"/>
      <c r="FIP17" s="1933"/>
      <c r="FIQ17" s="1933"/>
      <c r="FIR17" s="1933"/>
      <c r="FIS17" s="1933"/>
      <c r="FIT17" s="1933"/>
      <c r="FIU17" s="1933"/>
      <c r="FIV17" s="1933"/>
      <c r="FIW17" s="1933"/>
      <c r="FIX17" s="1933"/>
      <c r="FIY17" s="1933"/>
      <c r="FIZ17" s="1933"/>
      <c r="FJA17" s="1933"/>
      <c r="FJB17" s="1933"/>
      <c r="FJC17" s="1933"/>
      <c r="FJD17" s="1933"/>
      <c r="FJE17" s="1933"/>
      <c r="FJF17" s="1933"/>
      <c r="FJG17" s="1933"/>
      <c r="FJH17" s="1933"/>
      <c r="FJI17" s="1933"/>
      <c r="FJJ17" s="1933"/>
      <c r="FJK17" s="1933"/>
      <c r="FJL17" s="1933"/>
      <c r="FJM17" s="1933"/>
      <c r="FJN17" s="1933"/>
      <c r="FJO17" s="1933"/>
      <c r="FJP17" s="1933"/>
      <c r="FJQ17" s="1933"/>
      <c r="FJR17" s="1933"/>
      <c r="FJS17" s="1933"/>
      <c r="FJT17" s="1933"/>
      <c r="FJU17" s="1933"/>
      <c r="FJV17" s="1933"/>
      <c r="FJW17" s="1933"/>
      <c r="FJX17" s="1933"/>
      <c r="FJY17" s="1933"/>
      <c r="FJZ17" s="1933"/>
      <c r="FKA17" s="1933"/>
      <c r="FKB17" s="1933"/>
      <c r="FKC17" s="1933"/>
      <c r="FKD17" s="1933"/>
      <c r="FKE17" s="1933"/>
      <c r="FKF17" s="1933"/>
      <c r="FKG17" s="1933"/>
      <c r="FKH17" s="1933"/>
      <c r="FKI17" s="1933"/>
      <c r="FKJ17" s="1933"/>
      <c r="FKK17" s="1933"/>
      <c r="FKL17" s="1933"/>
      <c r="FKM17" s="1933"/>
      <c r="FKN17" s="1933"/>
      <c r="FKO17" s="1933"/>
      <c r="FKP17" s="1933"/>
      <c r="FKQ17" s="1933"/>
      <c r="FKR17" s="1933"/>
      <c r="FKS17" s="1933"/>
      <c r="FKT17" s="1933"/>
      <c r="FKU17" s="1933"/>
      <c r="FKV17" s="1933"/>
      <c r="FKW17" s="1933"/>
      <c r="FKX17" s="1933"/>
      <c r="FKY17" s="1933"/>
      <c r="FKZ17" s="1933"/>
      <c r="FLA17" s="1933"/>
      <c r="FLB17" s="1933"/>
      <c r="FLC17" s="1933"/>
      <c r="FLD17" s="1933"/>
      <c r="FLE17" s="1933"/>
      <c r="FLF17" s="1933"/>
      <c r="FLG17" s="1933"/>
      <c r="FLH17" s="1933"/>
      <c r="FLI17" s="1933"/>
      <c r="FLJ17" s="1933"/>
      <c r="FLK17" s="1933"/>
      <c r="FLL17" s="1933"/>
      <c r="FLM17" s="1933"/>
      <c r="FLN17" s="1933"/>
      <c r="FLO17" s="1933"/>
      <c r="FLP17" s="1933"/>
      <c r="FLQ17" s="1933"/>
      <c r="FLR17" s="1933"/>
      <c r="FLS17" s="1933"/>
      <c r="FLT17" s="1933"/>
      <c r="FLU17" s="1933"/>
      <c r="FLV17" s="1933"/>
      <c r="FLW17" s="1933"/>
      <c r="FLX17" s="1933"/>
      <c r="FLY17" s="1933"/>
      <c r="FLZ17" s="1933"/>
      <c r="FMA17" s="1933"/>
      <c r="FMB17" s="1933"/>
      <c r="FMC17" s="1933"/>
      <c r="FMD17" s="1933"/>
      <c r="FME17" s="1933"/>
      <c r="FMF17" s="1933"/>
      <c r="FMG17" s="1933"/>
      <c r="FMH17" s="1933"/>
      <c r="FMI17" s="1933"/>
      <c r="FMJ17" s="1933"/>
      <c r="FMK17" s="1933"/>
      <c r="FML17" s="1933"/>
      <c r="FMM17" s="1933"/>
      <c r="FMN17" s="1933"/>
      <c r="FMO17" s="1933"/>
      <c r="FMP17" s="1933"/>
      <c r="FMQ17" s="1933"/>
      <c r="FMR17" s="1933"/>
      <c r="FMS17" s="1933"/>
      <c r="FMT17" s="1933"/>
      <c r="FMU17" s="1933"/>
      <c r="FMV17" s="1933"/>
      <c r="FMW17" s="1933"/>
      <c r="FMX17" s="1933"/>
      <c r="FMY17" s="1933"/>
      <c r="FMZ17" s="1933"/>
      <c r="FNA17" s="1933"/>
      <c r="FNB17" s="1933"/>
      <c r="FNC17" s="1933"/>
      <c r="FND17" s="1933"/>
      <c r="FNE17" s="1933"/>
      <c r="FNF17" s="1933"/>
      <c r="FNG17" s="1933"/>
      <c r="FNH17" s="1933"/>
      <c r="FNI17" s="1933"/>
      <c r="FNJ17" s="1933"/>
      <c r="FNK17" s="1933"/>
      <c r="FNL17" s="1933"/>
      <c r="FNM17" s="1933"/>
      <c r="FNN17" s="1933"/>
      <c r="FNO17" s="1933"/>
      <c r="FNP17" s="1933"/>
      <c r="FNQ17" s="1933"/>
      <c r="FNR17" s="1933"/>
      <c r="FNS17" s="1933"/>
      <c r="FNT17" s="1933"/>
      <c r="FNU17" s="1933"/>
      <c r="FNV17" s="1933"/>
      <c r="FNW17" s="1933"/>
      <c r="FNX17" s="1933"/>
      <c r="FNY17" s="1933"/>
      <c r="FNZ17" s="1933"/>
      <c r="FOA17" s="1933"/>
      <c r="FOB17" s="1933"/>
      <c r="FOC17" s="1933"/>
      <c r="FOD17" s="1933"/>
      <c r="FOE17" s="1933"/>
      <c r="FOF17" s="1933"/>
      <c r="FOG17" s="1933"/>
      <c r="FOH17" s="1933"/>
      <c r="FOI17" s="1933"/>
      <c r="FOJ17" s="1933"/>
      <c r="FOK17" s="1933"/>
      <c r="FOL17" s="1933"/>
      <c r="FOM17" s="1933"/>
      <c r="FON17" s="1933"/>
      <c r="FOO17" s="1933"/>
      <c r="FOP17" s="1933"/>
      <c r="FOQ17" s="1933"/>
      <c r="FOR17" s="1933"/>
      <c r="FOS17" s="1933"/>
      <c r="FOT17" s="1933"/>
      <c r="FOU17" s="1933"/>
      <c r="FOV17" s="1933"/>
      <c r="FOW17" s="1933"/>
      <c r="FOX17" s="1933"/>
      <c r="FOY17" s="1933"/>
      <c r="FOZ17" s="1933"/>
      <c r="FPA17" s="1933"/>
      <c r="FPB17" s="1933"/>
      <c r="FPC17" s="1933"/>
      <c r="FPD17" s="1933"/>
      <c r="FPE17" s="1933"/>
      <c r="FPF17" s="1933"/>
      <c r="FPG17" s="1933"/>
      <c r="FPH17" s="1933"/>
      <c r="FPI17" s="1933"/>
      <c r="FPJ17" s="1933"/>
      <c r="FPK17" s="1933"/>
      <c r="FPL17" s="1933"/>
      <c r="FPM17" s="1933"/>
      <c r="FPN17" s="1933"/>
      <c r="FPO17" s="1933"/>
      <c r="FPP17" s="1933"/>
      <c r="FPQ17" s="1933"/>
      <c r="FPR17" s="1933"/>
      <c r="FPS17" s="1933"/>
      <c r="FPT17" s="1933"/>
      <c r="FPU17" s="1933"/>
      <c r="FPV17" s="1933"/>
      <c r="FPW17" s="1933"/>
      <c r="FPX17" s="1933"/>
      <c r="FPY17" s="1933"/>
      <c r="FPZ17" s="1933"/>
      <c r="FQA17" s="1933"/>
      <c r="FQB17" s="1933"/>
      <c r="FQC17" s="1933"/>
      <c r="FQD17" s="1933"/>
      <c r="FQE17" s="1933"/>
      <c r="FQF17" s="1933"/>
      <c r="FQG17" s="1933"/>
      <c r="FQH17" s="1933"/>
      <c r="FQI17" s="1933"/>
      <c r="FQJ17" s="1933"/>
      <c r="FQK17" s="1933"/>
      <c r="FQL17" s="1933"/>
      <c r="FQM17" s="1933"/>
      <c r="FQN17" s="1933"/>
      <c r="FQO17" s="1933"/>
      <c r="FQP17" s="1933"/>
      <c r="FQQ17" s="1933"/>
      <c r="FQR17" s="1933"/>
      <c r="FQS17" s="1933"/>
      <c r="FQT17" s="1933"/>
      <c r="FQU17" s="1933"/>
      <c r="FQV17" s="1933"/>
      <c r="FQW17" s="1933"/>
      <c r="FQX17" s="1933"/>
      <c r="FQY17" s="1933"/>
      <c r="FQZ17" s="1933"/>
      <c r="FRA17" s="1933"/>
      <c r="FRB17" s="1933"/>
      <c r="FRC17" s="1933"/>
      <c r="FRD17" s="1933"/>
      <c r="FRE17" s="1933"/>
      <c r="FRF17" s="1933"/>
      <c r="FRG17" s="1933"/>
      <c r="FRH17" s="1933"/>
      <c r="FRI17" s="1933"/>
      <c r="FRJ17" s="1933"/>
      <c r="FRK17" s="1933"/>
      <c r="FRL17" s="1933"/>
      <c r="FRM17" s="1933"/>
      <c r="FRN17" s="1933"/>
      <c r="FRO17" s="1933"/>
      <c r="FRP17" s="1933"/>
      <c r="FRQ17" s="1933"/>
      <c r="FRR17" s="1933"/>
      <c r="FRS17" s="1933"/>
      <c r="FRT17" s="1933"/>
      <c r="FRU17" s="1933"/>
      <c r="FRV17" s="1933"/>
      <c r="FRW17" s="1933"/>
      <c r="FRX17" s="1933"/>
      <c r="FRY17" s="1933"/>
      <c r="FRZ17" s="1933"/>
      <c r="FSA17" s="1933"/>
      <c r="FSB17" s="1933"/>
      <c r="FSC17" s="1933"/>
      <c r="FSD17" s="1933"/>
      <c r="FSE17" s="1933"/>
      <c r="FSF17" s="1933"/>
      <c r="FSG17" s="1933"/>
      <c r="FSH17" s="1933"/>
      <c r="FSI17" s="1933"/>
      <c r="FSJ17" s="1933"/>
      <c r="FSK17" s="1933"/>
      <c r="FSL17" s="1933"/>
      <c r="FSM17" s="1933"/>
      <c r="FSN17" s="1933"/>
      <c r="FSO17" s="1933"/>
      <c r="FSP17" s="1933"/>
      <c r="FSQ17" s="1933"/>
      <c r="FSR17" s="1933"/>
      <c r="FSS17" s="1933"/>
      <c r="FST17" s="1933"/>
      <c r="FSU17" s="1933"/>
      <c r="FSV17" s="1933"/>
      <c r="FSW17" s="1933"/>
      <c r="FSX17" s="1933"/>
      <c r="FSY17" s="1933"/>
      <c r="FSZ17" s="1933"/>
      <c r="FTA17" s="1933"/>
      <c r="FTB17" s="1933"/>
      <c r="FTC17" s="1933"/>
      <c r="FTD17" s="1933"/>
      <c r="FTE17" s="1933"/>
      <c r="FTF17" s="1933"/>
      <c r="FTG17" s="1933"/>
      <c r="FTH17" s="1933"/>
      <c r="FTI17" s="1933"/>
      <c r="FTJ17" s="1933"/>
      <c r="FTK17" s="1933"/>
      <c r="FTL17" s="1933"/>
      <c r="FTM17" s="1933"/>
      <c r="FTN17" s="1933"/>
      <c r="FTO17" s="1933"/>
      <c r="FTP17" s="1933"/>
      <c r="FTQ17" s="1933"/>
      <c r="FTR17" s="1933"/>
      <c r="FTS17" s="1933"/>
      <c r="FTT17" s="1933"/>
      <c r="FTU17" s="1933"/>
      <c r="FTV17" s="1933"/>
      <c r="FTW17" s="1933"/>
      <c r="FTX17" s="1933"/>
      <c r="FTY17" s="1933"/>
      <c r="FTZ17" s="1933"/>
      <c r="FUA17" s="1933"/>
      <c r="FUB17" s="1933"/>
      <c r="FUC17" s="1933"/>
      <c r="FUD17" s="1933"/>
      <c r="FUE17" s="1933"/>
      <c r="FUF17" s="1933"/>
      <c r="FUG17" s="1933"/>
      <c r="FUH17" s="1933"/>
      <c r="FUI17" s="1933"/>
      <c r="FUJ17" s="1933"/>
      <c r="FUK17" s="1933"/>
      <c r="FUL17" s="1933"/>
      <c r="FUM17" s="1933"/>
      <c r="FUN17" s="1933"/>
      <c r="FUO17" s="1933"/>
      <c r="FUP17" s="1933"/>
      <c r="FUQ17" s="1933"/>
      <c r="FUR17" s="1933"/>
      <c r="FUS17" s="1933"/>
      <c r="FUT17" s="1933"/>
      <c r="FUU17" s="1933"/>
      <c r="FUV17" s="1933"/>
      <c r="FUW17" s="1933"/>
      <c r="FUX17" s="1933"/>
      <c r="FUY17" s="1933"/>
      <c r="FUZ17" s="1933"/>
      <c r="FVA17" s="1933"/>
      <c r="FVB17" s="1933"/>
      <c r="FVC17" s="1933"/>
      <c r="FVD17" s="1933"/>
      <c r="FVE17" s="1933"/>
      <c r="FVF17" s="1933"/>
      <c r="FVG17" s="1933"/>
      <c r="FVH17" s="1933"/>
      <c r="FVI17" s="1933"/>
      <c r="FVJ17" s="1933"/>
      <c r="FVK17" s="1933"/>
      <c r="FVL17" s="1933"/>
      <c r="FVM17" s="1933"/>
      <c r="FVN17" s="1933"/>
      <c r="FVO17" s="1933"/>
      <c r="FVP17" s="1933"/>
      <c r="FVQ17" s="1933"/>
      <c r="FVR17" s="1933"/>
      <c r="FVS17" s="1933"/>
      <c r="FVT17" s="1933"/>
      <c r="FVU17" s="1933"/>
      <c r="FVV17" s="1933"/>
      <c r="FVW17" s="1933"/>
      <c r="FVX17" s="1933"/>
      <c r="FVY17" s="1933"/>
      <c r="FVZ17" s="1933"/>
      <c r="FWA17" s="1933"/>
      <c r="FWB17" s="1933"/>
      <c r="FWC17" s="1933"/>
      <c r="FWD17" s="1933"/>
      <c r="FWE17" s="1933"/>
      <c r="FWF17" s="1933"/>
      <c r="FWG17" s="1933"/>
      <c r="FWH17" s="1933"/>
      <c r="FWI17" s="1933"/>
      <c r="FWJ17" s="1933"/>
      <c r="FWK17" s="1933"/>
      <c r="FWL17" s="1933"/>
      <c r="FWM17" s="1933"/>
      <c r="FWN17" s="1933"/>
      <c r="FWO17" s="1933"/>
      <c r="FWP17" s="1933"/>
      <c r="FWQ17" s="1933"/>
      <c r="FWR17" s="1933"/>
      <c r="FWS17" s="1933"/>
      <c r="FWT17" s="1933"/>
      <c r="FWU17" s="1933"/>
      <c r="FWV17" s="1933"/>
      <c r="FWW17" s="1933"/>
      <c r="FWX17" s="1933"/>
      <c r="FWY17" s="1933"/>
      <c r="FWZ17" s="1933"/>
      <c r="FXA17" s="1933"/>
      <c r="FXB17" s="1933"/>
      <c r="FXC17" s="1933"/>
      <c r="FXD17" s="1933"/>
      <c r="FXE17" s="1933"/>
      <c r="FXF17" s="1933"/>
      <c r="FXG17" s="1933"/>
      <c r="FXH17" s="1933"/>
      <c r="FXI17" s="1933"/>
      <c r="FXJ17" s="1933"/>
      <c r="FXK17" s="1933"/>
      <c r="FXL17" s="1933"/>
      <c r="FXM17" s="1933"/>
      <c r="FXN17" s="1933"/>
      <c r="FXO17" s="1933"/>
      <c r="FXP17" s="1933"/>
      <c r="FXQ17" s="1933"/>
      <c r="FXR17" s="1933"/>
      <c r="FXS17" s="1933"/>
      <c r="FXT17" s="1933"/>
      <c r="FXU17" s="1933"/>
      <c r="FXV17" s="1933"/>
      <c r="FXW17" s="1933"/>
      <c r="FXX17" s="1933"/>
      <c r="FXY17" s="1933"/>
      <c r="FXZ17" s="1933"/>
      <c r="FYA17" s="1933"/>
      <c r="FYB17" s="1933"/>
      <c r="FYC17" s="1933"/>
      <c r="FYD17" s="1933"/>
      <c r="FYE17" s="1933"/>
      <c r="FYF17" s="1933"/>
      <c r="FYG17" s="1933"/>
      <c r="FYH17" s="1933"/>
      <c r="FYI17" s="1933"/>
      <c r="FYJ17" s="1933"/>
      <c r="FYK17" s="1933"/>
      <c r="FYL17" s="1933"/>
      <c r="FYM17" s="1933"/>
      <c r="FYN17" s="1933"/>
      <c r="FYO17" s="1933"/>
      <c r="FYP17" s="1933"/>
      <c r="FYQ17" s="1933"/>
      <c r="FYR17" s="1933"/>
      <c r="FYS17" s="1933"/>
      <c r="FYT17" s="1933"/>
      <c r="FYU17" s="1933"/>
      <c r="FYV17" s="1933"/>
      <c r="FYW17" s="1933"/>
      <c r="FYX17" s="1933"/>
      <c r="FYY17" s="1933"/>
      <c r="FYZ17" s="1933"/>
      <c r="FZA17" s="1933"/>
      <c r="FZB17" s="1933"/>
      <c r="FZC17" s="1933"/>
      <c r="FZD17" s="1933"/>
      <c r="FZE17" s="1933"/>
      <c r="FZF17" s="1933"/>
      <c r="FZG17" s="1933"/>
      <c r="FZH17" s="1933"/>
      <c r="FZI17" s="1933"/>
      <c r="FZJ17" s="1933"/>
      <c r="FZK17" s="1933"/>
      <c r="FZL17" s="1933"/>
      <c r="FZM17" s="1933"/>
      <c r="FZN17" s="1933"/>
      <c r="FZO17" s="1933"/>
      <c r="FZP17" s="1933"/>
      <c r="FZQ17" s="1933"/>
      <c r="FZR17" s="1933"/>
      <c r="FZS17" s="1933"/>
      <c r="FZT17" s="1933"/>
      <c r="FZU17" s="1933"/>
      <c r="FZV17" s="1933"/>
      <c r="FZW17" s="1933"/>
      <c r="FZX17" s="1933"/>
      <c r="FZY17" s="1933"/>
      <c r="FZZ17" s="1933"/>
      <c r="GAA17" s="1933"/>
      <c r="GAB17" s="1933"/>
      <c r="GAC17" s="1933"/>
      <c r="GAD17" s="1933"/>
      <c r="GAE17" s="1933"/>
      <c r="GAF17" s="1933"/>
      <c r="GAG17" s="1933"/>
      <c r="GAH17" s="1933"/>
      <c r="GAI17" s="1933"/>
      <c r="GAJ17" s="1933"/>
      <c r="GAK17" s="1933"/>
      <c r="GAL17" s="1933"/>
      <c r="GAM17" s="1933"/>
      <c r="GAN17" s="1933"/>
      <c r="GAO17" s="1933"/>
      <c r="GAP17" s="1933"/>
      <c r="GAQ17" s="1933"/>
      <c r="GAR17" s="1933"/>
      <c r="GAS17" s="1933"/>
      <c r="GAT17" s="1933"/>
      <c r="GAU17" s="1933"/>
      <c r="GAV17" s="1933"/>
      <c r="GAW17" s="1933"/>
      <c r="GAX17" s="1933"/>
      <c r="GAY17" s="1933"/>
      <c r="GAZ17" s="1933"/>
      <c r="GBA17" s="1933"/>
      <c r="GBB17" s="1933"/>
      <c r="GBC17" s="1933"/>
      <c r="GBD17" s="1933"/>
      <c r="GBE17" s="1933"/>
      <c r="GBF17" s="1933"/>
      <c r="GBG17" s="1933"/>
      <c r="GBH17" s="1933"/>
      <c r="GBI17" s="1933"/>
      <c r="GBJ17" s="1933"/>
      <c r="GBK17" s="1933"/>
      <c r="GBL17" s="1933"/>
      <c r="GBM17" s="1933"/>
      <c r="GBN17" s="1933"/>
      <c r="GBO17" s="1933"/>
      <c r="GBP17" s="1933"/>
      <c r="GBQ17" s="1933"/>
      <c r="GBR17" s="1933"/>
      <c r="GBS17" s="1933"/>
      <c r="GBT17" s="1933"/>
      <c r="GBU17" s="1933"/>
      <c r="GBV17" s="1933"/>
      <c r="GBW17" s="1933"/>
      <c r="GBX17" s="1933"/>
      <c r="GBY17" s="1933"/>
      <c r="GBZ17" s="1933"/>
      <c r="GCA17" s="1933"/>
      <c r="GCB17" s="1933"/>
      <c r="GCC17" s="1933"/>
      <c r="GCD17" s="1933"/>
      <c r="GCE17" s="1933"/>
      <c r="GCF17" s="1933"/>
      <c r="GCG17" s="1933"/>
      <c r="GCH17" s="1933"/>
      <c r="GCI17" s="1933"/>
      <c r="GCJ17" s="1933"/>
      <c r="GCK17" s="1933"/>
      <c r="GCL17" s="1933"/>
      <c r="GCM17" s="1933"/>
      <c r="GCN17" s="1933"/>
      <c r="GCO17" s="1933"/>
      <c r="GCP17" s="1933"/>
      <c r="GCQ17" s="1933"/>
      <c r="GCR17" s="1933"/>
      <c r="GCS17" s="1933"/>
      <c r="GCT17" s="1933"/>
      <c r="GCU17" s="1933"/>
      <c r="GCV17" s="1933"/>
      <c r="GCW17" s="1933"/>
      <c r="GCX17" s="1933"/>
      <c r="GCY17" s="1933"/>
      <c r="GCZ17" s="1933"/>
      <c r="GDA17" s="1933"/>
      <c r="GDB17" s="1933"/>
      <c r="GDC17" s="1933"/>
      <c r="GDD17" s="1933"/>
      <c r="GDE17" s="1933"/>
      <c r="GDF17" s="1933"/>
      <c r="GDG17" s="1933"/>
      <c r="GDH17" s="1933"/>
      <c r="GDI17" s="1933"/>
      <c r="GDJ17" s="1933"/>
      <c r="GDK17" s="1933"/>
      <c r="GDL17" s="1933"/>
      <c r="GDM17" s="1933"/>
      <c r="GDN17" s="1933"/>
      <c r="GDO17" s="1933"/>
      <c r="GDP17" s="1933"/>
      <c r="GDQ17" s="1933"/>
      <c r="GDR17" s="1933"/>
      <c r="GDS17" s="1933"/>
      <c r="GDT17" s="1933"/>
      <c r="GDU17" s="1933"/>
      <c r="GDV17" s="1933"/>
      <c r="GDW17" s="1933"/>
      <c r="GDX17" s="1933"/>
      <c r="GDY17" s="1933"/>
      <c r="GDZ17" s="1933"/>
      <c r="GEA17" s="1933"/>
      <c r="GEB17" s="1933"/>
      <c r="GEC17" s="1933"/>
      <c r="GED17" s="1933"/>
      <c r="GEE17" s="1933"/>
      <c r="GEF17" s="1933"/>
      <c r="GEG17" s="1933"/>
      <c r="GEH17" s="1933"/>
      <c r="GEI17" s="1933"/>
      <c r="GEJ17" s="1933"/>
      <c r="GEK17" s="1933"/>
      <c r="GEL17" s="1933"/>
      <c r="GEM17" s="1933"/>
      <c r="GEN17" s="1933"/>
      <c r="GEO17" s="1933"/>
      <c r="GEP17" s="1933"/>
      <c r="GEQ17" s="1933"/>
      <c r="GER17" s="1933"/>
      <c r="GES17" s="1933"/>
      <c r="GET17" s="1933"/>
      <c r="GEU17" s="1933"/>
      <c r="GEV17" s="1933"/>
      <c r="GEW17" s="1933"/>
      <c r="GEX17" s="1933"/>
      <c r="GEY17" s="1933"/>
      <c r="GEZ17" s="1933"/>
      <c r="GFA17" s="1933"/>
      <c r="GFB17" s="1933"/>
      <c r="GFC17" s="1933"/>
      <c r="GFD17" s="1933"/>
      <c r="GFE17" s="1933"/>
      <c r="GFF17" s="1933"/>
      <c r="GFG17" s="1933"/>
      <c r="GFH17" s="1933"/>
      <c r="GFI17" s="1933"/>
      <c r="GFJ17" s="1933"/>
      <c r="GFK17" s="1933"/>
      <c r="GFL17" s="1933"/>
      <c r="GFM17" s="1933"/>
      <c r="GFN17" s="1933"/>
      <c r="GFO17" s="1933"/>
      <c r="GFP17" s="1933"/>
      <c r="GFQ17" s="1933"/>
      <c r="GFR17" s="1933"/>
      <c r="GFS17" s="1933"/>
      <c r="GFT17" s="1933"/>
      <c r="GFU17" s="1933"/>
      <c r="GFV17" s="1933"/>
      <c r="GFW17" s="1933"/>
      <c r="GFX17" s="1933"/>
      <c r="GFY17" s="1933"/>
      <c r="GFZ17" s="1933"/>
      <c r="GGA17" s="1933"/>
      <c r="GGB17" s="1933"/>
      <c r="GGC17" s="1933"/>
      <c r="GGD17" s="1933"/>
      <c r="GGE17" s="1933"/>
      <c r="GGF17" s="1933"/>
      <c r="GGG17" s="1933"/>
      <c r="GGH17" s="1933"/>
      <c r="GGI17" s="1933"/>
      <c r="GGJ17" s="1933"/>
      <c r="GGK17" s="1933"/>
      <c r="GGL17" s="1933"/>
      <c r="GGM17" s="1933"/>
      <c r="GGN17" s="1933"/>
      <c r="GGO17" s="1933"/>
      <c r="GGP17" s="1933"/>
      <c r="GGQ17" s="1933"/>
      <c r="GGR17" s="1933"/>
      <c r="GGS17" s="1933"/>
      <c r="GGT17" s="1933"/>
      <c r="GGU17" s="1933"/>
      <c r="GGV17" s="1933"/>
      <c r="GGW17" s="1933"/>
      <c r="GGX17" s="1933"/>
      <c r="GGY17" s="1933"/>
      <c r="GGZ17" s="1933"/>
      <c r="GHA17" s="1933"/>
      <c r="GHB17" s="1933"/>
      <c r="GHC17" s="1933"/>
      <c r="GHD17" s="1933"/>
      <c r="GHE17" s="1933"/>
      <c r="GHF17" s="1933"/>
      <c r="GHG17" s="1933"/>
      <c r="GHH17" s="1933"/>
      <c r="GHI17" s="1933"/>
      <c r="GHJ17" s="1933"/>
      <c r="GHK17" s="1933"/>
      <c r="GHL17" s="1933"/>
      <c r="GHM17" s="1933"/>
      <c r="GHN17" s="1933"/>
      <c r="GHO17" s="1933"/>
      <c r="GHP17" s="1933"/>
      <c r="GHQ17" s="1933"/>
      <c r="GHR17" s="1933"/>
      <c r="GHS17" s="1933"/>
      <c r="GHT17" s="1933"/>
      <c r="GHU17" s="1933"/>
      <c r="GHV17" s="1933"/>
      <c r="GHW17" s="1933"/>
      <c r="GHX17" s="1933"/>
      <c r="GHY17" s="1933"/>
      <c r="GHZ17" s="1933"/>
      <c r="GIA17" s="1933"/>
      <c r="GIB17" s="1933"/>
      <c r="GIC17" s="1933"/>
      <c r="GID17" s="1933"/>
      <c r="GIE17" s="1933"/>
      <c r="GIF17" s="1933"/>
      <c r="GIG17" s="1933"/>
      <c r="GIH17" s="1933"/>
      <c r="GII17" s="1933"/>
      <c r="GIJ17" s="1933"/>
      <c r="GIK17" s="1933"/>
      <c r="GIL17" s="1933"/>
      <c r="GIM17" s="1933"/>
      <c r="GIN17" s="1933"/>
      <c r="GIO17" s="1933"/>
      <c r="GIP17" s="1933"/>
      <c r="GIQ17" s="1933"/>
      <c r="GIR17" s="1933"/>
      <c r="GIS17" s="1933"/>
      <c r="GIT17" s="1933"/>
      <c r="GIU17" s="1933"/>
      <c r="GIV17" s="1933"/>
      <c r="GIW17" s="1933"/>
      <c r="GIX17" s="1933"/>
      <c r="GIY17" s="1933"/>
      <c r="GIZ17" s="1933"/>
      <c r="GJA17" s="1933"/>
      <c r="GJB17" s="1933"/>
      <c r="GJC17" s="1933"/>
      <c r="GJD17" s="1933"/>
      <c r="GJE17" s="1933"/>
      <c r="GJF17" s="1933"/>
      <c r="GJG17" s="1933"/>
      <c r="GJH17" s="1933"/>
      <c r="GJI17" s="1933"/>
      <c r="GJJ17" s="1933"/>
      <c r="GJK17" s="1933"/>
      <c r="GJL17" s="1933"/>
      <c r="GJM17" s="1933"/>
      <c r="GJN17" s="1933"/>
      <c r="GJO17" s="1933"/>
      <c r="GJP17" s="1933"/>
      <c r="GJQ17" s="1933"/>
      <c r="GJR17" s="1933"/>
      <c r="GJS17" s="1933"/>
      <c r="GJT17" s="1933"/>
      <c r="GJU17" s="1933"/>
      <c r="GJV17" s="1933"/>
      <c r="GJW17" s="1933"/>
      <c r="GJX17" s="1933"/>
      <c r="GJY17" s="1933"/>
      <c r="GJZ17" s="1933"/>
      <c r="GKA17" s="1933"/>
      <c r="GKB17" s="1933"/>
      <c r="GKC17" s="1933"/>
      <c r="GKD17" s="1933"/>
      <c r="GKE17" s="1933"/>
      <c r="GKF17" s="1933"/>
      <c r="GKG17" s="1933"/>
      <c r="GKH17" s="1933"/>
      <c r="GKI17" s="1933"/>
      <c r="GKJ17" s="1933"/>
      <c r="GKK17" s="1933"/>
      <c r="GKL17" s="1933"/>
      <c r="GKM17" s="1933"/>
      <c r="GKN17" s="1933"/>
      <c r="GKO17" s="1933"/>
      <c r="GKP17" s="1933"/>
      <c r="GKQ17" s="1933"/>
      <c r="GKR17" s="1933"/>
      <c r="GKS17" s="1933"/>
      <c r="GKT17" s="1933"/>
      <c r="GKU17" s="1933"/>
      <c r="GKV17" s="1933"/>
      <c r="GKW17" s="1933"/>
      <c r="GKX17" s="1933"/>
      <c r="GKY17" s="1933"/>
      <c r="GKZ17" s="1933"/>
      <c r="GLA17" s="1933"/>
      <c r="GLB17" s="1933"/>
      <c r="GLC17" s="1933"/>
      <c r="GLD17" s="1933"/>
      <c r="GLE17" s="1933"/>
      <c r="GLF17" s="1933"/>
      <c r="GLG17" s="1933"/>
      <c r="GLH17" s="1933"/>
      <c r="GLI17" s="1933"/>
      <c r="GLJ17" s="1933"/>
      <c r="GLK17" s="1933"/>
      <c r="GLL17" s="1933"/>
      <c r="GLM17" s="1933"/>
      <c r="GLN17" s="1933"/>
      <c r="GLO17" s="1933"/>
      <c r="GLP17" s="1933"/>
      <c r="GLQ17" s="1933"/>
      <c r="GLR17" s="1933"/>
      <c r="GLS17" s="1933"/>
      <c r="GLT17" s="1933"/>
      <c r="GLU17" s="1933"/>
      <c r="GLV17" s="1933"/>
      <c r="GLW17" s="1933"/>
      <c r="GLX17" s="1933"/>
      <c r="GLY17" s="1933"/>
      <c r="GLZ17" s="1933"/>
      <c r="GMA17" s="1933"/>
      <c r="GMB17" s="1933"/>
      <c r="GMC17" s="1933"/>
      <c r="GMD17" s="1933"/>
      <c r="GME17" s="1933"/>
      <c r="GMF17" s="1933"/>
      <c r="GMG17" s="1933"/>
      <c r="GMH17" s="1933"/>
      <c r="GMI17" s="1933"/>
      <c r="GMJ17" s="1933"/>
      <c r="GMK17" s="1933"/>
      <c r="GML17" s="1933"/>
      <c r="GMM17" s="1933"/>
      <c r="GMN17" s="1933"/>
      <c r="GMO17" s="1933"/>
      <c r="GMP17" s="1933"/>
      <c r="GMQ17" s="1933"/>
      <c r="GMR17" s="1933"/>
      <c r="GMS17" s="1933"/>
      <c r="GMT17" s="1933"/>
      <c r="GMU17" s="1933"/>
      <c r="GMV17" s="1933"/>
      <c r="GMW17" s="1933"/>
      <c r="GMX17" s="1933"/>
      <c r="GMY17" s="1933"/>
      <c r="GMZ17" s="1933"/>
      <c r="GNA17" s="1933"/>
      <c r="GNB17" s="1933"/>
      <c r="GNC17" s="1933"/>
      <c r="GND17" s="1933"/>
      <c r="GNE17" s="1933"/>
      <c r="GNF17" s="1933"/>
      <c r="GNG17" s="1933"/>
      <c r="GNH17" s="1933"/>
      <c r="GNI17" s="1933"/>
      <c r="GNJ17" s="1933"/>
      <c r="GNK17" s="1933"/>
      <c r="GNL17" s="1933"/>
      <c r="GNM17" s="1933"/>
      <c r="GNN17" s="1933"/>
      <c r="GNO17" s="1933"/>
      <c r="GNP17" s="1933"/>
      <c r="GNQ17" s="1933"/>
      <c r="GNR17" s="1933"/>
      <c r="GNS17" s="1933"/>
      <c r="GNT17" s="1933"/>
      <c r="GNU17" s="1933"/>
      <c r="GNV17" s="1933"/>
      <c r="GNW17" s="1933"/>
      <c r="GNX17" s="1933"/>
      <c r="GNY17" s="1933"/>
      <c r="GNZ17" s="1933"/>
      <c r="GOA17" s="1933"/>
      <c r="GOB17" s="1933"/>
      <c r="GOC17" s="1933"/>
      <c r="GOD17" s="1933"/>
      <c r="GOE17" s="1933"/>
      <c r="GOF17" s="1933"/>
      <c r="GOG17" s="1933"/>
      <c r="GOH17" s="1933"/>
      <c r="GOI17" s="1933"/>
      <c r="GOJ17" s="1933"/>
      <c r="GOK17" s="1933"/>
      <c r="GOL17" s="1933"/>
      <c r="GOM17" s="1933"/>
      <c r="GON17" s="1933"/>
      <c r="GOO17" s="1933"/>
      <c r="GOP17" s="1933"/>
      <c r="GOQ17" s="1933"/>
      <c r="GOR17" s="1933"/>
      <c r="GOS17" s="1933"/>
      <c r="GOT17" s="1933"/>
      <c r="GOU17" s="1933"/>
      <c r="GOV17" s="1933"/>
      <c r="GOW17" s="1933"/>
      <c r="GOX17" s="1933"/>
      <c r="GOY17" s="1933"/>
      <c r="GOZ17" s="1933"/>
      <c r="GPA17" s="1933"/>
      <c r="GPB17" s="1933"/>
      <c r="GPC17" s="1933"/>
      <c r="GPD17" s="1933"/>
      <c r="GPE17" s="1933"/>
      <c r="GPF17" s="1933"/>
      <c r="GPG17" s="1933"/>
      <c r="GPH17" s="1933"/>
      <c r="GPI17" s="1933"/>
      <c r="GPJ17" s="1933"/>
      <c r="GPK17" s="1933"/>
      <c r="GPL17" s="1933"/>
      <c r="GPM17" s="1933"/>
      <c r="GPN17" s="1933"/>
      <c r="GPO17" s="1933"/>
      <c r="GPP17" s="1933"/>
      <c r="GPQ17" s="1933"/>
      <c r="GPR17" s="1933"/>
      <c r="GPS17" s="1933"/>
      <c r="GPT17" s="1933"/>
      <c r="GPU17" s="1933"/>
      <c r="GPV17" s="1933"/>
      <c r="GPW17" s="1933"/>
      <c r="GPX17" s="1933"/>
      <c r="GPY17" s="1933"/>
      <c r="GPZ17" s="1933"/>
      <c r="GQA17" s="1933"/>
      <c r="GQB17" s="1933"/>
      <c r="GQC17" s="1933"/>
      <c r="GQD17" s="1933"/>
      <c r="GQE17" s="1933"/>
      <c r="GQF17" s="1933"/>
      <c r="GQG17" s="1933"/>
      <c r="GQH17" s="1933"/>
      <c r="GQI17" s="1933"/>
      <c r="GQJ17" s="1933"/>
      <c r="GQK17" s="1933"/>
      <c r="GQL17" s="1933"/>
      <c r="GQM17" s="1933"/>
      <c r="GQN17" s="1933"/>
      <c r="GQO17" s="1933"/>
      <c r="GQP17" s="1933"/>
      <c r="GQQ17" s="1933"/>
      <c r="GQR17" s="1933"/>
      <c r="GQS17" s="1933"/>
      <c r="GQT17" s="1933"/>
      <c r="GQU17" s="1933"/>
      <c r="GQV17" s="1933"/>
      <c r="GQW17" s="1933"/>
      <c r="GQX17" s="1933"/>
      <c r="GQY17" s="1933"/>
      <c r="GQZ17" s="1933"/>
      <c r="GRA17" s="1933"/>
      <c r="GRB17" s="1933"/>
      <c r="GRC17" s="1933"/>
      <c r="GRD17" s="1933"/>
      <c r="GRE17" s="1933"/>
      <c r="GRF17" s="1933"/>
      <c r="GRG17" s="1933"/>
      <c r="GRH17" s="1933"/>
      <c r="GRI17" s="1933"/>
      <c r="GRJ17" s="1933"/>
      <c r="GRK17" s="1933"/>
      <c r="GRL17" s="1933"/>
      <c r="GRM17" s="1933"/>
      <c r="GRN17" s="1933"/>
      <c r="GRO17" s="1933"/>
      <c r="GRP17" s="1933"/>
      <c r="GRQ17" s="1933"/>
      <c r="GRR17" s="1933"/>
      <c r="GRS17" s="1933"/>
      <c r="GRT17" s="1933"/>
      <c r="GRU17" s="1933"/>
      <c r="GRV17" s="1933"/>
      <c r="GRW17" s="1933"/>
      <c r="GRX17" s="1933"/>
      <c r="GRY17" s="1933"/>
      <c r="GRZ17" s="1933"/>
      <c r="GSA17" s="1933"/>
      <c r="GSB17" s="1933"/>
      <c r="GSC17" s="1933"/>
      <c r="GSD17" s="1933"/>
      <c r="GSE17" s="1933"/>
      <c r="GSF17" s="1933"/>
      <c r="GSG17" s="1933"/>
      <c r="GSH17" s="1933"/>
      <c r="GSI17" s="1933"/>
      <c r="GSJ17" s="1933"/>
      <c r="GSK17" s="1933"/>
      <c r="GSL17" s="1933"/>
      <c r="GSM17" s="1933"/>
      <c r="GSN17" s="1933"/>
      <c r="GSO17" s="1933"/>
      <c r="GSP17" s="1933"/>
      <c r="GSQ17" s="1933"/>
      <c r="GSR17" s="1933"/>
      <c r="GSS17" s="1933"/>
      <c r="GST17" s="1933"/>
      <c r="GSU17" s="1933"/>
      <c r="GSV17" s="1933"/>
      <c r="GSW17" s="1933"/>
      <c r="GSX17" s="1933"/>
      <c r="GSY17" s="1933"/>
      <c r="GSZ17" s="1933"/>
      <c r="GTA17" s="1933"/>
      <c r="GTB17" s="1933"/>
      <c r="GTC17" s="1933"/>
      <c r="GTD17" s="1933"/>
      <c r="GTE17" s="1933"/>
      <c r="GTF17" s="1933"/>
      <c r="GTG17" s="1933"/>
      <c r="GTH17" s="1933"/>
      <c r="GTI17" s="1933"/>
      <c r="GTJ17" s="1933"/>
      <c r="GTK17" s="1933"/>
      <c r="GTL17" s="1933"/>
      <c r="GTM17" s="1933"/>
      <c r="GTN17" s="1933"/>
      <c r="GTO17" s="1933"/>
      <c r="GTP17" s="1933"/>
      <c r="GTQ17" s="1933"/>
      <c r="GTR17" s="1933"/>
      <c r="GTS17" s="1933"/>
      <c r="GTT17" s="1933"/>
      <c r="GTU17" s="1933"/>
      <c r="GTV17" s="1933"/>
      <c r="GTW17" s="1933"/>
      <c r="GTX17" s="1933"/>
      <c r="GTY17" s="1933"/>
      <c r="GTZ17" s="1933"/>
      <c r="GUA17" s="1933"/>
      <c r="GUB17" s="1933"/>
      <c r="GUC17" s="1933"/>
      <c r="GUD17" s="1933"/>
      <c r="GUE17" s="1933"/>
      <c r="GUF17" s="1933"/>
      <c r="GUG17" s="1933"/>
      <c r="GUH17" s="1933"/>
      <c r="GUI17" s="1933"/>
      <c r="GUJ17" s="1933"/>
      <c r="GUK17" s="1933"/>
      <c r="GUL17" s="1933"/>
      <c r="GUM17" s="1933"/>
      <c r="GUN17" s="1933"/>
      <c r="GUO17" s="1933"/>
      <c r="GUP17" s="1933"/>
      <c r="GUQ17" s="1933"/>
      <c r="GUR17" s="1933"/>
      <c r="GUS17" s="1933"/>
      <c r="GUT17" s="1933"/>
      <c r="GUU17" s="1933"/>
      <c r="GUV17" s="1933"/>
      <c r="GUW17" s="1933"/>
      <c r="GUX17" s="1933"/>
      <c r="GUY17" s="1933"/>
      <c r="GUZ17" s="1933"/>
      <c r="GVA17" s="1933"/>
      <c r="GVB17" s="1933"/>
      <c r="GVC17" s="1933"/>
      <c r="GVD17" s="1933"/>
      <c r="GVE17" s="1933"/>
      <c r="GVF17" s="1933"/>
      <c r="GVG17" s="1933"/>
      <c r="GVH17" s="1933"/>
      <c r="GVI17" s="1933"/>
      <c r="GVJ17" s="1933"/>
      <c r="GVK17" s="1933"/>
      <c r="GVL17" s="1933"/>
      <c r="GVM17" s="1933"/>
      <c r="GVN17" s="1933"/>
      <c r="GVO17" s="1933"/>
      <c r="GVP17" s="1933"/>
      <c r="GVQ17" s="1933"/>
      <c r="GVR17" s="1933"/>
      <c r="GVS17" s="1933"/>
      <c r="GVT17" s="1933"/>
      <c r="GVU17" s="1933"/>
      <c r="GVV17" s="1933"/>
      <c r="GVW17" s="1933"/>
      <c r="GVX17" s="1933"/>
      <c r="GVY17" s="1933"/>
      <c r="GVZ17" s="1933"/>
      <c r="GWA17" s="1933"/>
      <c r="GWB17" s="1933"/>
      <c r="GWC17" s="1933"/>
      <c r="GWD17" s="1933"/>
      <c r="GWE17" s="1933"/>
      <c r="GWF17" s="1933"/>
      <c r="GWG17" s="1933"/>
      <c r="GWH17" s="1933"/>
      <c r="GWI17" s="1933"/>
      <c r="GWJ17" s="1933"/>
      <c r="GWK17" s="1933"/>
      <c r="GWL17" s="1933"/>
      <c r="GWM17" s="1933"/>
      <c r="GWN17" s="1933"/>
      <c r="GWO17" s="1933"/>
      <c r="GWP17" s="1933"/>
      <c r="GWQ17" s="1933"/>
      <c r="GWR17" s="1933"/>
      <c r="GWS17" s="1933"/>
      <c r="GWT17" s="1933"/>
      <c r="GWU17" s="1933"/>
      <c r="GWV17" s="1933"/>
      <c r="GWW17" s="1933"/>
      <c r="GWX17" s="1933"/>
      <c r="GWY17" s="1933"/>
      <c r="GWZ17" s="1933"/>
      <c r="GXA17" s="1933"/>
      <c r="GXB17" s="1933"/>
      <c r="GXC17" s="1933"/>
      <c r="GXD17" s="1933"/>
      <c r="GXE17" s="1933"/>
      <c r="GXF17" s="1933"/>
      <c r="GXG17" s="1933"/>
      <c r="GXH17" s="1933"/>
      <c r="GXI17" s="1933"/>
      <c r="GXJ17" s="1933"/>
      <c r="GXK17" s="1933"/>
      <c r="GXL17" s="1933"/>
      <c r="GXM17" s="1933"/>
      <c r="GXN17" s="1933"/>
      <c r="GXO17" s="1933"/>
      <c r="GXP17" s="1933"/>
      <c r="GXQ17" s="1933"/>
      <c r="GXR17" s="1933"/>
      <c r="GXS17" s="1933"/>
      <c r="GXT17" s="1933"/>
      <c r="GXU17" s="1933"/>
      <c r="GXV17" s="1933"/>
      <c r="GXW17" s="1933"/>
      <c r="GXX17" s="1933"/>
      <c r="GXY17" s="1933"/>
      <c r="GXZ17" s="1933"/>
      <c r="GYA17" s="1933"/>
      <c r="GYB17" s="1933"/>
      <c r="GYC17" s="1933"/>
      <c r="GYD17" s="1933"/>
      <c r="GYE17" s="1933"/>
      <c r="GYF17" s="1933"/>
      <c r="GYG17" s="1933"/>
      <c r="GYH17" s="1933"/>
      <c r="GYI17" s="1933"/>
      <c r="GYJ17" s="1933"/>
      <c r="GYK17" s="1933"/>
      <c r="GYL17" s="1933"/>
      <c r="GYM17" s="1933"/>
      <c r="GYN17" s="1933"/>
      <c r="GYO17" s="1933"/>
      <c r="GYP17" s="1933"/>
      <c r="GYQ17" s="1933"/>
      <c r="GYR17" s="1933"/>
      <c r="GYS17" s="1933"/>
      <c r="GYT17" s="1933"/>
      <c r="GYU17" s="1933"/>
      <c r="GYV17" s="1933"/>
      <c r="GYW17" s="1933"/>
      <c r="GYX17" s="1933"/>
      <c r="GYY17" s="1933"/>
      <c r="GYZ17" s="1933"/>
      <c r="GZA17" s="1933"/>
      <c r="GZB17" s="1933"/>
      <c r="GZC17" s="1933"/>
      <c r="GZD17" s="1933"/>
      <c r="GZE17" s="1933"/>
      <c r="GZF17" s="1933"/>
      <c r="GZG17" s="1933"/>
      <c r="GZH17" s="1933"/>
      <c r="GZI17" s="1933"/>
      <c r="GZJ17" s="1933"/>
      <c r="GZK17" s="1933"/>
      <c r="GZL17" s="1933"/>
      <c r="GZM17" s="1933"/>
      <c r="GZN17" s="1933"/>
      <c r="GZO17" s="1933"/>
      <c r="GZP17" s="1933"/>
      <c r="GZQ17" s="1933"/>
      <c r="GZR17" s="1933"/>
      <c r="GZS17" s="1933"/>
      <c r="GZT17" s="1933"/>
      <c r="GZU17" s="1933"/>
      <c r="GZV17" s="1933"/>
      <c r="GZW17" s="1933"/>
      <c r="GZX17" s="1933"/>
      <c r="GZY17" s="1933"/>
      <c r="GZZ17" s="1933"/>
      <c r="HAA17" s="1933"/>
      <c r="HAB17" s="1933"/>
      <c r="HAC17" s="1933"/>
      <c r="HAD17" s="1933"/>
      <c r="HAE17" s="1933"/>
      <c r="HAF17" s="1933"/>
      <c r="HAG17" s="1933"/>
      <c r="HAH17" s="1933"/>
      <c r="HAI17" s="1933"/>
      <c r="HAJ17" s="1933"/>
      <c r="HAK17" s="1933"/>
      <c r="HAL17" s="1933"/>
      <c r="HAM17" s="1933"/>
      <c r="HAN17" s="1933"/>
      <c r="HAO17" s="1933"/>
      <c r="HAP17" s="1933"/>
      <c r="HAQ17" s="1933"/>
      <c r="HAR17" s="1933"/>
      <c r="HAS17" s="1933"/>
      <c r="HAT17" s="1933"/>
      <c r="HAU17" s="1933"/>
      <c r="HAV17" s="1933"/>
      <c r="HAW17" s="1933"/>
      <c r="HAX17" s="1933"/>
      <c r="HAY17" s="1933"/>
      <c r="HAZ17" s="1933"/>
      <c r="HBA17" s="1933"/>
      <c r="HBB17" s="1933"/>
      <c r="HBC17" s="1933"/>
      <c r="HBD17" s="1933"/>
      <c r="HBE17" s="1933"/>
      <c r="HBF17" s="1933"/>
      <c r="HBG17" s="1933"/>
      <c r="HBH17" s="1933"/>
      <c r="HBI17" s="1933"/>
      <c r="HBJ17" s="1933"/>
      <c r="HBK17" s="1933"/>
      <c r="HBL17" s="1933"/>
      <c r="HBM17" s="1933"/>
      <c r="HBN17" s="1933"/>
      <c r="HBO17" s="1933"/>
      <c r="HBP17" s="1933"/>
      <c r="HBQ17" s="1933"/>
      <c r="HBR17" s="1933"/>
      <c r="HBS17" s="1933"/>
      <c r="HBT17" s="1933"/>
      <c r="HBU17" s="1933"/>
      <c r="HBV17" s="1933"/>
      <c r="HBW17" s="1933"/>
      <c r="HBX17" s="1933"/>
      <c r="HBY17" s="1933"/>
      <c r="HBZ17" s="1933"/>
      <c r="HCA17" s="1933"/>
      <c r="HCB17" s="1933"/>
      <c r="HCC17" s="1933"/>
      <c r="HCD17" s="1933"/>
      <c r="HCE17" s="1933"/>
      <c r="HCF17" s="1933"/>
      <c r="HCG17" s="1933"/>
      <c r="HCH17" s="1933"/>
      <c r="HCI17" s="1933"/>
      <c r="HCJ17" s="1933"/>
      <c r="HCK17" s="1933"/>
      <c r="HCL17" s="1933"/>
      <c r="HCM17" s="1933"/>
      <c r="HCN17" s="1933"/>
      <c r="HCO17" s="1933"/>
      <c r="HCP17" s="1933"/>
      <c r="HCQ17" s="1933"/>
      <c r="HCR17" s="1933"/>
      <c r="HCS17" s="1933"/>
      <c r="HCT17" s="1933"/>
      <c r="HCU17" s="1933"/>
      <c r="HCV17" s="1933"/>
      <c r="HCW17" s="1933"/>
      <c r="HCX17" s="1933"/>
      <c r="HCY17" s="1933"/>
      <c r="HCZ17" s="1933"/>
      <c r="HDA17" s="1933"/>
      <c r="HDB17" s="1933"/>
      <c r="HDC17" s="1933"/>
      <c r="HDD17" s="1933"/>
      <c r="HDE17" s="1933"/>
      <c r="HDF17" s="1933"/>
      <c r="HDG17" s="1933"/>
      <c r="HDH17" s="1933"/>
      <c r="HDI17" s="1933"/>
      <c r="HDJ17" s="1933"/>
      <c r="HDK17" s="1933"/>
      <c r="HDL17" s="1933"/>
      <c r="HDM17" s="1933"/>
      <c r="HDN17" s="1933"/>
      <c r="HDO17" s="1933"/>
      <c r="HDP17" s="1933"/>
      <c r="HDQ17" s="1933"/>
      <c r="HDR17" s="1933"/>
      <c r="HDS17" s="1933"/>
      <c r="HDT17" s="1933"/>
      <c r="HDU17" s="1933"/>
      <c r="HDV17" s="1933"/>
      <c r="HDW17" s="1933"/>
      <c r="HDX17" s="1933"/>
      <c r="HDY17" s="1933"/>
      <c r="HDZ17" s="1933"/>
      <c r="HEA17" s="1933"/>
      <c r="HEB17" s="1933"/>
      <c r="HEC17" s="1933"/>
      <c r="HED17" s="1933"/>
      <c r="HEE17" s="1933"/>
      <c r="HEF17" s="1933"/>
      <c r="HEG17" s="1933"/>
      <c r="HEH17" s="1933"/>
      <c r="HEI17" s="1933"/>
      <c r="HEJ17" s="1933"/>
      <c r="HEK17" s="1933"/>
      <c r="HEL17" s="1933"/>
      <c r="HEM17" s="1933"/>
      <c r="HEN17" s="1933"/>
      <c r="HEO17" s="1933"/>
      <c r="HEP17" s="1933"/>
      <c r="HEQ17" s="1933"/>
      <c r="HER17" s="1933"/>
      <c r="HES17" s="1933"/>
      <c r="HET17" s="1933"/>
      <c r="HEU17" s="1933"/>
      <c r="HEV17" s="1933"/>
      <c r="HEW17" s="1933"/>
      <c r="HEX17" s="1933"/>
      <c r="HEY17" s="1933"/>
      <c r="HEZ17" s="1933"/>
      <c r="HFA17" s="1933"/>
      <c r="HFB17" s="1933"/>
      <c r="HFC17" s="1933"/>
      <c r="HFD17" s="1933"/>
      <c r="HFE17" s="1933"/>
      <c r="HFF17" s="1933"/>
      <c r="HFG17" s="1933"/>
      <c r="HFH17" s="1933"/>
      <c r="HFI17" s="1933"/>
      <c r="HFJ17" s="1933"/>
      <c r="HFK17" s="1933"/>
      <c r="HFL17" s="1933"/>
      <c r="HFM17" s="1933"/>
      <c r="HFN17" s="1933"/>
      <c r="HFO17" s="1933"/>
      <c r="HFP17" s="1933"/>
      <c r="HFQ17" s="1933"/>
      <c r="HFR17" s="1933"/>
      <c r="HFS17" s="1933"/>
      <c r="HFT17" s="1933"/>
      <c r="HFU17" s="1933"/>
      <c r="HFV17" s="1933"/>
      <c r="HFW17" s="1933"/>
      <c r="HFX17" s="1933"/>
      <c r="HFY17" s="1933"/>
      <c r="HFZ17" s="1933"/>
      <c r="HGA17" s="1933"/>
      <c r="HGB17" s="1933"/>
      <c r="HGC17" s="1933"/>
      <c r="HGD17" s="1933"/>
      <c r="HGE17" s="1933"/>
      <c r="HGF17" s="1933"/>
      <c r="HGG17" s="1933"/>
      <c r="HGH17" s="1933"/>
      <c r="HGI17" s="1933"/>
      <c r="HGJ17" s="1933"/>
      <c r="HGK17" s="1933"/>
      <c r="HGL17" s="1933"/>
      <c r="HGM17" s="1933"/>
      <c r="HGN17" s="1933"/>
      <c r="HGO17" s="1933"/>
      <c r="HGP17" s="1933"/>
      <c r="HGQ17" s="1933"/>
      <c r="HGR17" s="1933"/>
      <c r="HGS17" s="1933"/>
      <c r="HGT17" s="1933"/>
      <c r="HGU17" s="1933"/>
      <c r="HGV17" s="1933"/>
      <c r="HGW17" s="1933"/>
      <c r="HGX17" s="1933"/>
      <c r="HGY17" s="1933"/>
      <c r="HGZ17" s="1933"/>
      <c r="HHA17" s="1933"/>
      <c r="HHB17" s="1933"/>
      <c r="HHC17" s="1933"/>
      <c r="HHD17" s="1933"/>
      <c r="HHE17" s="1933"/>
      <c r="HHF17" s="1933"/>
      <c r="HHG17" s="1933"/>
      <c r="HHH17" s="1933"/>
      <c r="HHI17" s="1933"/>
      <c r="HHJ17" s="1933"/>
      <c r="HHK17" s="1933"/>
      <c r="HHL17" s="1933"/>
      <c r="HHM17" s="1933"/>
      <c r="HHN17" s="1933"/>
      <c r="HHO17" s="1933"/>
      <c r="HHP17" s="1933"/>
      <c r="HHQ17" s="1933"/>
      <c r="HHR17" s="1933"/>
      <c r="HHS17" s="1933"/>
      <c r="HHT17" s="1933"/>
      <c r="HHU17" s="1933"/>
      <c r="HHV17" s="1933"/>
      <c r="HHW17" s="1933"/>
      <c r="HHX17" s="1933"/>
      <c r="HHY17" s="1933"/>
      <c r="HHZ17" s="1933"/>
      <c r="HIA17" s="1933"/>
      <c r="HIB17" s="1933"/>
      <c r="HIC17" s="1933"/>
      <c r="HID17" s="1933"/>
      <c r="HIE17" s="1933"/>
      <c r="HIF17" s="1933"/>
      <c r="HIG17" s="1933"/>
      <c r="HIH17" s="1933"/>
      <c r="HII17" s="1933"/>
      <c r="HIJ17" s="1933"/>
      <c r="HIK17" s="1933"/>
      <c r="HIL17" s="1933"/>
      <c r="HIM17" s="1933"/>
      <c r="HIN17" s="1933"/>
      <c r="HIO17" s="1933"/>
      <c r="HIP17" s="1933"/>
      <c r="HIQ17" s="1933"/>
      <c r="HIR17" s="1933"/>
      <c r="HIS17" s="1933"/>
      <c r="HIT17" s="1933"/>
      <c r="HIU17" s="1933"/>
      <c r="HIV17" s="1933"/>
      <c r="HIW17" s="1933"/>
      <c r="HIX17" s="1933"/>
      <c r="HIY17" s="1933"/>
      <c r="HIZ17" s="1933"/>
      <c r="HJA17" s="1933"/>
      <c r="HJB17" s="1933"/>
      <c r="HJC17" s="1933"/>
      <c r="HJD17" s="1933"/>
      <c r="HJE17" s="1933"/>
      <c r="HJF17" s="1933"/>
      <c r="HJG17" s="1933"/>
      <c r="HJH17" s="1933"/>
      <c r="HJI17" s="1933"/>
      <c r="HJJ17" s="1933"/>
      <c r="HJK17" s="1933"/>
      <c r="HJL17" s="1933"/>
      <c r="HJM17" s="1933"/>
      <c r="HJN17" s="1933"/>
      <c r="HJO17" s="1933"/>
      <c r="HJP17" s="1933"/>
      <c r="HJQ17" s="1933"/>
      <c r="HJR17" s="1933"/>
      <c r="HJS17" s="1933"/>
      <c r="HJT17" s="1933"/>
      <c r="HJU17" s="1933"/>
      <c r="HJV17" s="1933"/>
      <c r="HJW17" s="1933"/>
      <c r="HJX17" s="1933"/>
      <c r="HJY17" s="1933"/>
      <c r="HJZ17" s="1933"/>
      <c r="HKA17" s="1933"/>
      <c r="HKB17" s="1933"/>
      <c r="HKC17" s="1933"/>
      <c r="HKD17" s="1933"/>
      <c r="HKE17" s="1933"/>
      <c r="HKF17" s="1933"/>
      <c r="HKG17" s="1933"/>
      <c r="HKH17" s="1933"/>
      <c r="HKI17" s="1933"/>
      <c r="HKJ17" s="1933"/>
      <c r="HKK17" s="1933"/>
      <c r="HKL17" s="1933"/>
      <c r="HKM17" s="1933"/>
      <c r="HKN17" s="1933"/>
      <c r="HKO17" s="1933"/>
      <c r="HKP17" s="1933"/>
      <c r="HKQ17" s="1933"/>
      <c r="HKR17" s="1933"/>
      <c r="HKS17" s="1933"/>
      <c r="HKT17" s="1933"/>
      <c r="HKU17" s="1933"/>
      <c r="HKV17" s="1933"/>
      <c r="HKW17" s="1933"/>
      <c r="HKX17" s="1933"/>
      <c r="HKY17" s="1933"/>
      <c r="HKZ17" s="1933"/>
      <c r="HLA17" s="1933"/>
      <c r="HLB17" s="1933"/>
      <c r="HLC17" s="1933"/>
      <c r="HLD17" s="1933"/>
      <c r="HLE17" s="1933"/>
      <c r="HLF17" s="1933"/>
      <c r="HLG17" s="1933"/>
      <c r="HLH17" s="1933"/>
      <c r="HLI17" s="1933"/>
      <c r="HLJ17" s="1933"/>
      <c r="HLK17" s="1933"/>
      <c r="HLL17" s="1933"/>
      <c r="HLM17" s="1933"/>
      <c r="HLN17" s="1933"/>
      <c r="HLO17" s="1933"/>
      <c r="HLP17" s="1933"/>
      <c r="HLQ17" s="1933"/>
      <c r="HLR17" s="1933"/>
      <c r="HLS17" s="1933"/>
      <c r="HLT17" s="1933"/>
      <c r="HLU17" s="1933"/>
      <c r="HLV17" s="1933"/>
      <c r="HLW17" s="1933"/>
      <c r="HLX17" s="1933"/>
      <c r="HLY17" s="1933"/>
      <c r="HLZ17" s="1933"/>
      <c r="HMA17" s="1933"/>
      <c r="HMB17" s="1933"/>
      <c r="HMC17" s="1933"/>
      <c r="HMD17" s="1933"/>
      <c r="HME17" s="1933"/>
      <c r="HMF17" s="1933"/>
      <c r="HMG17" s="1933"/>
      <c r="HMH17" s="1933"/>
      <c r="HMI17" s="1933"/>
      <c r="HMJ17" s="1933"/>
      <c r="HMK17" s="1933"/>
      <c r="HML17" s="1933"/>
      <c r="HMM17" s="1933"/>
      <c r="HMN17" s="1933"/>
      <c r="HMO17" s="1933"/>
      <c r="HMP17" s="1933"/>
      <c r="HMQ17" s="1933"/>
      <c r="HMR17" s="1933"/>
      <c r="HMS17" s="1933"/>
      <c r="HMT17" s="1933"/>
      <c r="HMU17" s="1933"/>
      <c r="HMV17" s="1933"/>
      <c r="HMW17" s="1933"/>
      <c r="HMX17" s="1933"/>
      <c r="HMY17" s="1933"/>
      <c r="HMZ17" s="1933"/>
      <c r="HNA17" s="1933"/>
      <c r="HNB17" s="1933"/>
      <c r="HNC17" s="1933"/>
      <c r="HND17" s="1933"/>
      <c r="HNE17" s="1933"/>
      <c r="HNF17" s="1933"/>
      <c r="HNG17" s="1933"/>
      <c r="HNH17" s="1933"/>
      <c r="HNI17" s="1933"/>
      <c r="HNJ17" s="1933"/>
      <c r="HNK17" s="1933"/>
      <c r="HNL17" s="1933"/>
      <c r="HNM17" s="1933"/>
      <c r="HNN17" s="1933"/>
      <c r="HNO17" s="1933"/>
      <c r="HNP17" s="1933"/>
      <c r="HNQ17" s="1933"/>
      <c r="HNR17" s="1933"/>
      <c r="HNS17" s="1933"/>
      <c r="HNT17" s="1933"/>
      <c r="HNU17" s="1933"/>
      <c r="HNV17" s="1933"/>
      <c r="HNW17" s="1933"/>
      <c r="HNX17" s="1933"/>
      <c r="HNY17" s="1933"/>
      <c r="HNZ17" s="1933"/>
      <c r="HOA17" s="1933"/>
      <c r="HOB17" s="1933"/>
      <c r="HOC17" s="1933"/>
      <c r="HOD17" s="1933"/>
      <c r="HOE17" s="1933"/>
      <c r="HOF17" s="1933"/>
      <c r="HOG17" s="1933"/>
      <c r="HOH17" s="1933"/>
      <c r="HOI17" s="1933"/>
      <c r="HOJ17" s="1933"/>
      <c r="HOK17" s="1933"/>
      <c r="HOL17" s="1933"/>
      <c r="HOM17" s="1933"/>
      <c r="HON17" s="1933"/>
      <c r="HOO17" s="1933"/>
      <c r="HOP17" s="1933"/>
      <c r="HOQ17" s="1933"/>
      <c r="HOR17" s="1933"/>
      <c r="HOS17" s="1933"/>
      <c r="HOT17" s="1933"/>
      <c r="HOU17" s="1933"/>
      <c r="HOV17" s="1933"/>
      <c r="HOW17" s="1933"/>
      <c r="HOX17" s="1933"/>
      <c r="HOY17" s="1933"/>
      <c r="HOZ17" s="1933"/>
      <c r="HPA17" s="1933"/>
      <c r="HPB17" s="1933"/>
      <c r="HPC17" s="1933"/>
      <c r="HPD17" s="1933"/>
      <c r="HPE17" s="1933"/>
      <c r="HPF17" s="1933"/>
      <c r="HPG17" s="1933"/>
      <c r="HPH17" s="1933"/>
      <c r="HPI17" s="1933"/>
      <c r="HPJ17" s="1933"/>
      <c r="HPK17" s="1933"/>
      <c r="HPL17" s="1933"/>
      <c r="HPM17" s="1933"/>
      <c r="HPN17" s="1933"/>
      <c r="HPO17" s="1933"/>
      <c r="HPP17" s="1933"/>
      <c r="HPQ17" s="1933"/>
      <c r="HPR17" s="1933"/>
      <c r="HPS17" s="1933"/>
      <c r="HPT17" s="1933"/>
      <c r="HPU17" s="1933"/>
      <c r="HPV17" s="1933"/>
      <c r="HPW17" s="1933"/>
      <c r="HPX17" s="1933"/>
      <c r="HPY17" s="1933"/>
      <c r="HPZ17" s="1933"/>
      <c r="HQA17" s="1933"/>
      <c r="HQB17" s="1933"/>
      <c r="HQC17" s="1933"/>
      <c r="HQD17" s="1933"/>
      <c r="HQE17" s="1933"/>
      <c r="HQF17" s="1933"/>
      <c r="HQG17" s="1933"/>
      <c r="HQH17" s="1933"/>
      <c r="HQI17" s="1933"/>
      <c r="HQJ17" s="1933"/>
      <c r="HQK17" s="1933"/>
      <c r="HQL17" s="1933"/>
      <c r="HQM17" s="1933"/>
      <c r="HQN17" s="1933"/>
      <c r="HQO17" s="1933"/>
      <c r="HQP17" s="1933"/>
      <c r="HQQ17" s="1933"/>
      <c r="HQR17" s="1933"/>
      <c r="HQS17" s="1933"/>
      <c r="HQT17" s="1933"/>
      <c r="HQU17" s="1933"/>
      <c r="HQV17" s="1933"/>
      <c r="HQW17" s="1933"/>
      <c r="HQX17" s="1933"/>
      <c r="HQY17" s="1933"/>
      <c r="HQZ17" s="1933"/>
      <c r="HRA17" s="1933"/>
      <c r="HRB17" s="1933"/>
      <c r="HRC17" s="1933"/>
      <c r="HRD17" s="1933"/>
      <c r="HRE17" s="1933"/>
      <c r="HRF17" s="1933"/>
      <c r="HRG17" s="1933"/>
      <c r="HRH17" s="1933"/>
      <c r="HRI17" s="1933"/>
      <c r="HRJ17" s="1933"/>
      <c r="HRK17" s="1933"/>
      <c r="HRL17" s="1933"/>
      <c r="HRM17" s="1933"/>
      <c r="HRN17" s="1933"/>
      <c r="HRO17" s="1933"/>
      <c r="HRP17" s="1933"/>
      <c r="HRQ17" s="1933"/>
      <c r="HRR17" s="1933"/>
      <c r="HRS17" s="1933"/>
      <c r="HRT17" s="1933"/>
      <c r="HRU17" s="1933"/>
      <c r="HRV17" s="1933"/>
      <c r="HRW17" s="1933"/>
      <c r="HRX17" s="1933"/>
      <c r="HRY17" s="1933"/>
      <c r="HRZ17" s="1933"/>
      <c r="HSA17" s="1933"/>
      <c r="HSB17" s="1933"/>
      <c r="HSC17" s="1933"/>
      <c r="HSD17" s="1933"/>
      <c r="HSE17" s="1933"/>
      <c r="HSF17" s="1933"/>
      <c r="HSG17" s="1933"/>
      <c r="HSH17" s="1933"/>
      <c r="HSI17" s="1933"/>
      <c r="HSJ17" s="1933"/>
      <c r="HSK17" s="1933"/>
      <c r="HSL17" s="1933"/>
      <c r="HSM17" s="1933"/>
      <c r="HSN17" s="1933"/>
      <c r="HSO17" s="1933"/>
      <c r="HSP17" s="1933"/>
      <c r="HSQ17" s="1933"/>
      <c r="HSR17" s="1933"/>
      <c r="HSS17" s="1933"/>
      <c r="HST17" s="1933"/>
      <c r="HSU17" s="1933"/>
      <c r="HSV17" s="1933"/>
      <c r="HSW17" s="1933"/>
      <c r="HSX17" s="1933"/>
      <c r="HSY17" s="1933"/>
      <c r="HSZ17" s="1933"/>
      <c r="HTA17" s="1933"/>
      <c r="HTB17" s="1933"/>
      <c r="HTC17" s="1933"/>
      <c r="HTD17" s="1933"/>
      <c r="HTE17" s="1933"/>
      <c r="HTF17" s="1933"/>
      <c r="HTG17" s="1933"/>
      <c r="HTH17" s="1933"/>
      <c r="HTI17" s="1933"/>
      <c r="HTJ17" s="1933"/>
      <c r="HTK17" s="1933"/>
      <c r="HTL17" s="1933"/>
      <c r="HTM17" s="1933"/>
      <c r="HTN17" s="1933"/>
      <c r="HTO17" s="1933"/>
      <c r="HTP17" s="1933"/>
      <c r="HTQ17" s="1933"/>
      <c r="HTR17" s="1933"/>
      <c r="HTS17" s="1933"/>
      <c r="HTT17" s="1933"/>
      <c r="HTU17" s="1933"/>
      <c r="HTV17" s="1933"/>
      <c r="HTW17" s="1933"/>
      <c r="HTX17" s="1933"/>
      <c r="HTY17" s="1933"/>
      <c r="HTZ17" s="1933"/>
      <c r="HUA17" s="1933"/>
      <c r="HUB17" s="1933"/>
      <c r="HUC17" s="1933"/>
      <c r="HUD17" s="1933"/>
      <c r="HUE17" s="1933"/>
      <c r="HUF17" s="1933"/>
      <c r="HUG17" s="1933"/>
      <c r="HUH17" s="1933"/>
      <c r="HUI17" s="1933"/>
      <c r="HUJ17" s="1933"/>
      <c r="HUK17" s="1933"/>
      <c r="HUL17" s="1933"/>
      <c r="HUM17" s="1933"/>
      <c r="HUN17" s="1933"/>
      <c r="HUO17" s="1933"/>
      <c r="HUP17" s="1933"/>
      <c r="HUQ17" s="1933"/>
      <c r="HUR17" s="1933"/>
      <c r="HUS17" s="1933"/>
      <c r="HUT17" s="1933"/>
      <c r="HUU17" s="1933"/>
      <c r="HUV17" s="1933"/>
      <c r="HUW17" s="1933"/>
      <c r="HUX17" s="1933"/>
      <c r="HUY17" s="1933"/>
      <c r="HUZ17" s="1933"/>
      <c r="HVA17" s="1933"/>
      <c r="HVB17" s="1933"/>
      <c r="HVC17" s="1933"/>
      <c r="HVD17" s="1933"/>
      <c r="HVE17" s="1933"/>
      <c r="HVF17" s="1933"/>
      <c r="HVG17" s="1933"/>
      <c r="HVH17" s="1933"/>
      <c r="HVI17" s="1933"/>
      <c r="HVJ17" s="1933"/>
      <c r="HVK17" s="1933"/>
      <c r="HVL17" s="1933"/>
      <c r="HVM17" s="1933"/>
      <c r="HVN17" s="1933"/>
      <c r="HVO17" s="1933"/>
      <c r="HVP17" s="1933"/>
      <c r="HVQ17" s="1933"/>
      <c r="HVR17" s="1933"/>
      <c r="HVS17" s="1933"/>
      <c r="HVT17" s="1933"/>
      <c r="HVU17" s="1933"/>
      <c r="HVV17" s="1933"/>
      <c r="HVW17" s="1933"/>
      <c r="HVX17" s="1933"/>
      <c r="HVY17" s="1933"/>
      <c r="HVZ17" s="1933"/>
      <c r="HWA17" s="1933"/>
      <c r="HWB17" s="1933"/>
      <c r="HWC17" s="1933"/>
      <c r="HWD17" s="1933"/>
      <c r="HWE17" s="1933"/>
      <c r="HWF17" s="1933"/>
      <c r="HWG17" s="1933"/>
      <c r="HWH17" s="1933"/>
      <c r="HWI17" s="1933"/>
      <c r="HWJ17" s="1933"/>
      <c r="HWK17" s="1933"/>
      <c r="HWL17" s="1933"/>
      <c r="HWM17" s="1933"/>
      <c r="HWN17" s="1933"/>
      <c r="HWO17" s="1933"/>
      <c r="HWP17" s="1933"/>
      <c r="HWQ17" s="1933"/>
      <c r="HWR17" s="1933"/>
      <c r="HWS17" s="1933"/>
      <c r="HWT17" s="1933"/>
      <c r="HWU17" s="1933"/>
      <c r="HWV17" s="1933"/>
      <c r="HWW17" s="1933"/>
      <c r="HWX17" s="1933"/>
      <c r="HWY17" s="1933"/>
      <c r="HWZ17" s="1933"/>
      <c r="HXA17" s="1933"/>
      <c r="HXB17" s="1933"/>
      <c r="HXC17" s="1933"/>
      <c r="HXD17" s="1933"/>
      <c r="HXE17" s="1933"/>
      <c r="HXF17" s="1933"/>
      <c r="HXG17" s="1933"/>
      <c r="HXH17" s="1933"/>
      <c r="HXI17" s="1933"/>
      <c r="HXJ17" s="1933"/>
      <c r="HXK17" s="1933"/>
      <c r="HXL17" s="1933"/>
      <c r="HXM17" s="1933"/>
      <c r="HXN17" s="1933"/>
      <c r="HXO17" s="1933"/>
      <c r="HXP17" s="1933"/>
      <c r="HXQ17" s="1933"/>
      <c r="HXR17" s="1933"/>
      <c r="HXS17" s="1933"/>
      <c r="HXT17" s="1933"/>
      <c r="HXU17" s="1933"/>
      <c r="HXV17" s="1933"/>
      <c r="HXW17" s="1933"/>
      <c r="HXX17" s="1933"/>
      <c r="HXY17" s="1933"/>
      <c r="HXZ17" s="1933"/>
      <c r="HYA17" s="1933"/>
      <c r="HYB17" s="1933"/>
      <c r="HYC17" s="1933"/>
      <c r="HYD17" s="1933"/>
      <c r="HYE17" s="1933"/>
      <c r="HYF17" s="1933"/>
      <c r="HYG17" s="1933"/>
      <c r="HYH17" s="1933"/>
      <c r="HYI17" s="1933"/>
      <c r="HYJ17" s="1933"/>
      <c r="HYK17" s="1933"/>
      <c r="HYL17" s="1933"/>
      <c r="HYM17" s="1933"/>
      <c r="HYN17" s="1933"/>
      <c r="HYO17" s="1933"/>
      <c r="HYP17" s="1933"/>
      <c r="HYQ17" s="1933"/>
      <c r="HYR17" s="1933"/>
      <c r="HYS17" s="1933"/>
      <c r="HYT17" s="1933"/>
      <c r="HYU17" s="1933"/>
      <c r="HYV17" s="1933"/>
      <c r="HYW17" s="1933"/>
      <c r="HYX17" s="1933"/>
      <c r="HYY17" s="1933"/>
      <c r="HYZ17" s="1933"/>
      <c r="HZA17" s="1933"/>
      <c r="HZB17" s="1933"/>
      <c r="HZC17" s="1933"/>
      <c r="HZD17" s="1933"/>
      <c r="HZE17" s="1933"/>
      <c r="HZF17" s="1933"/>
      <c r="HZG17" s="1933"/>
      <c r="HZH17" s="1933"/>
      <c r="HZI17" s="1933"/>
      <c r="HZJ17" s="1933"/>
      <c r="HZK17" s="1933"/>
      <c r="HZL17" s="1933"/>
      <c r="HZM17" s="1933"/>
      <c r="HZN17" s="1933"/>
      <c r="HZO17" s="1933"/>
      <c r="HZP17" s="1933"/>
      <c r="HZQ17" s="1933"/>
      <c r="HZR17" s="1933"/>
      <c r="HZS17" s="1933"/>
      <c r="HZT17" s="1933"/>
      <c r="HZU17" s="1933"/>
      <c r="HZV17" s="1933"/>
      <c r="HZW17" s="1933"/>
      <c r="HZX17" s="1933"/>
      <c r="HZY17" s="1933"/>
      <c r="HZZ17" s="1933"/>
      <c r="IAA17" s="1933"/>
      <c r="IAB17" s="1933"/>
      <c r="IAC17" s="1933"/>
      <c r="IAD17" s="1933"/>
      <c r="IAE17" s="1933"/>
      <c r="IAF17" s="1933"/>
      <c r="IAG17" s="1933"/>
      <c r="IAH17" s="1933"/>
      <c r="IAI17" s="1933"/>
      <c r="IAJ17" s="1933"/>
      <c r="IAK17" s="1933"/>
      <c r="IAL17" s="1933"/>
      <c r="IAM17" s="1933"/>
      <c r="IAN17" s="1933"/>
      <c r="IAO17" s="1933"/>
      <c r="IAP17" s="1933"/>
      <c r="IAQ17" s="1933"/>
      <c r="IAR17" s="1933"/>
      <c r="IAS17" s="1933"/>
      <c r="IAT17" s="1933"/>
      <c r="IAU17" s="1933"/>
      <c r="IAV17" s="1933"/>
      <c r="IAW17" s="1933"/>
      <c r="IAX17" s="1933"/>
      <c r="IAY17" s="1933"/>
      <c r="IAZ17" s="1933"/>
      <c r="IBA17" s="1933"/>
      <c r="IBB17" s="1933"/>
      <c r="IBC17" s="1933"/>
      <c r="IBD17" s="1933"/>
      <c r="IBE17" s="1933"/>
      <c r="IBF17" s="1933"/>
      <c r="IBG17" s="1933"/>
      <c r="IBH17" s="1933"/>
      <c r="IBI17" s="1933"/>
      <c r="IBJ17" s="1933"/>
      <c r="IBK17" s="1933"/>
      <c r="IBL17" s="1933"/>
      <c r="IBM17" s="1933"/>
      <c r="IBN17" s="1933"/>
      <c r="IBO17" s="1933"/>
      <c r="IBP17" s="1933"/>
      <c r="IBQ17" s="1933"/>
      <c r="IBR17" s="1933"/>
      <c r="IBS17" s="1933"/>
      <c r="IBT17" s="1933"/>
      <c r="IBU17" s="1933"/>
      <c r="IBV17" s="1933"/>
      <c r="IBW17" s="1933"/>
      <c r="IBX17" s="1933"/>
      <c r="IBY17" s="1933"/>
      <c r="IBZ17" s="1933"/>
      <c r="ICA17" s="1933"/>
      <c r="ICB17" s="1933"/>
      <c r="ICC17" s="1933"/>
      <c r="ICD17" s="1933"/>
      <c r="ICE17" s="1933"/>
      <c r="ICF17" s="1933"/>
      <c r="ICG17" s="1933"/>
      <c r="ICH17" s="1933"/>
      <c r="ICI17" s="1933"/>
      <c r="ICJ17" s="1933"/>
      <c r="ICK17" s="1933"/>
      <c r="ICL17" s="1933"/>
      <c r="ICM17" s="1933"/>
      <c r="ICN17" s="1933"/>
      <c r="ICO17" s="1933"/>
      <c r="ICP17" s="1933"/>
      <c r="ICQ17" s="1933"/>
      <c r="ICR17" s="1933"/>
      <c r="ICS17" s="1933"/>
      <c r="ICT17" s="1933"/>
      <c r="ICU17" s="1933"/>
      <c r="ICV17" s="1933"/>
      <c r="ICW17" s="1933"/>
      <c r="ICX17" s="1933"/>
      <c r="ICY17" s="1933"/>
      <c r="ICZ17" s="1933"/>
      <c r="IDA17" s="1933"/>
      <c r="IDB17" s="1933"/>
      <c r="IDC17" s="1933"/>
      <c r="IDD17" s="1933"/>
      <c r="IDE17" s="1933"/>
      <c r="IDF17" s="1933"/>
      <c r="IDG17" s="1933"/>
      <c r="IDH17" s="1933"/>
      <c r="IDI17" s="1933"/>
      <c r="IDJ17" s="1933"/>
      <c r="IDK17" s="1933"/>
      <c r="IDL17" s="1933"/>
      <c r="IDM17" s="1933"/>
      <c r="IDN17" s="1933"/>
      <c r="IDO17" s="1933"/>
      <c r="IDP17" s="1933"/>
      <c r="IDQ17" s="1933"/>
      <c r="IDR17" s="1933"/>
      <c r="IDS17" s="1933"/>
      <c r="IDT17" s="1933"/>
      <c r="IDU17" s="1933"/>
      <c r="IDV17" s="1933"/>
      <c r="IDW17" s="1933"/>
      <c r="IDX17" s="1933"/>
      <c r="IDY17" s="1933"/>
      <c r="IDZ17" s="1933"/>
      <c r="IEA17" s="1933"/>
      <c r="IEB17" s="1933"/>
      <c r="IEC17" s="1933"/>
      <c r="IED17" s="1933"/>
      <c r="IEE17" s="1933"/>
      <c r="IEF17" s="1933"/>
      <c r="IEG17" s="1933"/>
      <c r="IEH17" s="1933"/>
      <c r="IEI17" s="1933"/>
      <c r="IEJ17" s="1933"/>
      <c r="IEK17" s="1933"/>
      <c r="IEL17" s="1933"/>
      <c r="IEM17" s="1933"/>
      <c r="IEN17" s="1933"/>
      <c r="IEO17" s="1933"/>
      <c r="IEP17" s="1933"/>
      <c r="IEQ17" s="1933"/>
      <c r="IER17" s="1933"/>
      <c r="IES17" s="1933"/>
      <c r="IET17" s="1933"/>
      <c r="IEU17" s="1933"/>
      <c r="IEV17" s="1933"/>
      <c r="IEW17" s="1933"/>
      <c r="IEX17" s="1933"/>
      <c r="IEY17" s="1933"/>
      <c r="IEZ17" s="1933"/>
      <c r="IFA17" s="1933"/>
      <c r="IFB17" s="1933"/>
      <c r="IFC17" s="1933"/>
      <c r="IFD17" s="1933"/>
      <c r="IFE17" s="1933"/>
      <c r="IFF17" s="1933"/>
      <c r="IFG17" s="1933"/>
      <c r="IFH17" s="1933"/>
      <c r="IFI17" s="1933"/>
      <c r="IFJ17" s="1933"/>
      <c r="IFK17" s="1933"/>
      <c r="IFL17" s="1933"/>
      <c r="IFM17" s="1933"/>
      <c r="IFN17" s="1933"/>
      <c r="IFO17" s="1933"/>
      <c r="IFP17" s="1933"/>
      <c r="IFQ17" s="1933"/>
      <c r="IFR17" s="1933"/>
      <c r="IFS17" s="1933"/>
      <c r="IFT17" s="1933"/>
      <c r="IFU17" s="1933"/>
      <c r="IFV17" s="1933"/>
      <c r="IFW17" s="1933"/>
      <c r="IFX17" s="1933"/>
      <c r="IFY17" s="1933"/>
      <c r="IFZ17" s="1933"/>
      <c r="IGA17" s="1933"/>
      <c r="IGB17" s="1933"/>
      <c r="IGC17" s="1933"/>
      <c r="IGD17" s="1933"/>
      <c r="IGE17" s="1933"/>
      <c r="IGF17" s="1933"/>
      <c r="IGG17" s="1933"/>
      <c r="IGH17" s="1933"/>
      <c r="IGI17" s="1933"/>
      <c r="IGJ17" s="1933"/>
      <c r="IGK17" s="1933"/>
      <c r="IGL17" s="1933"/>
      <c r="IGM17" s="1933"/>
      <c r="IGN17" s="1933"/>
      <c r="IGO17" s="1933"/>
      <c r="IGP17" s="1933"/>
      <c r="IGQ17" s="1933"/>
      <c r="IGR17" s="1933"/>
      <c r="IGS17" s="1933"/>
      <c r="IGT17" s="1933"/>
      <c r="IGU17" s="1933"/>
      <c r="IGV17" s="1933"/>
      <c r="IGW17" s="1933"/>
      <c r="IGX17" s="1933"/>
      <c r="IGY17" s="1933"/>
      <c r="IGZ17" s="1933"/>
      <c r="IHA17" s="1933"/>
      <c r="IHB17" s="1933"/>
      <c r="IHC17" s="1933"/>
      <c r="IHD17" s="1933"/>
      <c r="IHE17" s="1933"/>
      <c r="IHF17" s="1933"/>
      <c r="IHG17" s="1933"/>
      <c r="IHH17" s="1933"/>
      <c r="IHI17" s="1933"/>
      <c r="IHJ17" s="1933"/>
      <c r="IHK17" s="1933"/>
      <c r="IHL17" s="1933"/>
      <c r="IHM17" s="1933"/>
      <c r="IHN17" s="1933"/>
      <c r="IHO17" s="1933"/>
      <c r="IHP17" s="1933"/>
      <c r="IHQ17" s="1933"/>
      <c r="IHR17" s="1933"/>
      <c r="IHS17" s="1933"/>
      <c r="IHT17" s="1933"/>
      <c r="IHU17" s="1933"/>
      <c r="IHV17" s="1933"/>
      <c r="IHW17" s="1933"/>
      <c r="IHX17" s="1933"/>
      <c r="IHY17" s="1933"/>
      <c r="IHZ17" s="1933"/>
      <c r="IIA17" s="1933"/>
      <c r="IIB17" s="1933"/>
      <c r="IIC17" s="1933"/>
      <c r="IID17" s="1933"/>
      <c r="IIE17" s="1933"/>
      <c r="IIF17" s="1933"/>
      <c r="IIG17" s="1933"/>
      <c r="IIH17" s="1933"/>
      <c r="III17" s="1933"/>
      <c r="IIJ17" s="1933"/>
      <c r="IIK17" s="1933"/>
      <c r="IIL17" s="1933"/>
      <c r="IIM17" s="1933"/>
      <c r="IIN17" s="1933"/>
      <c r="IIO17" s="1933"/>
      <c r="IIP17" s="1933"/>
      <c r="IIQ17" s="1933"/>
      <c r="IIR17" s="1933"/>
      <c r="IIS17" s="1933"/>
      <c r="IIT17" s="1933"/>
      <c r="IIU17" s="1933"/>
      <c r="IIV17" s="1933"/>
      <c r="IIW17" s="1933"/>
      <c r="IIX17" s="1933"/>
      <c r="IIY17" s="1933"/>
      <c r="IIZ17" s="1933"/>
      <c r="IJA17" s="1933"/>
      <c r="IJB17" s="1933"/>
      <c r="IJC17" s="1933"/>
      <c r="IJD17" s="1933"/>
      <c r="IJE17" s="1933"/>
      <c r="IJF17" s="1933"/>
      <c r="IJG17" s="1933"/>
      <c r="IJH17" s="1933"/>
      <c r="IJI17" s="1933"/>
      <c r="IJJ17" s="1933"/>
      <c r="IJK17" s="1933"/>
      <c r="IJL17" s="1933"/>
      <c r="IJM17" s="1933"/>
      <c r="IJN17" s="1933"/>
      <c r="IJO17" s="1933"/>
      <c r="IJP17" s="1933"/>
      <c r="IJQ17" s="1933"/>
      <c r="IJR17" s="1933"/>
      <c r="IJS17" s="1933"/>
      <c r="IJT17" s="1933"/>
      <c r="IJU17" s="1933"/>
      <c r="IJV17" s="1933"/>
      <c r="IJW17" s="1933"/>
      <c r="IJX17" s="1933"/>
      <c r="IJY17" s="1933"/>
      <c r="IJZ17" s="1933"/>
      <c r="IKA17" s="1933"/>
      <c r="IKB17" s="1933"/>
      <c r="IKC17" s="1933"/>
      <c r="IKD17" s="1933"/>
      <c r="IKE17" s="1933"/>
      <c r="IKF17" s="1933"/>
      <c r="IKG17" s="1933"/>
      <c r="IKH17" s="1933"/>
      <c r="IKI17" s="1933"/>
      <c r="IKJ17" s="1933"/>
      <c r="IKK17" s="1933"/>
      <c r="IKL17" s="1933"/>
      <c r="IKM17" s="1933"/>
      <c r="IKN17" s="1933"/>
      <c r="IKO17" s="1933"/>
      <c r="IKP17" s="1933"/>
      <c r="IKQ17" s="1933"/>
      <c r="IKR17" s="1933"/>
      <c r="IKS17" s="1933"/>
      <c r="IKT17" s="1933"/>
      <c r="IKU17" s="1933"/>
      <c r="IKV17" s="1933"/>
      <c r="IKW17" s="1933"/>
      <c r="IKX17" s="1933"/>
      <c r="IKY17" s="1933"/>
      <c r="IKZ17" s="1933"/>
      <c r="ILA17" s="1933"/>
      <c r="ILB17" s="1933"/>
      <c r="ILC17" s="1933"/>
      <c r="ILD17" s="1933"/>
      <c r="ILE17" s="1933"/>
      <c r="ILF17" s="1933"/>
      <c r="ILG17" s="1933"/>
      <c r="ILH17" s="1933"/>
      <c r="ILI17" s="1933"/>
      <c r="ILJ17" s="1933"/>
      <c r="ILK17" s="1933"/>
      <c r="ILL17" s="1933"/>
      <c r="ILM17" s="1933"/>
      <c r="ILN17" s="1933"/>
      <c r="ILO17" s="1933"/>
      <c r="ILP17" s="1933"/>
      <c r="ILQ17" s="1933"/>
      <c r="ILR17" s="1933"/>
      <c r="ILS17" s="1933"/>
      <c r="ILT17" s="1933"/>
      <c r="ILU17" s="1933"/>
      <c r="ILV17" s="1933"/>
      <c r="ILW17" s="1933"/>
      <c r="ILX17" s="1933"/>
      <c r="ILY17" s="1933"/>
      <c r="ILZ17" s="1933"/>
      <c r="IMA17" s="1933"/>
      <c r="IMB17" s="1933"/>
      <c r="IMC17" s="1933"/>
      <c r="IMD17" s="1933"/>
      <c r="IME17" s="1933"/>
      <c r="IMF17" s="1933"/>
      <c r="IMG17" s="1933"/>
      <c r="IMH17" s="1933"/>
      <c r="IMI17" s="1933"/>
      <c r="IMJ17" s="1933"/>
      <c r="IMK17" s="1933"/>
      <c r="IML17" s="1933"/>
      <c r="IMM17" s="1933"/>
      <c r="IMN17" s="1933"/>
      <c r="IMO17" s="1933"/>
      <c r="IMP17" s="1933"/>
      <c r="IMQ17" s="1933"/>
      <c r="IMR17" s="1933"/>
      <c r="IMS17" s="1933"/>
      <c r="IMT17" s="1933"/>
      <c r="IMU17" s="1933"/>
      <c r="IMV17" s="1933"/>
      <c r="IMW17" s="1933"/>
      <c r="IMX17" s="1933"/>
      <c r="IMY17" s="1933"/>
      <c r="IMZ17" s="1933"/>
      <c r="INA17" s="1933"/>
      <c r="INB17" s="1933"/>
      <c r="INC17" s="1933"/>
      <c r="IND17" s="1933"/>
      <c r="INE17" s="1933"/>
      <c r="INF17" s="1933"/>
      <c r="ING17" s="1933"/>
      <c r="INH17" s="1933"/>
      <c r="INI17" s="1933"/>
      <c r="INJ17" s="1933"/>
      <c r="INK17" s="1933"/>
      <c r="INL17" s="1933"/>
      <c r="INM17" s="1933"/>
      <c r="INN17" s="1933"/>
      <c r="INO17" s="1933"/>
      <c r="INP17" s="1933"/>
      <c r="INQ17" s="1933"/>
      <c r="INR17" s="1933"/>
      <c r="INS17" s="1933"/>
      <c r="INT17" s="1933"/>
      <c r="INU17" s="1933"/>
      <c r="INV17" s="1933"/>
      <c r="INW17" s="1933"/>
      <c r="INX17" s="1933"/>
      <c r="INY17" s="1933"/>
      <c r="INZ17" s="1933"/>
      <c r="IOA17" s="1933"/>
      <c r="IOB17" s="1933"/>
      <c r="IOC17" s="1933"/>
      <c r="IOD17" s="1933"/>
      <c r="IOE17" s="1933"/>
      <c r="IOF17" s="1933"/>
      <c r="IOG17" s="1933"/>
      <c r="IOH17" s="1933"/>
      <c r="IOI17" s="1933"/>
      <c r="IOJ17" s="1933"/>
      <c r="IOK17" s="1933"/>
      <c r="IOL17" s="1933"/>
      <c r="IOM17" s="1933"/>
      <c r="ION17" s="1933"/>
      <c r="IOO17" s="1933"/>
      <c r="IOP17" s="1933"/>
      <c r="IOQ17" s="1933"/>
      <c r="IOR17" s="1933"/>
      <c r="IOS17" s="1933"/>
      <c r="IOT17" s="1933"/>
      <c r="IOU17" s="1933"/>
      <c r="IOV17" s="1933"/>
      <c r="IOW17" s="1933"/>
      <c r="IOX17" s="1933"/>
      <c r="IOY17" s="1933"/>
      <c r="IOZ17" s="1933"/>
      <c r="IPA17" s="1933"/>
      <c r="IPB17" s="1933"/>
      <c r="IPC17" s="1933"/>
      <c r="IPD17" s="1933"/>
      <c r="IPE17" s="1933"/>
      <c r="IPF17" s="1933"/>
      <c r="IPG17" s="1933"/>
      <c r="IPH17" s="1933"/>
      <c r="IPI17" s="1933"/>
      <c r="IPJ17" s="1933"/>
      <c r="IPK17" s="1933"/>
      <c r="IPL17" s="1933"/>
      <c r="IPM17" s="1933"/>
      <c r="IPN17" s="1933"/>
      <c r="IPO17" s="1933"/>
      <c r="IPP17" s="1933"/>
      <c r="IPQ17" s="1933"/>
      <c r="IPR17" s="1933"/>
      <c r="IPS17" s="1933"/>
      <c r="IPT17" s="1933"/>
      <c r="IPU17" s="1933"/>
      <c r="IPV17" s="1933"/>
      <c r="IPW17" s="1933"/>
      <c r="IPX17" s="1933"/>
      <c r="IPY17" s="1933"/>
      <c r="IPZ17" s="1933"/>
      <c r="IQA17" s="1933"/>
      <c r="IQB17" s="1933"/>
      <c r="IQC17" s="1933"/>
      <c r="IQD17" s="1933"/>
      <c r="IQE17" s="1933"/>
      <c r="IQF17" s="1933"/>
      <c r="IQG17" s="1933"/>
      <c r="IQH17" s="1933"/>
      <c r="IQI17" s="1933"/>
      <c r="IQJ17" s="1933"/>
      <c r="IQK17" s="1933"/>
      <c r="IQL17" s="1933"/>
      <c r="IQM17" s="1933"/>
      <c r="IQN17" s="1933"/>
      <c r="IQO17" s="1933"/>
      <c r="IQP17" s="1933"/>
      <c r="IQQ17" s="1933"/>
      <c r="IQR17" s="1933"/>
      <c r="IQS17" s="1933"/>
      <c r="IQT17" s="1933"/>
      <c r="IQU17" s="1933"/>
      <c r="IQV17" s="1933"/>
      <c r="IQW17" s="1933"/>
      <c r="IQX17" s="1933"/>
      <c r="IQY17" s="1933"/>
      <c r="IQZ17" s="1933"/>
      <c r="IRA17" s="1933"/>
      <c r="IRB17" s="1933"/>
      <c r="IRC17" s="1933"/>
      <c r="IRD17" s="1933"/>
      <c r="IRE17" s="1933"/>
      <c r="IRF17" s="1933"/>
      <c r="IRG17" s="1933"/>
      <c r="IRH17" s="1933"/>
      <c r="IRI17" s="1933"/>
      <c r="IRJ17" s="1933"/>
      <c r="IRK17" s="1933"/>
      <c r="IRL17" s="1933"/>
      <c r="IRM17" s="1933"/>
      <c r="IRN17" s="1933"/>
      <c r="IRO17" s="1933"/>
      <c r="IRP17" s="1933"/>
      <c r="IRQ17" s="1933"/>
      <c r="IRR17" s="1933"/>
      <c r="IRS17" s="1933"/>
      <c r="IRT17" s="1933"/>
      <c r="IRU17" s="1933"/>
      <c r="IRV17" s="1933"/>
      <c r="IRW17" s="1933"/>
      <c r="IRX17" s="1933"/>
      <c r="IRY17" s="1933"/>
      <c r="IRZ17" s="1933"/>
      <c r="ISA17" s="1933"/>
      <c r="ISB17" s="1933"/>
      <c r="ISC17" s="1933"/>
      <c r="ISD17" s="1933"/>
      <c r="ISE17" s="1933"/>
      <c r="ISF17" s="1933"/>
      <c r="ISG17" s="1933"/>
      <c r="ISH17" s="1933"/>
      <c r="ISI17" s="1933"/>
      <c r="ISJ17" s="1933"/>
      <c r="ISK17" s="1933"/>
      <c r="ISL17" s="1933"/>
      <c r="ISM17" s="1933"/>
      <c r="ISN17" s="1933"/>
      <c r="ISO17" s="1933"/>
      <c r="ISP17" s="1933"/>
      <c r="ISQ17" s="1933"/>
      <c r="ISR17" s="1933"/>
      <c r="ISS17" s="1933"/>
      <c r="IST17" s="1933"/>
      <c r="ISU17" s="1933"/>
      <c r="ISV17" s="1933"/>
      <c r="ISW17" s="1933"/>
      <c r="ISX17" s="1933"/>
      <c r="ISY17" s="1933"/>
      <c r="ISZ17" s="1933"/>
      <c r="ITA17" s="1933"/>
      <c r="ITB17" s="1933"/>
      <c r="ITC17" s="1933"/>
      <c r="ITD17" s="1933"/>
      <c r="ITE17" s="1933"/>
      <c r="ITF17" s="1933"/>
      <c r="ITG17" s="1933"/>
      <c r="ITH17" s="1933"/>
      <c r="ITI17" s="1933"/>
      <c r="ITJ17" s="1933"/>
      <c r="ITK17" s="1933"/>
      <c r="ITL17" s="1933"/>
      <c r="ITM17" s="1933"/>
      <c r="ITN17" s="1933"/>
      <c r="ITO17" s="1933"/>
      <c r="ITP17" s="1933"/>
      <c r="ITQ17" s="1933"/>
      <c r="ITR17" s="1933"/>
      <c r="ITS17" s="1933"/>
      <c r="ITT17" s="1933"/>
      <c r="ITU17" s="1933"/>
      <c r="ITV17" s="1933"/>
      <c r="ITW17" s="1933"/>
      <c r="ITX17" s="1933"/>
      <c r="ITY17" s="1933"/>
      <c r="ITZ17" s="1933"/>
      <c r="IUA17" s="1933"/>
      <c r="IUB17" s="1933"/>
      <c r="IUC17" s="1933"/>
      <c r="IUD17" s="1933"/>
      <c r="IUE17" s="1933"/>
      <c r="IUF17" s="1933"/>
      <c r="IUG17" s="1933"/>
      <c r="IUH17" s="1933"/>
      <c r="IUI17" s="1933"/>
      <c r="IUJ17" s="1933"/>
      <c r="IUK17" s="1933"/>
      <c r="IUL17" s="1933"/>
      <c r="IUM17" s="1933"/>
      <c r="IUN17" s="1933"/>
      <c r="IUO17" s="1933"/>
      <c r="IUP17" s="1933"/>
      <c r="IUQ17" s="1933"/>
      <c r="IUR17" s="1933"/>
      <c r="IUS17" s="1933"/>
      <c r="IUT17" s="1933"/>
      <c r="IUU17" s="1933"/>
      <c r="IUV17" s="1933"/>
      <c r="IUW17" s="1933"/>
      <c r="IUX17" s="1933"/>
      <c r="IUY17" s="1933"/>
      <c r="IUZ17" s="1933"/>
      <c r="IVA17" s="1933"/>
      <c r="IVB17" s="1933"/>
      <c r="IVC17" s="1933"/>
      <c r="IVD17" s="1933"/>
      <c r="IVE17" s="1933"/>
      <c r="IVF17" s="1933"/>
      <c r="IVG17" s="1933"/>
      <c r="IVH17" s="1933"/>
      <c r="IVI17" s="1933"/>
      <c r="IVJ17" s="1933"/>
      <c r="IVK17" s="1933"/>
      <c r="IVL17" s="1933"/>
      <c r="IVM17" s="1933"/>
      <c r="IVN17" s="1933"/>
      <c r="IVO17" s="1933"/>
      <c r="IVP17" s="1933"/>
      <c r="IVQ17" s="1933"/>
      <c r="IVR17" s="1933"/>
      <c r="IVS17" s="1933"/>
      <c r="IVT17" s="1933"/>
      <c r="IVU17" s="1933"/>
      <c r="IVV17" s="1933"/>
      <c r="IVW17" s="1933"/>
      <c r="IVX17" s="1933"/>
      <c r="IVY17" s="1933"/>
      <c r="IVZ17" s="1933"/>
      <c r="IWA17" s="1933"/>
      <c r="IWB17" s="1933"/>
      <c r="IWC17" s="1933"/>
      <c r="IWD17" s="1933"/>
      <c r="IWE17" s="1933"/>
      <c r="IWF17" s="1933"/>
      <c r="IWG17" s="1933"/>
      <c r="IWH17" s="1933"/>
      <c r="IWI17" s="1933"/>
      <c r="IWJ17" s="1933"/>
      <c r="IWK17" s="1933"/>
      <c r="IWL17" s="1933"/>
      <c r="IWM17" s="1933"/>
      <c r="IWN17" s="1933"/>
      <c r="IWO17" s="1933"/>
      <c r="IWP17" s="1933"/>
      <c r="IWQ17" s="1933"/>
      <c r="IWR17" s="1933"/>
      <c r="IWS17" s="1933"/>
      <c r="IWT17" s="1933"/>
      <c r="IWU17" s="1933"/>
      <c r="IWV17" s="1933"/>
      <c r="IWW17" s="1933"/>
      <c r="IWX17" s="1933"/>
      <c r="IWY17" s="1933"/>
      <c r="IWZ17" s="1933"/>
      <c r="IXA17" s="1933"/>
      <c r="IXB17" s="1933"/>
      <c r="IXC17" s="1933"/>
      <c r="IXD17" s="1933"/>
      <c r="IXE17" s="1933"/>
      <c r="IXF17" s="1933"/>
      <c r="IXG17" s="1933"/>
      <c r="IXH17" s="1933"/>
      <c r="IXI17" s="1933"/>
      <c r="IXJ17" s="1933"/>
      <c r="IXK17" s="1933"/>
      <c r="IXL17" s="1933"/>
      <c r="IXM17" s="1933"/>
      <c r="IXN17" s="1933"/>
      <c r="IXO17" s="1933"/>
      <c r="IXP17" s="1933"/>
      <c r="IXQ17" s="1933"/>
      <c r="IXR17" s="1933"/>
      <c r="IXS17" s="1933"/>
      <c r="IXT17" s="1933"/>
      <c r="IXU17" s="1933"/>
      <c r="IXV17" s="1933"/>
      <c r="IXW17" s="1933"/>
      <c r="IXX17" s="1933"/>
      <c r="IXY17" s="1933"/>
      <c r="IXZ17" s="1933"/>
      <c r="IYA17" s="1933"/>
      <c r="IYB17" s="1933"/>
      <c r="IYC17" s="1933"/>
      <c r="IYD17" s="1933"/>
      <c r="IYE17" s="1933"/>
      <c r="IYF17" s="1933"/>
      <c r="IYG17" s="1933"/>
      <c r="IYH17" s="1933"/>
      <c r="IYI17" s="1933"/>
      <c r="IYJ17" s="1933"/>
      <c r="IYK17" s="1933"/>
      <c r="IYL17" s="1933"/>
      <c r="IYM17" s="1933"/>
      <c r="IYN17" s="1933"/>
      <c r="IYO17" s="1933"/>
      <c r="IYP17" s="1933"/>
      <c r="IYQ17" s="1933"/>
      <c r="IYR17" s="1933"/>
      <c r="IYS17" s="1933"/>
      <c r="IYT17" s="1933"/>
      <c r="IYU17" s="1933"/>
      <c r="IYV17" s="1933"/>
      <c r="IYW17" s="1933"/>
      <c r="IYX17" s="1933"/>
      <c r="IYY17" s="1933"/>
      <c r="IYZ17" s="1933"/>
      <c r="IZA17" s="1933"/>
      <c r="IZB17" s="1933"/>
      <c r="IZC17" s="1933"/>
      <c r="IZD17" s="1933"/>
      <c r="IZE17" s="1933"/>
      <c r="IZF17" s="1933"/>
      <c r="IZG17" s="1933"/>
      <c r="IZH17" s="1933"/>
      <c r="IZI17" s="1933"/>
      <c r="IZJ17" s="1933"/>
      <c r="IZK17" s="1933"/>
      <c r="IZL17" s="1933"/>
      <c r="IZM17" s="1933"/>
      <c r="IZN17" s="1933"/>
      <c r="IZO17" s="1933"/>
      <c r="IZP17" s="1933"/>
      <c r="IZQ17" s="1933"/>
      <c r="IZR17" s="1933"/>
      <c r="IZS17" s="1933"/>
      <c r="IZT17" s="1933"/>
      <c r="IZU17" s="1933"/>
      <c r="IZV17" s="1933"/>
      <c r="IZW17" s="1933"/>
      <c r="IZX17" s="1933"/>
      <c r="IZY17" s="1933"/>
      <c r="IZZ17" s="1933"/>
      <c r="JAA17" s="1933"/>
      <c r="JAB17" s="1933"/>
      <c r="JAC17" s="1933"/>
      <c r="JAD17" s="1933"/>
      <c r="JAE17" s="1933"/>
      <c r="JAF17" s="1933"/>
      <c r="JAG17" s="1933"/>
      <c r="JAH17" s="1933"/>
      <c r="JAI17" s="1933"/>
      <c r="JAJ17" s="1933"/>
      <c r="JAK17" s="1933"/>
      <c r="JAL17" s="1933"/>
      <c r="JAM17" s="1933"/>
      <c r="JAN17" s="1933"/>
      <c r="JAO17" s="1933"/>
      <c r="JAP17" s="1933"/>
      <c r="JAQ17" s="1933"/>
      <c r="JAR17" s="1933"/>
      <c r="JAS17" s="1933"/>
      <c r="JAT17" s="1933"/>
      <c r="JAU17" s="1933"/>
      <c r="JAV17" s="1933"/>
      <c r="JAW17" s="1933"/>
      <c r="JAX17" s="1933"/>
      <c r="JAY17" s="1933"/>
      <c r="JAZ17" s="1933"/>
      <c r="JBA17" s="1933"/>
      <c r="JBB17" s="1933"/>
      <c r="JBC17" s="1933"/>
      <c r="JBD17" s="1933"/>
      <c r="JBE17" s="1933"/>
      <c r="JBF17" s="1933"/>
      <c r="JBG17" s="1933"/>
      <c r="JBH17" s="1933"/>
      <c r="JBI17" s="1933"/>
      <c r="JBJ17" s="1933"/>
      <c r="JBK17" s="1933"/>
      <c r="JBL17" s="1933"/>
      <c r="JBM17" s="1933"/>
      <c r="JBN17" s="1933"/>
      <c r="JBO17" s="1933"/>
      <c r="JBP17" s="1933"/>
      <c r="JBQ17" s="1933"/>
      <c r="JBR17" s="1933"/>
      <c r="JBS17" s="1933"/>
      <c r="JBT17" s="1933"/>
      <c r="JBU17" s="1933"/>
      <c r="JBV17" s="1933"/>
      <c r="JBW17" s="1933"/>
      <c r="JBX17" s="1933"/>
      <c r="JBY17" s="1933"/>
      <c r="JBZ17" s="1933"/>
      <c r="JCA17" s="1933"/>
      <c r="JCB17" s="1933"/>
      <c r="JCC17" s="1933"/>
      <c r="JCD17" s="1933"/>
      <c r="JCE17" s="1933"/>
      <c r="JCF17" s="1933"/>
      <c r="JCG17" s="1933"/>
      <c r="JCH17" s="1933"/>
      <c r="JCI17" s="1933"/>
      <c r="JCJ17" s="1933"/>
      <c r="JCK17" s="1933"/>
      <c r="JCL17" s="1933"/>
      <c r="JCM17" s="1933"/>
      <c r="JCN17" s="1933"/>
      <c r="JCO17" s="1933"/>
      <c r="JCP17" s="1933"/>
      <c r="JCQ17" s="1933"/>
      <c r="JCR17" s="1933"/>
      <c r="JCS17" s="1933"/>
      <c r="JCT17" s="1933"/>
      <c r="JCU17" s="1933"/>
      <c r="JCV17" s="1933"/>
      <c r="JCW17" s="1933"/>
      <c r="JCX17" s="1933"/>
      <c r="JCY17" s="1933"/>
      <c r="JCZ17" s="1933"/>
      <c r="JDA17" s="1933"/>
      <c r="JDB17" s="1933"/>
      <c r="JDC17" s="1933"/>
      <c r="JDD17" s="1933"/>
      <c r="JDE17" s="1933"/>
      <c r="JDF17" s="1933"/>
      <c r="JDG17" s="1933"/>
      <c r="JDH17" s="1933"/>
      <c r="JDI17" s="1933"/>
      <c r="JDJ17" s="1933"/>
      <c r="JDK17" s="1933"/>
      <c r="JDL17" s="1933"/>
      <c r="JDM17" s="1933"/>
      <c r="JDN17" s="1933"/>
      <c r="JDO17" s="1933"/>
      <c r="JDP17" s="1933"/>
      <c r="JDQ17" s="1933"/>
      <c r="JDR17" s="1933"/>
      <c r="JDS17" s="1933"/>
      <c r="JDT17" s="1933"/>
      <c r="JDU17" s="1933"/>
      <c r="JDV17" s="1933"/>
      <c r="JDW17" s="1933"/>
      <c r="JDX17" s="1933"/>
      <c r="JDY17" s="1933"/>
      <c r="JDZ17" s="1933"/>
      <c r="JEA17" s="1933"/>
      <c r="JEB17" s="1933"/>
      <c r="JEC17" s="1933"/>
      <c r="JED17" s="1933"/>
      <c r="JEE17" s="1933"/>
      <c r="JEF17" s="1933"/>
      <c r="JEG17" s="1933"/>
      <c r="JEH17" s="1933"/>
      <c r="JEI17" s="1933"/>
      <c r="JEJ17" s="1933"/>
      <c r="JEK17" s="1933"/>
      <c r="JEL17" s="1933"/>
      <c r="JEM17" s="1933"/>
      <c r="JEN17" s="1933"/>
      <c r="JEO17" s="1933"/>
      <c r="JEP17" s="1933"/>
      <c r="JEQ17" s="1933"/>
      <c r="JER17" s="1933"/>
      <c r="JES17" s="1933"/>
      <c r="JET17" s="1933"/>
      <c r="JEU17" s="1933"/>
      <c r="JEV17" s="1933"/>
      <c r="JEW17" s="1933"/>
      <c r="JEX17" s="1933"/>
      <c r="JEY17" s="1933"/>
      <c r="JEZ17" s="1933"/>
      <c r="JFA17" s="1933"/>
      <c r="JFB17" s="1933"/>
      <c r="JFC17" s="1933"/>
      <c r="JFD17" s="1933"/>
      <c r="JFE17" s="1933"/>
      <c r="JFF17" s="1933"/>
      <c r="JFG17" s="1933"/>
      <c r="JFH17" s="1933"/>
      <c r="JFI17" s="1933"/>
      <c r="JFJ17" s="1933"/>
      <c r="JFK17" s="1933"/>
      <c r="JFL17" s="1933"/>
      <c r="JFM17" s="1933"/>
      <c r="JFN17" s="1933"/>
      <c r="JFO17" s="1933"/>
      <c r="JFP17" s="1933"/>
      <c r="JFQ17" s="1933"/>
      <c r="JFR17" s="1933"/>
      <c r="JFS17" s="1933"/>
      <c r="JFT17" s="1933"/>
      <c r="JFU17" s="1933"/>
      <c r="JFV17" s="1933"/>
      <c r="JFW17" s="1933"/>
      <c r="JFX17" s="1933"/>
      <c r="JFY17" s="1933"/>
      <c r="JFZ17" s="1933"/>
      <c r="JGA17" s="1933"/>
      <c r="JGB17" s="1933"/>
      <c r="JGC17" s="1933"/>
      <c r="JGD17" s="1933"/>
      <c r="JGE17" s="1933"/>
      <c r="JGF17" s="1933"/>
      <c r="JGG17" s="1933"/>
      <c r="JGH17" s="1933"/>
      <c r="JGI17" s="1933"/>
      <c r="JGJ17" s="1933"/>
      <c r="JGK17" s="1933"/>
      <c r="JGL17" s="1933"/>
      <c r="JGM17" s="1933"/>
      <c r="JGN17" s="1933"/>
      <c r="JGO17" s="1933"/>
      <c r="JGP17" s="1933"/>
      <c r="JGQ17" s="1933"/>
      <c r="JGR17" s="1933"/>
      <c r="JGS17" s="1933"/>
      <c r="JGT17" s="1933"/>
      <c r="JGU17" s="1933"/>
      <c r="JGV17" s="1933"/>
      <c r="JGW17" s="1933"/>
      <c r="JGX17" s="1933"/>
      <c r="JGY17" s="1933"/>
      <c r="JGZ17" s="1933"/>
      <c r="JHA17" s="1933"/>
      <c r="JHB17" s="1933"/>
      <c r="JHC17" s="1933"/>
      <c r="JHD17" s="1933"/>
      <c r="JHE17" s="1933"/>
      <c r="JHF17" s="1933"/>
      <c r="JHG17" s="1933"/>
      <c r="JHH17" s="1933"/>
      <c r="JHI17" s="1933"/>
      <c r="JHJ17" s="1933"/>
      <c r="JHK17" s="1933"/>
      <c r="JHL17" s="1933"/>
      <c r="JHM17" s="1933"/>
      <c r="JHN17" s="1933"/>
      <c r="JHO17" s="1933"/>
      <c r="JHP17" s="1933"/>
      <c r="JHQ17" s="1933"/>
      <c r="JHR17" s="1933"/>
      <c r="JHS17" s="1933"/>
      <c r="JHT17" s="1933"/>
      <c r="JHU17" s="1933"/>
      <c r="JHV17" s="1933"/>
      <c r="JHW17" s="1933"/>
      <c r="JHX17" s="1933"/>
      <c r="JHY17" s="1933"/>
      <c r="JHZ17" s="1933"/>
      <c r="JIA17" s="1933"/>
      <c r="JIB17" s="1933"/>
      <c r="JIC17" s="1933"/>
      <c r="JID17" s="1933"/>
      <c r="JIE17" s="1933"/>
      <c r="JIF17" s="1933"/>
      <c r="JIG17" s="1933"/>
      <c r="JIH17" s="1933"/>
      <c r="JII17" s="1933"/>
      <c r="JIJ17" s="1933"/>
      <c r="JIK17" s="1933"/>
      <c r="JIL17" s="1933"/>
      <c r="JIM17" s="1933"/>
      <c r="JIN17" s="1933"/>
      <c r="JIO17" s="1933"/>
      <c r="JIP17" s="1933"/>
      <c r="JIQ17" s="1933"/>
      <c r="JIR17" s="1933"/>
      <c r="JIS17" s="1933"/>
      <c r="JIT17" s="1933"/>
      <c r="JIU17" s="1933"/>
      <c r="JIV17" s="1933"/>
      <c r="JIW17" s="1933"/>
      <c r="JIX17" s="1933"/>
      <c r="JIY17" s="1933"/>
      <c r="JIZ17" s="1933"/>
      <c r="JJA17" s="1933"/>
      <c r="JJB17" s="1933"/>
      <c r="JJC17" s="1933"/>
      <c r="JJD17" s="1933"/>
      <c r="JJE17" s="1933"/>
      <c r="JJF17" s="1933"/>
      <c r="JJG17" s="1933"/>
      <c r="JJH17" s="1933"/>
      <c r="JJI17" s="1933"/>
      <c r="JJJ17" s="1933"/>
      <c r="JJK17" s="1933"/>
      <c r="JJL17" s="1933"/>
      <c r="JJM17" s="1933"/>
      <c r="JJN17" s="1933"/>
      <c r="JJO17" s="1933"/>
      <c r="JJP17" s="1933"/>
      <c r="JJQ17" s="1933"/>
      <c r="JJR17" s="1933"/>
      <c r="JJS17" s="1933"/>
      <c r="JJT17" s="1933"/>
      <c r="JJU17" s="1933"/>
      <c r="JJV17" s="1933"/>
      <c r="JJW17" s="1933"/>
      <c r="JJX17" s="1933"/>
      <c r="JJY17" s="1933"/>
      <c r="JJZ17" s="1933"/>
      <c r="JKA17" s="1933"/>
      <c r="JKB17" s="1933"/>
      <c r="JKC17" s="1933"/>
      <c r="JKD17" s="1933"/>
      <c r="JKE17" s="1933"/>
      <c r="JKF17" s="1933"/>
      <c r="JKG17" s="1933"/>
      <c r="JKH17" s="1933"/>
      <c r="JKI17" s="1933"/>
      <c r="JKJ17" s="1933"/>
      <c r="JKK17" s="1933"/>
      <c r="JKL17" s="1933"/>
      <c r="JKM17" s="1933"/>
      <c r="JKN17" s="1933"/>
      <c r="JKO17" s="1933"/>
      <c r="JKP17" s="1933"/>
      <c r="JKQ17" s="1933"/>
      <c r="JKR17" s="1933"/>
      <c r="JKS17" s="1933"/>
      <c r="JKT17" s="1933"/>
      <c r="JKU17" s="1933"/>
      <c r="JKV17" s="1933"/>
      <c r="JKW17" s="1933"/>
      <c r="JKX17" s="1933"/>
      <c r="JKY17" s="1933"/>
      <c r="JKZ17" s="1933"/>
      <c r="JLA17" s="1933"/>
      <c r="JLB17" s="1933"/>
      <c r="JLC17" s="1933"/>
      <c r="JLD17" s="1933"/>
      <c r="JLE17" s="1933"/>
      <c r="JLF17" s="1933"/>
      <c r="JLG17" s="1933"/>
      <c r="JLH17" s="1933"/>
      <c r="JLI17" s="1933"/>
      <c r="JLJ17" s="1933"/>
      <c r="JLK17" s="1933"/>
      <c r="JLL17" s="1933"/>
      <c r="JLM17" s="1933"/>
      <c r="JLN17" s="1933"/>
      <c r="JLO17" s="1933"/>
      <c r="JLP17" s="1933"/>
      <c r="JLQ17" s="1933"/>
      <c r="JLR17" s="1933"/>
      <c r="JLS17" s="1933"/>
      <c r="JLT17" s="1933"/>
      <c r="JLU17" s="1933"/>
      <c r="JLV17" s="1933"/>
      <c r="JLW17" s="1933"/>
      <c r="JLX17" s="1933"/>
      <c r="JLY17" s="1933"/>
      <c r="JLZ17" s="1933"/>
      <c r="JMA17" s="1933"/>
      <c r="JMB17" s="1933"/>
      <c r="JMC17" s="1933"/>
      <c r="JMD17" s="1933"/>
      <c r="JME17" s="1933"/>
      <c r="JMF17" s="1933"/>
      <c r="JMG17" s="1933"/>
      <c r="JMH17" s="1933"/>
      <c r="JMI17" s="1933"/>
      <c r="JMJ17" s="1933"/>
      <c r="JMK17" s="1933"/>
      <c r="JML17" s="1933"/>
      <c r="JMM17" s="1933"/>
      <c r="JMN17" s="1933"/>
      <c r="JMO17" s="1933"/>
      <c r="JMP17" s="1933"/>
      <c r="JMQ17" s="1933"/>
      <c r="JMR17" s="1933"/>
      <c r="JMS17" s="1933"/>
      <c r="JMT17" s="1933"/>
      <c r="JMU17" s="1933"/>
      <c r="JMV17" s="1933"/>
      <c r="JMW17" s="1933"/>
      <c r="JMX17" s="1933"/>
      <c r="JMY17" s="1933"/>
      <c r="JMZ17" s="1933"/>
      <c r="JNA17" s="1933"/>
      <c r="JNB17" s="1933"/>
      <c r="JNC17" s="1933"/>
      <c r="JND17" s="1933"/>
      <c r="JNE17" s="1933"/>
      <c r="JNF17" s="1933"/>
      <c r="JNG17" s="1933"/>
      <c r="JNH17" s="1933"/>
      <c r="JNI17" s="1933"/>
      <c r="JNJ17" s="1933"/>
      <c r="JNK17" s="1933"/>
      <c r="JNL17" s="1933"/>
      <c r="JNM17" s="1933"/>
      <c r="JNN17" s="1933"/>
      <c r="JNO17" s="1933"/>
      <c r="JNP17" s="1933"/>
      <c r="JNQ17" s="1933"/>
      <c r="JNR17" s="1933"/>
      <c r="JNS17" s="1933"/>
      <c r="JNT17" s="1933"/>
      <c r="JNU17" s="1933"/>
      <c r="JNV17" s="1933"/>
      <c r="JNW17" s="1933"/>
      <c r="JNX17" s="1933"/>
      <c r="JNY17" s="1933"/>
      <c r="JNZ17" s="1933"/>
      <c r="JOA17" s="1933"/>
      <c r="JOB17" s="1933"/>
      <c r="JOC17" s="1933"/>
      <c r="JOD17" s="1933"/>
      <c r="JOE17" s="1933"/>
      <c r="JOF17" s="1933"/>
      <c r="JOG17" s="1933"/>
      <c r="JOH17" s="1933"/>
      <c r="JOI17" s="1933"/>
      <c r="JOJ17" s="1933"/>
      <c r="JOK17" s="1933"/>
      <c r="JOL17" s="1933"/>
      <c r="JOM17" s="1933"/>
      <c r="JON17" s="1933"/>
      <c r="JOO17" s="1933"/>
      <c r="JOP17" s="1933"/>
      <c r="JOQ17" s="1933"/>
      <c r="JOR17" s="1933"/>
      <c r="JOS17" s="1933"/>
      <c r="JOT17" s="1933"/>
      <c r="JOU17" s="1933"/>
      <c r="JOV17" s="1933"/>
      <c r="JOW17" s="1933"/>
      <c r="JOX17" s="1933"/>
      <c r="JOY17" s="1933"/>
      <c r="JOZ17" s="1933"/>
      <c r="JPA17" s="1933"/>
      <c r="JPB17" s="1933"/>
      <c r="JPC17" s="1933"/>
      <c r="JPD17" s="1933"/>
      <c r="JPE17" s="1933"/>
      <c r="JPF17" s="1933"/>
      <c r="JPG17" s="1933"/>
      <c r="JPH17" s="1933"/>
      <c r="JPI17" s="1933"/>
      <c r="JPJ17" s="1933"/>
      <c r="JPK17" s="1933"/>
      <c r="JPL17" s="1933"/>
      <c r="JPM17" s="1933"/>
      <c r="JPN17" s="1933"/>
      <c r="JPO17" s="1933"/>
      <c r="JPP17" s="1933"/>
      <c r="JPQ17" s="1933"/>
      <c r="JPR17" s="1933"/>
      <c r="JPS17" s="1933"/>
      <c r="JPT17" s="1933"/>
      <c r="JPU17" s="1933"/>
      <c r="JPV17" s="1933"/>
      <c r="JPW17" s="1933"/>
      <c r="JPX17" s="1933"/>
      <c r="JPY17" s="1933"/>
      <c r="JPZ17" s="1933"/>
      <c r="JQA17" s="1933"/>
      <c r="JQB17" s="1933"/>
      <c r="JQC17" s="1933"/>
      <c r="JQD17" s="1933"/>
      <c r="JQE17" s="1933"/>
      <c r="JQF17" s="1933"/>
      <c r="JQG17" s="1933"/>
      <c r="JQH17" s="1933"/>
      <c r="JQI17" s="1933"/>
      <c r="JQJ17" s="1933"/>
      <c r="JQK17" s="1933"/>
      <c r="JQL17" s="1933"/>
      <c r="JQM17" s="1933"/>
      <c r="JQN17" s="1933"/>
      <c r="JQO17" s="1933"/>
      <c r="JQP17" s="1933"/>
      <c r="JQQ17" s="1933"/>
      <c r="JQR17" s="1933"/>
      <c r="JQS17" s="1933"/>
      <c r="JQT17" s="1933"/>
      <c r="JQU17" s="1933"/>
      <c r="JQV17" s="1933"/>
      <c r="JQW17" s="1933"/>
      <c r="JQX17" s="1933"/>
      <c r="JQY17" s="1933"/>
      <c r="JQZ17" s="1933"/>
      <c r="JRA17" s="1933"/>
      <c r="JRB17" s="1933"/>
      <c r="JRC17" s="1933"/>
      <c r="JRD17" s="1933"/>
      <c r="JRE17" s="1933"/>
      <c r="JRF17" s="1933"/>
      <c r="JRG17" s="1933"/>
      <c r="JRH17" s="1933"/>
      <c r="JRI17" s="1933"/>
      <c r="JRJ17" s="1933"/>
      <c r="JRK17" s="1933"/>
      <c r="JRL17" s="1933"/>
      <c r="JRM17" s="1933"/>
      <c r="JRN17" s="1933"/>
      <c r="JRO17" s="1933"/>
      <c r="JRP17" s="1933"/>
      <c r="JRQ17" s="1933"/>
      <c r="JRR17" s="1933"/>
      <c r="JRS17" s="1933"/>
      <c r="JRT17" s="1933"/>
      <c r="JRU17" s="1933"/>
      <c r="JRV17" s="1933"/>
      <c r="JRW17" s="1933"/>
      <c r="JRX17" s="1933"/>
      <c r="JRY17" s="1933"/>
      <c r="JRZ17" s="1933"/>
      <c r="JSA17" s="1933"/>
      <c r="JSB17" s="1933"/>
      <c r="JSC17" s="1933"/>
      <c r="JSD17" s="1933"/>
      <c r="JSE17" s="1933"/>
      <c r="JSF17" s="1933"/>
      <c r="JSG17" s="1933"/>
      <c r="JSH17" s="1933"/>
      <c r="JSI17" s="1933"/>
      <c r="JSJ17" s="1933"/>
      <c r="JSK17" s="1933"/>
      <c r="JSL17" s="1933"/>
      <c r="JSM17" s="1933"/>
      <c r="JSN17" s="1933"/>
      <c r="JSO17" s="1933"/>
      <c r="JSP17" s="1933"/>
      <c r="JSQ17" s="1933"/>
      <c r="JSR17" s="1933"/>
      <c r="JSS17" s="1933"/>
      <c r="JST17" s="1933"/>
      <c r="JSU17" s="1933"/>
      <c r="JSV17" s="1933"/>
      <c r="JSW17" s="1933"/>
      <c r="JSX17" s="1933"/>
      <c r="JSY17" s="1933"/>
      <c r="JSZ17" s="1933"/>
      <c r="JTA17" s="1933"/>
      <c r="JTB17" s="1933"/>
      <c r="JTC17" s="1933"/>
      <c r="JTD17" s="1933"/>
      <c r="JTE17" s="1933"/>
      <c r="JTF17" s="1933"/>
      <c r="JTG17" s="1933"/>
      <c r="JTH17" s="1933"/>
      <c r="JTI17" s="1933"/>
      <c r="JTJ17" s="1933"/>
      <c r="JTK17" s="1933"/>
      <c r="JTL17" s="1933"/>
      <c r="JTM17" s="1933"/>
      <c r="JTN17" s="1933"/>
      <c r="JTO17" s="1933"/>
      <c r="JTP17" s="1933"/>
      <c r="JTQ17" s="1933"/>
      <c r="JTR17" s="1933"/>
      <c r="JTS17" s="1933"/>
      <c r="JTT17" s="1933"/>
      <c r="JTU17" s="1933"/>
      <c r="JTV17" s="1933"/>
      <c r="JTW17" s="1933"/>
      <c r="JTX17" s="1933"/>
      <c r="JTY17" s="1933"/>
      <c r="JTZ17" s="1933"/>
      <c r="JUA17" s="1933"/>
      <c r="JUB17" s="1933"/>
      <c r="JUC17" s="1933"/>
      <c r="JUD17" s="1933"/>
      <c r="JUE17" s="1933"/>
      <c r="JUF17" s="1933"/>
      <c r="JUG17" s="1933"/>
      <c r="JUH17" s="1933"/>
      <c r="JUI17" s="1933"/>
      <c r="JUJ17" s="1933"/>
      <c r="JUK17" s="1933"/>
      <c r="JUL17" s="1933"/>
      <c r="JUM17" s="1933"/>
      <c r="JUN17" s="1933"/>
      <c r="JUO17" s="1933"/>
      <c r="JUP17" s="1933"/>
      <c r="JUQ17" s="1933"/>
      <c r="JUR17" s="1933"/>
      <c r="JUS17" s="1933"/>
      <c r="JUT17" s="1933"/>
      <c r="JUU17" s="1933"/>
      <c r="JUV17" s="1933"/>
      <c r="JUW17" s="1933"/>
      <c r="JUX17" s="1933"/>
      <c r="JUY17" s="1933"/>
      <c r="JUZ17" s="1933"/>
      <c r="JVA17" s="1933"/>
      <c r="JVB17" s="1933"/>
      <c r="JVC17" s="1933"/>
      <c r="JVD17" s="1933"/>
      <c r="JVE17" s="1933"/>
      <c r="JVF17" s="1933"/>
      <c r="JVG17" s="1933"/>
      <c r="JVH17" s="1933"/>
      <c r="JVI17" s="1933"/>
      <c r="JVJ17" s="1933"/>
      <c r="JVK17" s="1933"/>
      <c r="JVL17" s="1933"/>
      <c r="JVM17" s="1933"/>
      <c r="JVN17" s="1933"/>
      <c r="JVO17" s="1933"/>
      <c r="JVP17" s="1933"/>
      <c r="JVQ17" s="1933"/>
      <c r="JVR17" s="1933"/>
      <c r="JVS17" s="1933"/>
      <c r="JVT17" s="1933"/>
      <c r="JVU17" s="1933"/>
      <c r="JVV17" s="1933"/>
      <c r="JVW17" s="1933"/>
      <c r="JVX17" s="1933"/>
      <c r="JVY17" s="1933"/>
      <c r="JVZ17" s="1933"/>
      <c r="JWA17" s="1933"/>
      <c r="JWB17" s="1933"/>
      <c r="JWC17" s="1933"/>
      <c r="JWD17" s="1933"/>
      <c r="JWE17" s="1933"/>
      <c r="JWF17" s="1933"/>
      <c r="JWG17" s="1933"/>
      <c r="JWH17" s="1933"/>
      <c r="JWI17" s="1933"/>
      <c r="JWJ17" s="1933"/>
      <c r="JWK17" s="1933"/>
      <c r="JWL17" s="1933"/>
      <c r="JWM17" s="1933"/>
      <c r="JWN17" s="1933"/>
      <c r="JWO17" s="1933"/>
      <c r="JWP17" s="1933"/>
      <c r="JWQ17" s="1933"/>
      <c r="JWR17" s="1933"/>
      <c r="JWS17" s="1933"/>
      <c r="JWT17" s="1933"/>
      <c r="JWU17" s="1933"/>
      <c r="JWV17" s="1933"/>
      <c r="JWW17" s="1933"/>
      <c r="JWX17" s="1933"/>
      <c r="JWY17" s="1933"/>
      <c r="JWZ17" s="1933"/>
      <c r="JXA17" s="1933"/>
      <c r="JXB17" s="1933"/>
      <c r="JXC17" s="1933"/>
      <c r="JXD17" s="1933"/>
      <c r="JXE17" s="1933"/>
      <c r="JXF17" s="1933"/>
      <c r="JXG17" s="1933"/>
      <c r="JXH17" s="1933"/>
      <c r="JXI17" s="1933"/>
      <c r="JXJ17" s="1933"/>
      <c r="JXK17" s="1933"/>
      <c r="JXL17" s="1933"/>
      <c r="JXM17" s="1933"/>
      <c r="JXN17" s="1933"/>
      <c r="JXO17" s="1933"/>
      <c r="JXP17" s="1933"/>
      <c r="JXQ17" s="1933"/>
      <c r="JXR17" s="1933"/>
      <c r="JXS17" s="1933"/>
      <c r="JXT17" s="1933"/>
      <c r="JXU17" s="1933"/>
      <c r="JXV17" s="1933"/>
      <c r="JXW17" s="1933"/>
      <c r="JXX17" s="1933"/>
      <c r="JXY17" s="1933"/>
      <c r="JXZ17" s="1933"/>
      <c r="JYA17" s="1933"/>
      <c r="JYB17" s="1933"/>
      <c r="JYC17" s="1933"/>
      <c r="JYD17" s="1933"/>
      <c r="JYE17" s="1933"/>
      <c r="JYF17" s="1933"/>
      <c r="JYG17" s="1933"/>
      <c r="JYH17" s="1933"/>
      <c r="JYI17" s="1933"/>
      <c r="JYJ17" s="1933"/>
      <c r="JYK17" s="1933"/>
      <c r="JYL17" s="1933"/>
      <c r="JYM17" s="1933"/>
      <c r="JYN17" s="1933"/>
      <c r="JYO17" s="1933"/>
      <c r="JYP17" s="1933"/>
      <c r="JYQ17" s="1933"/>
      <c r="JYR17" s="1933"/>
      <c r="JYS17" s="1933"/>
      <c r="JYT17" s="1933"/>
      <c r="JYU17" s="1933"/>
      <c r="JYV17" s="1933"/>
      <c r="JYW17" s="1933"/>
      <c r="JYX17" s="1933"/>
      <c r="JYY17" s="1933"/>
      <c r="JYZ17" s="1933"/>
      <c r="JZA17" s="1933"/>
      <c r="JZB17" s="1933"/>
      <c r="JZC17" s="1933"/>
      <c r="JZD17" s="1933"/>
      <c r="JZE17" s="1933"/>
      <c r="JZF17" s="1933"/>
      <c r="JZG17" s="1933"/>
      <c r="JZH17" s="1933"/>
      <c r="JZI17" s="1933"/>
      <c r="JZJ17" s="1933"/>
      <c r="JZK17" s="1933"/>
      <c r="JZL17" s="1933"/>
      <c r="JZM17" s="1933"/>
      <c r="JZN17" s="1933"/>
      <c r="JZO17" s="1933"/>
      <c r="JZP17" s="1933"/>
      <c r="JZQ17" s="1933"/>
      <c r="JZR17" s="1933"/>
      <c r="JZS17" s="1933"/>
      <c r="JZT17" s="1933"/>
      <c r="JZU17" s="1933"/>
      <c r="JZV17" s="1933"/>
      <c r="JZW17" s="1933"/>
      <c r="JZX17" s="1933"/>
      <c r="JZY17" s="1933"/>
      <c r="JZZ17" s="1933"/>
      <c r="KAA17" s="1933"/>
      <c r="KAB17" s="1933"/>
      <c r="KAC17" s="1933"/>
      <c r="KAD17" s="1933"/>
      <c r="KAE17" s="1933"/>
      <c r="KAF17" s="1933"/>
      <c r="KAG17" s="1933"/>
      <c r="KAH17" s="1933"/>
      <c r="KAI17" s="1933"/>
      <c r="KAJ17" s="1933"/>
      <c r="KAK17" s="1933"/>
      <c r="KAL17" s="1933"/>
      <c r="KAM17" s="1933"/>
      <c r="KAN17" s="1933"/>
      <c r="KAO17" s="1933"/>
      <c r="KAP17" s="1933"/>
      <c r="KAQ17" s="1933"/>
      <c r="KAR17" s="1933"/>
      <c r="KAS17" s="1933"/>
      <c r="KAT17" s="1933"/>
      <c r="KAU17" s="1933"/>
      <c r="KAV17" s="1933"/>
      <c r="KAW17" s="1933"/>
      <c r="KAX17" s="1933"/>
      <c r="KAY17" s="1933"/>
      <c r="KAZ17" s="1933"/>
      <c r="KBA17" s="1933"/>
      <c r="KBB17" s="1933"/>
      <c r="KBC17" s="1933"/>
      <c r="KBD17" s="1933"/>
      <c r="KBE17" s="1933"/>
      <c r="KBF17" s="1933"/>
      <c r="KBG17" s="1933"/>
      <c r="KBH17" s="1933"/>
      <c r="KBI17" s="1933"/>
      <c r="KBJ17" s="1933"/>
      <c r="KBK17" s="1933"/>
      <c r="KBL17" s="1933"/>
      <c r="KBM17" s="1933"/>
      <c r="KBN17" s="1933"/>
      <c r="KBO17" s="1933"/>
      <c r="KBP17" s="1933"/>
      <c r="KBQ17" s="1933"/>
      <c r="KBR17" s="1933"/>
      <c r="KBS17" s="1933"/>
      <c r="KBT17" s="1933"/>
      <c r="KBU17" s="1933"/>
      <c r="KBV17" s="1933"/>
      <c r="KBW17" s="1933"/>
      <c r="KBX17" s="1933"/>
      <c r="KBY17" s="1933"/>
      <c r="KBZ17" s="1933"/>
      <c r="KCA17" s="1933"/>
      <c r="KCB17" s="1933"/>
      <c r="KCC17" s="1933"/>
      <c r="KCD17" s="1933"/>
      <c r="KCE17" s="1933"/>
      <c r="KCF17" s="1933"/>
      <c r="KCG17" s="1933"/>
      <c r="KCH17" s="1933"/>
      <c r="KCI17" s="1933"/>
      <c r="KCJ17" s="1933"/>
      <c r="KCK17" s="1933"/>
      <c r="KCL17" s="1933"/>
      <c r="KCM17" s="1933"/>
      <c r="KCN17" s="1933"/>
      <c r="KCO17" s="1933"/>
      <c r="KCP17" s="1933"/>
      <c r="KCQ17" s="1933"/>
      <c r="KCR17" s="1933"/>
      <c r="KCS17" s="1933"/>
      <c r="KCT17" s="1933"/>
      <c r="KCU17" s="1933"/>
      <c r="KCV17" s="1933"/>
      <c r="KCW17" s="1933"/>
      <c r="KCX17" s="1933"/>
      <c r="KCY17" s="1933"/>
      <c r="KCZ17" s="1933"/>
      <c r="KDA17" s="1933"/>
      <c r="KDB17" s="1933"/>
      <c r="KDC17" s="1933"/>
      <c r="KDD17" s="1933"/>
      <c r="KDE17" s="1933"/>
      <c r="KDF17" s="1933"/>
      <c r="KDG17" s="1933"/>
      <c r="KDH17" s="1933"/>
      <c r="KDI17" s="1933"/>
      <c r="KDJ17" s="1933"/>
      <c r="KDK17" s="1933"/>
      <c r="KDL17" s="1933"/>
      <c r="KDM17" s="1933"/>
      <c r="KDN17" s="1933"/>
      <c r="KDO17" s="1933"/>
      <c r="KDP17" s="1933"/>
      <c r="KDQ17" s="1933"/>
      <c r="KDR17" s="1933"/>
      <c r="KDS17" s="1933"/>
      <c r="KDT17" s="1933"/>
      <c r="KDU17" s="1933"/>
      <c r="KDV17" s="1933"/>
      <c r="KDW17" s="1933"/>
      <c r="KDX17" s="1933"/>
      <c r="KDY17" s="1933"/>
      <c r="KDZ17" s="1933"/>
      <c r="KEA17" s="1933"/>
      <c r="KEB17" s="1933"/>
      <c r="KEC17" s="1933"/>
      <c r="KED17" s="1933"/>
      <c r="KEE17" s="1933"/>
      <c r="KEF17" s="1933"/>
      <c r="KEG17" s="1933"/>
      <c r="KEH17" s="1933"/>
      <c r="KEI17" s="1933"/>
      <c r="KEJ17" s="1933"/>
      <c r="KEK17" s="1933"/>
      <c r="KEL17" s="1933"/>
      <c r="KEM17" s="1933"/>
      <c r="KEN17" s="1933"/>
      <c r="KEO17" s="1933"/>
      <c r="KEP17" s="1933"/>
      <c r="KEQ17" s="1933"/>
      <c r="KER17" s="1933"/>
      <c r="KES17" s="1933"/>
      <c r="KET17" s="1933"/>
      <c r="KEU17" s="1933"/>
      <c r="KEV17" s="1933"/>
      <c r="KEW17" s="1933"/>
      <c r="KEX17" s="1933"/>
      <c r="KEY17" s="1933"/>
      <c r="KEZ17" s="1933"/>
      <c r="KFA17" s="1933"/>
      <c r="KFB17" s="1933"/>
      <c r="KFC17" s="1933"/>
      <c r="KFD17" s="1933"/>
      <c r="KFE17" s="1933"/>
      <c r="KFF17" s="1933"/>
      <c r="KFG17" s="1933"/>
      <c r="KFH17" s="1933"/>
      <c r="KFI17" s="1933"/>
      <c r="KFJ17" s="1933"/>
      <c r="KFK17" s="1933"/>
      <c r="KFL17" s="1933"/>
      <c r="KFM17" s="1933"/>
      <c r="KFN17" s="1933"/>
      <c r="KFO17" s="1933"/>
      <c r="KFP17" s="1933"/>
      <c r="KFQ17" s="1933"/>
      <c r="KFR17" s="1933"/>
      <c r="KFS17" s="1933"/>
      <c r="KFT17" s="1933"/>
      <c r="KFU17" s="1933"/>
      <c r="KFV17" s="1933"/>
      <c r="KFW17" s="1933"/>
      <c r="KFX17" s="1933"/>
      <c r="KFY17" s="1933"/>
      <c r="KFZ17" s="1933"/>
      <c r="KGA17" s="1933"/>
      <c r="KGB17" s="1933"/>
      <c r="KGC17" s="1933"/>
      <c r="KGD17" s="1933"/>
      <c r="KGE17" s="1933"/>
      <c r="KGF17" s="1933"/>
      <c r="KGG17" s="1933"/>
      <c r="KGH17" s="1933"/>
      <c r="KGI17" s="1933"/>
      <c r="KGJ17" s="1933"/>
      <c r="KGK17" s="1933"/>
      <c r="KGL17" s="1933"/>
      <c r="KGM17" s="1933"/>
      <c r="KGN17" s="1933"/>
      <c r="KGO17" s="1933"/>
      <c r="KGP17" s="1933"/>
      <c r="KGQ17" s="1933"/>
      <c r="KGR17" s="1933"/>
      <c r="KGS17" s="1933"/>
      <c r="KGT17" s="1933"/>
      <c r="KGU17" s="1933"/>
      <c r="KGV17" s="1933"/>
      <c r="KGW17" s="1933"/>
      <c r="KGX17" s="1933"/>
      <c r="KGY17" s="1933"/>
      <c r="KGZ17" s="1933"/>
      <c r="KHA17" s="1933"/>
      <c r="KHB17" s="1933"/>
      <c r="KHC17" s="1933"/>
      <c r="KHD17" s="1933"/>
      <c r="KHE17" s="1933"/>
      <c r="KHF17" s="1933"/>
      <c r="KHG17" s="1933"/>
      <c r="KHH17" s="1933"/>
      <c r="KHI17" s="1933"/>
      <c r="KHJ17" s="1933"/>
      <c r="KHK17" s="1933"/>
      <c r="KHL17" s="1933"/>
      <c r="KHM17" s="1933"/>
      <c r="KHN17" s="1933"/>
      <c r="KHO17" s="1933"/>
      <c r="KHP17" s="1933"/>
      <c r="KHQ17" s="1933"/>
      <c r="KHR17" s="1933"/>
      <c r="KHS17" s="1933"/>
      <c r="KHT17" s="1933"/>
      <c r="KHU17" s="1933"/>
      <c r="KHV17" s="1933"/>
      <c r="KHW17" s="1933"/>
      <c r="KHX17" s="1933"/>
      <c r="KHY17" s="1933"/>
      <c r="KHZ17" s="1933"/>
      <c r="KIA17" s="1933"/>
      <c r="KIB17" s="1933"/>
      <c r="KIC17" s="1933"/>
      <c r="KID17" s="1933"/>
      <c r="KIE17" s="1933"/>
      <c r="KIF17" s="1933"/>
      <c r="KIG17" s="1933"/>
      <c r="KIH17" s="1933"/>
      <c r="KII17" s="1933"/>
      <c r="KIJ17" s="1933"/>
      <c r="KIK17" s="1933"/>
      <c r="KIL17" s="1933"/>
      <c r="KIM17" s="1933"/>
      <c r="KIN17" s="1933"/>
      <c r="KIO17" s="1933"/>
      <c r="KIP17" s="1933"/>
      <c r="KIQ17" s="1933"/>
      <c r="KIR17" s="1933"/>
      <c r="KIS17" s="1933"/>
      <c r="KIT17" s="1933"/>
      <c r="KIU17" s="1933"/>
      <c r="KIV17" s="1933"/>
      <c r="KIW17" s="1933"/>
      <c r="KIX17" s="1933"/>
      <c r="KIY17" s="1933"/>
      <c r="KIZ17" s="1933"/>
      <c r="KJA17" s="1933"/>
      <c r="KJB17" s="1933"/>
      <c r="KJC17" s="1933"/>
      <c r="KJD17" s="1933"/>
      <c r="KJE17" s="1933"/>
      <c r="KJF17" s="1933"/>
      <c r="KJG17" s="1933"/>
      <c r="KJH17" s="1933"/>
      <c r="KJI17" s="1933"/>
      <c r="KJJ17" s="1933"/>
      <c r="KJK17" s="1933"/>
      <c r="KJL17" s="1933"/>
      <c r="KJM17" s="1933"/>
      <c r="KJN17" s="1933"/>
      <c r="KJO17" s="1933"/>
      <c r="KJP17" s="1933"/>
      <c r="KJQ17" s="1933"/>
      <c r="KJR17" s="1933"/>
      <c r="KJS17" s="1933"/>
      <c r="KJT17" s="1933"/>
      <c r="KJU17" s="1933"/>
      <c r="KJV17" s="1933"/>
      <c r="KJW17" s="1933"/>
      <c r="KJX17" s="1933"/>
      <c r="KJY17" s="1933"/>
      <c r="KJZ17" s="1933"/>
      <c r="KKA17" s="1933"/>
      <c r="KKB17" s="1933"/>
      <c r="KKC17" s="1933"/>
      <c r="KKD17" s="1933"/>
      <c r="KKE17" s="1933"/>
      <c r="KKF17" s="1933"/>
      <c r="KKG17" s="1933"/>
      <c r="KKH17" s="1933"/>
      <c r="KKI17" s="1933"/>
      <c r="KKJ17" s="1933"/>
      <c r="KKK17" s="1933"/>
      <c r="KKL17" s="1933"/>
      <c r="KKM17" s="1933"/>
      <c r="KKN17" s="1933"/>
      <c r="KKO17" s="1933"/>
      <c r="KKP17" s="1933"/>
      <c r="KKQ17" s="1933"/>
      <c r="KKR17" s="1933"/>
      <c r="KKS17" s="1933"/>
      <c r="KKT17" s="1933"/>
      <c r="KKU17" s="1933"/>
      <c r="KKV17" s="1933"/>
      <c r="KKW17" s="1933"/>
      <c r="KKX17" s="1933"/>
      <c r="KKY17" s="1933"/>
      <c r="KKZ17" s="1933"/>
      <c r="KLA17" s="1933"/>
      <c r="KLB17" s="1933"/>
      <c r="KLC17" s="1933"/>
      <c r="KLD17" s="1933"/>
      <c r="KLE17" s="1933"/>
      <c r="KLF17" s="1933"/>
      <c r="KLG17" s="1933"/>
      <c r="KLH17" s="1933"/>
      <c r="KLI17" s="1933"/>
      <c r="KLJ17" s="1933"/>
      <c r="KLK17" s="1933"/>
      <c r="KLL17" s="1933"/>
      <c r="KLM17" s="1933"/>
      <c r="KLN17" s="1933"/>
      <c r="KLO17" s="1933"/>
      <c r="KLP17" s="1933"/>
      <c r="KLQ17" s="1933"/>
      <c r="KLR17" s="1933"/>
      <c r="KLS17" s="1933"/>
      <c r="KLT17" s="1933"/>
      <c r="KLU17" s="1933"/>
      <c r="KLV17" s="1933"/>
      <c r="KLW17" s="1933"/>
      <c r="KLX17" s="1933"/>
      <c r="KLY17" s="1933"/>
      <c r="KLZ17" s="1933"/>
      <c r="KMA17" s="1933"/>
      <c r="KMB17" s="1933"/>
      <c r="KMC17" s="1933"/>
      <c r="KMD17" s="1933"/>
      <c r="KME17" s="1933"/>
      <c r="KMF17" s="1933"/>
      <c r="KMG17" s="1933"/>
      <c r="KMH17" s="1933"/>
      <c r="KMI17" s="1933"/>
      <c r="KMJ17" s="1933"/>
      <c r="KMK17" s="1933"/>
      <c r="KML17" s="1933"/>
      <c r="KMM17" s="1933"/>
      <c r="KMN17" s="1933"/>
      <c r="KMO17" s="1933"/>
      <c r="KMP17" s="1933"/>
      <c r="KMQ17" s="1933"/>
      <c r="KMR17" s="1933"/>
      <c r="KMS17" s="1933"/>
      <c r="KMT17" s="1933"/>
      <c r="KMU17" s="1933"/>
      <c r="KMV17" s="1933"/>
      <c r="KMW17" s="1933"/>
      <c r="KMX17" s="1933"/>
      <c r="KMY17" s="1933"/>
      <c r="KMZ17" s="1933"/>
      <c r="KNA17" s="1933"/>
      <c r="KNB17" s="1933"/>
      <c r="KNC17" s="1933"/>
      <c r="KND17" s="1933"/>
      <c r="KNE17" s="1933"/>
      <c r="KNF17" s="1933"/>
      <c r="KNG17" s="1933"/>
      <c r="KNH17" s="1933"/>
      <c r="KNI17" s="1933"/>
      <c r="KNJ17" s="1933"/>
      <c r="KNK17" s="1933"/>
      <c r="KNL17" s="1933"/>
      <c r="KNM17" s="1933"/>
      <c r="KNN17" s="1933"/>
      <c r="KNO17" s="1933"/>
      <c r="KNP17" s="1933"/>
      <c r="KNQ17" s="1933"/>
      <c r="KNR17" s="1933"/>
      <c r="KNS17" s="1933"/>
      <c r="KNT17" s="1933"/>
      <c r="KNU17" s="1933"/>
      <c r="KNV17" s="1933"/>
      <c r="KNW17" s="1933"/>
      <c r="KNX17" s="1933"/>
      <c r="KNY17" s="1933"/>
      <c r="KNZ17" s="1933"/>
      <c r="KOA17" s="1933"/>
      <c r="KOB17" s="1933"/>
      <c r="KOC17" s="1933"/>
      <c r="KOD17" s="1933"/>
      <c r="KOE17" s="1933"/>
      <c r="KOF17" s="1933"/>
      <c r="KOG17" s="1933"/>
      <c r="KOH17" s="1933"/>
      <c r="KOI17" s="1933"/>
      <c r="KOJ17" s="1933"/>
      <c r="KOK17" s="1933"/>
      <c r="KOL17" s="1933"/>
      <c r="KOM17" s="1933"/>
      <c r="KON17" s="1933"/>
      <c r="KOO17" s="1933"/>
      <c r="KOP17" s="1933"/>
      <c r="KOQ17" s="1933"/>
      <c r="KOR17" s="1933"/>
      <c r="KOS17" s="1933"/>
      <c r="KOT17" s="1933"/>
      <c r="KOU17" s="1933"/>
      <c r="KOV17" s="1933"/>
      <c r="KOW17" s="1933"/>
      <c r="KOX17" s="1933"/>
      <c r="KOY17" s="1933"/>
      <c r="KOZ17" s="1933"/>
      <c r="KPA17" s="1933"/>
      <c r="KPB17" s="1933"/>
      <c r="KPC17" s="1933"/>
      <c r="KPD17" s="1933"/>
      <c r="KPE17" s="1933"/>
      <c r="KPF17" s="1933"/>
      <c r="KPG17" s="1933"/>
      <c r="KPH17" s="1933"/>
      <c r="KPI17" s="1933"/>
      <c r="KPJ17" s="1933"/>
      <c r="KPK17" s="1933"/>
      <c r="KPL17" s="1933"/>
      <c r="KPM17" s="1933"/>
      <c r="KPN17" s="1933"/>
      <c r="KPO17" s="1933"/>
      <c r="KPP17" s="1933"/>
      <c r="KPQ17" s="1933"/>
      <c r="KPR17" s="1933"/>
      <c r="KPS17" s="1933"/>
      <c r="KPT17" s="1933"/>
      <c r="KPU17" s="1933"/>
      <c r="KPV17" s="1933"/>
      <c r="KPW17" s="1933"/>
      <c r="KPX17" s="1933"/>
      <c r="KPY17" s="1933"/>
      <c r="KPZ17" s="1933"/>
      <c r="KQA17" s="1933"/>
      <c r="KQB17" s="1933"/>
      <c r="KQC17" s="1933"/>
      <c r="KQD17" s="1933"/>
      <c r="KQE17" s="1933"/>
      <c r="KQF17" s="1933"/>
      <c r="KQG17" s="1933"/>
      <c r="KQH17" s="1933"/>
      <c r="KQI17" s="1933"/>
      <c r="KQJ17" s="1933"/>
      <c r="KQK17" s="1933"/>
      <c r="KQL17" s="1933"/>
      <c r="KQM17" s="1933"/>
      <c r="KQN17" s="1933"/>
      <c r="KQO17" s="1933"/>
      <c r="KQP17" s="1933"/>
      <c r="KQQ17" s="1933"/>
      <c r="KQR17" s="1933"/>
      <c r="KQS17" s="1933"/>
      <c r="KQT17" s="1933"/>
      <c r="KQU17" s="1933"/>
      <c r="KQV17" s="1933"/>
      <c r="KQW17" s="1933"/>
      <c r="KQX17" s="1933"/>
      <c r="KQY17" s="1933"/>
      <c r="KQZ17" s="1933"/>
      <c r="KRA17" s="1933"/>
      <c r="KRB17" s="1933"/>
      <c r="KRC17" s="1933"/>
      <c r="KRD17" s="1933"/>
      <c r="KRE17" s="1933"/>
      <c r="KRF17" s="1933"/>
      <c r="KRG17" s="1933"/>
      <c r="KRH17" s="1933"/>
      <c r="KRI17" s="1933"/>
      <c r="KRJ17" s="1933"/>
      <c r="KRK17" s="1933"/>
      <c r="KRL17" s="1933"/>
      <c r="KRM17" s="1933"/>
      <c r="KRN17" s="1933"/>
      <c r="KRO17" s="1933"/>
      <c r="KRP17" s="1933"/>
      <c r="KRQ17" s="1933"/>
      <c r="KRR17" s="1933"/>
      <c r="KRS17" s="1933"/>
      <c r="KRT17" s="1933"/>
      <c r="KRU17" s="1933"/>
      <c r="KRV17" s="1933"/>
      <c r="KRW17" s="1933"/>
      <c r="KRX17" s="1933"/>
      <c r="KRY17" s="1933"/>
      <c r="KRZ17" s="1933"/>
      <c r="KSA17" s="1933"/>
      <c r="KSB17" s="1933"/>
      <c r="KSC17" s="1933"/>
      <c r="KSD17" s="1933"/>
      <c r="KSE17" s="1933"/>
      <c r="KSF17" s="1933"/>
      <c r="KSG17" s="1933"/>
      <c r="KSH17" s="1933"/>
      <c r="KSI17" s="1933"/>
      <c r="KSJ17" s="1933"/>
      <c r="KSK17" s="1933"/>
      <c r="KSL17" s="1933"/>
      <c r="KSM17" s="1933"/>
      <c r="KSN17" s="1933"/>
      <c r="KSO17" s="1933"/>
      <c r="KSP17" s="1933"/>
      <c r="KSQ17" s="1933"/>
      <c r="KSR17" s="1933"/>
      <c r="KSS17" s="1933"/>
      <c r="KST17" s="1933"/>
      <c r="KSU17" s="1933"/>
      <c r="KSV17" s="1933"/>
      <c r="KSW17" s="1933"/>
      <c r="KSX17" s="1933"/>
      <c r="KSY17" s="1933"/>
      <c r="KSZ17" s="1933"/>
      <c r="KTA17" s="1933"/>
      <c r="KTB17" s="1933"/>
      <c r="KTC17" s="1933"/>
      <c r="KTD17" s="1933"/>
      <c r="KTE17" s="1933"/>
      <c r="KTF17" s="1933"/>
      <c r="KTG17" s="1933"/>
      <c r="KTH17" s="1933"/>
      <c r="KTI17" s="1933"/>
      <c r="KTJ17" s="1933"/>
      <c r="KTK17" s="1933"/>
      <c r="KTL17" s="1933"/>
      <c r="KTM17" s="1933"/>
      <c r="KTN17" s="1933"/>
      <c r="KTO17" s="1933"/>
      <c r="KTP17" s="1933"/>
      <c r="KTQ17" s="1933"/>
      <c r="KTR17" s="1933"/>
      <c r="KTS17" s="1933"/>
      <c r="KTT17" s="1933"/>
      <c r="KTU17" s="1933"/>
      <c r="KTV17" s="1933"/>
      <c r="KTW17" s="1933"/>
      <c r="KTX17" s="1933"/>
      <c r="KTY17" s="1933"/>
      <c r="KTZ17" s="1933"/>
      <c r="KUA17" s="1933"/>
      <c r="KUB17" s="1933"/>
      <c r="KUC17" s="1933"/>
      <c r="KUD17" s="1933"/>
      <c r="KUE17" s="1933"/>
      <c r="KUF17" s="1933"/>
      <c r="KUG17" s="1933"/>
      <c r="KUH17" s="1933"/>
      <c r="KUI17" s="1933"/>
      <c r="KUJ17" s="1933"/>
      <c r="KUK17" s="1933"/>
      <c r="KUL17" s="1933"/>
      <c r="KUM17" s="1933"/>
      <c r="KUN17" s="1933"/>
      <c r="KUO17" s="1933"/>
      <c r="KUP17" s="1933"/>
      <c r="KUQ17" s="1933"/>
      <c r="KUR17" s="1933"/>
      <c r="KUS17" s="1933"/>
      <c r="KUT17" s="1933"/>
      <c r="KUU17" s="1933"/>
      <c r="KUV17" s="1933"/>
      <c r="KUW17" s="1933"/>
      <c r="KUX17" s="1933"/>
      <c r="KUY17" s="1933"/>
      <c r="KUZ17" s="1933"/>
      <c r="KVA17" s="1933"/>
      <c r="KVB17" s="1933"/>
      <c r="KVC17" s="1933"/>
      <c r="KVD17" s="1933"/>
      <c r="KVE17" s="1933"/>
      <c r="KVF17" s="1933"/>
      <c r="KVG17" s="1933"/>
      <c r="KVH17" s="1933"/>
      <c r="KVI17" s="1933"/>
      <c r="KVJ17" s="1933"/>
      <c r="KVK17" s="1933"/>
      <c r="KVL17" s="1933"/>
      <c r="KVM17" s="1933"/>
      <c r="KVN17" s="1933"/>
      <c r="KVO17" s="1933"/>
      <c r="KVP17" s="1933"/>
      <c r="KVQ17" s="1933"/>
      <c r="KVR17" s="1933"/>
      <c r="KVS17" s="1933"/>
      <c r="KVT17" s="1933"/>
      <c r="KVU17" s="1933"/>
      <c r="KVV17" s="1933"/>
      <c r="KVW17" s="1933"/>
      <c r="KVX17" s="1933"/>
      <c r="KVY17" s="1933"/>
      <c r="KVZ17" s="1933"/>
      <c r="KWA17" s="1933"/>
      <c r="KWB17" s="1933"/>
      <c r="KWC17" s="1933"/>
      <c r="KWD17" s="1933"/>
      <c r="KWE17" s="1933"/>
      <c r="KWF17" s="1933"/>
      <c r="KWG17" s="1933"/>
      <c r="KWH17" s="1933"/>
      <c r="KWI17" s="1933"/>
      <c r="KWJ17" s="1933"/>
      <c r="KWK17" s="1933"/>
      <c r="KWL17" s="1933"/>
      <c r="KWM17" s="1933"/>
      <c r="KWN17" s="1933"/>
      <c r="KWO17" s="1933"/>
      <c r="KWP17" s="1933"/>
      <c r="KWQ17" s="1933"/>
      <c r="KWR17" s="1933"/>
      <c r="KWS17" s="1933"/>
      <c r="KWT17" s="1933"/>
      <c r="KWU17" s="1933"/>
      <c r="KWV17" s="1933"/>
      <c r="KWW17" s="1933"/>
      <c r="KWX17" s="1933"/>
      <c r="KWY17" s="1933"/>
      <c r="KWZ17" s="1933"/>
      <c r="KXA17" s="1933"/>
      <c r="KXB17" s="1933"/>
      <c r="KXC17" s="1933"/>
      <c r="KXD17" s="1933"/>
      <c r="KXE17" s="1933"/>
      <c r="KXF17" s="1933"/>
      <c r="KXG17" s="1933"/>
      <c r="KXH17" s="1933"/>
      <c r="KXI17" s="1933"/>
      <c r="KXJ17" s="1933"/>
      <c r="KXK17" s="1933"/>
      <c r="KXL17" s="1933"/>
      <c r="KXM17" s="1933"/>
      <c r="KXN17" s="1933"/>
      <c r="KXO17" s="1933"/>
      <c r="KXP17" s="1933"/>
      <c r="KXQ17" s="1933"/>
      <c r="KXR17" s="1933"/>
      <c r="KXS17" s="1933"/>
      <c r="KXT17" s="1933"/>
      <c r="KXU17" s="1933"/>
      <c r="KXV17" s="1933"/>
      <c r="KXW17" s="1933"/>
      <c r="KXX17" s="1933"/>
      <c r="KXY17" s="1933"/>
      <c r="KXZ17" s="1933"/>
      <c r="KYA17" s="1933"/>
      <c r="KYB17" s="1933"/>
      <c r="KYC17" s="1933"/>
      <c r="KYD17" s="1933"/>
      <c r="KYE17" s="1933"/>
      <c r="KYF17" s="1933"/>
      <c r="KYG17" s="1933"/>
      <c r="KYH17" s="1933"/>
      <c r="KYI17" s="1933"/>
      <c r="KYJ17" s="1933"/>
      <c r="KYK17" s="1933"/>
      <c r="KYL17" s="1933"/>
      <c r="KYM17" s="1933"/>
      <c r="KYN17" s="1933"/>
      <c r="KYO17" s="1933"/>
      <c r="KYP17" s="1933"/>
      <c r="KYQ17" s="1933"/>
      <c r="KYR17" s="1933"/>
      <c r="KYS17" s="1933"/>
      <c r="KYT17" s="1933"/>
      <c r="KYU17" s="1933"/>
      <c r="KYV17" s="1933"/>
      <c r="KYW17" s="1933"/>
      <c r="KYX17" s="1933"/>
      <c r="KYY17" s="1933"/>
      <c r="KYZ17" s="1933"/>
      <c r="KZA17" s="1933"/>
      <c r="KZB17" s="1933"/>
      <c r="KZC17" s="1933"/>
      <c r="KZD17" s="1933"/>
      <c r="KZE17" s="1933"/>
      <c r="KZF17" s="1933"/>
      <c r="KZG17" s="1933"/>
      <c r="KZH17" s="1933"/>
      <c r="KZI17" s="1933"/>
      <c r="KZJ17" s="1933"/>
      <c r="KZK17" s="1933"/>
      <c r="KZL17" s="1933"/>
      <c r="KZM17" s="1933"/>
      <c r="KZN17" s="1933"/>
      <c r="KZO17" s="1933"/>
      <c r="KZP17" s="1933"/>
      <c r="KZQ17" s="1933"/>
      <c r="KZR17" s="1933"/>
      <c r="KZS17" s="1933"/>
      <c r="KZT17" s="1933"/>
      <c r="KZU17" s="1933"/>
      <c r="KZV17" s="1933"/>
      <c r="KZW17" s="1933"/>
      <c r="KZX17" s="1933"/>
      <c r="KZY17" s="1933"/>
      <c r="KZZ17" s="1933"/>
      <c r="LAA17" s="1933"/>
      <c r="LAB17" s="1933"/>
      <c r="LAC17" s="1933"/>
      <c r="LAD17" s="1933"/>
      <c r="LAE17" s="1933"/>
      <c r="LAF17" s="1933"/>
      <c r="LAG17" s="1933"/>
      <c r="LAH17" s="1933"/>
      <c r="LAI17" s="1933"/>
      <c r="LAJ17" s="1933"/>
      <c r="LAK17" s="1933"/>
      <c r="LAL17" s="1933"/>
      <c r="LAM17" s="1933"/>
      <c r="LAN17" s="1933"/>
      <c r="LAO17" s="1933"/>
      <c r="LAP17" s="1933"/>
      <c r="LAQ17" s="1933"/>
      <c r="LAR17" s="1933"/>
      <c r="LAS17" s="1933"/>
      <c r="LAT17" s="1933"/>
      <c r="LAU17" s="1933"/>
      <c r="LAV17" s="1933"/>
      <c r="LAW17" s="1933"/>
      <c r="LAX17" s="1933"/>
      <c r="LAY17" s="1933"/>
      <c r="LAZ17" s="1933"/>
      <c r="LBA17" s="1933"/>
      <c r="LBB17" s="1933"/>
      <c r="LBC17" s="1933"/>
      <c r="LBD17" s="1933"/>
      <c r="LBE17" s="1933"/>
      <c r="LBF17" s="1933"/>
      <c r="LBG17" s="1933"/>
      <c r="LBH17" s="1933"/>
      <c r="LBI17" s="1933"/>
      <c r="LBJ17" s="1933"/>
      <c r="LBK17" s="1933"/>
      <c r="LBL17" s="1933"/>
      <c r="LBM17" s="1933"/>
      <c r="LBN17" s="1933"/>
      <c r="LBO17" s="1933"/>
      <c r="LBP17" s="1933"/>
      <c r="LBQ17" s="1933"/>
      <c r="LBR17" s="1933"/>
      <c r="LBS17" s="1933"/>
      <c r="LBT17" s="1933"/>
      <c r="LBU17" s="1933"/>
      <c r="LBV17" s="1933"/>
      <c r="LBW17" s="1933"/>
      <c r="LBX17" s="1933"/>
      <c r="LBY17" s="1933"/>
      <c r="LBZ17" s="1933"/>
      <c r="LCA17" s="1933"/>
      <c r="LCB17" s="1933"/>
      <c r="LCC17" s="1933"/>
      <c r="LCD17" s="1933"/>
      <c r="LCE17" s="1933"/>
      <c r="LCF17" s="1933"/>
      <c r="LCG17" s="1933"/>
      <c r="LCH17" s="1933"/>
      <c r="LCI17" s="1933"/>
      <c r="LCJ17" s="1933"/>
      <c r="LCK17" s="1933"/>
      <c r="LCL17" s="1933"/>
      <c r="LCM17" s="1933"/>
      <c r="LCN17" s="1933"/>
      <c r="LCO17" s="1933"/>
      <c r="LCP17" s="1933"/>
      <c r="LCQ17" s="1933"/>
      <c r="LCR17" s="1933"/>
      <c r="LCS17" s="1933"/>
      <c r="LCT17" s="1933"/>
      <c r="LCU17" s="1933"/>
      <c r="LCV17" s="1933"/>
      <c r="LCW17" s="1933"/>
      <c r="LCX17" s="1933"/>
      <c r="LCY17" s="1933"/>
      <c r="LCZ17" s="1933"/>
      <c r="LDA17" s="1933"/>
      <c r="LDB17" s="1933"/>
      <c r="LDC17" s="1933"/>
      <c r="LDD17" s="1933"/>
      <c r="LDE17" s="1933"/>
      <c r="LDF17" s="1933"/>
      <c r="LDG17" s="1933"/>
      <c r="LDH17" s="1933"/>
      <c r="LDI17" s="1933"/>
      <c r="LDJ17" s="1933"/>
      <c r="LDK17" s="1933"/>
      <c r="LDL17" s="1933"/>
      <c r="LDM17" s="1933"/>
      <c r="LDN17" s="1933"/>
      <c r="LDO17" s="1933"/>
      <c r="LDP17" s="1933"/>
      <c r="LDQ17" s="1933"/>
      <c r="LDR17" s="1933"/>
      <c r="LDS17" s="1933"/>
      <c r="LDT17" s="1933"/>
      <c r="LDU17" s="1933"/>
      <c r="LDV17" s="1933"/>
      <c r="LDW17" s="1933"/>
      <c r="LDX17" s="1933"/>
      <c r="LDY17" s="1933"/>
      <c r="LDZ17" s="1933"/>
      <c r="LEA17" s="1933"/>
      <c r="LEB17" s="1933"/>
      <c r="LEC17" s="1933"/>
      <c r="LED17" s="1933"/>
      <c r="LEE17" s="1933"/>
      <c r="LEF17" s="1933"/>
      <c r="LEG17" s="1933"/>
      <c r="LEH17" s="1933"/>
      <c r="LEI17" s="1933"/>
      <c r="LEJ17" s="1933"/>
      <c r="LEK17" s="1933"/>
      <c r="LEL17" s="1933"/>
      <c r="LEM17" s="1933"/>
      <c r="LEN17" s="1933"/>
      <c r="LEO17" s="1933"/>
      <c r="LEP17" s="1933"/>
      <c r="LEQ17" s="1933"/>
      <c r="LER17" s="1933"/>
      <c r="LES17" s="1933"/>
      <c r="LET17" s="1933"/>
      <c r="LEU17" s="1933"/>
      <c r="LEV17" s="1933"/>
      <c r="LEW17" s="1933"/>
      <c r="LEX17" s="1933"/>
      <c r="LEY17" s="1933"/>
      <c r="LEZ17" s="1933"/>
      <c r="LFA17" s="1933"/>
      <c r="LFB17" s="1933"/>
      <c r="LFC17" s="1933"/>
      <c r="LFD17" s="1933"/>
      <c r="LFE17" s="1933"/>
      <c r="LFF17" s="1933"/>
      <c r="LFG17" s="1933"/>
      <c r="LFH17" s="1933"/>
      <c r="LFI17" s="1933"/>
      <c r="LFJ17" s="1933"/>
      <c r="LFK17" s="1933"/>
      <c r="LFL17" s="1933"/>
      <c r="LFM17" s="1933"/>
      <c r="LFN17" s="1933"/>
      <c r="LFO17" s="1933"/>
      <c r="LFP17" s="1933"/>
      <c r="LFQ17" s="1933"/>
      <c r="LFR17" s="1933"/>
      <c r="LFS17" s="1933"/>
      <c r="LFT17" s="1933"/>
      <c r="LFU17" s="1933"/>
      <c r="LFV17" s="1933"/>
      <c r="LFW17" s="1933"/>
      <c r="LFX17" s="1933"/>
      <c r="LFY17" s="1933"/>
      <c r="LFZ17" s="1933"/>
      <c r="LGA17" s="1933"/>
      <c r="LGB17" s="1933"/>
      <c r="LGC17" s="1933"/>
      <c r="LGD17" s="1933"/>
      <c r="LGE17" s="1933"/>
      <c r="LGF17" s="1933"/>
      <c r="LGG17" s="1933"/>
      <c r="LGH17" s="1933"/>
      <c r="LGI17" s="1933"/>
      <c r="LGJ17" s="1933"/>
      <c r="LGK17" s="1933"/>
      <c r="LGL17" s="1933"/>
      <c r="LGM17" s="1933"/>
      <c r="LGN17" s="1933"/>
      <c r="LGO17" s="1933"/>
      <c r="LGP17" s="1933"/>
      <c r="LGQ17" s="1933"/>
      <c r="LGR17" s="1933"/>
      <c r="LGS17" s="1933"/>
      <c r="LGT17" s="1933"/>
      <c r="LGU17" s="1933"/>
      <c r="LGV17" s="1933"/>
      <c r="LGW17" s="1933"/>
      <c r="LGX17" s="1933"/>
      <c r="LGY17" s="1933"/>
      <c r="LGZ17" s="1933"/>
      <c r="LHA17" s="1933"/>
      <c r="LHB17" s="1933"/>
      <c r="LHC17" s="1933"/>
      <c r="LHD17" s="1933"/>
      <c r="LHE17" s="1933"/>
      <c r="LHF17" s="1933"/>
      <c r="LHG17" s="1933"/>
      <c r="LHH17" s="1933"/>
      <c r="LHI17" s="1933"/>
      <c r="LHJ17" s="1933"/>
      <c r="LHK17" s="1933"/>
      <c r="LHL17" s="1933"/>
      <c r="LHM17" s="1933"/>
      <c r="LHN17" s="1933"/>
      <c r="LHO17" s="1933"/>
      <c r="LHP17" s="1933"/>
      <c r="LHQ17" s="1933"/>
      <c r="LHR17" s="1933"/>
      <c r="LHS17" s="1933"/>
      <c r="LHT17" s="1933"/>
      <c r="LHU17" s="1933"/>
      <c r="LHV17" s="1933"/>
      <c r="LHW17" s="1933"/>
      <c r="LHX17" s="1933"/>
      <c r="LHY17" s="1933"/>
      <c r="LHZ17" s="1933"/>
      <c r="LIA17" s="1933"/>
      <c r="LIB17" s="1933"/>
      <c r="LIC17" s="1933"/>
      <c r="LID17" s="1933"/>
      <c r="LIE17" s="1933"/>
      <c r="LIF17" s="1933"/>
      <c r="LIG17" s="1933"/>
      <c r="LIH17" s="1933"/>
      <c r="LII17" s="1933"/>
      <c r="LIJ17" s="1933"/>
      <c r="LIK17" s="1933"/>
      <c r="LIL17" s="1933"/>
      <c r="LIM17" s="1933"/>
      <c r="LIN17" s="1933"/>
      <c r="LIO17" s="1933"/>
      <c r="LIP17" s="1933"/>
      <c r="LIQ17" s="1933"/>
      <c r="LIR17" s="1933"/>
      <c r="LIS17" s="1933"/>
      <c r="LIT17" s="1933"/>
      <c r="LIU17" s="1933"/>
      <c r="LIV17" s="1933"/>
      <c r="LIW17" s="1933"/>
      <c r="LIX17" s="1933"/>
      <c r="LIY17" s="1933"/>
      <c r="LIZ17" s="1933"/>
      <c r="LJA17" s="1933"/>
      <c r="LJB17" s="1933"/>
      <c r="LJC17" s="1933"/>
      <c r="LJD17" s="1933"/>
      <c r="LJE17" s="1933"/>
      <c r="LJF17" s="1933"/>
      <c r="LJG17" s="1933"/>
      <c r="LJH17" s="1933"/>
      <c r="LJI17" s="1933"/>
      <c r="LJJ17" s="1933"/>
      <c r="LJK17" s="1933"/>
      <c r="LJL17" s="1933"/>
      <c r="LJM17" s="1933"/>
      <c r="LJN17" s="1933"/>
      <c r="LJO17" s="1933"/>
      <c r="LJP17" s="1933"/>
      <c r="LJQ17" s="1933"/>
      <c r="LJR17" s="1933"/>
      <c r="LJS17" s="1933"/>
      <c r="LJT17" s="1933"/>
      <c r="LJU17" s="1933"/>
      <c r="LJV17" s="1933"/>
      <c r="LJW17" s="1933"/>
      <c r="LJX17" s="1933"/>
      <c r="LJY17" s="1933"/>
      <c r="LJZ17" s="1933"/>
      <c r="LKA17" s="1933"/>
      <c r="LKB17" s="1933"/>
      <c r="LKC17" s="1933"/>
      <c r="LKD17" s="1933"/>
      <c r="LKE17" s="1933"/>
      <c r="LKF17" s="1933"/>
      <c r="LKG17" s="1933"/>
      <c r="LKH17" s="1933"/>
      <c r="LKI17" s="1933"/>
      <c r="LKJ17" s="1933"/>
      <c r="LKK17" s="1933"/>
      <c r="LKL17" s="1933"/>
      <c r="LKM17" s="1933"/>
      <c r="LKN17" s="1933"/>
      <c r="LKO17" s="1933"/>
      <c r="LKP17" s="1933"/>
      <c r="LKQ17" s="1933"/>
      <c r="LKR17" s="1933"/>
      <c r="LKS17" s="1933"/>
      <c r="LKT17" s="1933"/>
      <c r="LKU17" s="1933"/>
      <c r="LKV17" s="1933"/>
      <c r="LKW17" s="1933"/>
      <c r="LKX17" s="1933"/>
      <c r="LKY17" s="1933"/>
      <c r="LKZ17" s="1933"/>
      <c r="LLA17" s="1933"/>
      <c r="LLB17" s="1933"/>
      <c r="LLC17" s="1933"/>
      <c r="LLD17" s="1933"/>
      <c r="LLE17" s="1933"/>
      <c r="LLF17" s="1933"/>
      <c r="LLG17" s="1933"/>
      <c r="LLH17" s="1933"/>
      <c r="LLI17" s="1933"/>
      <c r="LLJ17" s="1933"/>
      <c r="LLK17" s="1933"/>
      <c r="LLL17" s="1933"/>
      <c r="LLM17" s="1933"/>
      <c r="LLN17" s="1933"/>
      <c r="LLO17" s="1933"/>
      <c r="LLP17" s="1933"/>
      <c r="LLQ17" s="1933"/>
      <c r="LLR17" s="1933"/>
      <c r="LLS17" s="1933"/>
      <c r="LLT17" s="1933"/>
      <c r="LLU17" s="1933"/>
      <c r="LLV17" s="1933"/>
      <c r="LLW17" s="1933"/>
      <c r="LLX17" s="1933"/>
      <c r="LLY17" s="1933"/>
      <c r="LLZ17" s="1933"/>
      <c r="LMA17" s="1933"/>
      <c r="LMB17" s="1933"/>
      <c r="LMC17" s="1933"/>
      <c r="LMD17" s="1933"/>
      <c r="LME17" s="1933"/>
      <c r="LMF17" s="1933"/>
      <c r="LMG17" s="1933"/>
      <c r="LMH17" s="1933"/>
      <c r="LMI17" s="1933"/>
      <c r="LMJ17" s="1933"/>
      <c r="LMK17" s="1933"/>
      <c r="LML17" s="1933"/>
      <c r="LMM17" s="1933"/>
      <c r="LMN17" s="1933"/>
      <c r="LMO17" s="1933"/>
      <c r="LMP17" s="1933"/>
      <c r="LMQ17" s="1933"/>
      <c r="LMR17" s="1933"/>
      <c r="LMS17" s="1933"/>
      <c r="LMT17" s="1933"/>
      <c r="LMU17" s="1933"/>
      <c r="LMV17" s="1933"/>
      <c r="LMW17" s="1933"/>
      <c r="LMX17" s="1933"/>
      <c r="LMY17" s="1933"/>
      <c r="LMZ17" s="1933"/>
      <c r="LNA17" s="1933"/>
      <c r="LNB17" s="1933"/>
      <c r="LNC17" s="1933"/>
      <c r="LND17" s="1933"/>
      <c r="LNE17" s="1933"/>
      <c r="LNF17" s="1933"/>
      <c r="LNG17" s="1933"/>
      <c r="LNH17" s="1933"/>
      <c r="LNI17" s="1933"/>
      <c r="LNJ17" s="1933"/>
      <c r="LNK17" s="1933"/>
      <c r="LNL17" s="1933"/>
      <c r="LNM17" s="1933"/>
      <c r="LNN17" s="1933"/>
      <c r="LNO17" s="1933"/>
      <c r="LNP17" s="1933"/>
      <c r="LNQ17" s="1933"/>
      <c r="LNR17" s="1933"/>
      <c r="LNS17" s="1933"/>
      <c r="LNT17" s="1933"/>
      <c r="LNU17" s="1933"/>
      <c r="LNV17" s="1933"/>
      <c r="LNW17" s="1933"/>
      <c r="LNX17" s="1933"/>
      <c r="LNY17" s="1933"/>
      <c r="LNZ17" s="1933"/>
      <c r="LOA17" s="1933"/>
      <c r="LOB17" s="1933"/>
      <c r="LOC17" s="1933"/>
      <c r="LOD17" s="1933"/>
      <c r="LOE17" s="1933"/>
      <c r="LOF17" s="1933"/>
      <c r="LOG17" s="1933"/>
      <c r="LOH17" s="1933"/>
      <c r="LOI17" s="1933"/>
      <c r="LOJ17" s="1933"/>
      <c r="LOK17" s="1933"/>
      <c r="LOL17" s="1933"/>
      <c r="LOM17" s="1933"/>
      <c r="LON17" s="1933"/>
      <c r="LOO17" s="1933"/>
      <c r="LOP17" s="1933"/>
      <c r="LOQ17" s="1933"/>
      <c r="LOR17" s="1933"/>
      <c r="LOS17" s="1933"/>
      <c r="LOT17" s="1933"/>
      <c r="LOU17" s="1933"/>
      <c r="LOV17" s="1933"/>
      <c r="LOW17" s="1933"/>
      <c r="LOX17" s="1933"/>
      <c r="LOY17" s="1933"/>
      <c r="LOZ17" s="1933"/>
      <c r="LPA17" s="1933"/>
      <c r="LPB17" s="1933"/>
      <c r="LPC17" s="1933"/>
      <c r="LPD17" s="1933"/>
      <c r="LPE17" s="1933"/>
      <c r="LPF17" s="1933"/>
      <c r="LPG17" s="1933"/>
      <c r="LPH17" s="1933"/>
      <c r="LPI17" s="1933"/>
      <c r="LPJ17" s="1933"/>
      <c r="LPK17" s="1933"/>
      <c r="LPL17" s="1933"/>
      <c r="LPM17" s="1933"/>
      <c r="LPN17" s="1933"/>
      <c r="LPO17" s="1933"/>
      <c r="LPP17" s="1933"/>
      <c r="LPQ17" s="1933"/>
      <c r="LPR17" s="1933"/>
      <c r="LPS17" s="1933"/>
      <c r="LPT17" s="1933"/>
      <c r="LPU17" s="1933"/>
      <c r="LPV17" s="1933"/>
      <c r="LPW17" s="1933"/>
      <c r="LPX17" s="1933"/>
      <c r="LPY17" s="1933"/>
      <c r="LPZ17" s="1933"/>
      <c r="LQA17" s="1933"/>
      <c r="LQB17" s="1933"/>
      <c r="LQC17" s="1933"/>
      <c r="LQD17" s="1933"/>
      <c r="LQE17" s="1933"/>
      <c r="LQF17" s="1933"/>
      <c r="LQG17" s="1933"/>
      <c r="LQH17" s="1933"/>
      <c r="LQI17" s="1933"/>
      <c r="LQJ17" s="1933"/>
      <c r="LQK17" s="1933"/>
      <c r="LQL17" s="1933"/>
      <c r="LQM17" s="1933"/>
      <c r="LQN17" s="1933"/>
      <c r="LQO17" s="1933"/>
      <c r="LQP17" s="1933"/>
      <c r="LQQ17" s="1933"/>
      <c r="LQR17" s="1933"/>
      <c r="LQS17" s="1933"/>
      <c r="LQT17" s="1933"/>
      <c r="LQU17" s="1933"/>
      <c r="LQV17" s="1933"/>
      <c r="LQW17" s="1933"/>
      <c r="LQX17" s="1933"/>
      <c r="LQY17" s="1933"/>
      <c r="LQZ17" s="1933"/>
      <c r="LRA17" s="1933"/>
      <c r="LRB17" s="1933"/>
      <c r="LRC17" s="1933"/>
      <c r="LRD17" s="1933"/>
      <c r="LRE17" s="1933"/>
      <c r="LRF17" s="1933"/>
      <c r="LRG17" s="1933"/>
      <c r="LRH17" s="1933"/>
      <c r="LRI17" s="1933"/>
      <c r="LRJ17" s="1933"/>
      <c r="LRK17" s="1933"/>
      <c r="LRL17" s="1933"/>
      <c r="LRM17" s="1933"/>
      <c r="LRN17" s="1933"/>
      <c r="LRO17" s="1933"/>
      <c r="LRP17" s="1933"/>
      <c r="LRQ17" s="1933"/>
      <c r="LRR17" s="1933"/>
      <c r="LRS17" s="1933"/>
      <c r="LRT17" s="1933"/>
      <c r="LRU17" s="1933"/>
      <c r="LRV17" s="1933"/>
      <c r="LRW17" s="1933"/>
      <c r="LRX17" s="1933"/>
      <c r="LRY17" s="1933"/>
      <c r="LRZ17" s="1933"/>
      <c r="LSA17" s="1933"/>
      <c r="LSB17" s="1933"/>
      <c r="LSC17" s="1933"/>
      <c r="LSD17" s="1933"/>
      <c r="LSE17" s="1933"/>
      <c r="LSF17" s="1933"/>
      <c r="LSG17" s="1933"/>
      <c r="LSH17" s="1933"/>
      <c r="LSI17" s="1933"/>
      <c r="LSJ17" s="1933"/>
      <c r="LSK17" s="1933"/>
      <c r="LSL17" s="1933"/>
      <c r="LSM17" s="1933"/>
      <c r="LSN17" s="1933"/>
      <c r="LSO17" s="1933"/>
      <c r="LSP17" s="1933"/>
      <c r="LSQ17" s="1933"/>
      <c r="LSR17" s="1933"/>
      <c r="LSS17" s="1933"/>
      <c r="LST17" s="1933"/>
      <c r="LSU17" s="1933"/>
      <c r="LSV17" s="1933"/>
      <c r="LSW17" s="1933"/>
      <c r="LSX17" s="1933"/>
      <c r="LSY17" s="1933"/>
      <c r="LSZ17" s="1933"/>
      <c r="LTA17" s="1933"/>
      <c r="LTB17" s="1933"/>
      <c r="LTC17" s="1933"/>
      <c r="LTD17" s="1933"/>
      <c r="LTE17" s="1933"/>
      <c r="LTF17" s="1933"/>
      <c r="LTG17" s="1933"/>
      <c r="LTH17" s="1933"/>
      <c r="LTI17" s="1933"/>
      <c r="LTJ17" s="1933"/>
      <c r="LTK17" s="1933"/>
      <c r="LTL17" s="1933"/>
      <c r="LTM17" s="1933"/>
      <c r="LTN17" s="1933"/>
      <c r="LTO17" s="1933"/>
      <c r="LTP17" s="1933"/>
      <c r="LTQ17" s="1933"/>
      <c r="LTR17" s="1933"/>
      <c r="LTS17" s="1933"/>
      <c r="LTT17" s="1933"/>
      <c r="LTU17" s="1933"/>
      <c r="LTV17" s="1933"/>
      <c r="LTW17" s="1933"/>
      <c r="LTX17" s="1933"/>
      <c r="LTY17" s="1933"/>
      <c r="LTZ17" s="1933"/>
      <c r="LUA17" s="1933"/>
      <c r="LUB17" s="1933"/>
      <c r="LUC17" s="1933"/>
      <c r="LUD17" s="1933"/>
      <c r="LUE17" s="1933"/>
      <c r="LUF17" s="1933"/>
      <c r="LUG17" s="1933"/>
      <c r="LUH17" s="1933"/>
      <c r="LUI17" s="1933"/>
      <c r="LUJ17" s="1933"/>
      <c r="LUK17" s="1933"/>
      <c r="LUL17" s="1933"/>
      <c r="LUM17" s="1933"/>
      <c r="LUN17" s="1933"/>
      <c r="LUO17" s="1933"/>
      <c r="LUP17" s="1933"/>
      <c r="LUQ17" s="1933"/>
      <c r="LUR17" s="1933"/>
      <c r="LUS17" s="1933"/>
      <c r="LUT17" s="1933"/>
      <c r="LUU17" s="1933"/>
      <c r="LUV17" s="1933"/>
      <c r="LUW17" s="1933"/>
      <c r="LUX17" s="1933"/>
      <c r="LUY17" s="1933"/>
      <c r="LUZ17" s="1933"/>
      <c r="LVA17" s="1933"/>
      <c r="LVB17" s="1933"/>
      <c r="LVC17" s="1933"/>
      <c r="LVD17" s="1933"/>
      <c r="LVE17" s="1933"/>
      <c r="LVF17" s="1933"/>
      <c r="LVG17" s="1933"/>
      <c r="LVH17" s="1933"/>
      <c r="LVI17" s="1933"/>
      <c r="LVJ17" s="1933"/>
      <c r="LVK17" s="1933"/>
      <c r="LVL17" s="1933"/>
      <c r="LVM17" s="1933"/>
      <c r="LVN17" s="1933"/>
      <c r="LVO17" s="1933"/>
      <c r="LVP17" s="1933"/>
      <c r="LVQ17" s="1933"/>
      <c r="LVR17" s="1933"/>
      <c r="LVS17" s="1933"/>
      <c r="LVT17" s="1933"/>
      <c r="LVU17" s="1933"/>
      <c r="LVV17" s="1933"/>
      <c r="LVW17" s="1933"/>
      <c r="LVX17" s="1933"/>
      <c r="LVY17" s="1933"/>
      <c r="LVZ17" s="1933"/>
      <c r="LWA17" s="1933"/>
      <c r="LWB17" s="1933"/>
      <c r="LWC17" s="1933"/>
      <c r="LWD17" s="1933"/>
      <c r="LWE17" s="1933"/>
      <c r="LWF17" s="1933"/>
      <c r="LWG17" s="1933"/>
      <c r="LWH17" s="1933"/>
      <c r="LWI17" s="1933"/>
      <c r="LWJ17" s="1933"/>
      <c r="LWK17" s="1933"/>
      <c r="LWL17" s="1933"/>
      <c r="LWM17" s="1933"/>
      <c r="LWN17" s="1933"/>
      <c r="LWO17" s="1933"/>
      <c r="LWP17" s="1933"/>
      <c r="LWQ17" s="1933"/>
      <c r="LWR17" s="1933"/>
      <c r="LWS17" s="1933"/>
      <c r="LWT17" s="1933"/>
      <c r="LWU17" s="1933"/>
      <c r="LWV17" s="1933"/>
      <c r="LWW17" s="1933"/>
      <c r="LWX17" s="1933"/>
      <c r="LWY17" s="1933"/>
      <c r="LWZ17" s="1933"/>
      <c r="LXA17" s="1933"/>
      <c r="LXB17" s="1933"/>
      <c r="LXC17" s="1933"/>
      <c r="LXD17" s="1933"/>
      <c r="LXE17" s="1933"/>
      <c r="LXF17" s="1933"/>
      <c r="LXG17" s="1933"/>
      <c r="LXH17" s="1933"/>
      <c r="LXI17" s="1933"/>
      <c r="LXJ17" s="1933"/>
      <c r="LXK17" s="1933"/>
      <c r="LXL17" s="1933"/>
      <c r="LXM17" s="1933"/>
      <c r="LXN17" s="1933"/>
      <c r="LXO17" s="1933"/>
      <c r="LXP17" s="1933"/>
      <c r="LXQ17" s="1933"/>
      <c r="LXR17" s="1933"/>
      <c r="LXS17" s="1933"/>
      <c r="LXT17" s="1933"/>
      <c r="LXU17" s="1933"/>
      <c r="LXV17" s="1933"/>
      <c r="LXW17" s="1933"/>
      <c r="LXX17" s="1933"/>
      <c r="LXY17" s="1933"/>
      <c r="LXZ17" s="1933"/>
      <c r="LYA17" s="1933"/>
      <c r="LYB17" s="1933"/>
      <c r="LYC17" s="1933"/>
      <c r="LYD17" s="1933"/>
      <c r="LYE17" s="1933"/>
      <c r="LYF17" s="1933"/>
      <c r="LYG17" s="1933"/>
      <c r="LYH17" s="1933"/>
      <c r="LYI17" s="1933"/>
      <c r="LYJ17" s="1933"/>
      <c r="LYK17" s="1933"/>
      <c r="LYL17" s="1933"/>
      <c r="LYM17" s="1933"/>
      <c r="LYN17" s="1933"/>
      <c r="LYO17" s="1933"/>
      <c r="LYP17" s="1933"/>
      <c r="LYQ17" s="1933"/>
      <c r="LYR17" s="1933"/>
      <c r="LYS17" s="1933"/>
      <c r="LYT17" s="1933"/>
      <c r="LYU17" s="1933"/>
      <c r="LYV17" s="1933"/>
      <c r="LYW17" s="1933"/>
      <c r="LYX17" s="1933"/>
      <c r="LYY17" s="1933"/>
      <c r="LYZ17" s="1933"/>
      <c r="LZA17" s="1933"/>
      <c r="LZB17" s="1933"/>
      <c r="LZC17" s="1933"/>
      <c r="LZD17" s="1933"/>
      <c r="LZE17" s="1933"/>
      <c r="LZF17" s="1933"/>
      <c r="LZG17" s="1933"/>
      <c r="LZH17" s="1933"/>
      <c r="LZI17" s="1933"/>
      <c r="LZJ17" s="1933"/>
      <c r="LZK17" s="1933"/>
      <c r="LZL17" s="1933"/>
      <c r="LZM17" s="1933"/>
      <c r="LZN17" s="1933"/>
      <c r="LZO17" s="1933"/>
      <c r="LZP17" s="1933"/>
      <c r="LZQ17" s="1933"/>
      <c r="LZR17" s="1933"/>
      <c r="LZS17" s="1933"/>
      <c r="LZT17" s="1933"/>
      <c r="LZU17" s="1933"/>
      <c r="LZV17" s="1933"/>
      <c r="LZW17" s="1933"/>
      <c r="LZX17" s="1933"/>
      <c r="LZY17" s="1933"/>
      <c r="LZZ17" s="1933"/>
      <c r="MAA17" s="1933"/>
      <c r="MAB17" s="1933"/>
      <c r="MAC17" s="1933"/>
      <c r="MAD17" s="1933"/>
      <c r="MAE17" s="1933"/>
      <c r="MAF17" s="1933"/>
      <c r="MAG17" s="1933"/>
      <c r="MAH17" s="1933"/>
      <c r="MAI17" s="1933"/>
      <c r="MAJ17" s="1933"/>
      <c r="MAK17" s="1933"/>
      <c r="MAL17" s="1933"/>
      <c r="MAM17" s="1933"/>
      <c r="MAN17" s="1933"/>
      <c r="MAO17" s="1933"/>
      <c r="MAP17" s="1933"/>
      <c r="MAQ17" s="1933"/>
      <c r="MAR17" s="1933"/>
      <c r="MAS17" s="1933"/>
      <c r="MAT17" s="1933"/>
      <c r="MAU17" s="1933"/>
      <c r="MAV17" s="1933"/>
      <c r="MAW17" s="1933"/>
      <c r="MAX17" s="1933"/>
      <c r="MAY17" s="1933"/>
      <c r="MAZ17" s="1933"/>
      <c r="MBA17" s="1933"/>
      <c r="MBB17" s="1933"/>
      <c r="MBC17" s="1933"/>
      <c r="MBD17" s="1933"/>
      <c r="MBE17" s="1933"/>
      <c r="MBF17" s="1933"/>
      <c r="MBG17" s="1933"/>
      <c r="MBH17" s="1933"/>
      <c r="MBI17" s="1933"/>
      <c r="MBJ17" s="1933"/>
      <c r="MBK17" s="1933"/>
      <c r="MBL17" s="1933"/>
      <c r="MBM17" s="1933"/>
      <c r="MBN17" s="1933"/>
      <c r="MBO17" s="1933"/>
      <c r="MBP17" s="1933"/>
      <c r="MBQ17" s="1933"/>
      <c r="MBR17" s="1933"/>
      <c r="MBS17" s="1933"/>
      <c r="MBT17" s="1933"/>
      <c r="MBU17" s="1933"/>
      <c r="MBV17" s="1933"/>
      <c r="MBW17" s="1933"/>
      <c r="MBX17" s="1933"/>
      <c r="MBY17" s="1933"/>
      <c r="MBZ17" s="1933"/>
      <c r="MCA17" s="1933"/>
      <c r="MCB17" s="1933"/>
      <c r="MCC17" s="1933"/>
      <c r="MCD17" s="1933"/>
      <c r="MCE17" s="1933"/>
      <c r="MCF17" s="1933"/>
      <c r="MCG17" s="1933"/>
      <c r="MCH17" s="1933"/>
      <c r="MCI17" s="1933"/>
      <c r="MCJ17" s="1933"/>
      <c r="MCK17" s="1933"/>
      <c r="MCL17" s="1933"/>
      <c r="MCM17" s="1933"/>
      <c r="MCN17" s="1933"/>
      <c r="MCO17" s="1933"/>
      <c r="MCP17" s="1933"/>
      <c r="MCQ17" s="1933"/>
      <c r="MCR17" s="1933"/>
      <c r="MCS17" s="1933"/>
      <c r="MCT17" s="1933"/>
      <c r="MCU17" s="1933"/>
      <c r="MCV17" s="1933"/>
      <c r="MCW17" s="1933"/>
      <c r="MCX17" s="1933"/>
      <c r="MCY17" s="1933"/>
      <c r="MCZ17" s="1933"/>
      <c r="MDA17" s="1933"/>
      <c r="MDB17" s="1933"/>
      <c r="MDC17" s="1933"/>
      <c r="MDD17" s="1933"/>
      <c r="MDE17" s="1933"/>
      <c r="MDF17" s="1933"/>
      <c r="MDG17" s="1933"/>
      <c r="MDH17" s="1933"/>
      <c r="MDI17" s="1933"/>
      <c r="MDJ17" s="1933"/>
      <c r="MDK17" s="1933"/>
      <c r="MDL17" s="1933"/>
      <c r="MDM17" s="1933"/>
      <c r="MDN17" s="1933"/>
      <c r="MDO17" s="1933"/>
      <c r="MDP17" s="1933"/>
      <c r="MDQ17" s="1933"/>
      <c r="MDR17" s="1933"/>
      <c r="MDS17" s="1933"/>
      <c r="MDT17" s="1933"/>
      <c r="MDU17" s="1933"/>
      <c r="MDV17" s="1933"/>
      <c r="MDW17" s="1933"/>
      <c r="MDX17" s="1933"/>
      <c r="MDY17" s="1933"/>
      <c r="MDZ17" s="1933"/>
      <c r="MEA17" s="1933"/>
      <c r="MEB17" s="1933"/>
      <c r="MEC17" s="1933"/>
      <c r="MED17" s="1933"/>
      <c r="MEE17" s="1933"/>
      <c r="MEF17" s="1933"/>
      <c r="MEG17" s="1933"/>
      <c r="MEH17" s="1933"/>
      <c r="MEI17" s="1933"/>
      <c r="MEJ17" s="1933"/>
      <c r="MEK17" s="1933"/>
      <c r="MEL17" s="1933"/>
      <c r="MEM17" s="1933"/>
      <c r="MEN17" s="1933"/>
      <c r="MEO17" s="1933"/>
      <c r="MEP17" s="1933"/>
      <c r="MEQ17" s="1933"/>
      <c r="MER17" s="1933"/>
      <c r="MES17" s="1933"/>
      <c r="MET17" s="1933"/>
      <c r="MEU17" s="1933"/>
      <c r="MEV17" s="1933"/>
      <c r="MEW17" s="1933"/>
      <c r="MEX17" s="1933"/>
      <c r="MEY17" s="1933"/>
      <c r="MEZ17" s="1933"/>
      <c r="MFA17" s="1933"/>
      <c r="MFB17" s="1933"/>
      <c r="MFC17" s="1933"/>
      <c r="MFD17" s="1933"/>
      <c r="MFE17" s="1933"/>
      <c r="MFF17" s="1933"/>
      <c r="MFG17" s="1933"/>
      <c r="MFH17" s="1933"/>
      <c r="MFI17" s="1933"/>
      <c r="MFJ17" s="1933"/>
      <c r="MFK17" s="1933"/>
      <c r="MFL17" s="1933"/>
      <c r="MFM17" s="1933"/>
      <c r="MFN17" s="1933"/>
      <c r="MFO17" s="1933"/>
      <c r="MFP17" s="1933"/>
      <c r="MFQ17" s="1933"/>
      <c r="MFR17" s="1933"/>
      <c r="MFS17" s="1933"/>
      <c r="MFT17" s="1933"/>
      <c r="MFU17" s="1933"/>
      <c r="MFV17" s="1933"/>
      <c r="MFW17" s="1933"/>
      <c r="MFX17" s="1933"/>
      <c r="MFY17" s="1933"/>
      <c r="MFZ17" s="1933"/>
      <c r="MGA17" s="1933"/>
      <c r="MGB17" s="1933"/>
      <c r="MGC17" s="1933"/>
      <c r="MGD17" s="1933"/>
      <c r="MGE17" s="1933"/>
      <c r="MGF17" s="1933"/>
      <c r="MGG17" s="1933"/>
      <c r="MGH17" s="1933"/>
      <c r="MGI17" s="1933"/>
      <c r="MGJ17" s="1933"/>
      <c r="MGK17" s="1933"/>
      <c r="MGL17" s="1933"/>
      <c r="MGM17" s="1933"/>
      <c r="MGN17" s="1933"/>
      <c r="MGO17" s="1933"/>
      <c r="MGP17" s="1933"/>
      <c r="MGQ17" s="1933"/>
      <c r="MGR17" s="1933"/>
      <c r="MGS17" s="1933"/>
      <c r="MGT17" s="1933"/>
      <c r="MGU17" s="1933"/>
      <c r="MGV17" s="1933"/>
      <c r="MGW17" s="1933"/>
      <c r="MGX17" s="1933"/>
      <c r="MGY17" s="1933"/>
      <c r="MGZ17" s="1933"/>
      <c r="MHA17" s="1933"/>
      <c r="MHB17" s="1933"/>
      <c r="MHC17" s="1933"/>
      <c r="MHD17" s="1933"/>
      <c r="MHE17" s="1933"/>
      <c r="MHF17" s="1933"/>
      <c r="MHG17" s="1933"/>
      <c r="MHH17" s="1933"/>
      <c r="MHI17" s="1933"/>
      <c r="MHJ17" s="1933"/>
      <c r="MHK17" s="1933"/>
      <c r="MHL17" s="1933"/>
      <c r="MHM17" s="1933"/>
      <c r="MHN17" s="1933"/>
      <c r="MHO17" s="1933"/>
      <c r="MHP17" s="1933"/>
      <c r="MHQ17" s="1933"/>
      <c r="MHR17" s="1933"/>
      <c r="MHS17" s="1933"/>
      <c r="MHT17" s="1933"/>
      <c r="MHU17" s="1933"/>
      <c r="MHV17" s="1933"/>
      <c r="MHW17" s="1933"/>
      <c r="MHX17" s="1933"/>
      <c r="MHY17" s="1933"/>
      <c r="MHZ17" s="1933"/>
      <c r="MIA17" s="1933"/>
      <c r="MIB17" s="1933"/>
      <c r="MIC17" s="1933"/>
      <c r="MID17" s="1933"/>
      <c r="MIE17" s="1933"/>
      <c r="MIF17" s="1933"/>
      <c r="MIG17" s="1933"/>
      <c r="MIH17" s="1933"/>
      <c r="MII17" s="1933"/>
      <c r="MIJ17" s="1933"/>
      <c r="MIK17" s="1933"/>
      <c r="MIL17" s="1933"/>
      <c r="MIM17" s="1933"/>
      <c r="MIN17" s="1933"/>
      <c r="MIO17" s="1933"/>
      <c r="MIP17" s="1933"/>
      <c r="MIQ17" s="1933"/>
      <c r="MIR17" s="1933"/>
      <c r="MIS17" s="1933"/>
      <c r="MIT17" s="1933"/>
      <c r="MIU17" s="1933"/>
      <c r="MIV17" s="1933"/>
      <c r="MIW17" s="1933"/>
      <c r="MIX17" s="1933"/>
      <c r="MIY17" s="1933"/>
      <c r="MIZ17" s="1933"/>
      <c r="MJA17" s="1933"/>
      <c r="MJB17" s="1933"/>
      <c r="MJC17" s="1933"/>
      <c r="MJD17" s="1933"/>
      <c r="MJE17" s="1933"/>
      <c r="MJF17" s="1933"/>
      <c r="MJG17" s="1933"/>
      <c r="MJH17" s="1933"/>
      <c r="MJI17" s="1933"/>
      <c r="MJJ17" s="1933"/>
      <c r="MJK17" s="1933"/>
      <c r="MJL17" s="1933"/>
      <c r="MJM17" s="1933"/>
      <c r="MJN17" s="1933"/>
      <c r="MJO17" s="1933"/>
      <c r="MJP17" s="1933"/>
      <c r="MJQ17" s="1933"/>
      <c r="MJR17" s="1933"/>
      <c r="MJS17" s="1933"/>
      <c r="MJT17" s="1933"/>
      <c r="MJU17" s="1933"/>
      <c r="MJV17" s="1933"/>
      <c r="MJW17" s="1933"/>
      <c r="MJX17" s="1933"/>
      <c r="MJY17" s="1933"/>
      <c r="MJZ17" s="1933"/>
      <c r="MKA17" s="1933"/>
      <c r="MKB17" s="1933"/>
      <c r="MKC17" s="1933"/>
      <c r="MKD17" s="1933"/>
      <c r="MKE17" s="1933"/>
      <c r="MKF17" s="1933"/>
      <c r="MKG17" s="1933"/>
      <c r="MKH17" s="1933"/>
      <c r="MKI17" s="1933"/>
      <c r="MKJ17" s="1933"/>
      <c r="MKK17" s="1933"/>
      <c r="MKL17" s="1933"/>
      <c r="MKM17" s="1933"/>
      <c r="MKN17" s="1933"/>
      <c r="MKO17" s="1933"/>
      <c r="MKP17" s="1933"/>
      <c r="MKQ17" s="1933"/>
      <c r="MKR17" s="1933"/>
      <c r="MKS17" s="1933"/>
      <c r="MKT17" s="1933"/>
      <c r="MKU17" s="1933"/>
      <c r="MKV17" s="1933"/>
      <c r="MKW17" s="1933"/>
      <c r="MKX17" s="1933"/>
      <c r="MKY17" s="1933"/>
      <c r="MKZ17" s="1933"/>
      <c r="MLA17" s="1933"/>
      <c r="MLB17" s="1933"/>
      <c r="MLC17" s="1933"/>
      <c r="MLD17" s="1933"/>
      <c r="MLE17" s="1933"/>
      <c r="MLF17" s="1933"/>
      <c r="MLG17" s="1933"/>
      <c r="MLH17" s="1933"/>
      <c r="MLI17" s="1933"/>
      <c r="MLJ17" s="1933"/>
      <c r="MLK17" s="1933"/>
      <c r="MLL17" s="1933"/>
      <c r="MLM17" s="1933"/>
      <c r="MLN17" s="1933"/>
      <c r="MLO17" s="1933"/>
      <c r="MLP17" s="1933"/>
      <c r="MLQ17" s="1933"/>
      <c r="MLR17" s="1933"/>
      <c r="MLS17" s="1933"/>
      <c r="MLT17" s="1933"/>
      <c r="MLU17" s="1933"/>
      <c r="MLV17" s="1933"/>
      <c r="MLW17" s="1933"/>
      <c r="MLX17" s="1933"/>
      <c r="MLY17" s="1933"/>
      <c r="MLZ17" s="1933"/>
      <c r="MMA17" s="1933"/>
      <c r="MMB17" s="1933"/>
      <c r="MMC17" s="1933"/>
      <c r="MMD17" s="1933"/>
      <c r="MME17" s="1933"/>
      <c r="MMF17" s="1933"/>
      <c r="MMG17" s="1933"/>
      <c r="MMH17" s="1933"/>
      <c r="MMI17" s="1933"/>
      <c r="MMJ17" s="1933"/>
      <c r="MMK17" s="1933"/>
      <c r="MML17" s="1933"/>
      <c r="MMM17" s="1933"/>
      <c r="MMN17" s="1933"/>
      <c r="MMO17" s="1933"/>
      <c r="MMP17" s="1933"/>
      <c r="MMQ17" s="1933"/>
      <c r="MMR17" s="1933"/>
      <c r="MMS17" s="1933"/>
      <c r="MMT17" s="1933"/>
      <c r="MMU17" s="1933"/>
      <c r="MMV17" s="1933"/>
      <c r="MMW17" s="1933"/>
      <c r="MMX17" s="1933"/>
      <c r="MMY17" s="1933"/>
      <c r="MMZ17" s="1933"/>
      <c r="MNA17" s="1933"/>
      <c r="MNB17" s="1933"/>
      <c r="MNC17" s="1933"/>
      <c r="MND17" s="1933"/>
      <c r="MNE17" s="1933"/>
      <c r="MNF17" s="1933"/>
      <c r="MNG17" s="1933"/>
      <c r="MNH17" s="1933"/>
      <c r="MNI17" s="1933"/>
      <c r="MNJ17" s="1933"/>
      <c r="MNK17" s="1933"/>
      <c r="MNL17" s="1933"/>
      <c r="MNM17" s="1933"/>
      <c r="MNN17" s="1933"/>
      <c r="MNO17" s="1933"/>
      <c r="MNP17" s="1933"/>
      <c r="MNQ17" s="1933"/>
      <c r="MNR17" s="1933"/>
      <c r="MNS17" s="1933"/>
      <c r="MNT17" s="1933"/>
      <c r="MNU17" s="1933"/>
      <c r="MNV17" s="1933"/>
      <c r="MNW17" s="1933"/>
      <c r="MNX17" s="1933"/>
      <c r="MNY17" s="1933"/>
      <c r="MNZ17" s="1933"/>
      <c r="MOA17" s="1933"/>
      <c r="MOB17" s="1933"/>
      <c r="MOC17" s="1933"/>
      <c r="MOD17" s="1933"/>
      <c r="MOE17" s="1933"/>
      <c r="MOF17" s="1933"/>
      <c r="MOG17" s="1933"/>
      <c r="MOH17" s="1933"/>
      <c r="MOI17" s="1933"/>
      <c r="MOJ17" s="1933"/>
      <c r="MOK17" s="1933"/>
      <c r="MOL17" s="1933"/>
      <c r="MOM17" s="1933"/>
      <c r="MON17" s="1933"/>
      <c r="MOO17" s="1933"/>
      <c r="MOP17" s="1933"/>
      <c r="MOQ17" s="1933"/>
      <c r="MOR17" s="1933"/>
      <c r="MOS17" s="1933"/>
      <c r="MOT17" s="1933"/>
      <c r="MOU17" s="1933"/>
      <c r="MOV17" s="1933"/>
      <c r="MOW17" s="1933"/>
      <c r="MOX17" s="1933"/>
      <c r="MOY17" s="1933"/>
      <c r="MOZ17" s="1933"/>
      <c r="MPA17" s="1933"/>
      <c r="MPB17" s="1933"/>
      <c r="MPC17" s="1933"/>
      <c r="MPD17" s="1933"/>
      <c r="MPE17" s="1933"/>
      <c r="MPF17" s="1933"/>
      <c r="MPG17" s="1933"/>
      <c r="MPH17" s="1933"/>
      <c r="MPI17" s="1933"/>
      <c r="MPJ17" s="1933"/>
      <c r="MPK17" s="1933"/>
      <c r="MPL17" s="1933"/>
      <c r="MPM17" s="1933"/>
      <c r="MPN17" s="1933"/>
      <c r="MPO17" s="1933"/>
      <c r="MPP17" s="1933"/>
      <c r="MPQ17" s="1933"/>
      <c r="MPR17" s="1933"/>
      <c r="MPS17" s="1933"/>
      <c r="MPT17" s="1933"/>
      <c r="MPU17" s="1933"/>
      <c r="MPV17" s="1933"/>
      <c r="MPW17" s="1933"/>
      <c r="MPX17" s="1933"/>
      <c r="MPY17" s="1933"/>
      <c r="MPZ17" s="1933"/>
      <c r="MQA17" s="1933"/>
      <c r="MQB17" s="1933"/>
      <c r="MQC17" s="1933"/>
      <c r="MQD17" s="1933"/>
      <c r="MQE17" s="1933"/>
      <c r="MQF17" s="1933"/>
      <c r="MQG17" s="1933"/>
      <c r="MQH17" s="1933"/>
      <c r="MQI17" s="1933"/>
      <c r="MQJ17" s="1933"/>
      <c r="MQK17" s="1933"/>
      <c r="MQL17" s="1933"/>
      <c r="MQM17" s="1933"/>
      <c r="MQN17" s="1933"/>
      <c r="MQO17" s="1933"/>
      <c r="MQP17" s="1933"/>
      <c r="MQQ17" s="1933"/>
      <c r="MQR17" s="1933"/>
      <c r="MQS17" s="1933"/>
      <c r="MQT17" s="1933"/>
      <c r="MQU17" s="1933"/>
      <c r="MQV17" s="1933"/>
      <c r="MQW17" s="1933"/>
      <c r="MQX17" s="1933"/>
      <c r="MQY17" s="1933"/>
      <c r="MQZ17" s="1933"/>
      <c r="MRA17" s="1933"/>
      <c r="MRB17" s="1933"/>
      <c r="MRC17" s="1933"/>
      <c r="MRD17" s="1933"/>
      <c r="MRE17" s="1933"/>
      <c r="MRF17" s="1933"/>
      <c r="MRG17" s="1933"/>
      <c r="MRH17" s="1933"/>
      <c r="MRI17" s="1933"/>
      <c r="MRJ17" s="1933"/>
      <c r="MRK17" s="1933"/>
      <c r="MRL17" s="1933"/>
      <c r="MRM17" s="1933"/>
      <c r="MRN17" s="1933"/>
      <c r="MRO17" s="1933"/>
      <c r="MRP17" s="1933"/>
      <c r="MRQ17" s="1933"/>
      <c r="MRR17" s="1933"/>
      <c r="MRS17" s="1933"/>
      <c r="MRT17" s="1933"/>
      <c r="MRU17" s="1933"/>
      <c r="MRV17" s="1933"/>
      <c r="MRW17" s="1933"/>
      <c r="MRX17" s="1933"/>
      <c r="MRY17" s="1933"/>
      <c r="MRZ17" s="1933"/>
      <c r="MSA17" s="1933"/>
      <c r="MSB17" s="1933"/>
      <c r="MSC17" s="1933"/>
      <c r="MSD17" s="1933"/>
      <c r="MSE17" s="1933"/>
      <c r="MSF17" s="1933"/>
      <c r="MSG17" s="1933"/>
      <c r="MSH17" s="1933"/>
      <c r="MSI17" s="1933"/>
      <c r="MSJ17" s="1933"/>
      <c r="MSK17" s="1933"/>
      <c r="MSL17" s="1933"/>
      <c r="MSM17" s="1933"/>
      <c r="MSN17" s="1933"/>
      <c r="MSO17" s="1933"/>
      <c r="MSP17" s="1933"/>
      <c r="MSQ17" s="1933"/>
      <c r="MSR17" s="1933"/>
      <c r="MSS17" s="1933"/>
      <c r="MST17" s="1933"/>
      <c r="MSU17" s="1933"/>
      <c r="MSV17" s="1933"/>
      <c r="MSW17" s="1933"/>
      <c r="MSX17" s="1933"/>
      <c r="MSY17" s="1933"/>
      <c r="MSZ17" s="1933"/>
      <c r="MTA17" s="1933"/>
      <c r="MTB17" s="1933"/>
      <c r="MTC17" s="1933"/>
      <c r="MTD17" s="1933"/>
      <c r="MTE17" s="1933"/>
      <c r="MTF17" s="1933"/>
      <c r="MTG17" s="1933"/>
      <c r="MTH17" s="1933"/>
      <c r="MTI17" s="1933"/>
      <c r="MTJ17" s="1933"/>
      <c r="MTK17" s="1933"/>
      <c r="MTL17" s="1933"/>
      <c r="MTM17" s="1933"/>
      <c r="MTN17" s="1933"/>
      <c r="MTO17" s="1933"/>
      <c r="MTP17" s="1933"/>
      <c r="MTQ17" s="1933"/>
      <c r="MTR17" s="1933"/>
      <c r="MTS17" s="1933"/>
      <c r="MTT17" s="1933"/>
      <c r="MTU17" s="1933"/>
      <c r="MTV17" s="1933"/>
      <c r="MTW17" s="1933"/>
      <c r="MTX17" s="1933"/>
      <c r="MTY17" s="1933"/>
      <c r="MTZ17" s="1933"/>
      <c r="MUA17" s="1933"/>
      <c r="MUB17" s="1933"/>
      <c r="MUC17" s="1933"/>
      <c r="MUD17" s="1933"/>
      <c r="MUE17" s="1933"/>
      <c r="MUF17" s="1933"/>
      <c r="MUG17" s="1933"/>
      <c r="MUH17" s="1933"/>
      <c r="MUI17" s="1933"/>
      <c r="MUJ17" s="1933"/>
      <c r="MUK17" s="1933"/>
      <c r="MUL17" s="1933"/>
      <c r="MUM17" s="1933"/>
      <c r="MUN17" s="1933"/>
      <c r="MUO17" s="1933"/>
      <c r="MUP17" s="1933"/>
      <c r="MUQ17" s="1933"/>
      <c r="MUR17" s="1933"/>
      <c r="MUS17" s="1933"/>
      <c r="MUT17" s="1933"/>
      <c r="MUU17" s="1933"/>
      <c r="MUV17" s="1933"/>
      <c r="MUW17" s="1933"/>
      <c r="MUX17" s="1933"/>
      <c r="MUY17" s="1933"/>
      <c r="MUZ17" s="1933"/>
      <c r="MVA17" s="1933"/>
      <c r="MVB17" s="1933"/>
      <c r="MVC17" s="1933"/>
      <c r="MVD17" s="1933"/>
      <c r="MVE17" s="1933"/>
      <c r="MVF17" s="1933"/>
      <c r="MVG17" s="1933"/>
      <c r="MVH17" s="1933"/>
      <c r="MVI17" s="1933"/>
      <c r="MVJ17" s="1933"/>
      <c r="MVK17" s="1933"/>
      <c r="MVL17" s="1933"/>
      <c r="MVM17" s="1933"/>
      <c r="MVN17" s="1933"/>
      <c r="MVO17" s="1933"/>
      <c r="MVP17" s="1933"/>
      <c r="MVQ17" s="1933"/>
      <c r="MVR17" s="1933"/>
      <c r="MVS17" s="1933"/>
      <c r="MVT17" s="1933"/>
      <c r="MVU17" s="1933"/>
      <c r="MVV17" s="1933"/>
      <c r="MVW17" s="1933"/>
      <c r="MVX17" s="1933"/>
      <c r="MVY17" s="1933"/>
      <c r="MVZ17" s="1933"/>
      <c r="MWA17" s="1933"/>
      <c r="MWB17" s="1933"/>
      <c r="MWC17" s="1933"/>
      <c r="MWD17" s="1933"/>
      <c r="MWE17" s="1933"/>
      <c r="MWF17" s="1933"/>
      <c r="MWG17" s="1933"/>
      <c r="MWH17" s="1933"/>
      <c r="MWI17" s="1933"/>
      <c r="MWJ17" s="1933"/>
      <c r="MWK17" s="1933"/>
      <c r="MWL17" s="1933"/>
      <c r="MWM17" s="1933"/>
      <c r="MWN17" s="1933"/>
      <c r="MWO17" s="1933"/>
      <c r="MWP17" s="1933"/>
      <c r="MWQ17" s="1933"/>
      <c r="MWR17" s="1933"/>
      <c r="MWS17" s="1933"/>
      <c r="MWT17" s="1933"/>
      <c r="MWU17" s="1933"/>
      <c r="MWV17" s="1933"/>
      <c r="MWW17" s="1933"/>
      <c r="MWX17" s="1933"/>
      <c r="MWY17" s="1933"/>
      <c r="MWZ17" s="1933"/>
      <c r="MXA17" s="1933"/>
      <c r="MXB17" s="1933"/>
      <c r="MXC17" s="1933"/>
      <c r="MXD17" s="1933"/>
      <c r="MXE17" s="1933"/>
      <c r="MXF17" s="1933"/>
      <c r="MXG17" s="1933"/>
      <c r="MXH17" s="1933"/>
      <c r="MXI17" s="1933"/>
      <c r="MXJ17" s="1933"/>
      <c r="MXK17" s="1933"/>
      <c r="MXL17" s="1933"/>
      <c r="MXM17" s="1933"/>
      <c r="MXN17" s="1933"/>
      <c r="MXO17" s="1933"/>
      <c r="MXP17" s="1933"/>
      <c r="MXQ17" s="1933"/>
      <c r="MXR17" s="1933"/>
      <c r="MXS17" s="1933"/>
      <c r="MXT17" s="1933"/>
      <c r="MXU17" s="1933"/>
      <c r="MXV17" s="1933"/>
      <c r="MXW17" s="1933"/>
      <c r="MXX17" s="1933"/>
      <c r="MXY17" s="1933"/>
      <c r="MXZ17" s="1933"/>
      <c r="MYA17" s="1933"/>
      <c r="MYB17" s="1933"/>
      <c r="MYC17" s="1933"/>
      <c r="MYD17" s="1933"/>
      <c r="MYE17" s="1933"/>
      <c r="MYF17" s="1933"/>
      <c r="MYG17" s="1933"/>
      <c r="MYH17" s="1933"/>
      <c r="MYI17" s="1933"/>
      <c r="MYJ17" s="1933"/>
      <c r="MYK17" s="1933"/>
      <c r="MYL17" s="1933"/>
      <c r="MYM17" s="1933"/>
      <c r="MYN17" s="1933"/>
      <c r="MYO17" s="1933"/>
      <c r="MYP17" s="1933"/>
      <c r="MYQ17" s="1933"/>
      <c r="MYR17" s="1933"/>
      <c r="MYS17" s="1933"/>
      <c r="MYT17" s="1933"/>
      <c r="MYU17" s="1933"/>
      <c r="MYV17" s="1933"/>
      <c r="MYW17" s="1933"/>
      <c r="MYX17" s="1933"/>
      <c r="MYY17" s="1933"/>
      <c r="MYZ17" s="1933"/>
      <c r="MZA17" s="1933"/>
      <c r="MZB17" s="1933"/>
      <c r="MZC17" s="1933"/>
      <c r="MZD17" s="1933"/>
      <c r="MZE17" s="1933"/>
      <c r="MZF17" s="1933"/>
      <c r="MZG17" s="1933"/>
      <c r="MZH17" s="1933"/>
      <c r="MZI17" s="1933"/>
      <c r="MZJ17" s="1933"/>
      <c r="MZK17" s="1933"/>
      <c r="MZL17" s="1933"/>
      <c r="MZM17" s="1933"/>
      <c r="MZN17" s="1933"/>
      <c r="MZO17" s="1933"/>
      <c r="MZP17" s="1933"/>
      <c r="MZQ17" s="1933"/>
      <c r="MZR17" s="1933"/>
      <c r="MZS17" s="1933"/>
      <c r="MZT17" s="1933"/>
      <c r="MZU17" s="1933"/>
      <c r="MZV17" s="1933"/>
      <c r="MZW17" s="1933"/>
      <c r="MZX17" s="1933"/>
      <c r="MZY17" s="1933"/>
      <c r="MZZ17" s="1933"/>
      <c r="NAA17" s="1933"/>
      <c r="NAB17" s="1933"/>
      <c r="NAC17" s="1933"/>
      <c r="NAD17" s="1933"/>
      <c r="NAE17" s="1933"/>
      <c r="NAF17" s="1933"/>
      <c r="NAG17" s="1933"/>
      <c r="NAH17" s="1933"/>
      <c r="NAI17" s="1933"/>
      <c r="NAJ17" s="1933"/>
      <c r="NAK17" s="1933"/>
      <c r="NAL17" s="1933"/>
      <c r="NAM17" s="1933"/>
      <c r="NAN17" s="1933"/>
      <c r="NAO17" s="1933"/>
      <c r="NAP17" s="1933"/>
      <c r="NAQ17" s="1933"/>
      <c r="NAR17" s="1933"/>
      <c r="NAS17" s="1933"/>
      <c r="NAT17" s="1933"/>
      <c r="NAU17" s="1933"/>
      <c r="NAV17" s="1933"/>
      <c r="NAW17" s="1933"/>
      <c r="NAX17" s="1933"/>
      <c r="NAY17" s="1933"/>
      <c r="NAZ17" s="1933"/>
      <c r="NBA17" s="1933"/>
      <c r="NBB17" s="1933"/>
      <c r="NBC17" s="1933"/>
      <c r="NBD17" s="1933"/>
      <c r="NBE17" s="1933"/>
      <c r="NBF17" s="1933"/>
      <c r="NBG17" s="1933"/>
      <c r="NBH17" s="1933"/>
      <c r="NBI17" s="1933"/>
      <c r="NBJ17" s="1933"/>
      <c r="NBK17" s="1933"/>
      <c r="NBL17" s="1933"/>
      <c r="NBM17" s="1933"/>
      <c r="NBN17" s="1933"/>
      <c r="NBO17" s="1933"/>
      <c r="NBP17" s="1933"/>
      <c r="NBQ17" s="1933"/>
      <c r="NBR17" s="1933"/>
      <c r="NBS17" s="1933"/>
      <c r="NBT17" s="1933"/>
      <c r="NBU17" s="1933"/>
      <c r="NBV17" s="1933"/>
      <c r="NBW17" s="1933"/>
      <c r="NBX17" s="1933"/>
      <c r="NBY17" s="1933"/>
      <c r="NBZ17" s="1933"/>
      <c r="NCA17" s="1933"/>
      <c r="NCB17" s="1933"/>
      <c r="NCC17" s="1933"/>
      <c r="NCD17" s="1933"/>
      <c r="NCE17" s="1933"/>
      <c r="NCF17" s="1933"/>
      <c r="NCG17" s="1933"/>
      <c r="NCH17" s="1933"/>
      <c r="NCI17" s="1933"/>
      <c r="NCJ17" s="1933"/>
      <c r="NCK17" s="1933"/>
      <c r="NCL17" s="1933"/>
      <c r="NCM17" s="1933"/>
      <c r="NCN17" s="1933"/>
      <c r="NCO17" s="1933"/>
      <c r="NCP17" s="1933"/>
      <c r="NCQ17" s="1933"/>
      <c r="NCR17" s="1933"/>
      <c r="NCS17" s="1933"/>
      <c r="NCT17" s="1933"/>
      <c r="NCU17" s="1933"/>
      <c r="NCV17" s="1933"/>
      <c r="NCW17" s="1933"/>
      <c r="NCX17" s="1933"/>
      <c r="NCY17" s="1933"/>
      <c r="NCZ17" s="1933"/>
      <c r="NDA17" s="1933"/>
      <c r="NDB17" s="1933"/>
      <c r="NDC17" s="1933"/>
      <c r="NDD17" s="1933"/>
      <c r="NDE17" s="1933"/>
      <c r="NDF17" s="1933"/>
      <c r="NDG17" s="1933"/>
      <c r="NDH17" s="1933"/>
      <c r="NDI17" s="1933"/>
      <c r="NDJ17" s="1933"/>
      <c r="NDK17" s="1933"/>
      <c r="NDL17" s="1933"/>
      <c r="NDM17" s="1933"/>
      <c r="NDN17" s="1933"/>
      <c r="NDO17" s="1933"/>
      <c r="NDP17" s="1933"/>
      <c r="NDQ17" s="1933"/>
      <c r="NDR17" s="1933"/>
      <c r="NDS17" s="1933"/>
      <c r="NDT17" s="1933"/>
      <c r="NDU17" s="1933"/>
      <c r="NDV17" s="1933"/>
      <c r="NDW17" s="1933"/>
      <c r="NDX17" s="1933"/>
      <c r="NDY17" s="1933"/>
      <c r="NDZ17" s="1933"/>
      <c r="NEA17" s="1933"/>
      <c r="NEB17" s="1933"/>
      <c r="NEC17" s="1933"/>
      <c r="NED17" s="1933"/>
      <c r="NEE17" s="1933"/>
      <c r="NEF17" s="1933"/>
      <c r="NEG17" s="1933"/>
      <c r="NEH17" s="1933"/>
      <c r="NEI17" s="1933"/>
      <c r="NEJ17" s="1933"/>
      <c r="NEK17" s="1933"/>
      <c r="NEL17" s="1933"/>
      <c r="NEM17" s="1933"/>
      <c r="NEN17" s="1933"/>
      <c r="NEO17" s="1933"/>
      <c r="NEP17" s="1933"/>
      <c r="NEQ17" s="1933"/>
      <c r="NER17" s="1933"/>
      <c r="NES17" s="1933"/>
      <c r="NET17" s="1933"/>
      <c r="NEU17" s="1933"/>
      <c r="NEV17" s="1933"/>
      <c r="NEW17" s="1933"/>
      <c r="NEX17" s="1933"/>
      <c r="NEY17" s="1933"/>
      <c r="NEZ17" s="1933"/>
      <c r="NFA17" s="1933"/>
      <c r="NFB17" s="1933"/>
      <c r="NFC17" s="1933"/>
      <c r="NFD17" s="1933"/>
      <c r="NFE17" s="1933"/>
      <c r="NFF17" s="1933"/>
      <c r="NFG17" s="1933"/>
      <c r="NFH17" s="1933"/>
      <c r="NFI17" s="1933"/>
      <c r="NFJ17" s="1933"/>
      <c r="NFK17" s="1933"/>
      <c r="NFL17" s="1933"/>
      <c r="NFM17" s="1933"/>
      <c r="NFN17" s="1933"/>
      <c r="NFO17" s="1933"/>
      <c r="NFP17" s="1933"/>
      <c r="NFQ17" s="1933"/>
      <c r="NFR17" s="1933"/>
      <c r="NFS17" s="1933"/>
      <c r="NFT17" s="1933"/>
      <c r="NFU17" s="1933"/>
      <c r="NFV17" s="1933"/>
      <c r="NFW17" s="1933"/>
      <c r="NFX17" s="1933"/>
      <c r="NFY17" s="1933"/>
      <c r="NFZ17" s="1933"/>
      <c r="NGA17" s="1933"/>
      <c r="NGB17" s="1933"/>
      <c r="NGC17" s="1933"/>
      <c r="NGD17" s="1933"/>
      <c r="NGE17" s="1933"/>
      <c r="NGF17" s="1933"/>
      <c r="NGG17" s="1933"/>
      <c r="NGH17" s="1933"/>
      <c r="NGI17" s="1933"/>
      <c r="NGJ17" s="1933"/>
      <c r="NGK17" s="1933"/>
      <c r="NGL17" s="1933"/>
      <c r="NGM17" s="1933"/>
      <c r="NGN17" s="1933"/>
      <c r="NGO17" s="1933"/>
      <c r="NGP17" s="1933"/>
      <c r="NGQ17" s="1933"/>
      <c r="NGR17" s="1933"/>
      <c r="NGS17" s="1933"/>
      <c r="NGT17" s="1933"/>
      <c r="NGU17" s="1933"/>
      <c r="NGV17" s="1933"/>
      <c r="NGW17" s="1933"/>
      <c r="NGX17" s="1933"/>
      <c r="NGY17" s="1933"/>
      <c r="NGZ17" s="1933"/>
      <c r="NHA17" s="1933"/>
      <c r="NHB17" s="1933"/>
      <c r="NHC17" s="1933"/>
      <c r="NHD17" s="1933"/>
      <c r="NHE17" s="1933"/>
      <c r="NHF17" s="1933"/>
      <c r="NHG17" s="1933"/>
      <c r="NHH17" s="1933"/>
      <c r="NHI17" s="1933"/>
      <c r="NHJ17" s="1933"/>
      <c r="NHK17" s="1933"/>
      <c r="NHL17" s="1933"/>
      <c r="NHM17" s="1933"/>
      <c r="NHN17" s="1933"/>
      <c r="NHO17" s="1933"/>
      <c r="NHP17" s="1933"/>
      <c r="NHQ17" s="1933"/>
      <c r="NHR17" s="1933"/>
      <c r="NHS17" s="1933"/>
      <c r="NHT17" s="1933"/>
      <c r="NHU17" s="1933"/>
      <c r="NHV17" s="1933"/>
      <c r="NHW17" s="1933"/>
      <c r="NHX17" s="1933"/>
      <c r="NHY17" s="1933"/>
      <c r="NHZ17" s="1933"/>
      <c r="NIA17" s="1933"/>
      <c r="NIB17" s="1933"/>
      <c r="NIC17" s="1933"/>
      <c r="NID17" s="1933"/>
      <c r="NIE17" s="1933"/>
      <c r="NIF17" s="1933"/>
      <c r="NIG17" s="1933"/>
      <c r="NIH17" s="1933"/>
      <c r="NII17" s="1933"/>
      <c r="NIJ17" s="1933"/>
      <c r="NIK17" s="1933"/>
      <c r="NIL17" s="1933"/>
      <c r="NIM17" s="1933"/>
      <c r="NIN17" s="1933"/>
      <c r="NIO17" s="1933"/>
      <c r="NIP17" s="1933"/>
      <c r="NIQ17" s="1933"/>
      <c r="NIR17" s="1933"/>
      <c r="NIS17" s="1933"/>
      <c r="NIT17" s="1933"/>
      <c r="NIU17" s="1933"/>
      <c r="NIV17" s="1933"/>
      <c r="NIW17" s="1933"/>
      <c r="NIX17" s="1933"/>
      <c r="NIY17" s="1933"/>
      <c r="NIZ17" s="1933"/>
      <c r="NJA17" s="1933"/>
      <c r="NJB17" s="1933"/>
      <c r="NJC17" s="1933"/>
      <c r="NJD17" s="1933"/>
      <c r="NJE17" s="1933"/>
      <c r="NJF17" s="1933"/>
      <c r="NJG17" s="1933"/>
      <c r="NJH17" s="1933"/>
      <c r="NJI17" s="1933"/>
      <c r="NJJ17" s="1933"/>
      <c r="NJK17" s="1933"/>
      <c r="NJL17" s="1933"/>
      <c r="NJM17" s="1933"/>
      <c r="NJN17" s="1933"/>
      <c r="NJO17" s="1933"/>
      <c r="NJP17" s="1933"/>
      <c r="NJQ17" s="1933"/>
      <c r="NJR17" s="1933"/>
      <c r="NJS17" s="1933"/>
      <c r="NJT17" s="1933"/>
      <c r="NJU17" s="1933"/>
      <c r="NJV17" s="1933"/>
      <c r="NJW17" s="1933"/>
      <c r="NJX17" s="1933"/>
      <c r="NJY17" s="1933"/>
      <c r="NJZ17" s="1933"/>
      <c r="NKA17" s="1933"/>
      <c r="NKB17" s="1933"/>
      <c r="NKC17" s="1933"/>
      <c r="NKD17" s="1933"/>
      <c r="NKE17" s="1933"/>
      <c r="NKF17" s="1933"/>
      <c r="NKG17" s="1933"/>
      <c r="NKH17" s="1933"/>
      <c r="NKI17" s="1933"/>
      <c r="NKJ17" s="1933"/>
      <c r="NKK17" s="1933"/>
      <c r="NKL17" s="1933"/>
      <c r="NKM17" s="1933"/>
      <c r="NKN17" s="1933"/>
      <c r="NKO17" s="1933"/>
      <c r="NKP17" s="1933"/>
      <c r="NKQ17" s="1933"/>
      <c r="NKR17" s="1933"/>
      <c r="NKS17" s="1933"/>
      <c r="NKT17" s="1933"/>
      <c r="NKU17" s="1933"/>
      <c r="NKV17" s="1933"/>
      <c r="NKW17" s="1933"/>
      <c r="NKX17" s="1933"/>
      <c r="NKY17" s="1933"/>
      <c r="NKZ17" s="1933"/>
      <c r="NLA17" s="1933"/>
      <c r="NLB17" s="1933"/>
      <c r="NLC17" s="1933"/>
      <c r="NLD17" s="1933"/>
      <c r="NLE17" s="1933"/>
      <c r="NLF17" s="1933"/>
      <c r="NLG17" s="1933"/>
      <c r="NLH17" s="1933"/>
      <c r="NLI17" s="1933"/>
      <c r="NLJ17" s="1933"/>
      <c r="NLK17" s="1933"/>
      <c r="NLL17" s="1933"/>
      <c r="NLM17" s="1933"/>
      <c r="NLN17" s="1933"/>
      <c r="NLO17" s="1933"/>
      <c r="NLP17" s="1933"/>
      <c r="NLQ17" s="1933"/>
      <c r="NLR17" s="1933"/>
      <c r="NLS17" s="1933"/>
      <c r="NLT17" s="1933"/>
      <c r="NLU17" s="1933"/>
      <c r="NLV17" s="1933"/>
      <c r="NLW17" s="1933"/>
      <c r="NLX17" s="1933"/>
      <c r="NLY17" s="1933"/>
      <c r="NLZ17" s="1933"/>
      <c r="NMA17" s="1933"/>
      <c r="NMB17" s="1933"/>
      <c r="NMC17" s="1933"/>
      <c r="NMD17" s="1933"/>
      <c r="NME17" s="1933"/>
      <c r="NMF17" s="1933"/>
      <c r="NMG17" s="1933"/>
      <c r="NMH17" s="1933"/>
      <c r="NMI17" s="1933"/>
      <c r="NMJ17" s="1933"/>
      <c r="NMK17" s="1933"/>
      <c r="NML17" s="1933"/>
      <c r="NMM17" s="1933"/>
      <c r="NMN17" s="1933"/>
      <c r="NMO17" s="1933"/>
      <c r="NMP17" s="1933"/>
      <c r="NMQ17" s="1933"/>
      <c r="NMR17" s="1933"/>
      <c r="NMS17" s="1933"/>
      <c r="NMT17" s="1933"/>
      <c r="NMU17" s="1933"/>
      <c r="NMV17" s="1933"/>
      <c r="NMW17" s="1933"/>
      <c r="NMX17" s="1933"/>
      <c r="NMY17" s="1933"/>
      <c r="NMZ17" s="1933"/>
      <c r="NNA17" s="1933"/>
      <c r="NNB17" s="1933"/>
      <c r="NNC17" s="1933"/>
      <c r="NND17" s="1933"/>
      <c r="NNE17" s="1933"/>
      <c r="NNF17" s="1933"/>
      <c r="NNG17" s="1933"/>
      <c r="NNH17" s="1933"/>
      <c r="NNI17" s="1933"/>
      <c r="NNJ17" s="1933"/>
      <c r="NNK17" s="1933"/>
      <c r="NNL17" s="1933"/>
      <c r="NNM17" s="1933"/>
      <c r="NNN17" s="1933"/>
      <c r="NNO17" s="1933"/>
      <c r="NNP17" s="1933"/>
      <c r="NNQ17" s="1933"/>
      <c r="NNR17" s="1933"/>
      <c r="NNS17" s="1933"/>
      <c r="NNT17" s="1933"/>
      <c r="NNU17" s="1933"/>
      <c r="NNV17" s="1933"/>
      <c r="NNW17" s="1933"/>
      <c r="NNX17" s="1933"/>
      <c r="NNY17" s="1933"/>
      <c r="NNZ17" s="1933"/>
      <c r="NOA17" s="1933"/>
      <c r="NOB17" s="1933"/>
      <c r="NOC17" s="1933"/>
      <c r="NOD17" s="1933"/>
      <c r="NOE17" s="1933"/>
      <c r="NOF17" s="1933"/>
      <c r="NOG17" s="1933"/>
      <c r="NOH17" s="1933"/>
      <c r="NOI17" s="1933"/>
      <c r="NOJ17" s="1933"/>
      <c r="NOK17" s="1933"/>
      <c r="NOL17" s="1933"/>
      <c r="NOM17" s="1933"/>
      <c r="NON17" s="1933"/>
      <c r="NOO17" s="1933"/>
      <c r="NOP17" s="1933"/>
      <c r="NOQ17" s="1933"/>
      <c r="NOR17" s="1933"/>
      <c r="NOS17" s="1933"/>
      <c r="NOT17" s="1933"/>
      <c r="NOU17" s="1933"/>
      <c r="NOV17" s="1933"/>
      <c r="NOW17" s="1933"/>
      <c r="NOX17" s="1933"/>
      <c r="NOY17" s="1933"/>
      <c r="NOZ17" s="1933"/>
      <c r="NPA17" s="1933"/>
      <c r="NPB17" s="1933"/>
      <c r="NPC17" s="1933"/>
      <c r="NPD17" s="1933"/>
      <c r="NPE17" s="1933"/>
      <c r="NPF17" s="1933"/>
      <c r="NPG17" s="1933"/>
      <c r="NPH17" s="1933"/>
      <c r="NPI17" s="1933"/>
      <c r="NPJ17" s="1933"/>
      <c r="NPK17" s="1933"/>
      <c r="NPL17" s="1933"/>
      <c r="NPM17" s="1933"/>
      <c r="NPN17" s="1933"/>
      <c r="NPO17" s="1933"/>
      <c r="NPP17" s="1933"/>
      <c r="NPQ17" s="1933"/>
      <c r="NPR17" s="1933"/>
      <c r="NPS17" s="1933"/>
      <c r="NPT17" s="1933"/>
      <c r="NPU17" s="1933"/>
      <c r="NPV17" s="1933"/>
      <c r="NPW17" s="1933"/>
      <c r="NPX17" s="1933"/>
      <c r="NPY17" s="1933"/>
      <c r="NPZ17" s="1933"/>
      <c r="NQA17" s="1933"/>
      <c r="NQB17" s="1933"/>
      <c r="NQC17" s="1933"/>
      <c r="NQD17" s="1933"/>
      <c r="NQE17" s="1933"/>
      <c r="NQF17" s="1933"/>
      <c r="NQG17" s="1933"/>
      <c r="NQH17" s="1933"/>
      <c r="NQI17" s="1933"/>
      <c r="NQJ17" s="1933"/>
      <c r="NQK17" s="1933"/>
      <c r="NQL17" s="1933"/>
      <c r="NQM17" s="1933"/>
      <c r="NQN17" s="1933"/>
      <c r="NQO17" s="1933"/>
      <c r="NQP17" s="1933"/>
      <c r="NQQ17" s="1933"/>
      <c r="NQR17" s="1933"/>
      <c r="NQS17" s="1933"/>
      <c r="NQT17" s="1933"/>
      <c r="NQU17" s="1933"/>
      <c r="NQV17" s="1933"/>
      <c r="NQW17" s="1933"/>
      <c r="NQX17" s="1933"/>
      <c r="NQY17" s="1933"/>
      <c r="NQZ17" s="1933"/>
      <c r="NRA17" s="1933"/>
      <c r="NRB17" s="1933"/>
      <c r="NRC17" s="1933"/>
      <c r="NRD17" s="1933"/>
      <c r="NRE17" s="1933"/>
      <c r="NRF17" s="1933"/>
      <c r="NRG17" s="1933"/>
      <c r="NRH17" s="1933"/>
      <c r="NRI17" s="1933"/>
      <c r="NRJ17" s="1933"/>
      <c r="NRK17" s="1933"/>
      <c r="NRL17" s="1933"/>
      <c r="NRM17" s="1933"/>
      <c r="NRN17" s="1933"/>
      <c r="NRO17" s="1933"/>
      <c r="NRP17" s="1933"/>
      <c r="NRQ17" s="1933"/>
      <c r="NRR17" s="1933"/>
      <c r="NRS17" s="1933"/>
      <c r="NRT17" s="1933"/>
      <c r="NRU17" s="1933"/>
      <c r="NRV17" s="1933"/>
      <c r="NRW17" s="1933"/>
      <c r="NRX17" s="1933"/>
      <c r="NRY17" s="1933"/>
      <c r="NRZ17" s="1933"/>
      <c r="NSA17" s="1933"/>
      <c r="NSB17" s="1933"/>
      <c r="NSC17" s="1933"/>
      <c r="NSD17" s="1933"/>
      <c r="NSE17" s="1933"/>
      <c r="NSF17" s="1933"/>
      <c r="NSG17" s="1933"/>
      <c r="NSH17" s="1933"/>
      <c r="NSI17" s="1933"/>
      <c r="NSJ17" s="1933"/>
      <c r="NSK17" s="1933"/>
      <c r="NSL17" s="1933"/>
      <c r="NSM17" s="1933"/>
      <c r="NSN17" s="1933"/>
      <c r="NSO17" s="1933"/>
      <c r="NSP17" s="1933"/>
      <c r="NSQ17" s="1933"/>
      <c r="NSR17" s="1933"/>
      <c r="NSS17" s="1933"/>
      <c r="NST17" s="1933"/>
      <c r="NSU17" s="1933"/>
      <c r="NSV17" s="1933"/>
      <c r="NSW17" s="1933"/>
      <c r="NSX17" s="1933"/>
      <c r="NSY17" s="1933"/>
      <c r="NSZ17" s="1933"/>
      <c r="NTA17" s="1933"/>
      <c r="NTB17" s="1933"/>
      <c r="NTC17" s="1933"/>
      <c r="NTD17" s="1933"/>
      <c r="NTE17" s="1933"/>
      <c r="NTF17" s="1933"/>
      <c r="NTG17" s="1933"/>
      <c r="NTH17" s="1933"/>
      <c r="NTI17" s="1933"/>
      <c r="NTJ17" s="1933"/>
      <c r="NTK17" s="1933"/>
      <c r="NTL17" s="1933"/>
      <c r="NTM17" s="1933"/>
      <c r="NTN17" s="1933"/>
      <c r="NTO17" s="1933"/>
      <c r="NTP17" s="1933"/>
      <c r="NTQ17" s="1933"/>
      <c r="NTR17" s="1933"/>
      <c r="NTS17" s="1933"/>
      <c r="NTT17" s="1933"/>
      <c r="NTU17" s="1933"/>
      <c r="NTV17" s="1933"/>
      <c r="NTW17" s="1933"/>
      <c r="NTX17" s="1933"/>
      <c r="NTY17" s="1933"/>
      <c r="NTZ17" s="1933"/>
      <c r="NUA17" s="1933"/>
      <c r="NUB17" s="1933"/>
      <c r="NUC17" s="1933"/>
      <c r="NUD17" s="1933"/>
      <c r="NUE17" s="1933"/>
      <c r="NUF17" s="1933"/>
      <c r="NUG17" s="1933"/>
      <c r="NUH17" s="1933"/>
      <c r="NUI17" s="1933"/>
      <c r="NUJ17" s="1933"/>
      <c r="NUK17" s="1933"/>
      <c r="NUL17" s="1933"/>
      <c r="NUM17" s="1933"/>
      <c r="NUN17" s="1933"/>
      <c r="NUO17" s="1933"/>
      <c r="NUP17" s="1933"/>
      <c r="NUQ17" s="1933"/>
      <c r="NUR17" s="1933"/>
      <c r="NUS17" s="1933"/>
      <c r="NUT17" s="1933"/>
      <c r="NUU17" s="1933"/>
      <c r="NUV17" s="1933"/>
      <c r="NUW17" s="1933"/>
      <c r="NUX17" s="1933"/>
      <c r="NUY17" s="1933"/>
      <c r="NUZ17" s="1933"/>
      <c r="NVA17" s="1933"/>
      <c r="NVB17" s="1933"/>
      <c r="NVC17" s="1933"/>
      <c r="NVD17" s="1933"/>
      <c r="NVE17" s="1933"/>
      <c r="NVF17" s="1933"/>
      <c r="NVG17" s="1933"/>
      <c r="NVH17" s="1933"/>
      <c r="NVI17" s="1933"/>
      <c r="NVJ17" s="1933"/>
      <c r="NVK17" s="1933"/>
      <c r="NVL17" s="1933"/>
      <c r="NVM17" s="1933"/>
      <c r="NVN17" s="1933"/>
      <c r="NVO17" s="1933"/>
      <c r="NVP17" s="1933"/>
      <c r="NVQ17" s="1933"/>
      <c r="NVR17" s="1933"/>
      <c r="NVS17" s="1933"/>
      <c r="NVT17" s="1933"/>
      <c r="NVU17" s="1933"/>
      <c r="NVV17" s="1933"/>
      <c r="NVW17" s="1933"/>
      <c r="NVX17" s="1933"/>
      <c r="NVY17" s="1933"/>
      <c r="NVZ17" s="1933"/>
      <c r="NWA17" s="1933"/>
      <c r="NWB17" s="1933"/>
      <c r="NWC17" s="1933"/>
      <c r="NWD17" s="1933"/>
      <c r="NWE17" s="1933"/>
      <c r="NWF17" s="1933"/>
      <c r="NWG17" s="1933"/>
      <c r="NWH17" s="1933"/>
      <c r="NWI17" s="1933"/>
      <c r="NWJ17" s="1933"/>
      <c r="NWK17" s="1933"/>
      <c r="NWL17" s="1933"/>
      <c r="NWM17" s="1933"/>
      <c r="NWN17" s="1933"/>
      <c r="NWO17" s="1933"/>
      <c r="NWP17" s="1933"/>
      <c r="NWQ17" s="1933"/>
      <c r="NWR17" s="1933"/>
      <c r="NWS17" s="1933"/>
      <c r="NWT17" s="1933"/>
      <c r="NWU17" s="1933"/>
      <c r="NWV17" s="1933"/>
      <c r="NWW17" s="1933"/>
      <c r="NWX17" s="1933"/>
      <c r="NWY17" s="1933"/>
      <c r="NWZ17" s="1933"/>
      <c r="NXA17" s="1933"/>
      <c r="NXB17" s="1933"/>
      <c r="NXC17" s="1933"/>
      <c r="NXD17" s="1933"/>
      <c r="NXE17" s="1933"/>
      <c r="NXF17" s="1933"/>
      <c r="NXG17" s="1933"/>
      <c r="NXH17" s="1933"/>
      <c r="NXI17" s="1933"/>
      <c r="NXJ17" s="1933"/>
      <c r="NXK17" s="1933"/>
      <c r="NXL17" s="1933"/>
      <c r="NXM17" s="1933"/>
      <c r="NXN17" s="1933"/>
      <c r="NXO17" s="1933"/>
      <c r="NXP17" s="1933"/>
      <c r="NXQ17" s="1933"/>
      <c r="NXR17" s="1933"/>
      <c r="NXS17" s="1933"/>
      <c r="NXT17" s="1933"/>
      <c r="NXU17" s="1933"/>
      <c r="NXV17" s="1933"/>
      <c r="NXW17" s="1933"/>
      <c r="NXX17" s="1933"/>
      <c r="NXY17" s="1933"/>
      <c r="NXZ17" s="1933"/>
      <c r="NYA17" s="1933"/>
      <c r="NYB17" s="1933"/>
      <c r="NYC17" s="1933"/>
      <c r="NYD17" s="1933"/>
      <c r="NYE17" s="1933"/>
      <c r="NYF17" s="1933"/>
      <c r="NYG17" s="1933"/>
      <c r="NYH17" s="1933"/>
      <c r="NYI17" s="1933"/>
      <c r="NYJ17" s="1933"/>
      <c r="NYK17" s="1933"/>
      <c r="NYL17" s="1933"/>
      <c r="NYM17" s="1933"/>
      <c r="NYN17" s="1933"/>
      <c r="NYO17" s="1933"/>
      <c r="NYP17" s="1933"/>
      <c r="NYQ17" s="1933"/>
      <c r="NYR17" s="1933"/>
      <c r="NYS17" s="1933"/>
      <c r="NYT17" s="1933"/>
      <c r="NYU17" s="1933"/>
      <c r="NYV17" s="1933"/>
      <c r="NYW17" s="1933"/>
      <c r="NYX17" s="1933"/>
      <c r="NYY17" s="1933"/>
      <c r="NYZ17" s="1933"/>
      <c r="NZA17" s="1933"/>
      <c r="NZB17" s="1933"/>
      <c r="NZC17" s="1933"/>
      <c r="NZD17" s="1933"/>
      <c r="NZE17" s="1933"/>
      <c r="NZF17" s="1933"/>
      <c r="NZG17" s="1933"/>
      <c r="NZH17" s="1933"/>
      <c r="NZI17" s="1933"/>
      <c r="NZJ17" s="1933"/>
      <c r="NZK17" s="1933"/>
      <c r="NZL17" s="1933"/>
      <c r="NZM17" s="1933"/>
      <c r="NZN17" s="1933"/>
      <c r="NZO17" s="1933"/>
      <c r="NZP17" s="1933"/>
      <c r="NZQ17" s="1933"/>
      <c r="NZR17" s="1933"/>
      <c r="NZS17" s="1933"/>
      <c r="NZT17" s="1933"/>
      <c r="NZU17" s="1933"/>
      <c r="NZV17" s="1933"/>
      <c r="NZW17" s="1933"/>
      <c r="NZX17" s="1933"/>
      <c r="NZY17" s="1933"/>
      <c r="NZZ17" s="1933"/>
      <c r="OAA17" s="1933"/>
      <c r="OAB17" s="1933"/>
      <c r="OAC17" s="1933"/>
      <c r="OAD17" s="1933"/>
      <c r="OAE17" s="1933"/>
      <c r="OAF17" s="1933"/>
      <c r="OAG17" s="1933"/>
      <c r="OAH17" s="1933"/>
      <c r="OAI17" s="1933"/>
      <c r="OAJ17" s="1933"/>
      <c r="OAK17" s="1933"/>
      <c r="OAL17" s="1933"/>
      <c r="OAM17" s="1933"/>
      <c r="OAN17" s="1933"/>
      <c r="OAO17" s="1933"/>
      <c r="OAP17" s="1933"/>
      <c r="OAQ17" s="1933"/>
      <c r="OAR17" s="1933"/>
      <c r="OAS17" s="1933"/>
      <c r="OAT17" s="1933"/>
      <c r="OAU17" s="1933"/>
      <c r="OAV17" s="1933"/>
      <c r="OAW17" s="1933"/>
      <c r="OAX17" s="1933"/>
      <c r="OAY17" s="1933"/>
      <c r="OAZ17" s="1933"/>
      <c r="OBA17" s="1933"/>
      <c r="OBB17" s="1933"/>
      <c r="OBC17" s="1933"/>
      <c r="OBD17" s="1933"/>
      <c r="OBE17" s="1933"/>
      <c r="OBF17" s="1933"/>
      <c r="OBG17" s="1933"/>
      <c r="OBH17" s="1933"/>
      <c r="OBI17" s="1933"/>
      <c r="OBJ17" s="1933"/>
      <c r="OBK17" s="1933"/>
      <c r="OBL17" s="1933"/>
      <c r="OBM17" s="1933"/>
      <c r="OBN17" s="1933"/>
      <c r="OBO17" s="1933"/>
      <c r="OBP17" s="1933"/>
      <c r="OBQ17" s="1933"/>
      <c r="OBR17" s="1933"/>
      <c r="OBS17" s="1933"/>
      <c r="OBT17" s="1933"/>
      <c r="OBU17" s="1933"/>
      <c r="OBV17" s="1933"/>
      <c r="OBW17" s="1933"/>
      <c r="OBX17" s="1933"/>
      <c r="OBY17" s="1933"/>
      <c r="OBZ17" s="1933"/>
      <c r="OCA17" s="1933"/>
      <c r="OCB17" s="1933"/>
      <c r="OCC17" s="1933"/>
      <c r="OCD17" s="1933"/>
      <c r="OCE17" s="1933"/>
      <c r="OCF17" s="1933"/>
      <c r="OCG17" s="1933"/>
      <c r="OCH17" s="1933"/>
      <c r="OCI17" s="1933"/>
      <c r="OCJ17" s="1933"/>
      <c r="OCK17" s="1933"/>
      <c r="OCL17" s="1933"/>
      <c r="OCM17" s="1933"/>
      <c r="OCN17" s="1933"/>
      <c r="OCO17" s="1933"/>
      <c r="OCP17" s="1933"/>
      <c r="OCQ17" s="1933"/>
      <c r="OCR17" s="1933"/>
      <c r="OCS17" s="1933"/>
      <c r="OCT17" s="1933"/>
      <c r="OCU17" s="1933"/>
      <c r="OCV17" s="1933"/>
      <c r="OCW17" s="1933"/>
      <c r="OCX17" s="1933"/>
      <c r="OCY17" s="1933"/>
      <c r="OCZ17" s="1933"/>
      <c r="ODA17" s="1933"/>
      <c r="ODB17" s="1933"/>
      <c r="ODC17" s="1933"/>
      <c r="ODD17" s="1933"/>
      <c r="ODE17" s="1933"/>
      <c r="ODF17" s="1933"/>
      <c r="ODG17" s="1933"/>
      <c r="ODH17" s="1933"/>
      <c r="ODI17" s="1933"/>
      <c r="ODJ17" s="1933"/>
      <c r="ODK17" s="1933"/>
      <c r="ODL17" s="1933"/>
      <c r="ODM17" s="1933"/>
      <c r="ODN17" s="1933"/>
      <c r="ODO17" s="1933"/>
      <c r="ODP17" s="1933"/>
      <c r="ODQ17" s="1933"/>
      <c r="ODR17" s="1933"/>
      <c r="ODS17" s="1933"/>
      <c r="ODT17" s="1933"/>
      <c r="ODU17" s="1933"/>
      <c r="ODV17" s="1933"/>
      <c r="ODW17" s="1933"/>
      <c r="ODX17" s="1933"/>
      <c r="ODY17" s="1933"/>
      <c r="ODZ17" s="1933"/>
      <c r="OEA17" s="1933"/>
      <c r="OEB17" s="1933"/>
      <c r="OEC17" s="1933"/>
      <c r="OED17" s="1933"/>
      <c r="OEE17" s="1933"/>
      <c r="OEF17" s="1933"/>
      <c r="OEG17" s="1933"/>
      <c r="OEH17" s="1933"/>
      <c r="OEI17" s="1933"/>
      <c r="OEJ17" s="1933"/>
      <c r="OEK17" s="1933"/>
      <c r="OEL17" s="1933"/>
      <c r="OEM17" s="1933"/>
      <c r="OEN17" s="1933"/>
      <c r="OEO17" s="1933"/>
      <c r="OEP17" s="1933"/>
      <c r="OEQ17" s="1933"/>
      <c r="OER17" s="1933"/>
      <c r="OES17" s="1933"/>
      <c r="OET17" s="1933"/>
      <c r="OEU17" s="1933"/>
      <c r="OEV17" s="1933"/>
      <c r="OEW17" s="1933"/>
      <c r="OEX17" s="1933"/>
      <c r="OEY17" s="1933"/>
      <c r="OEZ17" s="1933"/>
      <c r="OFA17" s="1933"/>
      <c r="OFB17" s="1933"/>
      <c r="OFC17" s="1933"/>
      <c r="OFD17" s="1933"/>
      <c r="OFE17" s="1933"/>
      <c r="OFF17" s="1933"/>
      <c r="OFG17" s="1933"/>
      <c r="OFH17" s="1933"/>
      <c r="OFI17" s="1933"/>
      <c r="OFJ17" s="1933"/>
      <c r="OFK17" s="1933"/>
      <c r="OFL17" s="1933"/>
      <c r="OFM17" s="1933"/>
      <c r="OFN17" s="1933"/>
      <c r="OFO17" s="1933"/>
      <c r="OFP17" s="1933"/>
      <c r="OFQ17" s="1933"/>
      <c r="OFR17" s="1933"/>
      <c r="OFS17" s="1933"/>
      <c r="OFT17" s="1933"/>
      <c r="OFU17" s="1933"/>
      <c r="OFV17" s="1933"/>
      <c r="OFW17" s="1933"/>
      <c r="OFX17" s="1933"/>
      <c r="OFY17" s="1933"/>
      <c r="OFZ17" s="1933"/>
      <c r="OGA17" s="1933"/>
      <c r="OGB17" s="1933"/>
      <c r="OGC17" s="1933"/>
      <c r="OGD17" s="1933"/>
      <c r="OGE17" s="1933"/>
      <c r="OGF17" s="1933"/>
      <c r="OGG17" s="1933"/>
      <c r="OGH17" s="1933"/>
      <c r="OGI17" s="1933"/>
      <c r="OGJ17" s="1933"/>
      <c r="OGK17" s="1933"/>
      <c r="OGL17" s="1933"/>
      <c r="OGM17" s="1933"/>
      <c r="OGN17" s="1933"/>
      <c r="OGO17" s="1933"/>
      <c r="OGP17" s="1933"/>
      <c r="OGQ17" s="1933"/>
      <c r="OGR17" s="1933"/>
      <c r="OGS17" s="1933"/>
      <c r="OGT17" s="1933"/>
      <c r="OGU17" s="1933"/>
      <c r="OGV17" s="1933"/>
      <c r="OGW17" s="1933"/>
      <c r="OGX17" s="1933"/>
      <c r="OGY17" s="1933"/>
      <c r="OGZ17" s="1933"/>
      <c r="OHA17" s="1933"/>
      <c r="OHB17" s="1933"/>
      <c r="OHC17" s="1933"/>
      <c r="OHD17" s="1933"/>
      <c r="OHE17" s="1933"/>
      <c r="OHF17" s="1933"/>
      <c r="OHG17" s="1933"/>
      <c r="OHH17" s="1933"/>
      <c r="OHI17" s="1933"/>
      <c r="OHJ17" s="1933"/>
      <c r="OHK17" s="1933"/>
      <c r="OHL17" s="1933"/>
      <c r="OHM17" s="1933"/>
      <c r="OHN17" s="1933"/>
      <c r="OHO17" s="1933"/>
      <c r="OHP17" s="1933"/>
      <c r="OHQ17" s="1933"/>
      <c r="OHR17" s="1933"/>
      <c r="OHS17" s="1933"/>
      <c r="OHT17" s="1933"/>
      <c r="OHU17" s="1933"/>
      <c r="OHV17" s="1933"/>
      <c r="OHW17" s="1933"/>
      <c r="OHX17" s="1933"/>
      <c r="OHY17" s="1933"/>
      <c r="OHZ17" s="1933"/>
      <c r="OIA17" s="1933"/>
      <c r="OIB17" s="1933"/>
      <c r="OIC17" s="1933"/>
      <c r="OID17" s="1933"/>
      <c r="OIE17" s="1933"/>
      <c r="OIF17" s="1933"/>
      <c r="OIG17" s="1933"/>
      <c r="OIH17" s="1933"/>
      <c r="OII17" s="1933"/>
      <c r="OIJ17" s="1933"/>
      <c r="OIK17" s="1933"/>
      <c r="OIL17" s="1933"/>
      <c r="OIM17" s="1933"/>
      <c r="OIN17" s="1933"/>
      <c r="OIO17" s="1933"/>
      <c r="OIP17" s="1933"/>
      <c r="OIQ17" s="1933"/>
      <c r="OIR17" s="1933"/>
      <c r="OIS17" s="1933"/>
      <c r="OIT17" s="1933"/>
      <c r="OIU17" s="1933"/>
      <c r="OIV17" s="1933"/>
      <c r="OIW17" s="1933"/>
      <c r="OIX17" s="1933"/>
      <c r="OIY17" s="1933"/>
      <c r="OIZ17" s="1933"/>
      <c r="OJA17" s="1933"/>
      <c r="OJB17" s="1933"/>
      <c r="OJC17" s="1933"/>
      <c r="OJD17" s="1933"/>
      <c r="OJE17" s="1933"/>
      <c r="OJF17" s="1933"/>
      <c r="OJG17" s="1933"/>
      <c r="OJH17" s="1933"/>
      <c r="OJI17" s="1933"/>
      <c r="OJJ17" s="1933"/>
      <c r="OJK17" s="1933"/>
      <c r="OJL17" s="1933"/>
      <c r="OJM17" s="1933"/>
      <c r="OJN17" s="1933"/>
      <c r="OJO17" s="1933"/>
      <c r="OJP17" s="1933"/>
      <c r="OJQ17" s="1933"/>
      <c r="OJR17" s="1933"/>
      <c r="OJS17" s="1933"/>
      <c r="OJT17" s="1933"/>
      <c r="OJU17" s="1933"/>
      <c r="OJV17" s="1933"/>
      <c r="OJW17" s="1933"/>
      <c r="OJX17" s="1933"/>
      <c r="OJY17" s="1933"/>
      <c r="OJZ17" s="1933"/>
      <c r="OKA17" s="1933"/>
      <c r="OKB17" s="1933"/>
      <c r="OKC17" s="1933"/>
      <c r="OKD17" s="1933"/>
      <c r="OKE17" s="1933"/>
      <c r="OKF17" s="1933"/>
      <c r="OKG17" s="1933"/>
      <c r="OKH17" s="1933"/>
      <c r="OKI17" s="1933"/>
      <c r="OKJ17" s="1933"/>
      <c r="OKK17" s="1933"/>
      <c r="OKL17" s="1933"/>
      <c r="OKM17" s="1933"/>
      <c r="OKN17" s="1933"/>
      <c r="OKO17" s="1933"/>
      <c r="OKP17" s="1933"/>
      <c r="OKQ17" s="1933"/>
      <c r="OKR17" s="1933"/>
      <c r="OKS17" s="1933"/>
      <c r="OKT17" s="1933"/>
      <c r="OKU17" s="1933"/>
      <c r="OKV17" s="1933"/>
      <c r="OKW17" s="1933"/>
      <c r="OKX17" s="1933"/>
      <c r="OKY17" s="1933"/>
      <c r="OKZ17" s="1933"/>
      <c r="OLA17" s="1933"/>
      <c r="OLB17" s="1933"/>
      <c r="OLC17" s="1933"/>
      <c r="OLD17" s="1933"/>
      <c r="OLE17" s="1933"/>
      <c r="OLF17" s="1933"/>
      <c r="OLG17" s="1933"/>
      <c r="OLH17" s="1933"/>
      <c r="OLI17" s="1933"/>
      <c r="OLJ17" s="1933"/>
      <c r="OLK17" s="1933"/>
      <c r="OLL17" s="1933"/>
      <c r="OLM17" s="1933"/>
      <c r="OLN17" s="1933"/>
      <c r="OLO17" s="1933"/>
      <c r="OLP17" s="1933"/>
      <c r="OLQ17" s="1933"/>
      <c r="OLR17" s="1933"/>
      <c r="OLS17" s="1933"/>
      <c r="OLT17" s="1933"/>
      <c r="OLU17" s="1933"/>
      <c r="OLV17" s="1933"/>
      <c r="OLW17" s="1933"/>
      <c r="OLX17" s="1933"/>
      <c r="OLY17" s="1933"/>
      <c r="OLZ17" s="1933"/>
      <c r="OMA17" s="1933"/>
      <c r="OMB17" s="1933"/>
      <c r="OMC17" s="1933"/>
      <c r="OMD17" s="1933"/>
      <c r="OME17" s="1933"/>
      <c r="OMF17" s="1933"/>
      <c r="OMG17" s="1933"/>
      <c r="OMH17" s="1933"/>
      <c r="OMI17" s="1933"/>
      <c r="OMJ17" s="1933"/>
      <c r="OMK17" s="1933"/>
      <c r="OML17" s="1933"/>
      <c r="OMM17" s="1933"/>
      <c r="OMN17" s="1933"/>
      <c r="OMO17" s="1933"/>
      <c r="OMP17" s="1933"/>
      <c r="OMQ17" s="1933"/>
      <c r="OMR17" s="1933"/>
      <c r="OMS17" s="1933"/>
      <c r="OMT17" s="1933"/>
      <c r="OMU17" s="1933"/>
      <c r="OMV17" s="1933"/>
      <c r="OMW17" s="1933"/>
      <c r="OMX17" s="1933"/>
      <c r="OMY17" s="1933"/>
      <c r="OMZ17" s="1933"/>
      <c r="ONA17" s="1933"/>
      <c r="ONB17" s="1933"/>
      <c r="ONC17" s="1933"/>
      <c r="OND17" s="1933"/>
      <c r="ONE17" s="1933"/>
      <c r="ONF17" s="1933"/>
      <c r="ONG17" s="1933"/>
      <c r="ONH17" s="1933"/>
      <c r="ONI17" s="1933"/>
      <c r="ONJ17" s="1933"/>
      <c r="ONK17" s="1933"/>
      <c r="ONL17" s="1933"/>
      <c r="ONM17" s="1933"/>
      <c r="ONN17" s="1933"/>
      <c r="ONO17" s="1933"/>
      <c r="ONP17" s="1933"/>
      <c r="ONQ17" s="1933"/>
      <c r="ONR17" s="1933"/>
      <c r="ONS17" s="1933"/>
      <c r="ONT17" s="1933"/>
      <c r="ONU17" s="1933"/>
      <c r="ONV17" s="1933"/>
      <c r="ONW17" s="1933"/>
      <c r="ONX17" s="1933"/>
      <c r="ONY17" s="1933"/>
      <c r="ONZ17" s="1933"/>
      <c r="OOA17" s="1933"/>
      <c r="OOB17" s="1933"/>
      <c r="OOC17" s="1933"/>
      <c r="OOD17" s="1933"/>
      <c r="OOE17" s="1933"/>
      <c r="OOF17" s="1933"/>
      <c r="OOG17" s="1933"/>
      <c r="OOH17" s="1933"/>
      <c r="OOI17" s="1933"/>
      <c r="OOJ17" s="1933"/>
      <c r="OOK17" s="1933"/>
      <c r="OOL17" s="1933"/>
      <c r="OOM17" s="1933"/>
      <c r="OON17" s="1933"/>
      <c r="OOO17" s="1933"/>
      <c r="OOP17" s="1933"/>
      <c r="OOQ17" s="1933"/>
      <c r="OOR17" s="1933"/>
      <c r="OOS17" s="1933"/>
      <c r="OOT17" s="1933"/>
      <c r="OOU17" s="1933"/>
      <c r="OOV17" s="1933"/>
      <c r="OOW17" s="1933"/>
      <c r="OOX17" s="1933"/>
      <c r="OOY17" s="1933"/>
      <c r="OOZ17" s="1933"/>
      <c r="OPA17" s="1933"/>
      <c r="OPB17" s="1933"/>
      <c r="OPC17" s="1933"/>
      <c r="OPD17" s="1933"/>
      <c r="OPE17" s="1933"/>
      <c r="OPF17" s="1933"/>
      <c r="OPG17" s="1933"/>
      <c r="OPH17" s="1933"/>
      <c r="OPI17" s="1933"/>
      <c r="OPJ17" s="1933"/>
      <c r="OPK17" s="1933"/>
      <c r="OPL17" s="1933"/>
      <c r="OPM17" s="1933"/>
      <c r="OPN17" s="1933"/>
      <c r="OPO17" s="1933"/>
      <c r="OPP17" s="1933"/>
      <c r="OPQ17" s="1933"/>
      <c r="OPR17" s="1933"/>
      <c r="OPS17" s="1933"/>
      <c r="OPT17" s="1933"/>
      <c r="OPU17" s="1933"/>
      <c r="OPV17" s="1933"/>
      <c r="OPW17" s="1933"/>
      <c r="OPX17" s="1933"/>
      <c r="OPY17" s="1933"/>
      <c r="OPZ17" s="1933"/>
      <c r="OQA17" s="1933"/>
      <c r="OQB17" s="1933"/>
      <c r="OQC17" s="1933"/>
      <c r="OQD17" s="1933"/>
      <c r="OQE17" s="1933"/>
      <c r="OQF17" s="1933"/>
      <c r="OQG17" s="1933"/>
      <c r="OQH17" s="1933"/>
      <c r="OQI17" s="1933"/>
      <c r="OQJ17" s="1933"/>
      <c r="OQK17" s="1933"/>
      <c r="OQL17" s="1933"/>
      <c r="OQM17" s="1933"/>
      <c r="OQN17" s="1933"/>
      <c r="OQO17" s="1933"/>
      <c r="OQP17" s="1933"/>
      <c r="OQQ17" s="1933"/>
      <c r="OQR17" s="1933"/>
      <c r="OQS17" s="1933"/>
      <c r="OQT17" s="1933"/>
      <c r="OQU17" s="1933"/>
      <c r="OQV17" s="1933"/>
      <c r="OQW17" s="1933"/>
      <c r="OQX17" s="1933"/>
      <c r="OQY17" s="1933"/>
      <c r="OQZ17" s="1933"/>
      <c r="ORA17" s="1933"/>
      <c r="ORB17" s="1933"/>
      <c r="ORC17" s="1933"/>
      <c r="ORD17" s="1933"/>
      <c r="ORE17" s="1933"/>
      <c r="ORF17" s="1933"/>
      <c r="ORG17" s="1933"/>
      <c r="ORH17" s="1933"/>
      <c r="ORI17" s="1933"/>
      <c r="ORJ17" s="1933"/>
      <c r="ORK17" s="1933"/>
      <c r="ORL17" s="1933"/>
      <c r="ORM17" s="1933"/>
      <c r="ORN17" s="1933"/>
      <c r="ORO17" s="1933"/>
      <c r="ORP17" s="1933"/>
      <c r="ORQ17" s="1933"/>
      <c r="ORR17" s="1933"/>
      <c r="ORS17" s="1933"/>
      <c r="ORT17" s="1933"/>
      <c r="ORU17" s="1933"/>
      <c r="ORV17" s="1933"/>
      <c r="ORW17" s="1933"/>
      <c r="ORX17" s="1933"/>
      <c r="ORY17" s="1933"/>
      <c r="ORZ17" s="1933"/>
      <c r="OSA17" s="1933"/>
      <c r="OSB17" s="1933"/>
      <c r="OSC17" s="1933"/>
      <c r="OSD17" s="1933"/>
      <c r="OSE17" s="1933"/>
      <c r="OSF17" s="1933"/>
      <c r="OSG17" s="1933"/>
      <c r="OSH17" s="1933"/>
      <c r="OSI17" s="1933"/>
      <c r="OSJ17" s="1933"/>
      <c r="OSK17" s="1933"/>
      <c r="OSL17" s="1933"/>
      <c r="OSM17" s="1933"/>
      <c r="OSN17" s="1933"/>
      <c r="OSO17" s="1933"/>
      <c r="OSP17" s="1933"/>
      <c r="OSQ17" s="1933"/>
      <c r="OSR17" s="1933"/>
      <c r="OSS17" s="1933"/>
      <c r="OST17" s="1933"/>
      <c r="OSU17" s="1933"/>
      <c r="OSV17" s="1933"/>
      <c r="OSW17" s="1933"/>
      <c r="OSX17" s="1933"/>
      <c r="OSY17" s="1933"/>
      <c r="OSZ17" s="1933"/>
      <c r="OTA17" s="1933"/>
      <c r="OTB17" s="1933"/>
      <c r="OTC17" s="1933"/>
      <c r="OTD17" s="1933"/>
      <c r="OTE17" s="1933"/>
      <c r="OTF17" s="1933"/>
      <c r="OTG17" s="1933"/>
      <c r="OTH17" s="1933"/>
      <c r="OTI17" s="1933"/>
      <c r="OTJ17" s="1933"/>
      <c r="OTK17" s="1933"/>
      <c r="OTL17" s="1933"/>
      <c r="OTM17" s="1933"/>
      <c r="OTN17" s="1933"/>
      <c r="OTO17" s="1933"/>
      <c r="OTP17" s="1933"/>
      <c r="OTQ17" s="1933"/>
      <c r="OTR17" s="1933"/>
      <c r="OTS17" s="1933"/>
      <c r="OTT17" s="1933"/>
      <c r="OTU17" s="1933"/>
      <c r="OTV17" s="1933"/>
      <c r="OTW17" s="1933"/>
      <c r="OTX17" s="1933"/>
      <c r="OTY17" s="1933"/>
      <c r="OTZ17" s="1933"/>
      <c r="OUA17" s="1933"/>
      <c r="OUB17" s="1933"/>
      <c r="OUC17" s="1933"/>
      <c r="OUD17" s="1933"/>
      <c r="OUE17" s="1933"/>
      <c r="OUF17" s="1933"/>
      <c r="OUG17" s="1933"/>
      <c r="OUH17" s="1933"/>
      <c r="OUI17" s="1933"/>
      <c r="OUJ17" s="1933"/>
      <c r="OUK17" s="1933"/>
      <c r="OUL17" s="1933"/>
      <c r="OUM17" s="1933"/>
      <c r="OUN17" s="1933"/>
      <c r="OUO17" s="1933"/>
      <c r="OUP17" s="1933"/>
      <c r="OUQ17" s="1933"/>
      <c r="OUR17" s="1933"/>
      <c r="OUS17" s="1933"/>
      <c r="OUT17" s="1933"/>
      <c r="OUU17" s="1933"/>
      <c r="OUV17" s="1933"/>
      <c r="OUW17" s="1933"/>
      <c r="OUX17" s="1933"/>
      <c r="OUY17" s="1933"/>
      <c r="OUZ17" s="1933"/>
      <c r="OVA17" s="1933"/>
      <c r="OVB17" s="1933"/>
      <c r="OVC17" s="1933"/>
      <c r="OVD17" s="1933"/>
      <c r="OVE17" s="1933"/>
      <c r="OVF17" s="1933"/>
      <c r="OVG17" s="1933"/>
      <c r="OVH17" s="1933"/>
      <c r="OVI17" s="1933"/>
      <c r="OVJ17" s="1933"/>
      <c r="OVK17" s="1933"/>
      <c r="OVL17" s="1933"/>
      <c r="OVM17" s="1933"/>
      <c r="OVN17" s="1933"/>
      <c r="OVO17" s="1933"/>
      <c r="OVP17" s="1933"/>
      <c r="OVQ17" s="1933"/>
      <c r="OVR17" s="1933"/>
      <c r="OVS17" s="1933"/>
      <c r="OVT17" s="1933"/>
      <c r="OVU17" s="1933"/>
      <c r="OVV17" s="1933"/>
      <c r="OVW17" s="1933"/>
      <c r="OVX17" s="1933"/>
      <c r="OVY17" s="1933"/>
      <c r="OVZ17" s="1933"/>
      <c r="OWA17" s="1933"/>
      <c r="OWB17" s="1933"/>
      <c r="OWC17" s="1933"/>
      <c r="OWD17" s="1933"/>
      <c r="OWE17" s="1933"/>
      <c r="OWF17" s="1933"/>
      <c r="OWG17" s="1933"/>
      <c r="OWH17" s="1933"/>
      <c r="OWI17" s="1933"/>
      <c r="OWJ17" s="1933"/>
      <c r="OWK17" s="1933"/>
      <c r="OWL17" s="1933"/>
      <c r="OWM17" s="1933"/>
      <c r="OWN17" s="1933"/>
      <c r="OWO17" s="1933"/>
      <c r="OWP17" s="1933"/>
      <c r="OWQ17" s="1933"/>
      <c r="OWR17" s="1933"/>
      <c r="OWS17" s="1933"/>
      <c r="OWT17" s="1933"/>
      <c r="OWU17" s="1933"/>
      <c r="OWV17" s="1933"/>
      <c r="OWW17" s="1933"/>
      <c r="OWX17" s="1933"/>
      <c r="OWY17" s="1933"/>
      <c r="OWZ17" s="1933"/>
      <c r="OXA17" s="1933"/>
      <c r="OXB17" s="1933"/>
      <c r="OXC17" s="1933"/>
      <c r="OXD17" s="1933"/>
      <c r="OXE17" s="1933"/>
      <c r="OXF17" s="1933"/>
      <c r="OXG17" s="1933"/>
      <c r="OXH17" s="1933"/>
      <c r="OXI17" s="1933"/>
      <c r="OXJ17" s="1933"/>
      <c r="OXK17" s="1933"/>
      <c r="OXL17" s="1933"/>
      <c r="OXM17" s="1933"/>
      <c r="OXN17" s="1933"/>
      <c r="OXO17" s="1933"/>
      <c r="OXP17" s="1933"/>
      <c r="OXQ17" s="1933"/>
      <c r="OXR17" s="1933"/>
      <c r="OXS17" s="1933"/>
      <c r="OXT17" s="1933"/>
      <c r="OXU17" s="1933"/>
      <c r="OXV17" s="1933"/>
      <c r="OXW17" s="1933"/>
      <c r="OXX17" s="1933"/>
      <c r="OXY17" s="1933"/>
      <c r="OXZ17" s="1933"/>
      <c r="OYA17" s="1933"/>
      <c r="OYB17" s="1933"/>
      <c r="OYC17" s="1933"/>
      <c r="OYD17" s="1933"/>
      <c r="OYE17" s="1933"/>
      <c r="OYF17" s="1933"/>
      <c r="OYG17" s="1933"/>
      <c r="OYH17" s="1933"/>
      <c r="OYI17" s="1933"/>
      <c r="OYJ17" s="1933"/>
      <c r="OYK17" s="1933"/>
      <c r="OYL17" s="1933"/>
      <c r="OYM17" s="1933"/>
      <c r="OYN17" s="1933"/>
      <c r="OYO17" s="1933"/>
      <c r="OYP17" s="1933"/>
      <c r="OYQ17" s="1933"/>
      <c r="OYR17" s="1933"/>
      <c r="OYS17" s="1933"/>
      <c r="OYT17" s="1933"/>
      <c r="OYU17" s="1933"/>
      <c r="OYV17" s="1933"/>
      <c r="OYW17" s="1933"/>
      <c r="OYX17" s="1933"/>
      <c r="OYY17" s="1933"/>
      <c r="OYZ17" s="1933"/>
      <c r="OZA17" s="1933"/>
      <c r="OZB17" s="1933"/>
      <c r="OZC17" s="1933"/>
      <c r="OZD17" s="1933"/>
      <c r="OZE17" s="1933"/>
      <c r="OZF17" s="1933"/>
      <c r="OZG17" s="1933"/>
      <c r="OZH17" s="1933"/>
      <c r="OZI17" s="1933"/>
      <c r="OZJ17" s="1933"/>
      <c r="OZK17" s="1933"/>
      <c r="OZL17" s="1933"/>
      <c r="OZM17" s="1933"/>
      <c r="OZN17" s="1933"/>
      <c r="OZO17" s="1933"/>
      <c r="OZP17" s="1933"/>
      <c r="OZQ17" s="1933"/>
      <c r="OZR17" s="1933"/>
      <c r="OZS17" s="1933"/>
      <c r="OZT17" s="1933"/>
      <c r="OZU17" s="1933"/>
      <c r="OZV17" s="1933"/>
      <c r="OZW17" s="1933"/>
      <c r="OZX17" s="1933"/>
      <c r="OZY17" s="1933"/>
      <c r="OZZ17" s="1933"/>
      <c r="PAA17" s="1933"/>
      <c r="PAB17" s="1933"/>
      <c r="PAC17" s="1933"/>
      <c r="PAD17" s="1933"/>
      <c r="PAE17" s="1933"/>
      <c r="PAF17" s="1933"/>
      <c r="PAG17" s="1933"/>
      <c r="PAH17" s="1933"/>
      <c r="PAI17" s="1933"/>
      <c r="PAJ17" s="1933"/>
      <c r="PAK17" s="1933"/>
      <c r="PAL17" s="1933"/>
      <c r="PAM17" s="1933"/>
      <c r="PAN17" s="1933"/>
      <c r="PAO17" s="1933"/>
      <c r="PAP17" s="1933"/>
      <c r="PAQ17" s="1933"/>
      <c r="PAR17" s="1933"/>
      <c r="PAS17" s="1933"/>
      <c r="PAT17" s="1933"/>
      <c r="PAU17" s="1933"/>
      <c r="PAV17" s="1933"/>
      <c r="PAW17" s="1933"/>
      <c r="PAX17" s="1933"/>
      <c r="PAY17" s="1933"/>
      <c r="PAZ17" s="1933"/>
      <c r="PBA17" s="1933"/>
      <c r="PBB17" s="1933"/>
      <c r="PBC17" s="1933"/>
      <c r="PBD17" s="1933"/>
      <c r="PBE17" s="1933"/>
      <c r="PBF17" s="1933"/>
      <c r="PBG17" s="1933"/>
      <c r="PBH17" s="1933"/>
      <c r="PBI17" s="1933"/>
      <c r="PBJ17" s="1933"/>
      <c r="PBK17" s="1933"/>
      <c r="PBL17" s="1933"/>
      <c r="PBM17" s="1933"/>
      <c r="PBN17" s="1933"/>
      <c r="PBO17" s="1933"/>
      <c r="PBP17" s="1933"/>
      <c r="PBQ17" s="1933"/>
      <c r="PBR17" s="1933"/>
      <c r="PBS17" s="1933"/>
      <c r="PBT17" s="1933"/>
      <c r="PBU17" s="1933"/>
      <c r="PBV17" s="1933"/>
      <c r="PBW17" s="1933"/>
      <c r="PBX17" s="1933"/>
      <c r="PBY17" s="1933"/>
      <c r="PBZ17" s="1933"/>
      <c r="PCA17" s="1933"/>
      <c r="PCB17" s="1933"/>
      <c r="PCC17" s="1933"/>
      <c r="PCD17" s="1933"/>
      <c r="PCE17" s="1933"/>
      <c r="PCF17" s="1933"/>
      <c r="PCG17" s="1933"/>
      <c r="PCH17" s="1933"/>
      <c r="PCI17" s="1933"/>
      <c r="PCJ17" s="1933"/>
      <c r="PCK17" s="1933"/>
      <c r="PCL17" s="1933"/>
      <c r="PCM17" s="1933"/>
      <c r="PCN17" s="1933"/>
      <c r="PCO17" s="1933"/>
      <c r="PCP17" s="1933"/>
      <c r="PCQ17" s="1933"/>
      <c r="PCR17" s="1933"/>
      <c r="PCS17" s="1933"/>
      <c r="PCT17" s="1933"/>
      <c r="PCU17" s="1933"/>
      <c r="PCV17" s="1933"/>
      <c r="PCW17" s="1933"/>
      <c r="PCX17" s="1933"/>
      <c r="PCY17" s="1933"/>
      <c r="PCZ17" s="1933"/>
      <c r="PDA17" s="1933"/>
      <c r="PDB17" s="1933"/>
      <c r="PDC17" s="1933"/>
      <c r="PDD17" s="1933"/>
      <c r="PDE17" s="1933"/>
      <c r="PDF17" s="1933"/>
      <c r="PDG17" s="1933"/>
      <c r="PDH17" s="1933"/>
      <c r="PDI17" s="1933"/>
      <c r="PDJ17" s="1933"/>
      <c r="PDK17" s="1933"/>
      <c r="PDL17" s="1933"/>
      <c r="PDM17" s="1933"/>
      <c r="PDN17" s="1933"/>
      <c r="PDO17" s="1933"/>
      <c r="PDP17" s="1933"/>
      <c r="PDQ17" s="1933"/>
      <c r="PDR17" s="1933"/>
      <c r="PDS17" s="1933"/>
      <c r="PDT17" s="1933"/>
      <c r="PDU17" s="1933"/>
      <c r="PDV17" s="1933"/>
      <c r="PDW17" s="1933"/>
      <c r="PDX17" s="1933"/>
      <c r="PDY17" s="1933"/>
      <c r="PDZ17" s="1933"/>
      <c r="PEA17" s="1933"/>
      <c r="PEB17" s="1933"/>
      <c r="PEC17" s="1933"/>
      <c r="PED17" s="1933"/>
      <c r="PEE17" s="1933"/>
      <c r="PEF17" s="1933"/>
      <c r="PEG17" s="1933"/>
      <c r="PEH17" s="1933"/>
      <c r="PEI17" s="1933"/>
      <c r="PEJ17" s="1933"/>
      <c r="PEK17" s="1933"/>
      <c r="PEL17" s="1933"/>
      <c r="PEM17" s="1933"/>
      <c r="PEN17" s="1933"/>
      <c r="PEO17" s="1933"/>
      <c r="PEP17" s="1933"/>
      <c r="PEQ17" s="1933"/>
      <c r="PER17" s="1933"/>
      <c r="PES17" s="1933"/>
      <c r="PET17" s="1933"/>
      <c r="PEU17" s="1933"/>
      <c r="PEV17" s="1933"/>
      <c r="PEW17" s="1933"/>
      <c r="PEX17" s="1933"/>
      <c r="PEY17" s="1933"/>
      <c r="PEZ17" s="1933"/>
      <c r="PFA17" s="1933"/>
      <c r="PFB17" s="1933"/>
      <c r="PFC17" s="1933"/>
      <c r="PFD17" s="1933"/>
      <c r="PFE17" s="1933"/>
      <c r="PFF17" s="1933"/>
      <c r="PFG17" s="1933"/>
      <c r="PFH17" s="1933"/>
      <c r="PFI17" s="1933"/>
      <c r="PFJ17" s="1933"/>
      <c r="PFK17" s="1933"/>
      <c r="PFL17" s="1933"/>
      <c r="PFM17" s="1933"/>
      <c r="PFN17" s="1933"/>
      <c r="PFO17" s="1933"/>
      <c r="PFP17" s="1933"/>
      <c r="PFQ17" s="1933"/>
      <c r="PFR17" s="1933"/>
      <c r="PFS17" s="1933"/>
      <c r="PFT17" s="1933"/>
      <c r="PFU17" s="1933"/>
      <c r="PFV17" s="1933"/>
      <c r="PFW17" s="1933"/>
      <c r="PFX17" s="1933"/>
      <c r="PFY17" s="1933"/>
      <c r="PFZ17" s="1933"/>
      <c r="PGA17" s="1933"/>
      <c r="PGB17" s="1933"/>
      <c r="PGC17" s="1933"/>
      <c r="PGD17" s="1933"/>
      <c r="PGE17" s="1933"/>
      <c r="PGF17" s="1933"/>
      <c r="PGG17" s="1933"/>
      <c r="PGH17" s="1933"/>
      <c r="PGI17" s="1933"/>
      <c r="PGJ17" s="1933"/>
      <c r="PGK17" s="1933"/>
      <c r="PGL17" s="1933"/>
      <c r="PGM17" s="1933"/>
      <c r="PGN17" s="1933"/>
      <c r="PGO17" s="1933"/>
      <c r="PGP17" s="1933"/>
      <c r="PGQ17" s="1933"/>
      <c r="PGR17" s="1933"/>
      <c r="PGS17" s="1933"/>
      <c r="PGT17" s="1933"/>
      <c r="PGU17" s="1933"/>
      <c r="PGV17" s="1933"/>
      <c r="PGW17" s="1933"/>
      <c r="PGX17" s="1933"/>
      <c r="PGY17" s="1933"/>
      <c r="PGZ17" s="1933"/>
      <c r="PHA17" s="1933"/>
      <c r="PHB17" s="1933"/>
      <c r="PHC17" s="1933"/>
      <c r="PHD17" s="1933"/>
      <c r="PHE17" s="1933"/>
      <c r="PHF17" s="1933"/>
      <c r="PHG17" s="1933"/>
      <c r="PHH17" s="1933"/>
      <c r="PHI17" s="1933"/>
      <c r="PHJ17" s="1933"/>
      <c r="PHK17" s="1933"/>
      <c r="PHL17" s="1933"/>
      <c r="PHM17" s="1933"/>
      <c r="PHN17" s="1933"/>
      <c r="PHO17" s="1933"/>
      <c r="PHP17" s="1933"/>
      <c r="PHQ17" s="1933"/>
      <c r="PHR17" s="1933"/>
      <c r="PHS17" s="1933"/>
      <c r="PHT17" s="1933"/>
      <c r="PHU17" s="1933"/>
      <c r="PHV17" s="1933"/>
      <c r="PHW17" s="1933"/>
      <c r="PHX17" s="1933"/>
      <c r="PHY17" s="1933"/>
      <c r="PHZ17" s="1933"/>
      <c r="PIA17" s="1933"/>
      <c r="PIB17" s="1933"/>
      <c r="PIC17" s="1933"/>
      <c r="PID17" s="1933"/>
      <c r="PIE17" s="1933"/>
      <c r="PIF17" s="1933"/>
      <c r="PIG17" s="1933"/>
      <c r="PIH17" s="1933"/>
      <c r="PII17" s="1933"/>
      <c r="PIJ17" s="1933"/>
      <c r="PIK17" s="1933"/>
      <c r="PIL17" s="1933"/>
      <c r="PIM17" s="1933"/>
      <c r="PIN17" s="1933"/>
      <c r="PIO17" s="1933"/>
      <c r="PIP17" s="1933"/>
      <c r="PIQ17" s="1933"/>
      <c r="PIR17" s="1933"/>
      <c r="PIS17" s="1933"/>
      <c r="PIT17" s="1933"/>
      <c r="PIU17" s="1933"/>
      <c r="PIV17" s="1933"/>
      <c r="PIW17" s="1933"/>
      <c r="PIX17" s="1933"/>
      <c r="PIY17" s="1933"/>
      <c r="PIZ17" s="1933"/>
      <c r="PJA17" s="1933"/>
      <c r="PJB17" s="1933"/>
      <c r="PJC17" s="1933"/>
      <c r="PJD17" s="1933"/>
      <c r="PJE17" s="1933"/>
      <c r="PJF17" s="1933"/>
      <c r="PJG17" s="1933"/>
      <c r="PJH17" s="1933"/>
      <c r="PJI17" s="1933"/>
      <c r="PJJ17" s="1933"/>
      <c r="PJK17" s="1933"/>
      <c r="PJL17" s="1933"/>
      <c r="PJM17" s="1933"/>
      <c r="PJN17" s="1933"/>
      <c r="PJO17" s="1933"/>
      <c r="PJP17" s="1933"/>
      <c r="PJQ17" s="1933"/>
      <c r="PJR17" s="1933"/>
      <c r="PJS17" s="1933"/>
      <c r="PJT17" s="1933"/>
      <c r="PJU17" s="1933"/>
      <c r="PJV17" s="1933"/>
      <c r="PJW17" s="1933"/>
      <c r="PJX17" s="1933"/>
      <c r="PJY17" s="1933"/>
      <c r="PJZ17" s="1933"/>
      <c r="PKA17" s="1933"/>
      <c r="PKB17" s="1933"/>
      <c r="PKC17" s="1933"/>
      <c r="PKD17" s="1933"/>
      <c r="PKE17" s="1933"/>
      <c r="PKF17" s="1933"/>
      <c r="PKG17" s="1933"/>
      <c r="PKH17" s="1933"/>
      <c r="PKI17" s="1933"/>
      <c r="PKJ17" s="1933"/>
      <c r="PKK17" s="1933"/>
      <c r="PKL17" s="1933"/>
      <c r="PKM17" s="1933"/>
      <c r="PKN17" s="1933"/>
      <c r="PKO17" s="1933"/>
      <c r="PKP17" s="1933"/>
      <c r="PKQ17" s="1933"/>
      <c r="PKR17" s="1933"/>
      <c r="PKS17" s="1933"/>
      <c r="PKT17" s="1933"/>
      <c r="PKU17" s="1933"/>
      <c r="PKV17" s="1933"/>
      <c r="PKW17" s="1933"/>
      <c r="PKX17" s="1933"/>
      <c r="PKY17" s="1933"/>
      <c r="PKZ17" s="1933"/>
      <c r="PLA17" s="1933"/>
      <c r="PLB17" s="1933"/>
      <c r="PLC17" s="1933"/>
      <c r="PLD17" s="1933"/>
      <c r="PLE17" s="1933"/>
      <c r="PLF17" s="1933"/>
      <c r="PLG17" s="1933"/>
      <c r="PLH17" s="1933"/>
      <c r="PLI17" s="1933"/>
      <c r="PLJ17" s="1933"/>
      <c r="PLK17" s="1933"/>
      <c r="PLL17" s="1933"/>
      <c r="PLM17" s="1933"/>
      <c r="PLN17" s="1933"/>
      <c r="PLO17" s="1933"/>
      <c r="PLP17" s="1933"/>
      <c r="PLQ17" s="1933"/>
      <c r="PLR17" s="1933"/>
      <c r="PLS17" s="1933"/>
      <c r="PLT17" s="1933"/>
      <c r="PLU17" s="1933"/>
      <c r="PLV17" s="1933"/>
      <c r="PLW17" s="1933"/>
      <c r="PLX17" s="1933"/>
      <c r="PLY17" s="1933"/>
      <c r="PLZ17" s="1933"/>
      <c r="PMA17" s="1933"/>
      <c r="PMB17" s="1933"/>
      <c r="PMC17" s="1933"/>
      <c r="PMD17" s="1933"/>
      <c r="PME17" s="1933"/>
      <c r="PMF17" s="1933"/>
      <c r="PMG17" s="1933"/>
      <c r="PMH17" s="1933"/>
      <c r="PMI17" s="1933"/>
      <c r="PMJ17" s="1933"/>
      <c r="PMK17" s="1933"/>
      <c r="PML17" s="1933"/>
      <c r="PMM17" s="1933"/>
      <c r="PMN17" s="1933"/>
      <c r="PMO17" s="1933"/>
      <c r="PMP17" s="1933"/>
      <c r="PMQ17" s="1933"/>
      <c r="PMR17" s="1933"/>
      <c r="PMS17" s="1933"/>
      <c r="PMT17" s="1933"/>
      <c r="PMU17" s="1933"/>
      <c r="PMV17" s="1933"/>
      <c r="PMW17" s="1933"/>
      <c r="PMX17" s="1933"/>
      <c r="PMY17" s="1933"/>
      <c r="PMZ17" s="1933"/>
      <c r="PNA17" s="1933"/>
      <c r="PNB17" s="1933"/>
      <c r="PNC17" s="1933"/>
      <c r="PND17" s="1933"/>
      <c r="PNE17" s="1933"/>
      <c r="PNF17" s="1933"/>
      <c r="PNG17" s="1933"/>
      <c r="PNH17" s="1933"/>
      <c r="PNI17" s="1933"/>
      <c r="PNJ17" s="1933"/>
      <c r="PNK17" s="1933"/>
      <c r="PNL17" s="1933"/>
      <c r="PNM17" s="1933"/>
      <c r="PNN17" s="1933"/>
      <c r="PNO17" s="1933"/>
      <c r="PNP17" s="1933"/>
      <c r="PNQ17" s="1933"/>
      <c r="PNR17" s="1933"/>
      <c r="PNS17" s="1933"/>
      <c r="PNT17" s="1933"/>
      <c r="PNU17" s="1933"/>
      <c r="PNV17" s="1933"/>
      <c r="PNW17" s="1933"/>
      <c r="PNX17" s="1933"/>
      <c r="PNY17" s="1933"/>
      <c r="PNZ17" s="1933"/>
      <c r="POA17" s="1933"/>
      <c r="POB17" s="1933"/>
      <c r="POC17" s="1933"/>
      <c r="POD17" s="1933"/>
      <c r="POE17" s="1933"/>
      <c r="POF17" s="1933"/>
      <c r="POG17" s="1933"/>
      <c r="POH17" s="1933"/>
      <c r="POI17" s="1933"/>
      <c r="POJ17" s="1933"/>
      <c r="POK17" s="1933"/>
      <c r="POL17" s="1933"/>
      <c r="POM17" s="1933"/>
      <c r="PON17" s="1933"/>
      <c r="POO17" s="1933"/>
      <c r="POP17" s="1933"/>
      <c r="POQ17" s="1933"/>
      <c r="POR17" s="1933"/>
      <c r="POS17" s="1933"/>
      <c r="POT17" s="1933"/>
      <c r="POU17" s="1933"/>
      <c r="POV17" s="1933"/>
      <c r="POW17" s="1933"/>
      <c r="POX17" s="1933"/>
      <c r="POY17" s="1933"/>
      <c r="POZ17" s="1933"/>
      <c r="PPA17" s="1933"/>
      <c r="PPB17" s="1933"/>
      <c r="PPC17" s="1933"/>
      <c r="PPD17" s="1933"/>
      <c r="PPE17" s="1933"/>
      <c r="PPF17" s="1933"/>
      <c r="PPG17" s="1933"/>
      <c r="PPH17" s="1933"/>
      <c r="PPI17" s="1933"/>
      <c r="PPJ17" s="1933"/>
      <c r="PPK17" s="1933"/>
      <c r="PPL17" s="1933"/>
      <c r="PPM17" s="1933"/>
      <c r="PPN17" s="1933"/>
      <c r="PPO17" s="1933"/>
      <c r="PPP17" s="1933"/>
      <c r="PPQ17" s="1933"/>
      <c r="PPR17" s="1933"/>
      <c r="PPS17" s="1933"/>
      <c r="PPT17" s="1933"/>
      <c r="PPU17" s="1933"/>
      <c r="PPV17" s="1933"/>
      <c r="PPW17" s="1933"/>
      <c r="PPX17" s="1933"/>
      <c r="PPY17" s="1933"/>
      <c r="PPZ17" s="1933"/>
      <c r="PQA17" s="1933"/>
      <c r="PQB17" s="1933"/>
      <c r="PQC17" s="1933"/>
      <c r="PQD17" s="1933"/>
      <c r="PQE17" s="1933"/>
      <c r="PQF17" s="1933"/>
      <c r="PQG17" s="1933"/>
      <c r="PQH17" s="1933"/>
      <c r="PQI17" s="1933"/>
      <c r="PQJ17" s="1933"/>
      <c r="PQK17" s="1933"/>
      <c r="PQL17" s="1933"/>
      <c r="PQM17" s="1933"/>
      <c r="PQN17" s="1933"/>
      <c r="PQO17" s="1933"/>
      <c r="PQP17" s="1933"/>
      <c r="PQQ17" s="1933"/>
      <c r="PQR17" s="1933"/>
      <c r="PQS17" s="1933"/>
      <c r="PQT17" s="1933"/>
      <c r="PQU17" s="1933"/>
      <c r="PQV17" s="1933"/>
      <c r="PQW17" s="1933"/>
      <c r="PQX17" s="1933"/>
      <c r="PQY17" s="1933"/>
      <c r="PQZ17" s="1933"/>
      <c r="PRA17" s="1933"/>
      <c r="PRB17" s="1933"/>
      <c r="PRC17" s="1933"/>
      <c r="PRD17" s="1933"/>
      <c r="PRE17" s="1933"/>
      <c r="PRF17" s="1933"/>
      <c r="PRG17" s="1933"/>
      <c r="PRH17" s="1933"/>
      <c r="PRI17" s="1933"/>
      <c r="PRJ17" s="1933"/>
      <c r="PRK17" s="1933"/>
      <c r="PRL17" s="1933"/>
      <c r="PRM17" s="1933"/>
      <c r="PRN17" s="1933"/>
      <c r="PRO17" s="1933"/>
      <c r="PRP17" s="1933"/>
      <c r="PRQ17" s="1933"/>
      <c r="PRR17" s="1933"/>
      <c r="PRS17" s="1933"/>
      <c r="PRT17" s="1933"/>
      <c r="PRU17" s="1933"/>
      <c r="PRV17" s="1933"/>
      <c r="PRW17" s="1933"/>
      <c r="PRX17" s="1933"/>
      <c r="PRY17" s="1933"/>
      <c r="PRZ17" s="1933"/>
      <c r="PSA17" s="1933"/>
      <c r="PSB17" s="1933"/>
      <c r="PSC17" s="1933"/>
      <c r="PSD17" s="1933"/>
      <c r="PSE17" s="1933"/>
      <c r="PSF17" s="1933"/>
      <c r="PSG17" s="1933"/>
      <c r="PSH17" s="1933"/>
      <c r="PSI17" s="1933"/>
      <c r="PSJ17" s="1933"/>
      <c r="PSK17" s="1933"/>
      <c r="PSL17" s="1933"/>
      <c r="PSM17" s="1933"/>
      <c r="PSN17" s="1933"/>
      <c r="PSO17" s="1933"/>
      <c r="PSP17" s="1933"/>
      <c r="PSQ17" s="1933"/>
      <c r="PSR17" s="1933"/>
      <c r="PSS17" s="1933"/>
      <c r="PST17" s="1933"/>
      <c r="PSU17" s="1933"/>
      <c r="PSV17" s="1933"/>
      <c r="PSW17" s="1933"/>
      <c r="PSX17" s="1933"/>
      <c r="PSY17" s="1933"/>
      <c r="PSZ17" s="1933"/>
      <c r="PTA17" s="1933"/>
      <c r="PTB17" s="1933"/>
      <c r="PTC17" s="1933"/>
      <c r="PTD17" s="1933"/>
      <c r="PTE17" s="1933"/>
      <c r="PTF17" s="1933"/>
      <c r="PTG17" s="1933"/>
      <c r="PTH17" s="1933"/>
      <c r="PTI17" s="1933"/>
      <c r="PTJ17" s="1933"/>
      <c r="PTK17" s="1933"/>
      <c r="PTL17" s="1933"/>
      <c r="PTM17" s="1933"/>
      <c r="PTN17" s="1933"/>
      <c r="PTO17" s="1933"/>
      <c r="PTP17" s="1933"/>
      <c r="PTQ17" s="1933"/>
      <c r="PTR17" s="1933"/>
      <c r="PTS17" s="1933"/>
      <c r="PTT17" s="1933"/>
      <c r="PTU17" s="1933"/>
      <c r="PTV17" s="1933"/>
      <c r="PTW17" s="1933"/>
      <c r="PTX17" s="1933"/>
      <c r="PTY17" s="1933"/>
      <c r="PTZ17" s="1933"/>
      <c r="PUA17" s="1933"/>
      <c r="PUB17" s="1933"/>
      <c r="PUC17" s="1933"/>
      <c r="PUD17" s="1933"/>
      <c r="PUE17" s="1933"/>
      <c r="PUF17" s="1933"/>
      <c r="PUG17" s="1933"/>
      <c r="PUH17" s="1933"/>
      <c r="PUI17" s="1933"/>
      <c r="PUJ17" s="1933"/>
      <c r="PUK17" s="1933"/>
      <c r="PUL17" s="1933"/>
      <c r="PUM17" s="1933"/>
      <c r="PUN17" s="1933"/>
      <c r="PUO17" s="1933"/>
      <c r="PUP17" s="1933"/>
      <c r="PUQ17" s="1933"/>
      <c r="PUR17" s="1933"/>
      <c r="PUS17" s="1933"/>
      <c r="PUT17" s="1933"/>
      <c r="PUU17" s="1933"/>
      <c r="PUV17" s="1933"/>
      <c r="PUW17" s="1933"/>
      <c r="PUX17" s="1933"/>
      <c r="PUY17" s="1933"/>
      <c r="PUZ17" s="1933"/>
      <c r="PVA17" s="1933"/>
      <c r="PVB17" s="1933"/>
      <c r="PVC17" s="1933"/>
      <c r="PVD17" s="1933"/>
      <c r="PVE17" s="1933"/>
      <c r="PVF17" s="1933"/>
      <c r="PVG17" s="1933"/>
      <c r="PVH17" s="1933"/>
      <c r="PVI17" s="1933"/>
      <c r="PVJ17" s="1933"/>
      <c r="PVK17" s="1933"/>
      <c r="PVL17" s="1933"/>
      <c r="PVM17" s="1933"/>
      <c r="PVN17" s="1933"/>
      <c r="PVO17" s="1933"/>
      <c r="PVP17" s="1933"/>
      <c r="PVQ17" s="1933"/>
      <c r="PVR17" s="1933"/>
      <c r="PVS17" s="1933"/>
      <c r="PVT17" s="1933"/>
      <c r="PVU17" s="1933"/>
      <c r="PVV17" s="1933"/>
      <c r="PVW17" s="1933"/>
      <c r="PVX17" s="1933"/>
      <c r="PVY17" s="1933"/>
      <c r="PVZ17" s="1933"/>
      <c r="PWA17" s="1933"/>
      <c r="PWB17" s="1933"/>
      <c r="PWC17" s="1933"/>
      <c r="PWD17" s="1933"/>
      <c r="PWE17" s="1933"/>
      <c r="PWF17" s="1933"/>
      <c r="PWG17" s="1933"/>
      <c r="PWH17" s="1933"/>
      <c r="PWI17" s="1933"/>
      <c r="PWJ17" s="1933"/>
      <c r="PWK17" s="1933"/>
      <c r="PWL17" s="1933"/>
      <c r="PWM17" s="1933"/>
      <c r="PWN17" s="1933"/>
      <c r="PWO17" s="1933"/>
      <c r="PWP17" s="1933"/>
      <c r="PWQ17" s="1933"/>
      <c r="PWR17" s="1933"/>
      <c r="PWS17" s="1933"/>
      <c r="PWT17" s="1933"/>
      <c r="PWU17" s="1933"/>
      <c r="PWV17" s="1933"/>
      <c r="PWW17" s="1933"/>
      <c r="PWX17" s="1933"/>
      <c r="PWY17" s="1933"/>
      <c r="PWZ17" s="1933"/>
      <c r="PXA17" s="1933"/>
      <c r="PXB17" s="1933"/>
      <c r="PXC17" s="1933"/>
      <c r="PXD17" s="1933"/>
      <c r="PXE17" s="1933"/>
      <c r="PXF17" s="1933"/>
      <c r="PXG17" s="1933"/>
      <c r="PXH17" s="1933"/>
      <c r="PXI17" s="1933"/>
      <c r="PXJ17" s="1933"/>
      <c r="PXK17" s="1933"/>
      <c r="PXL17" s="1933"/>
      <c r="PXM17" s="1933"/>
      <c r="PXN17" s="1933"/>
      <c r="PXO17" s="1933"/>
      <c r="PXP17" s="1933"/>
      <c r="PXQ17" s="1933"/>
      <c r="PXR17" s="1933"/>
      <c r="PXS17" s="1933"/>
      <c r="PXT17" s="1933"/>
      <c r="PXU17" s="1933"/>
      <c r="PXV17" s="1933"/>
      <c r="PXW17" s="1933"/>
      <c r="PXX17" s="1933"/>
      <c r="PXY17" s="1933"/>
      <c r="PXZ17" s="1933"/>
      <c r="PYA17" s="1933"/>
      <c r="PYB17" s="1933"/>
      <c r="PYC17" s="1933"/>
      <c r="PYD17" s="1933"/>
      <c r="PYE17" s="1933"/>
      <c r="PYF17" s="1933"/>
      <c r="PYG17" s="1933"/>
      <c r="PYH17" s="1933"/>
      <c r="PYI17" s="1933"/>
      <c r="PYJ17" s="1933"/>
      <c r="PYK17" s="1933"/>
      <c r="PYL17" s="1933"/>
      <c r="PYM17" s="1933"/>
      <c r="PYN17" s="1933"/>
      <c r="PYO17" s="1933"/>
      <c r="PYP17" s="1933"/>
      <c r="PYQ17" s="1933"/>
      <c r="PYR17" s="1933"/>
      <c r="PYS17" s="1933"/>
      <c r="PYT17" s="1933"/>
      <c r="PYU17" s="1933"/>
      <c r="PYV17" s="1933"/>
      <c r="PYW17" s="1933"/>
      <c r="PYX17" s="1933"/>
      <c r="PYY17" s="1933"/>
      <c r="PYZ17" s="1933"/>
      <c r="PZA17" s="1933"/>
      <c r="PZB17" s="1933"/>
      <c r="PZC17" s="1933"/>
      <c r="PZD17" s="1933"/>
      <c r="PZE17" s="1933"/>
      <c r="PZF17" s="1933"/>
      <c r="PZG17" s="1933"/>
      <c r="PZH17" s="1933"/>
      <c r="PZI17" s="1933"/>
      <c r="PZJ17" s="1933"/>
      <c r="PZK17" s="1933"/>
      <c r="PZL17" s="1933"/>
      <c r="PZM17" s="1933"/>
      <c r="PZN17" s="1933"/>
      <c r="PZO17" s="1933"/>
      <c r="PZP17" s="1933"/>
      <c r="PZQ17" s="1933"/>
      <c r="PZR17" s="1933"/>
      <c r="PZS17" s="1933"/>
      <c r="PZT17" s="1933"/>
      <c r="PZU17" s="1933"/>
      <c r="PZV17" s="1933"/>
      <c r="PZW17" s="1933"/>
      <c r="PZX17" s="1933"/>
      <c r="PZY17" s="1933"/>
      <c r="PZZ17" s="1933"/>
      <c r="QAA17" s="1933"/>
      <c r="QAB17" s="1933"/>
      <c r="QAC17" s="1933"/>
      <c r="QAD17" s="1933"/>
      <c r="QAE17" s="1933"/>
      <c r="QAF17" s="1933"/>
      <c r="QAG17" s="1933"/>
      <c r="QAH17" s="1933"/>
      <c r="QAI17" s="1933"/>
      <c r="QAJ17" s="1933"/>
      <c r="QAK17" s="1933"/>
      <c r="QAL17" s="1933"/>
      <c r="QAM17" s="1933"/>
      <c r="QAN17" s="1933"/>
      <c r="QAO17" s="1933"/>
      <c r="QAP17" s="1933"/>
      <c r="QAQ17" s="1933"/>
      <c r="QAR17" s="1933"/>
      <c r="QAS17" s="1933"/>
      <c r="QAT17" s="1933"/>
      <c r="QAU17" s="1933"/>
      <c r="QAV17" s="1933"/>
      <c r="QAW17" s="1933"/>
      <c r="QAX17" s="1933"/>
      <c r="QAY17" s="1933"/>
      <c r="QAZ17" s="1933"/>
      <c r="QBA17" s="1933"/>
      <c r="QBB17" s="1933"/>
      <c r="QBC17" s="1933"/>
      <c r="QBD17" s="1933"/>
      <c r="QBE17" s="1933"/>
      <c r="QBF17" s="1933"/>
      <c r="QBG17" s="1933"/>
      <c r="QBH17" s="1933"/>
      <c r="QBI17" s="1933"/>
      <c r="QBJ17" s="1933"/>
      <c r="QBK17" s="1933"/>
      <c r="QBL17" s="1933"/>
      <c r="QBM17" s="1933"/>
      <c r="QBN17" s="1933"/>
      <c r="QBO17" s="1933"/>
      <c r="QBP17" s="1933"/>
      <c r="QBQ17" s="1933"/>
      <c r="QBR17" s="1933"/>
      <c r="QBS17" s="1933"/>
      <c r="QBT17" s="1933"/>
      <c r="QBU17" s="1933"/>
      <c r="QBV17" s="1933"/>
      <c r="QBW17" s="1933"/>
      <c r="QBX17" s="1933"/>
      <c r="QBY17" s="1933"/>
      <c r="QBZ17" s="1933"/>
      <c r="QCA17" s="1933"/>
      <c r="QCB17" s="1933"/>
      <c r="QCC17" s="1933"/>
      <c r="QCD17" s="1933"/>
      <c r="QCE17" s="1933"/>
      <c r="QCF17" s="1933"/>
      <c r="QCG17" s="1933"/>
      <c r="QCH17" s="1933"/>
      <c r="QCI17" s="1933"/>
      <c r="QCJ17" s="1933"/>
      <c r="QCK17" s="1933"/>
      <c r="QCL17" s="1933"/>
      <c r="QCM17" s="1933"/>
      <c r="QCN17" s="1933"/>
      <c r="QCO17" s="1933"/>
      <c r="QCP17" s="1933"/>
      <c r="QCQ17" s="1933"/>
      <c r="QCR17" s="1933"/>
      <c r="QCS17" s="1933"/>
      <c r="QCT17" s="1933"/>
      <c r="QCU17" s="1933"/>
      <c r="QCV17" s="1933"/>
      <c r="QCW17" s="1933"/>
      <c r="QCX17" s="1933"/>
      <c r="QCY17" s="1933"/>
      <c r="QCZ17" s="1933"/>
      <c r="QDA17" s="1933"/>
      <c r="QDB17" s="1933"/>
      <c r="QDC17" s="1933"/>
      <c r="QDD17" s="1933"/>
      <c r="QDE17" s="1933"/>
      <c r="QDF17" s="1933"/>
      <c r="QDG17" s="1933"/>
      <c r="QDH17" s="1933"/>
      <c r="QDI17" s="1933"/>
      <c r="QDJ17" s="1933"/>
      <c r="QDK17" s="1933"/>
      <c r="QDL17" s="1933"/>
      <c r="QDM17" s="1933"/>
      <c r="QDN17" s="1933"/>
      <c r="QDO17" s="1933"/>
      <c r="QDP17" s="1933"/>
      <c r="QDQ17" s="1933"/>
      <c r="QDR17" s="1933"/>
      <c r="QDS17" s="1933"/>
      <c r="QDT17" s="1933"/>
      <c r="QDU17" s="1933"/>
      <c r="QDV17" s="1933"/>
      <c r="QDW17" s="1933"/>
      <c r="QDX17" s="1933"/>
      <c r="QDY17" s="1933"/>
      <c r="QDZ17" s="1933"/>
      <c r="QEA17" s="1933"/>
      <c r="QEB17" s="1933"/>
      <c r="QEC17" s="1933"/>
      <c r="QED17" s="1933"/>
      <c r="QEE17" s="1933"/>
      <c r="QEF17" s="1933"/>
      <c r="QEG17" s="1933"/>
      <c r="QEH17" s="1933"/>
      <c r="QEI17" s="1933"/>
      <c r="QEJ17" s="1933"/>
      <c r="QEK17" s="1933"/>
      <c r="QEL17" s="1933"/>
      <c r="QEM17" s="1933"/>
      <c r="QEN17" s="1933"/>
      <c r="QEO17" s="1933"/>
      <c r="QEP17" s="1933"/>
      <c r="QEQ17" s="1933"/>
      <c r="QER17" s="1933"/>
      <c r="QES17" s="1933"/>
      <c r="QET17" s="1933"/>
      <c r="QEU17" s="1933"/>
      <c r="QEV17" s="1933"/>
      <c r="QEW17" s="1933"/>
      <c r="QEX17" s="1933"/>
      <c r="QEY17" s="1933"/>
      <c r="QEZ17" s="1933"/>
      <c r="QFA17" s="1933"/>
      <c r="QFB17" s="1933"/>
      <c r="QFC17" s="1933"/>
      <c r="QFD17" s="1933"/>
      <c r="QFE17" s="1933"/>
      <c r="QFF17" s="1933"/>
      <c r="QFG17" s="1933"/>
      <c r="QFH17" s="1933"/>
      <c r="QFI17" s="1933"/>
      <c r="QFJ17" s="1933"/>
      <c r="QFK17" s="1933"/>
      <c r="QFL17" s="1933"/>
      <c r="QFM17" s="1933"/>
      <c r="QFN17" s="1933"/>
      <c r="QFO17" s="1933"/>
      <c r="QFP17" s="1933"/>
      <c r="QFQ17" s="1933"/>
      <c r="QFR17" s="1933"/>
      <c r="QFS17" s="1933"/>
      <c r="QFT17" s="1933"/>
      <c r="QFU17" s="1933"/>
      <c r="QFV17" s="1933"/>
      <c r="QFW17" s="1933"/>
      <c r="QFX17" s="1933"/>
      <c r="QFY17" s="1933"/>
      <c r="QFZ17" s="1933"/>
      <c r="QGA17" s="1933"/>
      <c r="QGB17" s="1933"/>
      <c r="QGC17" s="1933"/>
      <c r="QGD17" s="1933"/>
      <c r="QGE17" s="1933"/>
      <c r="QGF17" s="1933"/>
      <c r="QGG17" s="1933"/>
      <c r="QGH17" s="1933"/>
      <c r="QGI17" s="1933"/>
      <c r="QGJ17" s="1933"/>
      <c r="QGK17" s="1933"/>
      <c r="QGL17" s="1933"/>
      <c r="QGM17" s="1933"/>
      <c r="QGN17" s="1933"/>
      <c r="QGO17" s="1933"/>
      <c r="QGP17" s="1933"/>
      <c r="QGQ17" s="1933"/>
      <c r="QGR17" s="1933"/>
      <c r="QGS17" s="1933"/>
      <c r="QGT17" s="1933"/>
      <c r="QGU17" s="1933"/>
      <c r="QGV17" s="1933"/>
      <c r="QGW17" s="1933"/>
      <c r="QGX17" s="1933"/>
      <c r="QGY17" s="1933"/>
      <c r="QGZ17" s="1933"/>
      <c r="QHA17" s="1933"/>
      <c r="QHB17" s="1933"/>
      <c r="QHC17" s="1933"/>
      <c r="QHD17" s="1933"/>
      <c r="QHE17" s="1933"/>
      <c r="QHF17" s="1933"/>
      <c r="QHG17" s="1933"/>
      <c r="QHH17" s="1933"/>
      <c r="QHI17" s="1933"/>
      <c r="QHJ17" s="1933"/>
      <c r="QHK17" s="1933"/>
      <c r="QHL17" s="1933"/>
      <c r="QHM17" s="1933"/>
      <c r="QHN17" s="1933"/>
      <c r="QHO17" s="1933"/>
      <c r="QHP17" s="1933"/>
      <c r="QHQ17" s="1933"/>
      <c r="QHR17" s="1933"/>
      <c r="QHS17" s="1933"/>
      <c r="QHT17" s="1933"/>
      <c r="QHU17" s="1933"/>
      <c r="QHV17" s="1933"/>
      <c r="QHW17" s="1933"/>
      <c r="QHX17" s="1933"/>
      <c r="QHY17" s="1933"/>
      <c r="QHZ17" s="1933"/>
      <c r="QIA17" s="1933"/>
      <c r="QIB17" s="1933"/>
      <c r="QIC17" s="1933"/>
      <c r="QID17" s="1933"/>
      <c r="QIE17" s="1933"/>
      <c r="QIF17" s="1933"/>
      <c r="QIG17" s="1933"/>
      <c r="QIH17" s="1933"/>
      <c r="QII17" s="1933"/>
      <c r="QIJ17" s="1933"/>
      <c r="QIK17" s="1933"/>
      <c r="QIL17" s="1933"/>
      <c r="QIM17" s="1933"/>
      <c r="QIN17" s="1933"/>
      <c r="QIO17" s="1933"/>
      <c r="QIP17" s="1933"/>
      <c r="QIQ17" s="1933"/>
      <c r="QIR17" s="1933"/>
      <c r="QIS17" s="1933"/>
      <c r="QIT17" s="1933"/>
      <c r="QIU17" s="1933"/>
      <c r="QIV17" s="1933"/>
      <c r="QIW17" s="1933"/>
      <c r="QIX17" s="1933"/>
      <c r="QIY17" s="1933"/>
      <c r="QIZ17" s="1933"/>
      <c r="QJA17" s="1933"/>
      <c r="QJB17" s="1933"/>
      <c r="QJC17" s="1933"/>
      <c r="QJD17" s="1933"/>
      <c r="QJE17" s="1933"/>
      <c r="QJF17" s="1933"/>
      <c r="QJG17" s="1933"/>
      <c r="QJH17" s="1933"/>
      <c r="QJI17" s="1933"/>
      <c r="QJJ17" s="1933"/>
      <c r="QJK17" s="1933"/>
      <c r="QJL17" s="1933"/>
      <c r="QJM17" s="1933"/>
      <c r="QJN17" s="1933"/>
      <c r="QJO17" s="1933"/>
      <c r="QJP17" s="1933"/>
      <c r="QJQ17" s="1933"/>
      <c r="QJR17" s="1933"/>
      <c r="QJS17" s="1933"/>
      <c r="QJT17" s="1933"/>
      <c r="QJU17" s="1933"/>
      <c r="QJV17" s="1933"/>
      <c r="QJW17" s="1933"/>
      <c r="QJX17" s="1933"/>
      <c r="QJY17" s="1933"/>
      <c r="QJZ17" s="1933"/>
      <c r="QKA17" s="1933"/>
      <c r="QKB17" s="1933"/>
      <c r="QKC17" s="1933"/>
      <c r="QKD17" s="1933"/>
      <c r="QKE17" s="1933"/>
      <c r="QKF17" s="1933"/>
      <c r="QKG17" s="1933"/>
      <c r="QKH17" s="1933"/>
      <c r="QKI17" s="1933"/>
      <c r="QKJ17" s="1933"/>
      <c r="QKK17" s="1933"/>
      <c r="QKL17" s="1933"/>
      <c r="QKM17" s="1933"/>
      <c r="QKN17" s="1933"/>
      <c r="QKO17" s="1933"/>
      <c r="QKP17" s="1933"/>
      <c r="QKQ17" s="1933"/>
      <c r="QKR17" s="1933"/>
      <c r="QKS17" s="1933"/>
      <c r="QKT17" s="1933"/>
      <c r="QKU17" s="1933"/>
      <c r="QKV17" s="1933"/>
      <c r="QKW17" s="1933"/>
      <c r="QKX17" s="1933"/>
      <c r="QKY17" s="1933"/>
      <c r="QKZ17" s="1933"/>
      <c r="QLA17" s="1933"/>
      <c r="QLB17" s="1933"/>
      <c r="QLC17" s="1933"/>
      <c r="QLD17" s="1933"/>
      <c r="QLE17" s="1933"/>
      <c r="QLF17" s="1933"/>
      <c r="QLG17" s="1933"/>
      <c r="QLH17" s="1933"/>
      <c r="QLI17" s="1933"/>
      <c r="QLJ17" s="1933"/>
      <c r="QLK17" s="1933"/>
      <c r="QLL17" s="1933"/>
      <c r="QLM17" s="1933"/>
      <c r="QLN17" s="1933"/>
      <c r="QLO17" s="1933"/>
      <c r="QLP17" s="1933"/>
      <c r="QLQ17" s="1933"/>
      <c r="QLR17" s="1933"/>
      <c r="QLS17" s="1933"/>
      <c r="QLT17" s="1933"/>
      <c r="QLU17" s="1933"/>
      <c r="QLV17" s="1933"/>
      <c r="QLW17" s="1933"/>
      <c r="QLX17" s="1933"/>
      <c r="QLY17" s="1933"/>
      <c r="QLZ17" s="1933"/>
      <c r="QMA17" s="1933"/>
      <c r="QMB17" s="1933"/>
      <c r="QMC17" s="1933"/>
      <c r="QMD17" s="1933"/>
      <c r="QME17" s="1933"/>
      <c r="QMF17" s="1933"/>
      <c r="QMG17" s="1933"/>
      <c r="QMH17" s="1933"/>
      <c r="QMI17" s="1933"/>
      <c r="QMJ17" s="1933"/>
      <c r="QMK17" s="1933"/>
      <c r="QML17" s="1933"/>
      <c r="QMM17" s="1933"/>
      <c r="QMN17" s="1933"/>
      <c r="QMO17" s="1933"/>
      <c r="QMP17" s="1933"/>
      <c r="QMQ17" s="1933"/>
      <c r="QMR17" s="1933"/>
      <c r="QMS17" s="1933"/>
      <c r="QMT17" s="1933"/>
      <c r="QMU17" s="1933"/>
      <c r="QMV17" s="1933"/>
      <c r="QMW17" s="1933"/>
      <c r="QMX17" s="1933"/>
      <c r="QMY17" s="1933"/>
      <c r="QMZ17" s="1933"/>
      <c r="QNA17" s="1933"/>
      <c r="QNB17" s="1933"/>
      <c r="QNC17" s="1933"/>
      <c r="QND17" s="1933"/>
      <c r="QNE17" s="1933"/>
      <c r="QNF17" s="1933"/>
      <c r="QNG17" s="1933"/>
      <c r="QNH17" s="1933"/>
      <c r="QNI17" s="1933"/>
      <c r="QNJ17" s="1933"/>
      <c r="QNK17" s="1933"/>
      <c r="QNL17" s="1933"/>
      <c r="QNM17" s="1933"/>
      <c r="QNN17" s="1933"/>
      <c r="QNO17" s="1933"/>
      <c r="QNP17" s="1933"/>
      <c r="QNQ17" s="1933"/>
      <c r="QNR17" s="1933"/>
      <c r="QNS17" s="1933"/>
      <c r="QNT17" s="1933"/>
      <c r="QNU17" s="1933"/>
      <c r="QNV17" s="1933"/>
      <c r="QNW17" s="1933"/>
      <c r="QNX17" s="1933"/>
      <c r="QNY17" s="1933"/>
      <c r="QNZ17" s="1933"/>
      <c r="QOA17" s="1933"/>
      <c r="QOB17" s="1933"/>
      <c r="QOC17" s="1933"/>
      <c r="QOD17" s="1933"/>
      <c r="QOE17" s="1933"/>
      <c r="QOF17" s="1933"/>
      <c r="QOG17" s="1933"/>
      <c r="QOH17" s="1933"/>
      <c r="QOI17" s="1933"/>
      <c r="QOJ17" s="1933"/>
      <c r="QOK17" s="1933"/>
      <c r="QOL17" s="1933"/>
      <c r="QOM17" s="1933"/>
      <c r="QON17" s="1933"/>
      <c r="QOO17" s="1933"/>
      <c r="QOP17" s="1933"/>
      <c r="QOQ17" s="1933"/>
      <c r="QOR17" s="1933"/>
      <c r="QOS17" s="1933"/>
      <c r="QOT17" s="1933"/>
      <c r="QOU17" s="1933"/>
      <c r="QOV17" s="1933"/>
      <c r="QOW17" s="1933"/>
      <c r="QOX17" s="1933"/>
      <c r="QOY17" s="1933"/>
      <c r="QOZ17" s="1933"/>
      <c r="QPA17" s="1933"/>
      <c r="QPB17" s="1933"/>
      <c r="QPC17" s="1933"/>
      <c r="QPD17" s="1933"/>
      <c r="QPE17" s="1933"/>
      <c r="QPF17" s="1933"/>
      <c r="QPG17" s="1933"/>
      <c r="QPH17" s="1933"/>
      <c r="QPI17" s="1933"/>
      <c r="QPJ17" s="1933"/>
      <c r="QPK17" s="1933"/>
      <c r="QPL17" s="1933"/>
      <c r="QPM17" s="1933"/>
      <c r="QPN17" s="1933"/>
      <c r="QPO17" s="1933"/>
      <c r="QPP17" s="1933"/>
      <c r="QPQ17" s="1933"/>
      <c r="QPR17" s="1933"/>
      <c r="QPS17" s="1933"/>
      <c r="QPT17" s="1933"/>
      <c r="QPU17" s="1933"/>
      <c r="QPV17" s="1933"/>
      <c r="QPW17" s="1933"/>
      <c r="QPX17" s="1933"/>
      <c r="QPY17" s="1933"/>
      <c r="QPZ17" s="1933"/>
      <c r="QQA17" s="1933"/>
      <c r="QQB17" s="1933"/>
      <c r="QQC17" s="1933"/>
      <c r="QQD17" s="1933"/>
      <c r="QQE17" s="1933"/>
      <c r="QQF17" s="1933"/>
      <c r="QQG17" s="1933"/>
      <c r="QQH17" s="1933"/>
      <c r="QQI17" s="1933"/>
      <c r="QQJ17" s="1933"/>
      <c r="QQK17" s="1933"/>
      <c r="QQL17" s="1933"/>
      <c r="QQM17" s="1933"/>
      <c r="QQN17" s="1933"/>
      <c r="QQO17" s="1933"/>
      <c r="QQP17" s="1933"/>
      <c r="QQQ17" s="1933"/>
      <c r="QQR17" s="1933"/>
      <c r="QQS17" s="1933"/>
      <c r="QQT17" s="1933"/>
      <c r="QQU17" s="1933"/>
      <c r="QQV17" s="1933"/>
      <c r="QQW17" s="1933"/>
      <c r="QQX17" s="1933"/>
      <c r="QQY17" s="1933"/>
      <c r="QQZ17" s="1933"/>
      <c r="QRA17" s="1933"/>
      <c r="QRB17" s="1933"/>
      <c r="QRC17" s="1933"/>
      <c r="QRD17" s="1933"/>
      <c r="QRE17" s="1933"/>
      <c r="QRF17" s="1933"/>
      <c r="QRG17" s="1933"/>
      <c r="QRH17" s="1933"/>
      <c r="QRI17" s="1933"/>
      <c r="QRJ17" s="1933"/>
      <c r="QRK17" s="1933"/>
      <c r="QRL17" s="1933"/>
      <c r="QRM17" s="1933"/>
      <c r="QRN17" s="1933"/>
      <c r="QRO17" s="1933"/>
      <c r="QRP17" s="1933"/>
      <c r="QRQ17" s="1933"/>
      <c r="QRR17" s="1933"/>
      <c r="QRS17" s="1933"/>
      <c r="QRT17" s="1933"/>
      <c r="QRU17" s="1933"/>
      <c r="QRV17" s="1933"/>
      <c r="QRW17" s="1933"/>
      <c r="QRX17" s="1933"/>
      <c r="QRY17" s="1933"/>
      <c r="QRZ17" s="1933"/>
      <c r="QSA17" s="1933"/>
      <c r="QSB17" s="1933"/>
      <c r="QSC17" s="1933"/>
      <c r="QSD17" s="1933"/>
      <c r="QSE17" s="1933"/>
      <c r="QSF17" s="1933"/>
      <c r="QSG17" s="1933"/>
      <c r="QSH17" s="1933"/>
      <c r="QSI17" s="1933"/>
      <c r="QSJ17" s="1933"/>
      <c r="QSK17" s="1933"/>
      <c r="QSL17" s="1933"/>
      <c r="QSM17" s="1933"/>
      <c r="QSN17" s="1933"/>
      <c r="QSO17" s="1933"/>
      <c r="QSP17" s="1933"/>
      <c r="QSQ17" s="1933"/>
      <c r="QSR17" s="1933"/>
      <c r="QSS17" s="1933"/>
      <c r="QST17" s="1933"/>
      <c r="QSU17" s="1933"/>
      <c r="QSV17" s="1933"/>
      <c r="QSW17" s="1933"/>
      <c r="QSX17" s="1933"/>
      <c r="QSY17" s="1933"/>
      <c r="QSZ17" s="1933"/>
      <c r="QTA17" s="1933"/>
      <c r="QTB17" s="1933"/>
      <c r="QTC17" s="1933"/>
      <c r="QTD17" s="1933"/>
      <c r="QTE17" s="1933"/>
      <c r="QTF17" s="1933"/>
      <c r="QTG17" s="1933"/>
      <c r="QTH17" s="1933"/>
      <c r="QTI17" s="1933"/>
      <c r="QTJ17" s="1933"/>
      <c r="QTK17" s="1933"/>
      <c r="QTL17" s="1933"/>
      <c r="QTM17" s="1933"/>
      <c r="QTN17" s="1933"/>
      <c r="QTO17" s="1933"/>
      <c r="QTP17" s="1933"/>
      <c r="QTQ17" s="1933"/>
      <c r="QTR17" s="1933"/>
      <c r="QTS17" s="1933"/>
      <c r="QTT17" s="1933"/>
      <c r="QTU17" s="1933"/>
      <c r="QTV17" s="1933"/>
      <c r="QTW17" s="1933"/>
      <c r="QTX17" s="1933"/>
      <c r="QTY17" s="1933"/>
      <c r="QTZ17" s="1933"/>
      <c r="QUA17" s="1933"/>
      <c r="QUB17" s="1933"/>
      <c r="QUC17" s="1933"/>
      <c r="QUD17" s="1933"/>
      <c r="QUE17" s="1933"/>
      <c r="QUF17" s="1933"/>
      <c r="QUG17" s="1933"/>
      <c r="QUH17" s="1933"/>
      <c r="QUI17" s="1933"/>
      <c r="QUJ17" s="1933"/>
      <c r="QUK17" s="1933"/>
      <c r="QUL17" s="1933"/>
      <c r="QUM17" s="1933"/>
      <c r="QUN17" s="1933"/>
      <c r="QUO17" s="1933"/>
      <c r="QUP17" s="1933"/>
      <c r="QUQ17" s="1933"/>
      <c r="QUR17" s="1933"/>
      <c r="QUS17" s="1933"/>
      <c r="QUT17" s="1933"/>
      <c r="QUU17" s="1933"/>
      <c r="QUV17" s="1933"/>
      <c r="QUW17" s="1933"/>
      <c r="QUX17" s="1933"/>
      <c r="QUY17" s="1933"/>
      <c r="QUZ17" s="1933"/>
      <c r="QVA17" s="1933"/>
      <c r="QVB17" s="1933"/>
      <c r="QVC17" s="1933"/>
      <c r="QVD17" s="1933"/>
      <c r="QVE17" s="1933"/>
      <c r="QVF17" s="1933"/>
      <c r="QVG17" s="1933"/>
      <c r="QVH17" s="1933"/>
      <c r="QVI17" s="1933"/>
      <c r="QVJ17" s="1933"/>
      <c r="QVK17" s="1933"/>
      <c r="QVL17" s="1933"/>
      <c r="QVM17" s="1933"/>
      <c r="QVN17" s="1933"/>
      <c r="QVO17" s="1933"/>
      <c r="QVP17" s="1933"/>
      <c r="QVQ17" s="1933"/>
      <c r="QVR17" s="1933"/>
      <c r="QVS17" s="1933"/>
      <c r="QVT17" s="1933"/>
      <c r="QVU17" s="1933"/>
      <c r="QVV17" s="1933"/>
      <c r="QVW17" s="1933"/>
      <c r="QVX17" s="1933"/>
      <c r="QVY17" s="1933"/>
      <c r="QVZ17" s="1933"/>
      <c r="QWA17" s="1933"/>
      <c r="QWB17" s="1933"/>
      <c r="QWC17" s="1933"/>
      <c r="QWD17" s="1933"/>
      <c r="QWE17" s="1933"/>
      <c r="QWF17" s="1933"/>
      <c r="QWG17" s="1933"/>
      <c r="QWH17" s="1933"/>
      <c r="QWI17" s="1933"/>
      <c r="QWJ17" s="1933"/>
      <c r="QWK17" s="1933"/>
      <c r="QWL17" s="1933"/>
      <c r="QWM17" s="1933"/>
      <c r="QWN17" s="1933"/>
      <c r="QWO17" s="1933"/>
      <c r="QWP17" s="1933"/>
      <c r="QWQ17" s="1933"/>
      <c r="QWR17" s="1933"/>
      <c r="QWS17" s="1933"/>
      <c r="QWT17" s="1933"/>
      <c r="QWU17" s="1933"/>
      <c r="QWV17" s="1933"/>
      <c r="QWW17" s="1933"/>
      <c r="QWX17" s="1933"/>
      <c r="QWY17" s="1933"/>
      <c r="QWZ17" s="1933"/>
      <c r="QXA17" s="1933"/>
      <c r="QXB17" s="1933"/>
      <c r="QXC17" s="1933"/>
      <c r="QXD17" s="1933"/>
      <c r="QXE17" s="1933"/>
      <c r="QXF17" s="1933"/>
      <c r="QXG17" s="1933"/>
      <c r="QXH17" s="1933"/>
      <c r="QXI17" s="1933"/>
      <c r="QXJ17" s="1933"/>
      <c r="QXK17" s="1933"/>
      <c r="QXL17" s="1933"/>
      <c r="QXM17" s="1933"/>
      <c r="QXN17" s="1933"/>
      <c r="QXO17" s="1933"/>
      <c r="QXP17" s="1933"/>
      <c r="QXQ17" s="1933"/>
      <c r="QXR17" s="1933"/>
      <c r="QXS17" s="1933"/>
      <c r="QXT17" s="1933"/>
      <c r="QXU17" s="1933"/>
      <c r="QXV17" s="1933"/>
      <c r="QXW17" s="1933"/>
      <c r="QXX17" s="1933"/>
      <c r="QXY17" s="1933"/>
      <c r="QXZ17" s="1933"/>
      <c r="QYA17" s="1933"/>
      <c r="QYB17" s="1933"/>
      <c r="QYC17" s="1933"/>
      <c r="QYD17" s="1933"/>
      <c r="QYE17" s="1933"/>
      <c r="QYF17" s="1933"/>
      <c r="QYG17" s="1933"/>
      <c r="QYH17" s="1933"/>
      <c r="QYI17" s="1933"/>
      <c r="QYJ17" s="1933"/>
      <c r="QYK17" s="1933"/>
      <c r="QYL17" s="1933"/>
      <c r="QYM17" s="1933"/>
      <c r="QYN17" s="1933"/>
      <c r="QYO17" s="1933"/>
      <c r="QYP17" s="1933"/>
      <c r="QYQ17" s="1933"/>
      <c r="QYR17" s="1933"/>
      <c r="QYS17" s="1933"/>
      <c r="QYT17" s="1933"/>
      <c r="QYU17" s="1933"/>
      <c r="QYV17" s="1933"/>
      <c r="QYW17" s="1933"/>
      <c r="QYX17" s="1933"/>
      <c r="QYY17" s="1933"/>
      <c r="QYZ17" s="1933"/>
      <c r="QZA17" s="1933"/>
      <c r="QZB17" s="1933"/>
      <c r="QZC17" s="1933"/>
      <c r="QZD17" s="1933"/>
      <c r="QZE17" s="1933"/>
      <c r="QZF17" s="1933"/>
      <c r="QZG17" s="1933"/>
      <c r="QZH17" s="1933"/>
      <c r="QZI17" s="1933"/>
      <c r="QZJ17" s="1933"/>
      <c r="QZK17" s="1933"/>
      <c r="QZL17" s="1933"/>
      <c r="QZM17" s="1933"/>
      <c r="QZN17" s="1933"/>
      <c r="QZO17" s="1933"/>
      <c r="QZP17" s="1933"/>
      <c r="QZQ17" s="1933"/>
      <c r="QZR17" s="1933"/>
      <c r="QZS17" s="1933"/>
      <c r="QZT17" s="1933"/>
      <c r="QZU17" s="1933"/>
      <c r="QZV17" s="1933"/>
      <c r="QZW17" s="1933"/>
      <c r="QZX17" s="1933"/>
      <c r="QZY17" s="1933"/>
      <c r="QZZ17" s="1933"/>
      <c r="RAA17" s="1933"/>
      <c r="RAB17" s="1933"/>
      <c r="RAC17" s="1933"/>
      <c r="RAD17" s="1933"/>
      <c r="RAE17" s="1933"/>
      <c r="RAF17" s="1933"/>
      <c r="RAG17" s="1933"/>
      <c r="RAH17" s="1933"/>
      <c r="RAI17" s="1933"/>
      <c r="RAJ17" s="1933"/>
      <c r="RAK17" s="1933"/>
      <c r="RAL17" s="1933"/>
      <c r="RAM17" s="1933"/>
      <c r="RAN17" s="1933"/>
      <c r="RAO17" s="1933"/>
      <c r="RAP17" s="1933"/>
      <c r="RAQ17" s="1933"/>
      <c r="RAR17" s="1933"/>
      <c r="RAS17" s="1933"/>
      <c r="RAT17" s="1933"/>
      <c r="RAU17" s="1933"/>
      <c r="RAV17" s="1933"/>
      <c r="RAW17" s="1933"/>
      <c r="RAX17" s="1933"/>
      <c r="RAY17" s="1933"/>
      <c r="RAZ17" s="1933"/>
      <c r="RBA17" s="1933"/>
      <c r="RBB17" s="1933"/>
      <c r="RBC17" s="1933"/>
      <c r="RBD17" s="1933"/>
      <c r="RBE17" s="1933"/>
      <c r="RBF17" s="1933"/>
      <c r="RBG17" s="1933"/>
      <c r="RBH17" s="1933"/>
      <c r="RBI17" s="1933"/>
      <c r="RBJ17" s="1933"/>
      <c r="RBK17" s="1933"/>
      <c r="RBL17" s="1933"/>
      <c r="RBM17" s="1933"/>
      <c r="RBN17" s="1933"/>
      <c r="RBO17" s="1933"/>
      <c r="RBP17" s="1933"/>
      <c r="RBQ17" s="1933"/>
      <c r="RBR17" s="1933"/>
      <c r="RBS17" s="1933"/>
      <c r="RBT17" s="1933"/>
      <c r="RBU17" s="1933"/>
      <c r="RBV17" s="1933"/>
      <c r="RBW17" s="1933"/>
      <c r="RBX17" s="1933"/>
      <c r="RBY17" s="1933"/>
      <c r="RBZ17" s="1933"/>
      <c r="RCA17" s="1933"/>
      <c r="RCB17" s="1933"/>
      <c r="RCC17" s="1933"/>
      <c r="RCD17" s="1933"/>
      <c r="RCE17" s="1933"/>
      <c r="RCF17" s="1933"/>
      <c r="RCG17" s="1933"/>
      <c r="RCH17" s="1933"/>
      <c r="RCI17" s="1933"/>
      <c r="RCJ17" s="1933"/>
      <c r="RCK17" s="1933"/>
      <c r="RCL17" s="1933"/>
      <c r="RCM17" s="1933"/>
      <c r="RCN17" s="1933"/>
      <c r="RCO17" s="1933"/>
      <c r="RCP17" s="1933"/>
      <c r="RCQ17" s="1933"/>
      <c r="RCR17" s="1933"/>
      <c r="RCS17" s="1933"/>
      <c r="RCT17" s="1933"/>
      <c r="RCU17" s="1933"/>
      <c r="RCV17" s="1933"/>
      <c r="RCW17" s="1933"/>
      <c r="RCX17" s="1933"/>
      <c r="RCY17" s="1933"/>
      <c r="RCZ17" s="1933"/>
      <c r="RDA17" s="1933"/>
      <c r="RDB17" s="1933"/>
      <c r="RDC17" s="1933"/>
      <c r="RDD17" s="1933"/>
      <c r="RDE17" s="1933"/>
      <c r="RDF17" s="1933"/>
      <c r="RDG17" s="1933"/>
      <c r="RDH17" s="1933"/>
      <c r="RDI17" s="1933"/>
      <c r="RDJ17" s="1933"/>
      <c r="RDK17" s="1933"/>
      <c r="RDL17" s="1933"/>
      <c r="RDM17" s="1933"/>
      <c r="RDN17" s="1933"/>
      <c r="RDO17" s="1933"/>
      <c r="RDP17" s="1933"/>
      <c r="RDQ17" s="1933"/>
      <c r="RDR17" s="1933"/>
      <c r="RDS17" s="1933"/>
      <c r="RDT17" s="1933"/>
      <c r="RDU17" s="1933"/>
      <c r="RDV17" s="1933"/>
      <c r="RDW17" s="1933"/>
      <c r="RDX17" s="1933"/>
      <c r="RDY17" s="1933"/>
      <c r="RDZ17" s="1933"/>
      <c r="REA17" s="1933"/>
      <c r="REB17" s="1933"/>
      <c r="REC17" s="1933"/>
      <c r="RED17" s="1933"/>
      <c r="REE17" s="1933"/>
      <c r="REF17" s="1933"/>
      <c r="REG17" s="1933"/>
      <c r="REH17" s="1933"/>
      <c r="REI17" s="1933"/>
      <c r="REJ17" s="1933"/>
      <c r="REK17" s="1933"/>
      <c r="REL17" s="1933"/>
      <c r="REM17" s="1933"/>
      <c r="REN17" s="1933"/>
      <c r="REO17" s="1933"/>
      <c r="REP17" s="1933"/>
      <c r="REQ17" s="1933"/>
      <c r="RER17" s="1933"/>
      <c r="RES17" s="1933"/>
      <c r="RET17" s="1933"/>
      <c r="REU17" s="1933"/>
      <c r="REV17" s="1933"/>
      <c r="REW17" s="1933"/>
      <c r="REX17" s="1933"/>
      <c r="REY17" s="1933"/>
      <c r="REZ17" s="1933"/>
      <c r="RFA17" s="1933"/>
      <c r="RFB17" s="1933"/>
      <c r="RFC17" s="1933"/>
      <c r="RFD17" s="1933"/>
      <c r="RFE17" s="1933"/>
      <c r="RFF17" s="1933"/>
      <c r="RFG17" s="1933"/>
      <c r="RFH17" s="1933"/>
      <c r="RFI17" s="1933"/>
      <c r="RFJ17" s="1933"/>
      <c r="RFK17" s="1933"/>
      <c r="RFL17" s="1933"/>
      <c r="RFM17" s="1933"/>
      <c r="RFN17" s="1933"/>
      <c r="RFO17" s="1933"/>
      <c r="RFP17" s="1933"/>
      <c r="RFQ17" s="1933"/>
      <c r="RFR17" s="1933"/>
      <c r="RFS17" s="1933"/>
      <c r="RFT17" s="1933"/>
      <c r="RFU17" s="1933"/>
      <c r="RFV17" s="1933"/>
      <c r="RFW17" s="1933"/>
      <c r="RFX17" s="1933"/>
      <c r="RFY17" s="1933"/>
      <c r="RFZ17" s="1933"/>
      <c r="RGA17" s="1933"/>
      <c r="RGB17" s="1933"/>
      <c r="RGC17" s="1933"/>
      <c r="RGD17" s="1933"/>
      <c r="RGE17" s="1933"/>
      <c r="RGF17" s="1933"/>
      <c r="RGG17" s="1933"/>
      <c r="RGH17" s="1933"/>
      <c r="RGI17" s="1933"/>
      <c r="RGJ17" s="1933"/>
      <c r="RGK17" s="1933"/>
      <c r="RGL17" s="1933"/>
      <c r="RGM17" s="1933"/>
      <c r="RGN17" s="1933"/>
      <c r="RGO17" s="1933"/>
      <c r="RGP17" s="1933"/>
      <c r="RGQ17" s="1933"/>
      <c r="RGR17" s="1933"/>
      <c r="RGS17" s="1933"/>
      <c r="RGT17" s="1933"/>
      <c r="RGU17" s="1933"/>
      <c r="RGV17" s="1933"/>
      <c r="RGW17" s="1933"/>
      <c r="RGX17" s="1933"/>
      <c r="RGY17" s="1933"/>
      <c r="RGZ17" s="1933"/>
      <c r="RHA17" s="1933"/>
      <c r="RHB17" s="1933"/>
      <c r="RHC17" s="1933"/>
      <c r="RHD17" s="1933"/>
      <c r="RHE17" s="1933"/>
      <c r="RHF17" s="1933"/>
      <c r="RHG17" s="1933"/>
      <c r="RHH17" s="1933"/>
      <c r="RHI17" s="1933"/>
      <c r="RHJ17" s="1933"/>
      <c r="RHK17" s="1933"/>
      <c r="RHL17" s="1933"/>
      <c r="RHM17" s="1933"/>
      <c r="RHN17" s="1933"/>
      <c r="RHO17" s="1933"/>
      <c r="RHP17" s="1933"/>
      <c r="RHQ17" s="1933"/>
      <c r="RHR17" s="1933"/>
      <c r="RHS17" s="1933"/>
      <c r="RHT17" s="1933"/>
      <c r="RHU17" s="1933"/>
      <c r="RHV17" s="1933"/>
      <c r="RHW17" s="1933"/>
      <c r="RHX17" s="1933"/>
      <c r="RHY17" s="1933"/>
      <c r="RHZ17" s="1933"/>
      <c r="RIA17" s="1933"/>
      <c r="RIB17" s="1933"/>
      <c r="RIC17" s="1933"/>
      <c r="RID17" s="1933"/>
      <c r="RIE17" s="1933"/>
      <c r="RIF17" s="1933"/>
      <c r="RIG17" s="1933"/>
      <c r="RIH17" s="1933"/>
      <c r="RII17" s="1933"/>
      <c r="RIJ17" s="1933"/>
      <c r="RIK17" s="1933"/>
      <c r="RIL17" s="1933"/>
      <c r="RIM17" s="1933"/>
      <c r="RIN17" s="1933"/>
      <c r="RIO17" s="1933"/>
      <c r="RIP17" s="1933"/>
      <c r="RIQ17" s="1933"/>
      <c r="RIR17" s="1933"/>
      <c r="RIS17" s="1933"/>
      <c r="RIT17" s="1933"/>
      <c r="RIU17" s="1933"/>
      <c r="RIV17" s="1933"/>
      <c r="RIW17" s="1933"/>
      <c r="RIX17" s="1933"/>
      <c r="RIY17" s="1933"/>
      <c r="RIZ17" s="1933"/>
      <c r="RJA17" s="1933"/>
      <c r="RJB17" s="1933"/>
      <c r="RJC17" s="1933"/>
      <c r="RJD17" s="1933"/>
      <c r="RJE17" s="1933"/>
      <c r="RJF17" s="1933"/>
      <c r="RJG17" s="1933"/>
      <c r="RJH17" s="1933"/>
      <c r="RJI17" s="1933"/>
      <c r="RJJ17" s="1933"/>
      <c r="RJK17" s="1933"/>
      <c r="RJL17" s="1933"/>
      <c r="RJM17" s="1933"/>
      <c r="RJN17" s="1933"/>
      <c r="RJO17" s="1933"/>
      <c r="RJP17" s="1933"/>
      <c r="RJQ17" s="1933"/>
      <c r="RJR17" s="1933"/>
      <c r="RJS17" s="1933"/>
      <c r="RJT17" s="1933"/>
      <c r="RJU17" s="1933"/>
      <c r="RJV17" s="1933"/>
      <c r="RJW17" s="1933"/>
      <c r="RJX17" s="1933"/>
      <c r="RJY17" s="1933"/>
      <c r="RJZ17" s="1933"/>
      <c r="RKA17" s="1933"/>
      <c r="RKB17" s="1933"/>
      <c r="RKC17" s="1933"/>
      <c r="RKD17" s="1933"/>
      <c r="RKE17" s="1933"/>
      <c r="RKF17" s="1933"/>
      <c r="RKG17" s="1933"/>
      <c r="RKH17" s="1933"/>
      <c r="RKI17" s="1933"/>
      <c r="RKJ17" s="1933"/>
      <c r="RKK17" s="1933"/>
      <c r="RKL17" s="1933"/>
      <c r="RKM17" s="1933"/>
      <c r="RKN17" s="1933"/>
      <c r="RKO17" s="1933"/>
      <c r="RKP17" s="1933"/>
      <c r="RKQ17" s="1933"/>
      <c r="RKR17" s="1933"/>
      <c r="RKS17" s="1933"/>
      <c r="RKT17" s="1933"/>
      <c r="RKU17" s="1933"/>
      <c r="RKV17" s="1933"/>
      <c r="RKW17" s="1933"/>
      <c r="RKX17" s="1933"/>
      <c r="RKY17" s="1933"/>
      <c r="RKZ17" s="1933"/>
      <c r="RLA17" s="1933"/>
      <c r="RLB17" s="1933"/>
      <c r="RLC17" s="1933"/>
      <c r="RLD17" s="1933"/>
      <c r="RLE17" s="1933"/>
      <c r="RLF17" s="1933"/>
      <c r="RLG17" s="1933"/>
      <c r="RLH17" s="1933"/>
      <c r="RLI17" s="1933"/>
      <c r="RLJ17" s="1933"/>
      <c r="RLK17" s="1933"/>
      <c r="RLL17" s="1933"/>
      <c r="RLM17" s="1933"/>
      <c r="RLN17" s="1933"/>
      <c r="RLO17" s="1933"/>
      <c r="RLP17" s="1933"/>
      <c r="RLQ17" s="1933"/>
      <c r="RLR17" s="1933"/>
      <c r="RLS17" s="1933"/>
      <c r="RLT17" s="1933"/>
      <c r="RLU17" s="1933"/>
      <c r="RLV17" s="1933"/>
      <c r="RLW17" s="1933"/>
      <c r="RLX17" s="1933"/>
      <c r="RLY17" s="1933"/>
      <c r="RLZ17" s="1933"/>
      <c r="RMA17" s="1933"/>
      <c r="RMB17" s="1933"/>
      <c r="RMC17" s="1933"/>
      <c r="RMD17" s="1933"/>
      <c r="RME17" s="1933"/>
      <c r="RMF17" s="1933"/>
      <c r="RMG17" s="1933"/>
      <c r="RMH17" s="1933"/>
      <c r="RMI17" s="1933"/>
      <c r="RMJ17" s="1933"/>
      <c r="RMK17" s="1933"/>
      <c r="RML17" s="1933"/>
      <c r="RMM17" s="1933"/>
      <c r="RMN17" s="1933"/>
      <c r="RMO17" s="1933"/>
      <c r="RMP17" s="1933"/>
      <c r="RMQ17" s="1933"/>
      <c r="RMR17" s="1933"/>
      <c r="RMS17" s="1933"/>
      <c r="RMT17" s="1933"/>
      <c r="RMU17" s="1933"/>
      <c r="RMV17" s="1933"/>
      <c r="RMW17" s="1933"/>
      <c r="RMX17" s="1933"/>
      <c r="RMY17" s="1933"/>
      <c r="RMZ17" s="1933"/>
      <c r="RNA17" s="1933"/>
      <c r="RNB17" s="1933"/>
      <c r="RNC17" s="1933"/>
      <c r="RND17" s="1933"/>
      <c r="RNE17" s="1933"/>
      <c r="RNF17" s="1933"/>
      <c r="RNG17" s="1933"/>
      <c r="RNH17" s="1933"/>
      <c r="RNI17" s="1933"/>
      <c r="RNJ17" s="1933"/>
      <c r="RNK17" s="1933"/>
      <c r="RNL17" s="1933"/>
      <c r="RNM17" s="1933"/>
      <c r="RNN17" s="1933"/>
      <c r="RNO17" s="1933"/>
      <c r="RNP17" s="1933"/>
      <c r="RNQ17" s="1933"/>
      <c r="RNR17" s="1933"/>
      <c r="RNS17" s="1933"/>
      <c r="RNT17" s="1933"/>
      <c r="RNU17" s="1933"/>
      <c r="RNV17" s="1933"/>
      <c r="RNW17" s="1933"/>
      <c r="RNX17" s="1933"/>
      <c r="RNY17" s="1933"/>
      <c r="RNZ17" s="1933"/>
      <c r="ROA17" s="1933"/>
      <c r="ROB17" s="1933"/>
      <c r="ROC17" s="1933"/>
      <c r="ROD17" s="1933"/>
      <c r="ROE17" s="1933"/>
      <c r="ROF17" s="1933"/>
      <c r="ROG17" s="1933"/>
      <c r="ROH17" s="1933"/>
      <c r="ROI17" s="1933"/>
      <c r="ROJ17" s="1933"/>
      <c r="ROK17" s="1933"/>
      <c r="ROL17" s="1933"/>
      <c r="ROM17" s="1933"/>
      <c r="RON17" s="1933"/>
      <c r="ROO17" s="1933"/>
      <c r="ROP17" s="1933"/>
      <c r="ROQ17" s="1933"/>
      <c r="ROR17" s="1933"/>
      <c r="ROS17" s="1933"/>
      <c r="ROT17" s="1933"/>
      <c r="ROU17" s="1933"/>
      <c r="ROV17" s="1933"/>
      <c r="ROW17" s="1933"/>
      <c r="ROX17" s="1933"/>
      <c r="ROY17" s="1933"/>
      <c r="ROZ17" s="1933"/>
      <c r="RPA17" s="1933"/>
      <c r="RPB17" s="1933"/>
      <c r="RPC17" s="1933"/>
      <c r="RPD17" s="1933"/>
      <c r="RPE17" s="1933"/>
      <c r="RPF17" s="1933"/>
      <c r="RPG17" s="1933"/>
      <c r="RPH17" s="1933"/>
      <c r="RPI17" s="1933"/>
      <c r="RPJ17" s="1933"/>
      <c r="RPK17" s="1933"/>
      <c r="RPL17" s="1933"/>
      <c r="RPM17" s="1933"/>
      <c r="RPN17" s="1933"/>
      <c r="RPO17" s="1933"/>
      <c r="RPP17" s="1933"/>
      <c r="RPQ17" s="1933"/>
      <c r="RPR17" s="1933"/>
      <c r="RPS17" s="1933"/>
      <c r="RPT17" s="1933"/>
      <c r="RPU17" s="1933"/>
      <c r="RPV17" s="1933"/>
      <c r="RPW17" s="1933"/>
      <c r="RPX17" s="1933"/>
      <c r="RPY17" s="1933"/>
      <c r="RPZ17" s="1933"/>
      <c r="RQA17" s="1933"/>
      <c r="RQB17" s="1933"/>
      <c r="RQC17" s="1933"/>
      <c r="RQD17" s="1933"/>
      <c r="RQE17" s="1933"/>
      <c r="RQF17" s="1933"/>
      <c r="RQG17" s="1933"/>
      <c r="RQH17" s="1933"/>
      <c r="RQI17" s="1933"/>
      <c r="RQJ17" s="1933"/>
      <c r="RQK17" s="1933"/>
      <c r="RQL17" s="1933"/>
      <c r="RQM17" s="1933"/>
      <c r="RQN17" s="1933"/>
      <c r="RQO17" s="1933"/>
      <c r="RQP17" s="1933"/>
      <c r="RQQ17" s="1933"/>
      <c r="RQR17" s="1933"/>
      <c r="RQS17" s="1933"/>
      <c r="RQT17" s="1933"/>
      <c r="RQU17" s="1933"/>
      <c r="RQV17" s="1933"/>
      <c r="RQW17" s="1933"/>
      <c r="RQX17" s="1933"/>
      <c r="RQY17" s="1933"/>
      <c r="RQZ17" s="1933"/>
      <c r="RRA17" s="1933"/>
      <c r="RRB17" s="1933"/>
      <c r="RRC17" s="1933"/>
      <c r="RRD17" s="1933"/>
      <c r="RRE17" s="1933"/>
      <c r="RRF17" s="1933"/>
      <c r="RRG17" s="1933"/>
      <c r="RRH17" s="1933"/>
      <c r="RRI17" s="1933"/>
      <c r="RRJ17" s="1933"/>
      <c r="RRK17" s="1933"/>
      <c r="RRL17" s="1933"/>
      <c r="RRM17" s="1933"/>
      <c r="RRN17" s="1933"/>
      <c r="RRO17" s="1933"/>
      <c r="RRP17" s="1933"/>
      <c r="RRQ17" s="1933"/>
      <c r="RRR17" s="1933"/>
      <c r="RRS17" s="1933"/>
      <c r="RRT17" s="1933"/>
      <c r="RRU17" s="1933"/>
      <c r="RRV17" s="1933"/>
      <c r="RRW17" s="1933"/>
      <c r="RRX17" s="1933"/>
      <c r="RRY17" s="1933"/>
      <c r="RRZ17" s="1933"/>
      <c r="RSA17" s="1933"/>
      <c r="RSB17" s="1933"/>
      <c r="RSC17" s="1933"/>
      <c r="RSD17" s="1933"/>
      <c r="RSE17" s="1933"/>
      <c r="RSF17" s="1933"/>
      <c r="RSG17" s="1933"/>
      <c r="RSH17" s="1933"/>
      <c r="RSI17" s="1933"/>
      <c r="RSJ17" s="1933"/>
      <c r="RSK17" s="1933"/>
      <c r="RSL17" s="1933"/>
      <c r="RSM17" s="1933"/>
      <c r="RSN17" s="1933"/>
      <c r="RSO17" s="1933"/>
      <c r="RSP17" s="1933"/>
      <c r="RSQ17" s="1933"/>
      <c r="RSR17" s="1933"/>
      <c r="RSS17" s="1933"/>
      <c r="RST17" s="1933"/>
      <c r="RSU17" s="1933"/>
      <c r="RSV17" s="1933"/>
      <c r="RSW17" s="1933"/>
      <c r="RSX17" s="1933"/>
      <c r="RSY17" s="1933"/>
      <c r="RSZ17" s="1933"/>
      <c r="RTA17" s="1933"/>
      <c r="RTB17" s="1933"/>
      <c r="RTC17" s="1933"/>
      <c r="RTD17" s="1933"/>
      <c r="RTE17" s="1933"/>
      <c r="RTF17" s="1933"/>
      <c r="RTG17" s="1933"/>
      <c r="RTH17" s="1933"/>
      <c r="RTI17" s="1933"/>
      <c r="RTJ17" s="1933"/>
      <c r="RTK17" s="1933"/>
      <c r="RTL17" s="1933"/>
      <c r="RTM17" s="1933"/>
      <c r="RTN17" s="1933"/>
      <c r="RTO17" s="1933"/>
      <c r="RTP17" s="1933"/>
      <c r="RTQ17" s="1933"/>
      <c r="RTR17" s="1933"/>
      <c r="RTS17" s="1933"/>
      <c r="RTT17" s="1933"/>
      <c r="RTU17" s="1933"/>
      <c r="RTV17" s="1933"/>
      <c r="RTW17" s="1933"/>
      <c r="RTX17" s="1933"/>
      <c r="RTY17" s="1933"/>
      <c r="RTZ17" s="1933"/>
      <c r="RUA17" s="1933"/>
      <c r="RUB17" s="1933"/>
      <c r="RUC17" s="1933"/>
      <c r="RUD17" s="1933"/>
      <c r="RUE17" s="1933"/>
      <c r="RUF17" s="1933"/>
      <c r="RUG17" s="1933"/>
      <c r="RUH17" s="1933"/>
      <c r="RUI17" s="1933"/>
      <c r="RUJ17" s="1933"/>
      <c r="RUK17" s="1933"/>
      <c r="RUL17" s="1933"/>
      <c r="RUM17" s="1933"/>
      <c r="RUN17" s="1933"/>
      <c r="RUO17" s="1933"/>
      <c r="RUP17" s="1933"/>
      <c r="RUQ17" s="1933"/>
      <c r="RUR17" s="1933"/>
      <c r="RUS17" s="1933"/>
      <c r="RUT17" s="1933"/>
      <c r="RUU17" s="1933"/>
      <c r="RUV17" s="1933"/>
      <c r="RUW17" s="1933"/>
      <c r="RUX17" s="1933"/>
      <c r="RUY17" s="1933"/>
      <c r="RUZ17" s="1933"/>
      <c r="RVA17" s="1933"/>
      <c r="RVB17" s="1933"/>
      <c r="RVC17" s="1933"/>
      <c r="RVD17" s="1933"/>
      <c r="RVE17" s="1933"/>
      <c r="RVF17" s="1933"/>
      <c r="RVG17" s="1933"/>
      <c r="RVH17" s="1933"/>
      <c r="RVI17" s="1933"/>
      <c r="RVJ17" s="1933"/>
      <c r="RVK17" s="1933"/>
      <c r="RVL17" s="1933"/>
      <c r="RVM17" s="1933"/>
      <c r="RVN17" s="1933"/>
      <c r="RVO17" s="1933"/>
      <c r="RVP17" s="1933"/>
      <c r="RVQ17" s="1933"/>
      <c r="RVR17" s="1933"/>
      <c r="RVS17" s="1933"/>
      <c r="RVT17" s="1933"/>
      <c r="RVU17" s="1933"/>
      <c r="RVV17" s="1933"/>
      <c r="RVW17" s="1933"/>
      <c r="RVX17" s="1933"/>
      <c r="RVY17" s="1933"/>
      <c r="RVZ17" s="1933"/>
      <c r="RWA17" s="1933"/>
      <c r="RWB17" s="1933"/>
      <c r="RWC17" s="1933"/>
      <c r="RWD17" s="1933"/>
      <c r="RWE17" s="1933"/>
      <c r="RWF17" s="1933"/>
      <c r="RWG17" s="1933"/>
      <c r="RWH17" s="1933"/>
      <c r="RWI17" s="1933"/>
      <c r="RWJ17" s="1933"/>
      <c r="RWK17" s="1933"/>
      <c r="RWL17" s="1933"/>
      <c r="RWM17" s="1933"/>
      <c r="RWN17" s="1933"/>
      <c r="RWO17" s="1933"/>
      <c r="RWP17" s="1933"/>
      <c r="RWQ17" s="1933"/>
      <c r="RWR17" s="1933"/>
      <c r="RWS17" s="1933"/>
      <c r="RWT17" s="1933"/>
      <c r="RWU17" s="1933"/>
      <c r="RWV17" s="1933"/>
      <c r="RWW17" s="1933"/>
      <c r="RWX17" s="1933"/>
      <c r="RWY17" s="1933"/>
      <c r="RWZ17" s="1933"/>
      <c r="RXA17" s="1933"/>
      <c r="RXB17" s="1933"/>
      <c r="RXC17" s="1933"/>
      <c r="RXD17" s="1933"/>
      <c r="RXE17" s="1933"/>
      <c r="RXF17" s="1933"/>
      <c r="RXG17" s="1933"/>
      <c r="RXH17" s="1933"/>
      <c r="RXI17" s="1933"/>
      <c r="RXJ17" s="1933"/>
      <c r="RXK17" s="1933"/>
      <c r="RXL17" s="1933"/>
      <c r="RXM17" s="1933"/>
      <c r="RXN17" s="1933"/>
      <c r="RXO17" s="1933"/>
      <c r="RXP17" s="1933"/>
      <c r="RXQ17" s="1933"/>
      <c r="RXR17" s="1933"/>
      <c r="RXS17" s="1933"/>
      <c r="RXT17" s="1933"/>
      <c r="RXU17" s="1933"/>
      <c r="RXV17" s="1933"/>
      <c r="RXW17" s="1933"/>
      <c r="RXX17" s="1933"/>
      <c r="RXY17" s="1933"/>
      <c r="RXZ17" s="1933"/>
      <c r="RYA17" s="1933"/>
      <c r="RYB17" s="1933"/>
      <c r="RYC17" s="1933"/>
      <c r="RYD17" s="1933"/>
      <c r="RYE17" s="1933"/>
      <c r="RYF17" s="1933"/>
      <c r="RYG17" s="1933"/>
      <c r="RYH17" s="1933"/>
      <c r="RYI17" s="1933"/>
      <c r="RYJ17" s="1933"/>
      <c r="RYK17" s="1933"/>
      <c r="RYL17" s="1933"/>
      <c r="RYM17" s="1933"/>
      <c r="RYN17" s="1933"/>
      <c r="RYO17" s="1933"/>
      <c r="RYP17" s="1933"/>
      <c r="RYQ17" s="1933"/>
      <c r="RYR17" s="1933"/>
      <c r="RYS17" s="1933"/>
      <c r="RYT17" s="1933"/>
      <c r="RYU17" s="1933"/>
      <c r="RYV17" s="1933"/>
      <c r="RYW17" s="1933"/>
      <c r="RYX17" s="1933"/>
      <c r="RYY17" s="1933"/>
      <c r="RYZ17" s="1933"/>
      <c r="RZA17" s="1933"/>
      <c r="RZB17" s="1933"/>
      <c r="RZC17" s="1933"/>
      <c r="RZD17" s="1933"/>
      <c r="RZE17" s="1933"/>
      <c r="RZF17" s="1933"/>
      <c r="RZG17" s="1933"/>
      <c r="RZH17" s="1933"/>
      <c r="RZI17" s="1933"/>
      <c r="RZJ17" s="1933"/>
      <c r="RZK17" s="1933"/>
      <c r="RZL17" s="1933"/>
      <c r="RZM17" s="1933"/>
      <c r="RZN17" s="1933"/>
      <c r="RZO17" s="1933"/>
      <c r="RZP17" s="1933"/>
      <c r="RZQ17" s="1933"/>
      <c r="RZR17" s="1933"/>
      <c r="RZS17" s="1933"/>
      <c r="RZT17" s="1933"/>
      <c r="RZU17" s="1933"/>
      <c r="RZV17" s="1933"/>
      <c r="RZW17" s="1933"/>
      <c r="RZX17" s="1933"/>
      <c r="RZY17" s="1933"/>
      <c r="RZZ17" s="1933"/>
      <c r="SAA17" s="1933"/>
      <c r="SAB17" s="1933"/>
      <c r="SAC17" s="1933"/>
      <c r="SAD17" s="1933"/>
      <c r="SAE17" s="1933"/>
      <c r="SAF17" s="1933"/>
      <c r="SAG17" s="1933"/>
      <c r="SAH17" s="1933"/>
      <c r="SAI17" s="1933"/>
      <c r="SAJ17" s="1933"/>
      <c r="SAK17" s="1933"/>
      <c r="SAL17" s="1933"/>
      <c r="SAM17" s="1933"/>
      <c r="SAN17" s="1933"/>
      <c r="SAO17" s="1933"/>
      <c r="SAP17" s="1933"/>
      <c r="SAQ17" s="1933"/>
      <c r="SAR17" s="1933"/>
      <c r="SAS17" s="1933"/>
      <c r="SAT17" s="1933"/>
      <c r="SAU17" s="1933"/>
      <c r="SAV17" s="1933"/>
      <c r="SAW17" s="1933"/>
      <c r="SAX17" s="1933"/>
      <c r="SAY17" s="1933"/>
      <c r="SAZ17" s="1933"/>
      <c r="SBA17" s="1933"/>
      <c r="SBB17" s="1933"/>
      <c r="SBC17" s="1933"/>
      <c r="SBD17" s="1933"/>
      <c r="SBE17" s="1933"/>
      <c r="SBF17" s="1933"/>
      <c r="SBG17" s="1933"/>
      <c r="SBH17" s="1933"/>
      <c r="SBI17" s="1933"/>
      <c r="SBJ17" s="1933"/>
      <c r="SBK17" s="1933"/>
      <c r="SBL17" s="1933"/>
      <c r="SBM17" s="1933"/>
      <c r="SBN17" s="1933"/>
      <c r="SBO17" s="1933"/>
      <c r="SBP17" s="1933"/>
      <c r="SBQ17" s="1933"/>
      <c r="SBR17" s="1933"/>
      <c r="SBS17" s="1933"/>
      <c r="SBT17" s="1933"/>
      <c r="SBU17" s="1933"/>
      <c r="SBV17" s="1933"/>
      <c r="SBW17" s="1933"/>
      <c r="SBX17" s="1933"/>
      <c r="SBY17" s="1933"/>
      <c r="SBZ17" s="1933"/>
      <c r="SCA17" s="1933"/>
      <c r="SCB17" s="1933"/>
      <c r="SCC17" s="1933"/>
      <c r="SCD17" s="1933"/>
      <c r="SCE17" s="1933"/>
      <c r="SCF17" s="1933"/>
      <c r="SCG17" s="1933"/>
      <c r="SCH17" s="1933"/>
      <c r="SCI17" s="1933"/>
      <c r="SCJ17" s="1933"/>
      <c r="SCK17" s="1933"/>
      <c r="SCL17" s="1933"/>
      <c r="SCM17" s="1933"/>
      <c r="SCN17" s="1933"/>
      <c r="SCO17" s="1933"/>
      <c r="SCP17" s="1933"/>
      <c r="SCQ17" s="1933"/>
      <c r="SCR17" s="1933"/>
      <c r="SCS17" s="1933"/>
      <c r="SCT17" s="1933"/>
      <c r="SCU17" s="1933"/>
      <c r="SCV17" s="1933"/>
      <c r="SCW17" s="1933"/>
      <c r="SCX17" s="1933"/>
      <c r="SCY17" s="1933"/>
      <c r="SCZ17" s="1933"/>
      <c r="SDA17" s="1933"/>
      <c r="SDB17" s="1933"/>
      <c r="SDC17" s="1933"/>
      <c r="SDD17" s="1933"/>
      <c r="SDE17" s="1933"/>
      <c r="SDF17" s="1933"/>
      <c r="SDG17" s="1933"/>
      <c r="SDH17" s="1933"/>
      <c r="SDI17" s="1933"/>
      <c r="SDJ17" s="1933"/>
      <c r="SDK17" s="1933"/>
      <c r="SDL17" s="1933"/>
      <c r="SDM17" s="1933"/>
      <c r="SDN17" s="1933"/>
      <c r="SDO17" s="1933"/>
      <c r="SDP17" s="1933"/>
      <c r="SDQ17" s="1933"/>
      <c r="SDR17" s="1933"/>
      <c r="SDS17" s="1933"/>
      <c r="SDT17" s="1933"/>
      <c r="SDU17" s="1933"/>
      <c r="SDV17" s="1933"/>
      <c r="SDW17" s="1933"/>
      <c r="SDX17" s="1933"/>
      <c r="SDY17" s="1933"/>
      <c r="SDZ17" s="1933"/>
      <c r="SEA17" s="1933"/>
      <c r="SEB17" s="1933"/>
      <c r="SEC17" s="1933"/>
      <c r="SED17" s="1933"/>
      <c r="SEE17" s="1933"/>
      <c r="SEF17" s="1933"/>
      <c r="SEG17" s="1933"/>
      <c r="SEH17" s="1933"/>
      <c r="SEI17" s="1933"/>
      <c r="SEJ17" s="1933"/>
      <c r="SEK17" s="1933"/>
      <c r="SEL17" s="1933"/>
      <c r="SEM17" s="1933"/>
      <c r="SEN17" s="1933"/>
      <c r="SEO17" s="1933"/>
      <c r="SEP17" s="1933"/>
      <c r="SEQ17" s="1933"/>
      <c r="SER17" s="1933"/>
      <c r="SES17" s="1933"/>
      <c r="SET17" s="1933"/>
      <c r="SEU17" s="1933"/>
      <c r="SEV17" s="1933"/>
      <c r="SEW17" s="1933"/>
      <c r="SEX17" s="1933"/>
      <c r="SEY17" s="1933"/>
      <c r="SEZ17" s="1933"/>
      <c r="SFA17" s="1933"/>
      <c r="SFB17" s="1933"/>
      <c r="SFC17" s="1933"/>
      <c r="SFD17" s="1933"/>
      <c r="SFE17" s="1933"/>
      <c r="SFF17" s="1933"/>
      <c r="SFG17" s="1933"/>
      <c r="SFH17" s="1933"/>
      <c r="SFI17" s="1933"/>
      <c r="SFJ17" s="1933"/>
      <c r="SFK17" s="1933"/>
      <c r="SFL17" s="1933"/>
      <c r="SFM17" s="1933"/>
      <c r="SFN17" s="1933"/>
      <c r="SFO17" s="1933"/>
      <c r="SFP17" s="1933"/>
      <c r="SFQ17" s="1933"/>
      <c r="SFR17" s="1933"/>
      <c r="SFS17" s="1933"/>
      <c r="SFT17" s="1933"/>
      <c r="SFU17" s="1933"/>
      <c r="SFV17" s="1933"/>
      <c r="SFW17" s="1933"/>
      <c r="SFX17" s="1933"/>
      <c r="SFY17" s="1933"/>
      <c r="SFZ17" s="1933"/>
      <c r="SGA17" s="1933"/>
      <c r="SGB17" s="1933"/>
      <c r="SGC17" s="1933"/>
      <c r="SGD17" s="1933"/>
      <c r="SGE17" s="1933"/>
      <c r="SGF17" s="1933"/>
      <c r="SGG17" s="1933"/>
      <c r="SGH17" s="1933"/>
      <c r="SGI17" s="1933"/>
      <c r="SGJ17" s="1933"/>
      <c r="SGK17" s="1933"/>
      <c r="SGL17" s="1933"/>
      <c r="SGM17" s="1933"/>
      <c r="SGN17" s="1933"/>
      <c r="SGO17" s="1933"/>
      <c r="SGP17" s="1933"/>
      <c r="SGQ17" s="1933"/>
      <c r="SGR17" s="1933"/>
      <c r="SGS17" s="1933"/>
      <c r="SGT17" s="1933"/>
      <c r="SGU17" s="1933"/>
      <c r="SGV17" s="1933"/>
      <c r="SGW17" s="1933"/>
      <c r="SGX17" s="1933"/>
      <c r="SGY17" s="1933"/>
      <c r="SGZ17" s="1933"/>
      <c r="SHA17" s="1933"/>
      <c r="SHB17" s="1933"/>
      <c r="SHC17" s="1933"/>
      <c r="SHD17" s="1933"/>
      <c r="SHE17" s="1933"/>
      <c r="SHF17" s="1933"/>
      <c r="SHG17" s="1933"/>
      <c r="SHH17" s="1933"/>
      <c r="SHI17" s="1933"/>
      <c r="SHJ17" s="1933"/>
      <c r="SHK17" s="1933"/>
      <c r="SHL17" s="1933"/>
      <c r="SHM17" s="1933"/>
      <c r="SHN17" s="1933"/>
      <c r="SHO17" s="1933"/>
      <c r="SHP17" s="1933"/>
      <c r="SHQ17" s="1933"/>
      <c r="SHR17" s="1933"/>
      <c r="SHS17" s="1933"/>
      <c r="SHT17" s="1933"/>
      <c r="SHU17" s="1933"/>
      <c r="SHV17" s="1933"/>
      <c r="SHW17" s="1933"/>
      <c r="SHX17" s="1933"/>
      <c r="SHY17" s="1933"/>
      <c r="SHZ17" s="1933"/>
      <c r="SIA17" s="1933"/>
      <c r="SIB17" s="1933"/>
      <c r="SIC17" s="1933"/>
      <c r="SID17" s="1933"/>
      <c r="SIE17" s="1933"/>
      <c r="SIF17" s="1933"/>
      <c r="SIG17" s="1933"/>
      <c r="SIH17" s="1933"/>
      <c r="SII17" s="1933"/>
      <c r="SIJ17" s="1933"/>
      <c r="SIK17" s="1933"/>
      <c r="SIL17" s="1933"/>
      <c r="SIM17" s="1933"/>
      <c r="SIN17" s="1933"/>
      <c r="SIO17" s="1933"/>
      <c r="SIP17" s="1933"/>
      <c r="SIQ17" s="1933"/>
      <c r="SIR17" s="1933"/>
      <c r="SIS17" s="1933"/>
      <c r="SIT17" s="1933"/>
      <c r="SIU17" s="1933"/>
      <c r="SIV17" s="1933"/>
      <c r="SIW17" s="1933"/>
      <c r="SIX17" s="1933"/>
      <c r="SIY17" s="1933"/>
      <c r="SIZ17" s="1933"/>
      <c r="SJA17" s="1933"/>
      <c r="SJB17" s="1933"/>
      <c r="SJC17" s="1933"/>
      <c r="SJD17" s="1933"/>
      <c r="SJE17" s="1933"/>
      <c r="SJF17" s="1933"/>
      <c r="SJG17" s="1933"/>
      <c r="SJH17" s="1933"/>
      <c r="SJI17" s="1933"/>
      <c r="SJJ17" s="1933"/>
      <c r="SJK17" s="1933"/>
      <c r="SJL17" s="1933"/>
      <c r="SJM17" s="1933"/>
      <c r="SJN17" s="1933"/>
      <c r="SJO17" s="1933"/>
      <c r="SJP17" s="1933"/>
      <c r="SJQ17" s="1933"/>
      <c r="SJR17" s="1933"/>
      <c r="SJS17" s="1933"/>
      <c r="SJT17" s="1933"/>
      <c r="SJU17" s="1933"/>
      <c r="SJV17" s="1933"/>
      <c r="SJW17" s="1933"/>
      <c r="SJX17" s="1933"/>
      <c r="SJY17" s="1933"/>
      <c r="SJZ17" s="1933"/>
      <c r="SKA17" s="1933"/>
      <c r="SKB17" s="1933"/>
      <c r="SKC17" s="1933"/>
      <c r="SKD17" s="1933"/>
      <c r="SKE17" s="1933"/>
      <c r="SKF17" s="1933"/>
      <c r="SKG17" s="1933"/>
      <c r="SKH17" s="1933"/>
      <c r="SKI17" s="1933"/>
      <c r="SKJ17" s="1933"/>
      <c r="SKK17" s="1933"/>
      <c r="SKL17" s="1933"/>
      <c r="SKM17" s="1933"/>
      <c r="SKN17" s="1933"/>
      <c r="SKO17" s="1933"/>
      <c r="SKP17" s="1933"/>
      <c r="SKQ17" s="1933"/>
      <c r="SKR17" s="1933"/>
      <c r="SKS17" s="1933"/>
      <c r="SKT17" s="1933"/>
      <c r="SKU17" s="1933"/>
      <c r="SKV17" s="1933"/>
      <c r="SKW17" s="1933"/>
      <c r="SKX17" s="1933"/>
      <c r="SKY17" s="1933"/>
      <c r="SKZ17" s="1933"/>
      <c r="SLA17" s="1933"/>
      <c r="SLB17" s="1933"/>
      <c r="SLC17" s="1933"/>
      <c r="SLD17" s="1933"/>
      <c r="SLE17" s="1933"/>
      <c r="SLF17" s="1933"/>
      <c r="SLG17" s="1933"/>
      <c r="SLH17" s="1933"/>
      <c r="SLI17" s="1933"/>
      <c r="SLJ17" s="1933"/>
      <c r="SLK17" s="1933"/>
      <c r="SLL17" s="1933"/>
      <c r="SLM17" s="1933"/>
      <c r="SLN17" s="1933"/>
      <c r="SLO17" s="1933"/>
      <c r="SLP17" s="1933"/>
      <c r="SLQ17" s="1933"/>
      <c r="SLR17" s="1933"/>
      <c r="SLS17" s="1933"/>
      <c r="SLT17" s="1933"/>
      <c r="SLU17" s="1933"/>
      <c r="SLV17" s="1933"/>
      <c r="SLW17" s="1933"/>
      <c r="SLX17" s="1933"/>
      <c r="SLY17" s="1933"/>
      <c r="SLZ17" s="1933"/>
      <c r="SMA17" s="1933"/>
      <c r="SMB17" s="1933"/>
      <c r="SMC17" s="1933"/>
      <c r="SMD17" s="1933"/>
      <c r="SME17" s="1933"/>
      <c r="SMF17" s="1933"/>
      <c r="SMG17" s="1933"/>
      <c r="SMH17" s="1933"/>
      <c r="SMI17" s="1933"/>
      <c r="SMJ17" s="1933"/>
      <c r="SMK17" s="1933"/>
      <c r="SML17" s="1933"/>
      <c r="SMM17" s="1933"/>
      <c r="SMN17" s="1933"/>
      <c r="SMO17" s="1933"/>
      <c r="SMP17" s="1933"/>
      <c r="SMQ17" s="1933"/>
      <c r="SMR17" s="1933"/>
      <c r="SMS17" s="1933"/>
      <c r="SMT17" s="1933"/>
      <c r="SMU17" s="1933"/>
      <c r="SMV17" s="1933"/>
      <c r="SMW17" s="1933"/>
      <c r="SMX17" s="1933"/>
      <c r="SMY17" s="1933"/>
      <c r="SMZ17" s="1933"/>
      <c r="SNA17" s="1933"/>
      <c r="SNB17" s="1933"/>
      <c r="SNC17" s="1933"/>
      <c r="SND17" s="1933"/>
      <c r="SNE17" s="1933"/>
      <c r="SNF17" s="1933"/>
      <c r="SNG17" s="1933"/>
      <c r="SNH17" s="1933"/>
      <c r="SNI17" s="1933"/>
      <c r="SNJ17" s="1933"/>
      <c r="SNK17" s="1933"/>
      <c r="SNL17" s="1933"/>
      <c r="SNM17" s="1933"/>
      <c r="SNN17" s="1933"/>
      <c r="SNO17" s="1933"/>
      <c r="SNP17" s="1933"/>
      <c r="SNQ17" s="1933"/>
      <c r="SNR17" s="1933"/>
      <c r="SNS17" s="1933"/>
      <c r="SNT17" s="1933"/>
      <c r="SNU17" s="1933"/>
      <c r="SNV17" s="1933"/>
      <c r="SNW17" s="1933"/>
      <c r="SNX17" s="1933"/>
      <c r="SNY17" s="1933"/>
      <c r="SNZ17" s="1933"/>
      <c r="SOA17" s="1933"/>
      <c r="SOB17" s="1933"/>
      <c r="SOC17" s="1933"/>
      <c r="SOD17" s="1933"/>
      <c r="SOE17" s="1933"/>
      <c r="SOF17" s="1933"/>
      <c r="SOG17" s="1933"/>
      <c r="SOH17" s="1933"/>
      <c r="SOI17" s="1933"/>
      <c r="SOJ17" s="1933"/>
      <c r="SOK17" s="1933"/>
      <c r="SOL17" s="1933"/>
      <c r="SOM17" s="1933"/>
      <c r="SON17" s="1933"/>
      <c r="SOO17" s="1933"/>
      <c r="SOP17" s="1933"/>
      <c r="SOQ17" s="1933"/>
      <c r="SOR17" s="1933"/>
      <c r="SOS17" s="1933"/>
      <c r="SOT17" s="1933"/>
      <c r="SOU17" s="1933"/>
      <c r="SOV17" s="1933"/>
      <c r="SOW17" s="1933"/>
      <c r="SOX17" s="1933"/>
      <c r="SOY17" s="1933"/>
      <c r="SOZ17" s="1933"/>
      <c r="SPA17" s="1933"/>
      <c r="SPB17" s="1933"/>
      <c r="SPC17" s="1933"/>
      <c r="SPD17" s="1933"/>
      <c r="SPE17" s="1933"/>
      <c r="SPF17" s="1933"/>
      <c r="SPG17" s="1933"/>
      <c r="SPH17" s="1933"/>
      <c r="SPI17" s="1933"/>
      <c r="SPJ17" s="1933"/>
      <c r="SPK17" s="1933"/>
      <c r="SPL17" s="1933"/>
      <c r="SPM17" s="1933"/>
      <c r="SPN17" s="1933"/>
      <c r="SPO17" s="1933"/>
      <c r="SPP17" s="1933"/>
      <c r="SPQ17" s="1933"/>
      <c r="SPR17" s="1933"/>
      <c r="SPS17" s="1933"/>
      <c r="SPT17" s="1933"/>
      <c r="SPU17" s="1933"/>
      <c r="SPV17" s="1933"/>
      <c r="SPW17" s="1933"/>
      <c r="SPX17" s="1933"/>
      <c r="SPY17" s="1933"/>
      <c r="SPZ17" s="1933"/>
      <c r="SQA17" s="1933"/>
      <c r="SQB17" s="1933"/>
      <c r="SQC17" s="1933"/>
      <c r="SQD17" s="1933"/>
      <c r="SQE17" s="1933"/>
      <c r="SQF17" s="1933"/>
      <c r="SQG17" s="1933"/>
      <c r="SQH17" s="1933"/>
      <c r="SQI17" s="1933"/>
      <c r="SQJ17" s="1933"/>
      <c r="SQK17" s="1933"/>
      <c r="SQL17" s="1933"/>
      <c r="SQM17" s="1933"/>
      <c r="SQN17" s="1933"/>
      <c r="SQO17" s="1933"/>
      <c r="SQP17" s="1933"/>
      <c r="SQQ17" s="1933"/>
      <c r="SQR17" s="1933"/>
      <c r="SQS17" s="1933"/>
      <c r="SQT17" s="1933"/>
      <c r="SQU17" s="1933"/>
      <c r="SQV17" s="1933"/>
      <c r="SQW17" s="1933"/>
      <c r="SQX17" s="1933"/>
      <c r="SQY17" s="1933"/>
      <c r="SQZ17" s="1933"/>
      <c r="SRA17" s="1933"/>
      <c r="SRB17" s="1933"/>
      <c r="SRC17" s="1933"/>
      <c r="SRD17" s="1933"/>
      <c r="SRE17" s="1933"/>
      <c r="SRF17" s="1933"/>
      <c r="SRG17" s="1933"/>
      <c r="SRH17" s="1933"/>
      <c r="SRI17" s="1933"/>
      <c r="SRJ17" s="1933"/>
      <c r="SRK17" s="1933"/>
      <c r="SRL17" s="1933"/>
      <c r="SRM17" s="1933"/>
      <c r="SRN17" s="1933"/>
      <c r="SRO17" s="1933"/>
      <c r="SRP17" s="1933"/>
      <c r="SRQ17" s="1933"/>
      <c r="SRR17" s="1933"/>
      <c r="SRS17" s="1933"/>
      <c r="SRT17" s="1933"/>
      <c r="SRU17" s="1933"/>
      <c r="SRV17" s="1933"/>
      <c r="SRW17" s="1933"/>
      <c r="SRX17" s="1933"/>
      <c r="SRY17" s="1933"/>
      <c r="SRZ17" s="1933"/>
      <c r="SSA17" s="1933"/>
      <c r="SSB17" s="1933"/>
      <c r="SSC17" s="1933"/>
      <c r="SSD17" s="1933"/>
      <c r="SSE17" s="1933"/>
      <c r="SSF17" s="1933"/>
      <c r="SSG17" s="1933"/>
      <c r="SSH17" s="1933"/>
      <c r="SSI17" s="1933"/>
      <c r="SSJ17" s="1933"/>
      <c r="SSK17" s="1933"/>
      <c r="SSL17" s="1933"/>
      <c r="SSM17" s="1933"/>
      <c r="SSN17" s="1933"/>
      <c r="SSO17" s="1933"/>
      <c r="SSP17" s="1933"/>
      <c r="SSQ17" s="1933"/>
      <c r="SSR17" s="1933"/>
      <c r="SSS17" s="1933"/>
      <c r="SST17" s="1933"/>
      <c r="SSU17" s="1933"/>
      <c r="SSV17" s="1933"/>
      <c r="SSW17" s="1933"/>
      <c r="SSX17" s="1933"/>
      <c r="SSY17" s="1933"/>
      <c r="SSZ17" s="1933"/>
      <c r="STA17" s="1933"/>
      <c r="STB17" s="1933"/>
      <c r="STC17" s="1933"/>
      <c r="STD17" s="1933"/>
      <c r="STE17" s="1933"/>
      <c r="STF17" s="1933"/>
      <c r="STG17" s="1933"/>
      <c r="STH17" s="1933"/>
      <c r="STI17" s="1933"/>
      <c r="STJ17" s="1933"/>
      <c r="STK17" s="1933"/>
      <c r="STL17" s="1933"/>
      <c r="STM17" s="1933"/>
      <c r="STN17" s="1933"/>
      <c r="STO17" s="1933"/>
      <c r="STP17" s="1933"/>
      <c r="STQ17" s="1933"/>
      <c r="STR17" s="1933"/>
      <c r="STS17" s="1933"/>
      <c r="STT17" s="1933"/>
      <c r="STU17" s="1933"/>
      <c r="STV17" s="1933"/>
      <c r="STW17" s="1933"/>
      <c r="STX17" s="1933"/>
      <c r="STY17" s="1933"/>
      <c r="STZ17" s="1933"/>
      <c r="SUA17" s="1933"/>
      <c r="SUB17" s="1933"/>
      <c r="SUC17" s="1933"/>
      <c r="SUD17" s="1933"/>
      <c r="SUE17" s="1933"/>
      <c r="SUF17" s="1933"/>
      <c r="SUG17" s="1933"/>
      <c r="SUH17" s="1933"/>
      <c r="SUI17" s="1933"/>
      <c r="SUJ17" s="1933"/>
      <c r="SUK17" s="1933"/>
      <c r="SUL17" s="1933"/>
      <c r="SUM17" s="1933"/>
      <c r="SUN17" s="1933"/>
      <c r="SUO17" s="1933"/>
      <c r="SUP17" s="1933"/>
      <c r="SUQ17" s="1933"/>
      <c r="SUR17" s="1933"/>
      <c r="SUS17" s="1933"/>
      <c r="SUT17" s="1933"/>
      <c r="SUU17" s="1933"/>
      <c r="SUV17" s="1933"/>
      <c r="SUW17" s="1933"/>
      <c r="SUX17" s="1933"/>
      <c r="SUY17" s="1933"/>
      <c r="SUZ17" s="1933"/>
      <c r="SVA17" s="1933"/>
      <c r="SVB17" s="1933"/>
      <c r="SVC17" s="1933"/>
      <c r="SVD17" s="1933"/>
      <c r="SVE17" s="1933"/>
      <c r="SVF17" s="1933"/>
      <c r="SVG17" s="1933"/>
      <c r="SVH17" s="1933"/>
      <c r="SVI17" s="1933"/>
      <c r="SVJ17" s="1933"/>
      <c r="SVK17" s="1933"/>
      <c r="SVL17" s="1933"/>
      <c r="SVM17" s="1933"/>
      <c r="SVN17" s="1933"/>
      <c r="SVO17" s="1933"/>
      <c r="SVP17" s="1933"/>
      <c r="SVQ17" s="1933"/>
      <c r="SVR17" s="1933"/>
      <c r="SVS17" s="1933"/>
      <c r="SVT17" s="1933"/>
      <c r="SVU17" s="1933"/>
      <c r="SVV17" s="1933"/>
      <c r="SVW17" s="1933"/>
      <c r="SVX17" s="1933"/>
      <c r="SVY17" s="1933"/>
      <c r="SVZ17" s="1933"/>
      <c r="SWA17" s="1933"/>
      <c r="SWB17" s="1933"/>
      <c r="SWC17" s="1933"/>
      <c r="SWD17" s="1933"/>
      <c r="SWE17" s="1933"/>
      <c r="SWF17" s="1933"/>
      <c r="SWG17" s="1933"/>
      <c r="SWH17" s="1933"/>
      <c r="SWI17" s="1933"/>
      <c r="SWJ17" s="1933"/>
      <c r="SWK17" s="1933"/>
      <c r="SWL17" s="1933"/>
      <c r="SWM17" s="1933"/>
      <c r="SWN17" s="1933"/>
      <c r="SWO17" s="1933"/>
      <c r="SWP17" s="1933"/>
      <c r="SWQ17" s="1933"/>
      <c r="SWR17" s="1933"/>
      <c r="SWS17" s="1933"/>
      <c r="SWT17" s="1933"/>
      <c r="SWU17" s="1933"/>
      <c r="SWV17" s="1933"/>
      <c r="SWW17" s="1933"/>
      <c r="SWX17" s="1933"/>
      <c r="SWY17" s="1933"/>
      <c r="SWZ17" s="1933"/>
      <c r="SXA17" s="1933"/>
      <c r="SXB17" s="1933"/>
      <c r="SXC17" s="1933"/>
      <c r="SXD17" s="1933"/>
      <c r="SXE17" s="1933"/>
      <c r="SXF17" s="1933"/>
      <c r="SXG17" s="1933"/>
      <c r="SXH17" s="1933"/>
      <c r="SXI17" s="1933"/>
      <c r="SXJ17" s="1933"/>
      <c r="SXK17" s="1933"/>
      <c r="SXL17" s="1933"/>
      <c r="SXM17" s="1933"/>
      <c r="SXN17" s="1933"/>
      <c r="SXO17" s="1933"/>
      <c r="SXP17" s="1933"/>
      <c r="SXQ17" s="1933"/>
      <c r="SXR17" s="1933"/>
      <c r="SXS17" s="1933"/>
      <c r="SXT17" s="1933"/>
      <c r="SXU17" s="1933"/>
      <c r="SXV17" s="1933"/>
      <c r="SXW17" s="1933"/>
      <c r="SXX17" s="1933"/>
      <c r="SXY17" s="1933"/>
      <c r="SXZ17" s="1933"/>
      <c r="SYA17" s="1933"/>
      <c r="SYB17" s="1933"/>
      <c r="SYC17" s="1933"/>
      <c r="SYD17" s="1933"/>
      <c r="SYE17" s="1933"/>
      <c r="SYF17" s="1933"/>
      <c r="SYG17" s="1933"/>
      <c r="SYH17" s="1933"/>
      <c r="SYI17" s="1933"/>
      <c r="SYJ17" s="1933"/>
      <c r="SYK17" s="1933"/>
      <c r="SYL17" s="1933"/>
      <c r="SYM17" s="1933"/>
      <c r="SYN17" s="1933"/>
      <c r="SYO17" s="1933"/>
      <c r="SYP17" s="1933"/>
      <c r="SYQ17" s="1933"/>
      <c r="SYR17" s="1933"/>
      <c r="SYS17" s="1933"/>
      <c r="SYT17" s="1933"/>
      <c r="SYU17" s="1933"/>
      <c r="SYV17" s="1933"/>
      <c r="SYW17" s="1933"/>
      <c r="SYX17" s="1933"/>
      <c r="SYY17" s="1933"/>
      <c r="SYZ17" s="1933"/>
      <c r="SZA17" s="1933"/>
      <c r="SZB17" s="1933"/>
      <c r="SZC17" s="1933"/>
      <c r="SZD17" s="1933"/>
      <c r="SZE17" s="1933"/>
      <c r="SZF17" s="1933"/>
      <c r="SZG17" s="1933"/>
      <c r="SZH17" s="1933"/>
      <c r="SZI17" s="1933"/>
      <c r="SZJ17" s="1933"/>
      <c r="SZK17" s="1933"/>
      <c r="SZL17" s="1933"/>
      <c r="SZM17" s="1933"/>
      <c r="SZN17" s="1933"/>
      <c r="SZO17" s="1933"/>
      <c r="SZP17" s="1933"/>
      <c r="SZQ17" s="1933"/>
      <c r="SZR17" s="1933"/>
      <c r="SZS17" s="1933"/>
      <c r="SZT17" s="1933"/>
      <c r="SZU17" s="1933"/>
      <c r="SZV17" s="1933"/>
      <c r="SZW17" s="1933"/>
      <c r="SZX17" s="1933"/>
      <c r="SZY17" s="1933"/>
      <c r="SZZ17" s="1933"/>
      <c r="TAA17" s="1933"/>
      <c r="TAB17" s="1933"/>
      <c r="TAC17" s="1933"/>
      <c r="TAD17" s="1933"/>
      <c r="TAE17" s="1933"/>
      <c r="TAF17" s="1933"/>
      <c r="TAG17" s="1933"/>
      <c r="TAH17" s="1933"/>
      <c r="TAI17" s="1933"/>
      <c r="TAJ17" s="1933"/>
      <c r="TAK17" s="1933"/>
      <c r="TAL17" s="1933"/>
      <c r="TAM17" s="1933"/>
      <c r="TAN17" s="1933"/>
      <c r="TAO17" s="1933"/>
      <c r="TAP17" s="1933"/>
      <c r="TAQ17" s="1933"/>
      <c r="TAR17" s="1933"/>
      <c r="TAS17" s="1933"/>
      <c r="TAT17" s="1933"/>
      <c r="TAU17" s="1933"/>
      <c r="TAV17" s="1933"/>
      <c r="TAW17" s="1933"/>
      <c r="TAX17" s="1933"/>
      <c r="TAY17" s="1933"/>
      <c r="TAZ17" s="1933"/>
      <c r="TBA17" s="1933"/>
      <c r="TBB17" s="1933"/>
      <c r="TBC17" s="1933"/>
      <c r="TBD17" s="1933"/>
      <c r="TBE17" s="1933"/>
      <c r="TBF17" s="1933"/>
      <c r="TBG17" s="1933"/>
      <c r="TBH17" s="1933"/>
      <c r="TBI17" s="1933"/>
      <c r="TBJ17" s="1933"/>
      <c r="TBK17" s="1933"/>
      <c r="TBL17" s="1933"/>
      <c r="TBM17" s="1933"/>
      <c r="TBN17" s="1933"/>
      <c r="TBO17" s="1933"/>
      <c r="TBP17" s="1933"/>
      <c r="TBQ17" s="1933"/>
      <c r="TBR17" s="1933"/>
      <c r="TBS17" s="1933"/>
      <c r="TBT17" s="1933"/>
      <c r="TBU17" s="1933"/>
      <c r="TBV17" s="1933"/>
      <c r="TBW17" s="1933"/>
      <c r="TBX17" s="1933"/>
      <c r="TBY17" s="1933"/>
      <c r="TBZ17" s="1933"/>
      <c r="TCA17" s="1933"/>
      <c r="TCB17" s="1933"/>
      <c r="TCC17" s="1933"/>
      <c r="TCD17" s="1933"/>
      <c r="TCE17" s="1933"/>
      <c r="TCF17" s="1933"/>
      <c r="TCG17" s="1933"/>
      <c r="TCH17" s="1933"/>
      <c r="TCI17" s="1933"/>
      <c r="TCJ17" s="1933"/>
      <c r="TCK17" s="1933"/>
      <c r="TCL17" s="1933"/>
      <c r="TCM17" s="1933"/>
      <c r="TCN17" s="1933"/>
      <c r="TCO17" s="1933"/>
      <c r="TCP17" s="1933"/>
      <c r="TCQ17" s="1933"/>
      <c r="TCR17" s="1933"/>
      <c r="TCS17" s="1933"/>
      <c r="TCT17" s="1933"/>
      <c r="TCU17" s="1933"/>
      <c r="TCV17" s="1933"/>
      <c r="TCW17" s="1933"/>
      <c r="TCX17" s="1933"/>
      <c r="TCY17" s="1933"/>
      <c r="TCZ17" s="1933"/>
      <c r="TDA17" s="1933"/>
      <c r="TDB17" s="1933"/>
      <c r="TDC17" s="1933"/>
      <c r="TDD17" s="1933"/>
      <c r="TDE17" s="1933"/>
      <c r="TDF17" s="1933"/>
      <c r="TDG17" s="1933"/>
      <c r="TDH17" s="1933"/>
      <c r="TDI17" s="1933"/>
      <c r="TDJ17" s="1933"/>
      <c r="TDK17" s="1933"/>
      <c r="TDL17" s="1933"/>
      <c r="TDM17" s="1933"/>
      <c r="TDN17" s="1933"/>
      <c r="TDO17" s="1933"/>
      <c r="TDP17" s="1933"/>
      <c r="TDQ17" s="1933"/>
      <c r="TDR17" s="1933"/>
      <c r="TDS17" s="1933"/>
      <c r="TDT17" s="1933"/>
      <c r="TDU17" s="1933"/>
      <c r="TDV17" s="1933"/>
      <c r="TDW17" s="1933"/>
      <c r="TDX17" s="1933"/>
      <c r="TDY17" s="1933"/>
      <c r="TDZ17" s="1933"/>
      <c r="TEA17" s="1933"/>
      <c r="TEB17" s="1933"/>
      <c r="TEC17" s="1933"/>
      <c r="TED17" s="1933"/>
      <c r="TEE17" s="1933"/>
      <c r="TEF17" s="1933"/>
      <c r="TEG17" s="1933"/>
      <c r="TEH17" s="1933"/>
      <c r="TEI17" s="1933"/>
      <c r="TEJ17" s="1933"/>
      <c r="TEK17" s="1933"/>
      <c r="TEL17" s="1933"/>
      <c r="TEM17" s="1933"/>
      <c r="TEN17" s="1933"/>
      <c r="TEO17" s="1933"/>
      <c r="TEP17" s="1933"/>
      <c r="TEQ17" s="1933"/>
      <c r="TER17" s="1933"/>
      <c r="TES17" s="1933"/>
      <c r="TET17" s="1933"/>
      <c r="TEU17" s="1933"/>
      <c r="TEV17" s="1933"/>
      <c r="TEW17" s="1933"/>
      <c r="TEX17" s="1933"/>
      <c r="TEY17" s="1933"/>
      <c r="TEZ17" s="1933"/>
      <c r="TFA17" s="1933"/>
      <c r="TFB17" s="1933"/>
      <c r="TFC17" s="1933"/>
      <c r="TFD17" s="1933"/>
      <c r="TFE17" s="1933"/>
      <c r="TFF17" s="1933"/>
      <c r="TFG17" s="1933"/>
      <c r="TFH17" s="1933"/>
      <c r="TFI17" s="1933"/>
      <c r="TFJ17" s="1933"/>
      <c r="TFK17" s="1933"/>
      <c r="TFL17" s="1933"/>
      <c r="TFM17" s="1933"/>
      <c r="TFN17" s="1933"/>
      <c r="TFO17" s="1933"/>
      <c r="TFP17" s="1933"/>
      <c r="TFQ17" s="1933"/>
      <c r="TFR17" s="1933"/>
      <c r="TFS17" s="1933"/>
      <c r="TFT17" s="1933"/>
      <c r="TFU17" s="1933"/>
      <c r="TFV17" s="1933"/>
      <c r="TFW17" s="1933"/>
      <c r="TFX17" s="1933"/>
      <c r="TFY17" s="1933"/>
      <c r="TFZ17" s="1933"/>
      <c r="TGA17" s="1933"/>
      <c r="TGB17" s="1933"/>
      <c r="TGC17" s="1933"/>
      <c r="TGD17" s="1933"/>
      <c r="TGE17" s="1933"/>
      <c r="TGF17" s="1933"/>
      <c r="TGG17" s="1933"/>
      <c r="TGH17" s="1933"/>
      <c r="TGI17" s="1933"/>
      <c r="TGJ17" s="1933"/>
      <c r="TGK17" s="1933"/>
      <c r="TGL17" s="1933"/>
      <c r="TGM17" s="1933"/>
      <c r="TGN17" s="1933"/>
      <c r="TGO17" s="1933"/>
      <c r="TGP17" s="1933"/>
      <c r="TGQ17" s="1933"/>
      <c r="TGR17" s="1933"/>
      <c r="TGS17" s="1933"/>
      <c r="TGT17" s="1933"/>
      <c r="TGU17" s="1933"/>
      <c r="TGV17" s="1933"/>
      <c r="TGW17" s="1933"/>
      <c r="TGX17" s="1933"/>
      <c r="TGY17" s="1933"/>
      <c r="TGZ17" s="1933"/>
      <c r="THA17" s="1933"/>
      <c r="THB17" s="1933"/>
      <c r="THC17" s="1933"/>
      <c r="THD17" s="1933"/>
      <c r="THE17" s="1933"/>
      <c r="THF17" s="1933"/>
      <c r="THG17" s="1933"/>
      <c r="THH17" s="1933"/>
      <c r="THI17" s="1933"/>
      <c r="THJ17" s="1933"/>
      <c r="THK17" s="1933"/>
      <c r="THL17" s="1933"/>
      <c r="THM17" s="1933"/>
      <c r="THN17" s="1933"/>
      <c r="THO17" s="1933"/>
      <c r="THP17" s="1933"/>
      <c r="THQ17" s="1933"/>
      <c r="THR17" s="1933"/>
      <c r="THS17" s="1933"/>
      <c r="THT17" s="1933"/>
      <c r="THU17" s="1933"/>
      <c r="THV17" s="1933"/>
      <c r="THW17" s="1933"/>
      <c r="THX17" s="1933"/>
      <c r="THY17" s="1933"/>
      <c r="THZ17" s="1933"/>
      <c r="TIA17" s="1933"/>
      <c r="TIB17" s="1933"/>
      <c r="TIC17" s="1933"/>
      <c r="TID17" s="1933"/>
      <c r="TIE17" s="1933"/>
      <c r="TIF17" s="1933"/>
      <c r="TIG17" s="1933"/>
      <c r="TIH17" s="1933"/>
      <c r="TII17" s="1933"/>
      <c r="TIJ17" s="1933"/>
      <c r="TIK17" s="1933"/>
      <c r="TIL17" s="1933"/>
      <c r="TIM17" s="1933"/>
      <c r="TIN17" s="1933"/>
      <c r="TIO17" s="1933"/>
      <c r="TIP17" s="1933"/>
      <c r="TIQ17" s="1933"/>
      <c r="TIR17" s="1933"/>
      <c r="TIS17" s="1933"/>
      <c r="TIT17" s="1933"/>
      <c r="TIU17" s="1933"/>
      <c r="TIV17" s="1933"/>
      <c r="TIW17" s="1933"/>
      <c r="TIX17" s="1933"/>
      <c r="TIY17" s="1933"/>
      <c r="TIZ17" s="1933"/>
      <c r="TJA17" s="1933"/>
      <c r="TJB17" s="1933"/>
      <c r="TJC17" s="1933"/>
      <c r="TJD17" s="1933"/>
      <c r="TJE17" s="1933"/>
      <c r="TJF17" s="1933"/>
      <c r="TJG17" s="1933"/>
      <c r="TJH17" s="1933"/>
      <c r="TJI17" s="1933"/>
      <c r="TJJ17" s="1933"/>
      <c r="TJK17" s="1933"/>
      <c r="TJL17" s="1933"/>
      <c r="TJM17" s="1933"/>
      <c r="TJN17" s="1933"/>
      <c r="TJO17" s="1933"/>
      <c r="TJP17" s="1933"/>
      <c r="TJQ17" s="1933"/>
      <c r="TJR17" s="1933"/>
      <c r="TJS17" s="1933"/>
      <c r="TJT17" s="1933"/>
      <c r="TJU17" s="1933"/>
      <c r="TJV17" s="1933"/>
      <c r="TJW17" s="1933"/>
      <c r="TJX17" s="1933"/>
      <c r="TJY17" s="1933"/>
      <c r="TJZ17" s="1933"/>
      <c r="TKA17" s="1933"/>
      <c r="TKB17" s="1933"/>
      <c r="TKC17" s="1933"/>
      <c r="TKD17" s="1933"/>
      <c r="TKE17" s="1933"/>
      <c r="TKF17" s="1933"/>
      <c r="TKG17" s="1933"/>
      <c r="TKH17" s="1933"/>
      <c r="TKI17" s="1933"/>
      <c r="TKJ17" s="1933"/>
      <c r="TKK17" s="1933"/>
      <c r="TKL17" s="1933"/>
      <c r="TKM17" s="1933"/>
      <c r="TKN17" s="1933"/>
      <c r="TKO17" s="1933"/>
      <c r="TKP17" s="1933"/>
      <c r="TKQ17" s="1933"/>
      <c r="TKR17" s="1933"/>
      <c r="TKS17" s="1933"/>
      <c r="TKT17" s="1933"/>
      <c r="TKU17" s="1933"/>
      <c r="TKV17" s="1933"/>
      <c r="TKW17" s="1933"/>
      <c r="TKX17" s="1933"/>
      <c r="TKY17" s="1933"/>
      <c r="TKZ17" s="1933"/>
      <c r="TLA17" s="1933"/>
      <c r="TLB17" s="1933"/>
      <c r="TLC17" s="1933"/>
      <c r="TLD17" s="1933"/>
      <c r="TLE17" s="1933"/>
      <c r="TLF17" s="1933"/>
      <c r="TLG17" s="1933"/>
      <c r="TLH17" s="1933"/>
      <c r="TLI17" s="1933"/>
      <c r="TLJ17" s="1933"/>
      <c r="TLK17" s="1933"/>
      <c r="TLL17" s="1933"/>
      <c r="TLM17" s="1933"/>
      <c r="TLN17" s="1933"/>
      <c r="TLO17" s="1933"/>
      <c r="TLP17" s="1933"/>
      <c r="TLQ17" s="1933"/>
      <c r="TLR17" s="1933"/>
      <c r="TLS17" s="1933"/>
      <c r="TLT17" s="1933"/>
      <c r="TLU17" s="1933"/>
      <c r="TLV17" s="1933"/>
      <c r="TLW17" s="1933"/>
      <c r="TLX17" s="1933"/>
      <c r="TLY17" s="1933"/>
      <c r="TLZ17" s="1933"/>
      <c r="TMA17" s="1933"/>
      <c r="TMB17" s="1933"/>
      <c r="TMC17" s="1933"/>
      <c r="TMD17" s="1933"/>
      <c r="TME17" s="1933"/>
      <c r="TMF17" s="1933"/>
      <c r="TMG17" s="1933"/>
      <c r="TMH17" s="1933"/>
      <c r="TMI17" s="1933"/>
      <c r="TMJ17" s="1933"/>
      <c r="TMK17" s="1933"/>
      <c r="TML17" s="1933"/>
      <c r="TMM17" s="1933"/>
      <c r="TMN17" s="1933"/>
      <c r="TMO17" s="1933"/>
      <c r="TMP17" s="1933"/>
      <c r="TMQ17" s="1933"/>
      <c r="TMR17" s="1933"/>
      <c r="TMS17" s="1933"/>
      <c r="TMT17" s="1933"/>
      <c r="TMU17" s="1933"/>
      <c r="TMV17" s="1933"/>
      <c r="TMW17" s="1933"/>
      <c r="TMX17" s="1933"/>
      <c r="TMY17" s="1933"/>
      <c r="TMZ17" s="1933"/>
      <c r="TNA17" s="1933"/>
      <c r="TNB17" s="1933"/>
      <c r="TNC17" s="1933"/>
      <c r="TND17" s="1933"/>
      <c r="TNE17" s="1933"/>
      <c r="TNF17" s="1933"/>
      <c r="TNG17" s="1933"/>
      <c r="TNH17" s="1933"/>
      <c r="TNI17" s="1933"/>
      <c r="TNJ17" s="1933"/>
      <c r="TNK17" s="1933"/>
      <c r="TNL17" s="1933"/>
      <c r="TNM17" s="1933"/>
      <c r="TNN17" s="1933"/>
      <c r="TNO17" s="1933"/>
      <c r="TNP17" s="1933"/>
      <c r="TNQ17" s="1933"/>
      <c r="TNR17" s="1933"/>
      <c r="TNS17" s="1933"/>
      <c r="TNT17" s="1933"/>
      <c r="TNU17" s="1933"/>
      <c r="TNV17" s="1933"/>
      <c r="TNW17" s="1933"/>
      <c r="TNX17" s="1933"/>
      <c r="TNY17" s="1933"/>
      <c r="TNZ17" s="1933"/>
      <c r="TOA17" s="1933"/>
      <c r="TOB17" s="1933"/>
      <c r="TOC17" s="1933"/>
      <c r="TOD17" s="1933"/>
      <c r="TOE17" s="1933"/>
      <c r="TOF17" s="1933"/>
      <c r="TOG17" s="1933"/>
      <c r="TOH17" s="1933"/>
      <c r="TOI17" s="1933"/>
      <c r="TOJ17" s="1933"/>
      <c r="TOK17" s="1933"/>
      <c r="TOL17" s="1933"/>
      <c r="TOM17" s="1933"/>
      <c r="TON17" s="1933"/>
      <c r="TOO17" s="1933"/>
      <c r="TOP17" s="1933"/>
      <c r="TOQ17" s="1933"/>
      <c r="TOR17" s="1933"/>
      <c r="TOS17" s="1933"/>
      <c r="TOT17" s="1933"/>
      <c r="TOU17" s="1933"/>
      <c r="TOV17" s="1933"/>
      <c r="TOW17" s="1933"/>
      <c r="TOX17" s="1933"/>
      <c r="TOY17" s="1933"/>
      <c r="TOZ17" s="1933"/>
      <c r="TPA17" s="1933"/>
      <c r="TPB17" s="1933"/>
      <c r="TPC17" s="1933"/>
      <c r="TPD17" s="1933"/>
      <c r="TPE17" s="1933"/>
      <c r="TPF17" s="1933"/>
      <c r="TPG17" s="1933"/>
      <c r="TPH17" s="1933"/>
      <c r="TPI17" s="1933"/>
      <c r="TPJ17" s="1933"/>
      <c r="TPK17" s="1933"/>
      <c r="TPL17" s="1933"/>
      <c r="TPM17" s="1933"/>
      <c r="TPN17" s="1933"/>
      <c r="TPO17" s="1933"/>
      <c r="TPP17" s="1933"/>
      <c r="TPQ17" s="1933"/>
      <c r="TPR17" s="1933"/>
      <c r="TPS17" s="1933"/>
      <c r="TPT17" s="1933"/>
      <c r="TPU17" s="1933"/>
      <c r="TPV17" s="1933"/>
      <c r="TPW17" s="1933"/>
      <c r="TPX17" s="1933"/>
      <c r="TPY17" s="1933"/>
      <c r="TPZ17" s="1933"/>
      <c r="TQA17" s="1933"/>
      <c r="TQB17" s="1933"/>
      <c r="TQC17" s="1933"/>
      <c r="TQD17" s="1933"/>
      <c r="TQE17" s="1933"/>
      <c r="TQF17" s="1933"/>
      <c r="TQG17" s="1933"/>
      <c r="TQH17" s="1933"/>
      <c r="TQI17" s="1933"/>
      <c r="TQJ17" s="1933"/>
      <c r="TQK17" s="1933"/>
      <c r="TQL17" s="1933"/>
      <c r="TQM17" s="1933"/>
      <c r="TQN17" s="1933"/>
      <c r="TQO17" s="1933"/>
      <c r="TQP17" s="1933"/>
      <c r="TQQ17" s="1933"/>
      <c r="TQR17" s="1933"/>
      <c r="TQS17" s="1933"/>
      <c r="TQT17" s="1933"/>
      <c r="TQU17" s="1933"/>
      <c r="TQV17" s="1933"/>
      <c r="TQW17" s="1933"/>
      <c r="TQX17" s="1933"/>
      <c r="TQY17" s="1933"/>
      <c r="TQZ17" s="1933"/>
      <c r="TRA17" s="1933"/>
      <c r="TRB17" s="1933"/>
      <c r="TRC17" s="1933"/>
      <c r="TRD17" s="1933"/>
      <c r="TRE17" s="1933"/>
      <c r="TRF17" s="1933"/>
      <c r="TRG17" s="1933"/>
      <c r="TRH17" s="1933"/>
      <c r="TRI17" s="1933"/>
      <c r="TRJ17" s="1933"/>
      <c r="TRK17" s="1933"/>
      <c r="TRL17" s="1933"/>
      <c r="TRM17" s="1933"/>
      <c r="TRN17" s="1933"/>
      <c r="TRO17" s="1933"/>
      <c r="TRP17" s="1933"/>
      <c r="TRQ17" s="1933"/>
      <c r="TRR17" s="1933"/>
      <c r="TRS17" s="1933"/>
      <c r="TRT17" s="1933"/>
      <c r="TRU17" s="1933"/>
      <c r="TRV17" s="1933"/>
      <c r="TRW17" s="1933"/>
      <c r="TRX17" s="1933"/>
      <c r="TRY17" s="1933"/>
      <c r="TRZ17" s="1933"/>
      <c r="TSA17" s="1933"/>
      <c r="TSB17" s="1933"/>
      <c r="TSC17" s="1933"/>
      <c r="TSD17" s="1933"/>
      <c r="TSE17" s="1933"/>
      <c r="TSF17" s="1933"/>
      <c r="TSG17" s="1933"/>
      <c r="TSH17" s="1933"/>
      <c r="TSI17" s="1933"/>
      <c r="TSJ17" s="1933"/>
      <c r="TSK17" s="1933"/>
      <c r="TSL17" s="1933"/>
      <c r="TSM17" s="1933"/>
      <c r="TSN17" s="1933"/>
      <c r="TSO17" s="1933"/>
      <c r="TSP17" s="1933"/>
      <c r="TSQ17" s="1933"/>
      <c r="TSR17" s="1933"/>
      <c r="TSS17" s="1933"/>
      <c r="TST17" s="1933"/>
      <c r="TSU17" s="1933"/>
      <c r="TSV17" s="1933"/>
      <c r="TSW17" s="1933"/>
      <c r="TSX17" s="1933"/>
      <c r="TSY17" s="1933"/>
      <c r="TSZ17" s="1933"/>
      <c r="TTA17" s="1933"/>
      <c r="TTB17" s="1933"/>
      <c r="TTC17" s="1933"/>
      <c r="TTD17" s="1933"/>
      <c r="TTE17" s="1933"/>
      <c r="TTF17" s="1933"/>
      <c r="TTG17" s="1933"/>
      <c r="TTH17" s="1933"/>
      <c r="TTI17" s="1933"/>
      <c r="TTJ17" s="1933"/>
      <c r="TTK17" s="1933"/>
      <c r="TTL17" s="1933"/>
      <c r="TTM17" s="1933"/>
      <c r="TTN17" s="1933"/>
      <c r="TTO17" s="1933"/>
      <c r="TTP17" s="1933"/>
      <c r="TTQ17" s="1933"/>
      <c r="TTR17" s="1933"/>
      <c r="TTS17" s="1933"/>
      <c r="TTT17" s="1933"/>
      <c r="TTU17" s="1933"/>
      <c r="TTV17" s="1933"/>
      <c r="TTW17" s="1933"/>
      <c r="TTX17" s="1933"/>
      <c r="TTY17" s="1933"/>
      <c r="TTZ17" s="1933"/>
      <c r="TUA17" s="1933"/>
      <c r="TUB17" s="1933"/>
      <c r="TUC17" s="1933"/>
      <c r="TUD17" s="1933"/>
      <c r="TUE17" s="1933"/>
      <c r="TUF17" s="1933"/>
      <c r="TUG17" s="1933"/>
      <c r="TUH17" s="1933"/>
      <c r="TUI17" s="1933"/>
      <c r="TUJ17" s="1933"/>
      <c r="TUK17" s="1933"/>
      <c r="TUL17" s="1933"/>
      <c r="TUM17" s="1933"/>
      <c r="TUN17" s="1933"/>
      <c r="TUO17" s="1933"/>
      <c r="TUP17" s="1933"/>
      <c r="TUQ17" s="1933"/>
      <c r="TUR17" s="1933"/>
      <c r="TUS17" s="1933"/>
      <c r="TUT17" s="1933"/>
      <c r="TUU17" s="1933"/>
      <c r="TUV17" s="1933"/>
      <c r="TUW17" s="1933"/>
      <c r="TUX17" s="1933"/>
      <c r="TUY17" s="1933"/>
      <c r="TUZ17" s="1933"/>
      <c r="TVA17" s="1933"/>
      <c r="TVB17" s="1933"/>
      <c r="TVC17" s="1933"/>
      <c r="TVD17" s="1933"/>
      <c r="TVE17" s="1933"/>
      <c r="TVF17" s="1933"/>
      <c r="TVG17" s="1933"/>
      <c r="TVH17" s="1933"/>
      <c r="TVI17" s="1933"/>
      <c r="TVJ17" s="1933"/>
      <c r="TVK17" s="1933"/>
      <c r="TVL17" s="1933"/>
      <c r="TVM17" s="1933"/>
      <c r="TVN17" s="1933"/>
      <c r="TVO17" s="1933"/>
      <c r="TVP17" s="1933"/>
      <c r="TVQ17" s="1933"/>
      <c r="TVR17" s="1933"/>
      <c r="TVS17" s="1933"/>
      <c r="TVT17" s="1933"/>
      <c r="TVU17" s="1933"/>
      <c r="TVV17" s="1933"/>
      <c r="TVW17" s="1933"/>
      <c r="TVX17" s="1933"/>
      <c r="TVY17" s="1933"/>
      <c r="TVZ17" s="1933"/>
      <c r="TWA17" s="1933"/>
      <c r="TWB17" s="1933"/>
      <c r="TWC17" s="1933"/>
      <c r="TWD17" s="1933"/>
      <c r="TWE17" s="1933"/>
      <c r="TWF17" s="1933"/>
      <c r="TWG17" s="1933"/>
      <c r="TWH17" s="1933"/>
      <c r="TWI17" s="1933"/>
      <c r="TWJ17" s="1933"/>
      <c r="TWK17" s="1933"/>
      <c r="TWL17" s="1933"/>
      <c r="TWM17" s="1933"/>
      <c r="TWN17" s="1933"/>
      <c r="TWO17" s="1933"/>
      <c r="TWP17" s="1933"/>
      <c r="TWQ17" s="1933"/>
      <c r="TWR17" s="1933"/>
      <c r="TWS17" s="1933"/>
      <c r="TWT17" s="1933"/>
      <c r="TWU17" s="1933"/>
      <c r="TWV17" s="1933"/>
      <c r="TWW17" s="1933"/>
      <c r="TWX17" s="1933"/>
      <c r="TWY17" s="1933"/>
      <c r="TWZ17" s="1933"/>
      <c r="TXA17" s="1933"/>
      <c r="TXB17" s="1933"/>
      <c r="TXC17" s="1933"/>
      <c r="TXD17" s="1933"/>
      <c r="TXE17" s="1933"/>
      <c r="TXF17" s="1933"/>
      <c r="TXG17" s="1933"/>
      <c r="TXH17" s="1933"/>
      <c r="TXI17" s="1933"/>
      <c r="TXJ17" s="1933"/>
      <c r="TXK17" s="1933"/>
      <c r="TXL17" s="1933"/>
      <c r="TXM17" s="1933"/>
      <c r="TXN17" s="1933"/>
      <c r="TXO17" s="1933"/>
      <c r="TXP17" s="1933"/>
      <c r="TXQ17" s="1933"/>
      <c r="TXR17" s="1933"/>
      <c r="TXS17" s="1933"/>
      <c r="TXT17" s="1933"/>
      <c r="TXU17" s="1933"/>
      <c r="TXV17" s="1933"/>
      <c r="TXW17" s="1933"/>
      <c r="TXX17" s="1933"/>
      <c r="TXY17" s="1933"/>
      <c r="TXZ17" s="1933"/>
      <c r="TYA17" s="1933"/>
      <c r="TYB17" s="1933"/>
      <c r="TYC17" s="1933"/>
      <c r="TYD17" s="1933"/>
      <c r="TYE17" s="1933"/>
      <c r="TYF17" s="1933"/>
      <c r="TYG17" s="1933"/>
      <c r="TYH17" s="1933"/>
      <c r="TYI17" s="1933"/>
      <c r="TYJ17" s="1933"/>
      <c r="TYK17" s="1933"/>
      <c r="TYL17" s="1933"/>
      <c r="TYM17" s="1933"/>
      <c r="TYN17" s="1933"/>
      <c r="TYO17" s="1933"/>
      <c r="TYP17" s="1933"/>
      <c r="TYQ17" s="1933"/>
      <c r="TYR17" s="1933"/>
      <c r="TYS17" s="1933"/>
      <c r="TYT17" s="1933"/>
      <c r="TYU17" s="1933"/>
      <c r="TYV17" s="1933"/>
      <c r="TYW17" s="1933"/>
      <c r="TYX17" s="1933"/>
      <c r="TYY17" s="1933"/>
      <c r="TYZ17" s="1933"/>
      <c r="TZA17" s="1933"/>
      <c r="TZB17" s="1933"/>
      <c r="TZC17" s="1933"/>
      <c r="TZD17" s="1933"/>
      <c r="TZE17" s="1933"/>
      <c r="TZF17" s="1933"/>
      <c r="TZG17" s="1933"/>
      <c r="TZH17" s="1933"/>
      <c r="TZI17" s="1933"/>
      <c r="TZJ17" s="1933"/>
      <c r="TZK17" s="1933"/>
      <c r="TZL17" s="1933"/>
      <c r="TZM17" s="1933"/>
      <c r="TZN17" s="1933"/>
      <c r="TZO17" s="1933"/>
      <c r="TZP17" s="1933"/>
      <c r="TZQ17" s="1933"/>
      <c r="TZR17" s="1933"/>
      <c r="TZS17" s="1933"/>
      <c r="TZT17" s="1933"/>
      <c r="TZU17" s="1933"/>
      <c r="TZV17" s="1933"/>
      <c r="TZW17" s="1933"/>
      <c r="TZX17" s="1933"/>
      <c r="TZY17" s="1933"/>
      <c r="TZZ17" s="1933"/>
      <c r="UAA17" s="1933"/>
      <c r="UAB17" s="1933"/>
      <c r="UAC17" s="1933"/>
      <c r="UAD17" s="1933"/>
      <c r="UAE17" s="1933"/>
      <c r="UAF17" s="1933"/>
      <c r="UAG17" s="1933"/>
      <c r="UAH17" s="1933"/>
      <c r="UAI17" s="1933"/>
      <c r="UAJ17" s="1933"/>
      <c r="UAK17" s="1933"/>
      <c r="UAL17" s="1933"/>
      <c r="UAM17" s="1933"/>
      <c r="UAN17" s="1933"/>
      <c r="UAO17" s="1933"/>
      <c r="UAP17" s="1933"/>
      <c r="UAQ17" s="1933"/>
      <c r="UAR17" s="1933"/>
      <c r="UAS17" s="1933"/>
      <c r="UAT17" s="1933"/>
      <c r="UAU17" s="1933"/>
      <c r="UAV17" s="1933"/>
      <c r="UAW17" s="1933"/>
      <c r="UAX17" s="1933"/>
      <c r="UAY17" s="1933"/>
      <c r="UAZ17" s="1933"/>
      <c r="UBA17" s="1933"/>
      <c r="UBB17" s="1933"/>
      <c r="UBC17" s="1933"/>
      <c r="UBD17" s="1933"/>
      <c r="UBE17" s="1933"/>
      <c r="UBF17" s="1933"/>
      <c r="UBG17" s="1933"/>
      <c r="UBH17" s="1933"/>
      <c r="UBI17" s="1933"/>
      <c r="UBJ17" s="1933"/>
      <c r="UBK17" s="1933"/>
      <c r="UBL17" s="1933"/>
      <c r="UBM17" s="1933"/>
      <c r="UBN17" s="1933"/>
      <c r="UBO17" s="1933"/>
      <c r="UBP17" s="1933"/>
      <c r="UBQ17" s="1933"/>
      <c r="UBR17" s="1933"/>
      <c r="UBS17" s="1933"/>
      <c r="UBT17" s="1933"/>
      <c r="UBU17" s="1933"/>
      <c r="UBV17" s="1933"/>
      <c r="UBW17" s="1933"/>
      <c r="UBX17" s="1933"/>
      <c r="UBY17" s="1933"/>
      <c r="UBZ17" s="1933"/>
      <c r="UCA17" s="1933"/>
      <c r="UCB17" s="1933"/>
      <c r="UCC17" s="1933"/>
      <c r="UCD17" s="1933"/>
      <c r="UCE17" s="1933"/>
      <c r="UCF17" s="1933"/>
      <c r="UCG17" s="1933"/>
      <c r="UCH17" s="1933"/>
      <c r="UCI17" s="1933"/>
      <c r="UCJ17" s="1933"/>
      <c r="UCK17" s="1933"/>
      <c r="UCL17" s="1933"/>
      <c r="UCM17" s="1933"/>
      <c r="UCN17" s="1933"/>
      <c r="UCO17" s="1933"/>
      <c r="UCP17" s="1933"/>
      <c r="UCQ17" s="1933"/>
      <c r="UCR17" s="1933"/>
      <c r="UCS17" s="1933"/>
      <c r="UCT17" s="1933"/>
      <c r="UCU17" s="1933"/>
      <c r="UCV17" s="1933"/>
      <c r="UCW17" s="1933"/>
      <c r="UCX17" s="1933"/>
      <c r="UCY17" s="1933"/>
      <c r="UCZ17" s="1933"/>
      <c r="UDA17" s="1933"/>
      <c r="UDB17" s="1933"/>
      <c r="UDC17" s="1933"/>
      <c r="UDD17" s="1933"/>
      <c r="UDE17" s="1933"/>
      <c r="UDF17" s="1933"/>
      <c r="UDG17" s="1933"/>
      <c r="UDH17" s="1933"/>
      <c r="UDI17" s="1933"/>
      <c r="UDJ17" s="1933"/>
      <c r="UDK17" s="1933"/>
      <c r="UDL17" s="1933"/>
      <c r="UDM17" s="1933"/>
      <c r="UDN17" s="1933"/>
      <c r="UDO17" s="1933"/>
      <c r="UDP17" s="1933"/>
      <c r="UDQ17" s="1933"/>
      <c r="UDR17" s="1933"/>
      <c r="UDS17" s="1933"/>
      <c r="UDT17" s="1933"/>
      <c r="UDU17" s="1933"/>
      <c r="UDV17" s="1933"/>
      <c r="UDW17" s="1933"/>
      <c r="UDX17" s="1933"/>
      <c r="UDY17" s="1933"/>
      <c r="UDZ17" s="1933"/>
      <c r="UEA17" s="1933"/>
      <c r="UEB17" s="1933"/>
      <c r="UEC17" s="1933"/>
      <c r="UED17" s="1933"/>
      <c r="UEE17" s="1933"/>
      <c r="UEF17" s="1933"/>
      <c r="UEG17" s="1933"/>
      <c r="UEH17" s="1933"/>
      <c r="UEI17" s="1933"/>
      <c r="UEJ17" s="1933"/>
      <c r="UEK17" s="1933"/>
      <c r="UEL17" s="1933"/>
      <c r="UEM17" s="1933"/>
      <c r="UEN17" s="1933"/>
      <c r="UEO17" s="1933"/>
      <c r="UEP17" s="1933"/>
      <c r="UEQ17" s="1933"/>
      <c r="UER17" s="1933"/>
      <c r="UES17" s="1933"/>
      <c r="UET17" s="1933"/>
      <c r="UEU17" s="1933"/>
      <c r="UEV17" s="1933"/>
      <c r="UEW17" s="1933"/>
      <c r="UEX17" s="1933"/>
      <c r="UEY17" s="1933"/>
      <c r="UEZ17" s="1933"/>
      <c r="UFA17" s="1933"/>
      <c r="UFB17" s="1933"/>
      <c r="UFC17" s="1933"/>
      <c r="UFD17" s="1933"/>
      <c r="UFE17" s="1933"/>
      <c r="UFF17" s="1933"/>
      <c r="UFG17" s="1933"/>
      <c r="UFH17" s="1933"/>
      <c r="UFI17" s="1933"/>
      <c r="UFJ17" s="1933"/>
      <c r="UFK17" s="1933"/>
      <c r="UFL17" s="1933"/>
      <c r="UFM17" s="1933"/>
      <c r="UFN17" s="1933"/>
      <c r="UFO17" s="1933"/>
      <c r="UFP17" s="1933"/>
      <c r="UFQ17" s="1933"/>
      <c r="UFR17" s="1933"/>
      <c r="UFS17" s="1933"/>
      <c r="UFT17" s="1933"/>
      <c r="UFU17" s="1933"/>
      <c r="UFV17" s="1933"/>
      <c r="UFW17" s="1933"/>
      <c r="UFX17" s="1933"/>
      <c r="UFY17" s="1933"/>
      <c r="UFZ17" s="1933"/>
      <c r="UGA17" s="1933"/>
      <c r="UGB17" s="1933"/>
      <c r="UGC17" s="1933"/>
      <c r="UGD17" s="1933"/>
      <c r="UGE17" s="1933"/>
      <c r="UGF17" s="1933"/>
      <c r="UGG17" s="1933"/>
      <c r="UGH17" s="1933"/>
      <c r="UGI17" s="1933"/>
      <c r="UGJ17" s="1933"/>
      <c r="UGK17" s="1933"/>
      <c r="UGL17" s="1933"/>
      <c r="UGM17" s="1933"/>
      <c r="UGN17" s="1933"/>
      <c r="UGO17" s="1933"/>
      <c r="UGP17" s="1933"/>
      <c r="UGQ17" s="1933"/>
      <c r="UGR17" s="1933"/>
      <c r="UGS17" s="1933"/>
      <c r="UGT17" s="1933"/>
      <c r="UGU17" s="1933"/>
      <c r="UGV17" s="1933"/>
      <c r="UGW17" s="1933"/>
      <c r="UGX17" s="1933"/>
      <c r="UGY17" s="1933"/>
      <c r="UGZ17" s="1933"/>
      <c r="UHA17" s="1933"/>
      <c r="UHB17" s="1933"/>
      <c r="UHC17" s="1933"/>
      <c r="UHD17" s="1933"/>
      <c r="UHE17" s="1933"/>
      <c r="UHF17" s="1933"/>
      <c r="UHG17" s="1933"/>
      <c r="UHH17" s="1933"/>
      <c r="UHI17" s="1933"/>
      <c r="UHJ17" s="1933"/>
      <c r="UHK17" s="1933"/>
      <c r="UHL17" s="1933"/>
      <c r="UHM17" s="1933"/>
      <c r="UHN17" s="1933"/>
      <c r="UHO17" s="1933"/>
      <c r="UHP17" s="1933"/>
      <c r="UHQ17" s="1933"/>
      <c r="UHR17" s="1933"/>
      <c r="UHS17" s="1933"/>
      <c r="UHT17" s="1933"/>
      <c r="UHU17" s="1933"/>
      <c r="UHV17" s="1933"/>
      <c r="UHW17" s="1933"/>
      <c r="UHX17" s="1933"/>
      <c r="UHY17" s="1933"/>
      <c r="UHZ17" s="1933"/>
      <c r="UIA17" s="1933"/>
      <c r="UIB17" s="1933"/>
      <c r="UIC17" s="1933"/>
      <c r="UID17" s="1933"/>
      <c r="UIE17" s="1933"/>
      <c r="UIF17" s="1933"/>
      <c r="UIG17" s="1933"/>
      <c r="UIH17" s="1933"/>
      <c r="UII17" s="1933"/>
      <c r="UIJ17" s="1933"/>
      <c r="UIK17" s="1933"/>
      <c r="UIL17" s="1933"/>
      <c r="UIM17" s="1933"/>
      <c r="UIN17" s="1933"/>
      <c r="UIO17" s="1933"/>
      <c r="UIP17" s="1933"/>
      <c r="UIQ17" s="1933"/>
      <c r="UIR17" s="1933"/>
      <c r="UIS17" s="1933"/>
      <c r="UIT17" s="1933"/>
      <c r="UIU17" s="1933"/>
      <c r="UIV17" s="1933"/>
      <c r="UIW17" s="1933"/>
      <c r="UIX17" s="1933"/>
      <c r="UIY17" s="1933"/>
      <c r="UIZ17" s="1933"/>
      <c r="UJA17" s="1933"/>
      <c r="UJB17" s="1933"/>
      <c r="UJC17" s="1933"/>
      <c r="UJD17" s="1933"/>
      <c r="UJE17" s="1933"/>
      <c r="UJF17" s="1933"/>
      <c r="UJG17" s="1933"/>
      <c r="UJH17" s="1933"/>
      <c r="UJI17" s="1933"/>
      <c r="UJJ17" s="1933"/>
      <c r="UJK17" s="1933"/>
      <c r="UJL17" s="1933"/>
      <c r="UJM17" s="1933"/>
      <c r="UJN17" s="1933"/>
      <c r="UJO17" s="1933"/>
      <c r="UJP17" s="1933"/>
      <c r="UJQ17" s="1933"/>
      <c r="UJR17" s="1933"/>
      <c r="UJS17" s="1933"/>
      <c r="UJT17" s="1933"/>
      <c r="UJU17" s="1933"/>
      <c r="UJV17" s="1933"/>
      <c r="UJW17" s="1933"/>
      <c r="UJX17" s="1933"/>
      <c r="UJY17" s="1933"/>
      <c r="UJZ17" s="1933"/>
      <c r="UKA17" s="1933"/>
      <c r="UKB17" s="1933"/>
      <c r="UKC17" s="1933"/>
      <c r="UKD17" s="1933"/>
      <c r="UKE17" s="1933"/>
      <c r="UKF17" s="1933"/>
      <c r="UKG17" s="1933"/>
      <c r="UKH17" s="1933"/>
      <c r="UKI17" s="1933"/>
      <c r="UKJ17" s="1933"/>
      <c r="UKK17" s="1933"/>
      <c r="UKL17" s="1933"/>
      <c r="UKM17" s="1933"/>
      <c r="UKN17" s="1933"/>
      <c r="UKO17" s="1933"/>
      <c r="UKP17" s="1933"/>
      <c r="UKQ17" s="1933"/>
      <c r="UKR17" s="1933"/>
      <c r="UKS17" s="1933"/>
      <c r="UKT17" s="1933"/>
      <c r="UKU17" s="1933"/>
      <c r="UKV17" s="1933"/>
      <c r="UKW17" s="1933"/>
      <c r="UKX17" s="1933"/>
      <c r="UKY17" s="1933"/>
      <c r="UKZ17" s="1933"/>
      <c r="ULA17" s="1933"/>
      <c r="ULB17" s="1933"/>
      <c r="ULC17" s="1933"/>
      <c r="ULD17" s="1933"/>
      <c r="ULE17" s="1933"/>
      <c r="ULF17" s="1933"/>
      <c r="ULG17" s="1933"/>
      <c r="ULH17" s="1933"/>
      <c r="ULI17" s="1933"/>
      <c r="ULJ17" s="1933"/>
      <c r="ULK17" s="1933"/>
      <c r="ULL17" s="1933"/>
      <c r="ULM17" s="1933"/>
      <c r="ULN17" s="1933"/>
      <c r="ULO17" s="1933"/>
      <c r="ULP17" s="1933"/>
      <c r="ULQ17" s="1933"/>
      <c r="ULR17" s="1933"/>
      <c r="ULS17" s="1933"/>
      <c r="ULT17" s="1933"/>
      <c r="ULU17" s="1933"/>
      <c r="ULV17" s="1933"/>
      <c r="ULW17" s="1933"/>
      <c r="ULX17" s="1933"/>
      <c r="ULY17" s="1933"/>
      <c r="ULZ17" s="1933"/>
      <c r="UMA17" s="1933"/>
      <c r="UMB17" s="1933"/>
      <c r="UMC17" s="1933"/>
      <c r="UMD17" s="1933"/>
      <c r="UME17" s="1933"/>
      <c r="UMF17" s="1933"/>
      <c r="UMG17" s="1933"/>
      <c r="UMH17" s="1933"/>
      <c r="UMI17" s="1933"/>
      <c r="UMJ17" s="1933"/>
      <c r="UMK17" s="1933"/>
      <c r="UML17" s="1933"/>
      <c r="UMM17" s="1933"/>
      <c r="UMN17" s="1933"/>
      <c r="UMO17" s="1933"/>
      <c r="UMP17" s="1933"/>
      <c r="UMQ17" s="1933"/>
      <c r="UMR17" s="1933"/>
      <c r="UMS17" s="1933"/>
      <c r="UMT17" s="1933"/>
      <c r="UMU17" s="1933"/>
      <c r="UMV17" s="1933"/>
      <c r="UMW17" s="1933"/>
      <c r="UMX17" s="1933"/>
      <c r="UMY17" s="1933"/>
      <c r="UMZ17" s="1933"/>
      <c r="UNA17" s="1933"/>
      <c r="UNB17" s="1933"/>
      <c r="UNC17" s="1933"/>
      <c r="UND17" s="1933"/>
      <c r="UNE17" s="1933"/>
      <c r="UNF17" s="1933"/>
      <c r="UNG17" s="1933"/>
      <c r="UNH17" s="1933"/>
      <c r="UNI17" s="1933"/>
      <c r="UNJ17" s="1933"/>
      <c r="UNK17" s="1933"/>
      <c r="UNL17" s="1933"/>
      <c r="UNM17" s="1933"/>
      <c r="UNN17" s="1933"/>
      <c r="UNO17" s="1933"/>
      <c r="UNP17" s="1933"/>
      <c r="UNQ17" s="1933"/>
      <c r="UNR17" s="1933"/>
      <c r="UNS17" s="1933"/>
      <c r="UNT17" s="1933"/>
      <c r="UNU17" s="1933"/>
      <c r="UNV17" s="1933"/>
      <c r="UNW17" s="1933"/>
      <c r="UNX17" s="1933"/>
      <c r="UNY17" s="1933"/>
      <c r="UNZ17" s="1933"/>
      <c r="UOA17" s="1933"/>
      <c r="UOB17" s="1933"/>
      <c r="UOC17" s="1933"/>
      <c r="UOD17" s="1933"/>
      <c r="UOE17" s="1933"/>
      <c r="UOF17" s="1933"/>
      <c r="UOG17" s="1933"/>
      <c r="UOH17" s="1933"/>
      <c r="UOI17" s="1933"/>
      <c r="UOJ17" s="1933"/>
      <c r="UOK17" s="1933"/>
      <c r="UOL17" s="1933"/>
      <c r="UOM17" s="1933"/>
      <c r="UON17" s="1933"/>
      <c r="UOO17" s="1933"/>
      <c r="UOP17" s="1933"/>
      <c r="UOQ17" s="1933"/>
      <c r="UOR17" s="1933"/>
      <c r="UOS17" s="1933"/>
      <c r="UOT17" s="1933"/>
      <c r="UOU17" s="1933"/>
      <c r="UOV17" s="1933"/>
      <c r="UOW17" s="1933"/>
      <c r="UOX17" s="1933"/>
      <c r="UOY17" s="1933"/>
      <c r="UOZ17" s="1933"/>
      <c r="UPA17" s="1933"/>
      <c r="UPB17" s="1933"/>
      <c r="UPC17" s="1933"/>
      <c r="UPD17" s="1933"/>
      <c r="UPE17" s="1933"/>
      <c r="UPF17" s="1933"/>
      <c r="UPG17" s="1933"/>
      <c r="UPH17" s="1933"/>
      <c r="UPI17" s="1933"/>
      <c r="UPJ17" s="1933"/>
      <c r="UPK17" s="1933"/>
      <c r="UPL17" s="1933"/>
      <c r="UPM17" s="1933"/>
      <c r="UPN17" s="1933"/>
      <c r="UPO17" s="1933"/>
      <c r="UPP17" s="1933"/>
      <c r="UPQ17" s="1933"/>
      <c r="UPR17" s="1933"/>
      <c r="UPS17" s="1933"/>
      <c r="UPT17" s="1933"/>
      <c r="UPU17" s="1933"/>
      <c r="UPV17" s="1933"/>
      <c r="UPW17" s="1933"/>
      <c r="UPX17" s="1933"/>
      <c r="UPY17" s="1933"/>
      <c r="UPZ17" s="1933"/>
      <c r="UQA17" s="1933"/>
      <c r="UQB17" s="1933"/>
      <c r="UQC17" s="1933"/>
      <c r="UQD17" s="1933"/>
      <c r="UQE17" s="1933"/>
      <c r="UQF17" s="1933"/>
      <c r="UQG17" s="1933"/>
      <c r="UQH17" s="1933"/>
      <c r="UQI17" s="1933"/>
      <c r="UQJ17" s="1933"/>
      <c r="UQK17" s="1933"/>
      <c r="UQL17" s="1933"/>
      <c r="UQM17" s="1933"/>
      <c r="UQN17" s="1933"/>
      <c r="UQO17" s="1933"/>
      <c r="UQP17" s="1933"/>
      <c r="UQQ17" s="1933"/>
      <c r="UQR17" s="1933"/>
      <c r="UQS17" s="1933"/>
      <c r="UQT17" s="1933"/>
      <c r="UQU17" s="1933"/>
      <c r="UQV17" s="1933"/>
      <c r="UQW17" s="1933"/>
      <c r="UQX17" s="1933"/>
      <c r="UQY17" s="1933"/>
      <c r="UQZ17" s="1933"/>
      <c r="URA17" s="1933"/>
      <c r="URB17" s="1933"/>
      <c r="URC17" s="1933"/>
      <c r="URD17" s="1933"/>
      <c r="URE17" s="1933"/>
      <c r="URF17" s="1933"/>
      <c r="URG17" s="1933"/>
      <c r="URH17" s="1933"/>
      <c r="URI17" s="1933"/>
      <c r="URJ17" s="1933"/>
      <c r="URK17" s="1933"/>
      <c r="URL17" s="1933"/>
      <c r="URM17" s="1933"/>
      <c r="URN17" s="1933"/>
      <c r="URO17" s="1933"/>
      <c r="URP17" s="1933"/>
      <c r="URQ17" s="1933"/>
      <c r="URR17" s="1933"/>
      <c r="URS17" s="1933"/>
      <c r="URT17" s="1933"/>
      <c r="URU17" s="1933"/>
      <c r="URV17" s="1933"/>
      <c r="URW17" s="1933"/>
      <c r="URX17" s="1933"/>
      <c r="URY17" s="1933"/>
      <c r="URZ17" s="1933"/>
      <c r="USA17" s="1933"/>
      <c r="USB17" s="1933"/>
      <c r="USC17" s="1933"/>
      <c r="USD17" s="1933"/>
      <c r="USE17" s="1933"/>
      <c r="USF17" s="1933"/>
      <c r="USG17" s="1933"/>
      <c r="USH17" s="1933"/>
      <c r="USI17" s="1933"/>
      <c r="USJ17" s="1933"/>
      <c r="USK17" s="1933"/>
      <c r="USL17" s="1933"/>
      <c r="USM17" s="1933"/>
      <c r="USN17" s="1933"/>
      <c r="USO17" s="1933"/>
      <c r="USP17" s="1933"/>
      <c r="USQ17" s="1933"/>
      <c r="USR17" s="1933"/>
      <c r="USS17" s="1933"/>
      <c r="UST17" s="1933"/>
      <c r="USU17" s="1933"/>
      <c r="USV17" s="1933"/>
      <c r="USW17" s="1933"/>
      <c r="USX17" s="1933"/>
      <c r="USY17" s="1933"/>
      <c r="USZ17" s="1933"/>
      <c r="UTA17" s="1933"/>
      <c r="UTB17" s="1933"/>
      <c r="UTC17" s="1933"/>
      <c r="UTD17" s="1933"/>
      <c r="UTE17" s="1933"/>
      <c r="UTF17" s="1933"/>
      <c r="UTG17" s="1933"/>
      <c r="UTH17" s="1933"/>
      <c r="UTI17" s="1933"/>
      <c r="UTJ17" s="1933"/>
      <c r="UTK17" s="1933"/>
      <c r="UTL17" s="1933"/>
      <c r="UTM17" s="1933"/>
      <c r="UTN17" s="1933"/>
      <c r="UTO17" s="1933"/>
      <c r="UTP17" s="1933"/>
      <c r="UTQ17" s="1933"/>
      <c r="UTR17" s="1933"/>
      <c r="UTS17" s="1933"/>
      <c r="UTT17" s="1933"/>
      <c r="UTU17" s="1933"/>
      <c r="UTV17" s="1933"/>
      <c r="UTW17" s="1933"/>
      <c r="UTX17" s="1933"/>
      <c r="UTY17" s="1933"/>
      <c r="UTZ17" s="1933"/>
      <c r="UUA17" s="1933"/>
      <c r="UUB17" s="1933"/>
      <c r="UUC17" s="1933"/>
      <c r="UUD17" s="1933"/>
      <c r="UUE17" s="1933"/>
      <c r="UUF17" s="1933"/>
      <c r="UUG17" s="1933"/>
      <c r="UUH17" s="1933"/>
      <c r="UUI17" s="1933"/>
      <c r="UUJ17" s="1933"/>
      <c r="UUK17" s="1933"/>
      <c r="UUL17" s="1933"/>
      <c r="UUM17" s="1933"/>
      <c r="UUN17" s="1933"/>
      <c r="UUO17" s="1933"/>
      <c r="UUP17" s="1933"/>
      <c r="UUQ17" s="1933"/>
      <c r="UUR17" s="1933"/>
      <c r="UUS17" s="1933"/>
      <c r="UUT17" s="1933"/>
      <c r="UUU17" s="1933"/>
      <c r="UUV17" s="1933"/>
      <c r="UUW17" s="1933"/>
      <c r="UUX17" s="1933"/>
      <c r="UUY17" s="1933"/>
      <c r="UUZ17" s="1933"/>
      <c r="UVA17" s="1933"/>
      <c r="UVB17" s="1933"/>
      <c r="UVC17" s="1933"/>
      <c r="UVD17" s="1933"/>
      <c r="UVE17" s="1933"/>
      <c r="UVF17" s="1933"/>
      <c r="UVG17" s="1933"/>
      <c r="UVH17" s="1933"/>
      <c r="UVI17" s="1933"/>
      <c r="UVJ17" s="1933"/>
      <c r="UVK17" s="1933"/>
      <c r="UVL17" s="1933"/>
      <c r="UVM17" s="1933"/>
      <c r="UVN17" s="1933"/>
      <c r="UVO17" s="1933"/>
      <c r="UVP17" s="1933"/>
      <c r="UVQ17" s="1933"/>
      <c r="UVR17" s="1933"/>
      <c r="UVS17" s="1933"/>
      <c r="UVT17" s="1933"/>
      <c r="UVU17" s="1933"/>
      <c r="UVV17" s="1933"/>
      <c r="UVW17" s="1933"/>
      <c r="UVX17" s="1933"/>
      <c r="UVY17" s="1933"/>
      <c r="UVZ17" s="1933"/>
      <c r="UWA17" s="1933"/>
      <c r="UWB17" s="1933"/>
      <c r="UWC17" s="1933"/>
      <c r="UWD17" s="1933"/>
      <c r="UWE17" s="1933"/>
      <c r="UWF17" s="1933"/>
      <c r="UWG17" s="1933"/>
      <c r="UWH17" s="1933"/>
      <c r="UWI17" s="1933"/>
      <c r="UWJ17" s="1933"/>
      <c r="UWK17" s="1933"/>
      <c r="UWL17" s="1933"/>
      <c r="UWM17" s="1933"/>
      <c r="UWN17" s="1933"/>
      <c r="UWO17" s="1933"/>
      <c r="UWP17" s="1933"/>
      <c r="UWQ17" s="1933"/>
      <c r="UWR17" s="1933"/>
      <c r="UWS17" s="1933"/>
      <c r="UWT17" s="1933"/>
      <c r="UWU17" s="1933"/>
      <c r="UWV17" s="1933"/>
      <c r="UWW17" s="1933"/>
      <c r="UWX17" s="1933"/>
      <c r="UWY17" s="1933"/>
      <c r="UWZ17" s="1933"/>
      <c r="UXA17" s="1933"/>
      <c r="UXB17" s="1933"/>
      <c r="UXC17" s="1933"/>
      <c r="UXD17" s="1933"/>
      <c r="UXE17" s="1933"/>
      <c r="UXF17" s="1933"/>
      <c r="UXG17" s="1933"/>
      <c r="UXH17" s="1933"/>
      <c r="UXI17" s="1933"/>
      <c r="UXJ17" s="1933"/>
      <c r="UXK17" s="1933"/>
      <c r="UXL17" s="1933"/>
      <c r="UXM17" s="1933"/>
      <c r="UXN17" s="1933"/>
      <c r="UXO17" s="1933"/>
      <c r="UXP17" s="1933"/>
      <c r="UXQ17" s="1933"/>
      <c r="UXR17" s="1933"/>
      <c r="UXS17" s="1933"/>
      <c r="UXT17" s="1933"/>
      <c r="UXU17" s="1933"/>
      <c r="UXV17" s="1933"/>
      <c r="UXW17" s="1933"/>
      <c r="UXX17" s="1933"/>
      <c r="UXY17" s="1933"/>
      <c r="UXZ17" s="1933"/>
      <c r="UYA17" s="1933"/>
      <c r="UYB17" s="1933"/>
      <c r="UYC17" s="1933"/>
      <c r="UYD17" s="1933"/>
      <c r="UYE17" s="1933"/>
      <c r="UYF17" s="1933"/>
      <c r="UYG17" s="1933"/>
      <c r="UYH17" s="1933"/>
      <c r="UYI17" s="1933"/>
      <c r="UYJ17" s="1933"/>
      <c r="UYK17" s="1933"/>
      <c r="UYL17" s="1933"/>
      <c r="UYM17" s="1933"/>
      <c r="UYN17" s="1933"/>
      <c r="UYO17" s="1933"/>
      <c r="UYP17" s="1933"/>
      <c r="UYQ17" s="1933"/>
      <c r="UYR17" s="1933"/>
      <c r="UYS17" s="1933"/>
      <c r="UYT17" s="1933"/>
      <c r="UYU17" s="1933"/>
      <c r="UYV17" s="1933"/>
      <c r="UYW17" s="1933"/>
      <c r="UYX17" s="1933"/>
      <c r="UYY17" s="1933"/>
      <c r="UYZ17" s="1933"/>
      <c r="UZA17" s="1933"/>
      <c r="UZB17" s="1933"/>
      <c r="UZC17" s="1933"/>
      <c r="UZD17" s="1933"/>
      <c r="UZE17" s="1933"/>
      <c r="UZF17" s="1933"/>
      <c r="UZG17" s="1933"/>
      <c r="UZH17" s="1933"/>
      <c r="UZI17" s="1933"/>
      <c r="UZJ17" s="1933"/>
      <c r="UZK17" s="1933"/>
      <c r="UZL17" s="1933"/>
      <c r="UZM17" s="1933"/>
      <c r="UZN17" s="1933"/>
      <c r="UZO17" s="1933"/>
      <c r="UZP17" s="1933"/>
      <c r="UZQ17" s="1933"/>
      <c r="UZR17" s="1933"/>
      <c r="UZS17" s="1933"/>
      <c r="UZT17" s="1933"/>
      <c r="UZU17" s="1933"/>
      <c r="UZV17" s="1933"/>
      <c r="UZW17" s="1933"/>
      <c r="UZX17" s="1933"/>
      <c r="UZY17" s="1933"/>
      <c r="UZZ17" s="1933"/>
      <c r="VAA17" s="1933"/>
      <c r="VAB17" s="1933"/>
      <c r="VAC17" s="1933"/>
      <c r="VAD17" s="1933"/>
      <c r="VAE17" s="1933"/>
      <c r="VAF17" s="1933"/>
      <c r="VAG17" s="1933"/>
      <c r="VAH17" s="1933"/>
      <c r="VAI17" s="1933"/>
      <c r="VAJ17" s="1933"/>
      <c r="VAK17" s="1933"/>
      <c r="VAL17" s="1933"/>
      <c r="VAM17" s="1933"/>
      <c r="VAN17" s="1933"/>
      <c r="VAO17" s="1933"/>
      <c r="VAP17" s="1933"/>
      <c r="VAQ17" s="1933"/>
      <c r="VAR17" s="1933"/>
      <c r="VAS17" s="1933"/>
      <c r="VAT17" s="1933"/>
      <c r="VAU17" s="1933"/>
      <c r="VAV17" s="1933"/>
      <c r="VAW17" s="1933"/>
      <c r="VAX17" s="1933"/>
      <c r="VAY17" s="1933"/>
      <c r="VAZ17" s="1933"/>
      <c r="VBA17" s="1933"/>
      <c r="VBB17" s="1933"/>
      <c r="VBC17" s="1933"/>
      <c r="VBD17" s="1933"/>
      <c r="VBE17" s="1933"/>
      <c r="VBF17" s="1933"/>
      <c r="VBG17" s="1933"/>
      <c r="VBH17" s="1933"/>
      <c r="VBI17" s="1933"/>
      <c r="VBJ17" s="1933"/>
      <c r="VBK17" s="1933"/>
      <c r="VBL17" s="1933"/>
      <c r="VBM17" s="1933"/>
      <c r="VBN17" s="1933"/>
      <c r="VBO17" s="1933"/>
      <c r="VBP17" s="1933"/>
      <c r="VBQ17" s="1933"/>
      <c r="VBR17" s="1933"/>
      <c r="VBS17" s="1933"/>
      <c r="VBT17" s="1933"/>
      <c r="VBU17" s="1933"/>
      <c r="VBV17" s="1933"/>
      <c r="VBW17" s="1933"/>
      <c r="VBX17" s="1933"/>
      <c r="VBY17" s="1933"/>
      <c r="VBZ17" s="1933"/>
      <c r="VCA17" s="1933"/>
      <c r="VCB17" s="1933"/>
      <c r="VCC17" s="1933"/>
      <c r="VCD17" s="1933"/>
      <c r="VCE17" s="1933"/>
      <c r="VCF17" s="1933"/>
      <c r="VCG17" s="1933"/>
      <c r="VCH17" s="1933"/>
      <c r="VCI17" s="1933"/>
      <c r="VCJ17" s="1933"/>
      <c r="VCK17" s="1933"/>
      <c r="VCL17" s="1933"/>
      <c r="VCM17" s="1933"/>
      <c r="VCN17" s="1933"/>
      <c r="VCO17" s="1933"/>
      <c r="VCP17" s="1933"/>
      <c r="VCQ17" s="1933"/>
      <c r="VCR17" s="1933"/>
      <c r="VCS17" s="1933"/>
      <c r="VCT17" s="1933"/>
      <c r="VCU17" s="1933"/>
      <c r="VCV17" s="1933"/>
      <c r="VCW17" s="1933"/>
      <c r="VCX17" s="1933"/>
      <c r="VCY17" s="1933"/>
      <c r="VCZ17" s="1933"/>
      <c r="VDA17" s="1933"/>
      <c r="VDB17" s="1933"/>
      <c r="VDC17" s="1933"/>
      <c r="VDD17" s="1933"/>
      <c r="VDE17" s="1933"/>
      <c r="VDF17" s="1933"/>
      <c r="VDG17" s="1933"/>
      <c r="VDH17" s="1933"/>
      <c r="VDI17" s="1933"/>
      <c r="VDJ17" s="1933"/>
      <c r="VDK17" s="1933"/>
      <c r="VDL17" s="1933"/>
      <c r="VDM17" s="1933"/>
      <c r="VDN17" s="1933"/>
      <c r="VDO17" s="1933"/>
      <c r="VDP17" s="1933"/>
      <c r="VDQ17" s="1933"/>
      <c r="VDR17" s="1933"/>
      <c r="VDS17" s="1933"/>
      <c r="VDT17" s="1933"/>
      <c r="VDU17" s="1933"/>
      <c r="VDV17" s="1933"/>
      <c r="VDW17" s="1933"/>
      <c r="VDX17" s="1933"/>
      <c r="VDY17" s="1933"/>
      <c r="VDZ17" s="1933"/>
      <c r="VEA17" s="1933"/>
      <c r="VEB17" s="1933"/>
      <c r="VEC17" s="1933"/>
      <c r="VED17" s="1933"/>
      <c r="VEE17" s="1933"/>
      <c r="VEF17" s="1933"/>
      <c r="VEG17" s="1933"/>
      <c r="VEH17" s="1933"/>
      <c r="VEI17" s="1933"/>
      <c r="VEJ17" s="1933"/>
      <c r="VEK17" s="1933"/>
      <c r="VEL17" s="1933"/>
      <c r="VEM17" s="1933"/>
      <c r="VEN17" s="1933"/>
      <c r="VEO17" s="1933"/>
      <c r="VEP17" s="1933"/>
      <c r="VEQ17" s="1933"/>
      <c r="VER17" s="1933"/>
      <c r="VES17" s="1933"/>
      <c r="VET17" s="1933"/>
      <c r="VEU17" s="1933"/>
      <c r="VEV17" s="1933"/>
      <c r="VEW17" s="1933"/>
      <c r="VEX17" s="1933"/>
      <c r="VEY17" s="1933"/>
      <c r="VEZ17" s="1933"/>
      <c r="VFA17" s="1933"/>
      <c r="VFB17" s="1933"/>
      <c r="VFC17" s="1933"/>
      <c r="VFD17" s="1933"/>
      <c r="VFE17" s="1933"/>
      <c r="VFF17" s="1933"/>
      <c r="VFG17" s="1933"/>
      <c r="VFH17" s="1933"/>
      <c r="VFI17" s="1933"/>
      <c r="VFJ17" s="1933"/>
      <c r="VFK17" s="1933"/>
      <c r="VFL17" s="1933"/>
      <c r="VFM17" s="1933"/>
      <c r="VFN17" s="1933"/>
      <c r="VFO17" s="1933"/>
      <c r="VFP17" s="1933"/>
      <c r="VFQ17" s="1933"/>
      <c r="VFR17" s="1933"/>
      <c r="VFS17" s="1933"/>
      <c r="VFT17" s="1933"/>
      <c r="VFU17" s="1933"/>
      <c r="VFV17" s="1933"/>
      <c r="VFW17" s="1933"/>
      <c r="VFX17" s="1933"/>
      <c r="VFY17" s="1933"/>
      <c r="VFZ17" s="1933"/>
      <c r="VGA17" s="1933"/>
      <c r="VGB17" s="1933"/>
      <c r="VGC17" s="1933"/>
      <c r="VGD17" s="1933"/>
      <c r="VGE17" s="1933"/>
      <c r="VGF17" s="1933"/>
      <c r="VGG17" s="1933"/>
      <c r="VGH17" s="1933"/>
      <c r="VGI17" s="1933"/>
      <c r="VGJ17" s="1933"/>
      <c r="VGK17" s="1933"/>
      <c r="VGL17" s="1933"/>
      <c r="VGM17" s="1933"/>
      <c r="VGN17" s="1933"/>
      <c r="VGO17" s="1933"/>
      <c r="VGP17" s="1933"/>
      <c r="VGQ17" s="1933"/>
      <c r="VGR17" s="1933"/>
      <c r="VGS17" s="1933"/>
      <c r="VGT17" s="1933"/>
      <c r="VGU17" s="1933"/>
      <c r="VGV17" s="1933"/>
      <c r="VGW17" s="1933"/>
      <c r="VGX17" s="1933"/>
      <c r="VGY17" s="1933"/>
      <c r="VGZ17" s="1933"/>
      <c r="VHA17" s="1933"/>
      <c r="VHB17" s="1933"/>
      <c r="VHC17" s="1933"/>
      <c r="VHD17" s="1933"/>
      <c r="VHE17" s="1933"/>
      <c r="VHF17" s="1933"/>
      <c r="VHG17" s="1933"/>
      <c r="VHH17" s="1933"/>
      <c r="VHI17" s="1933"/>
      <c r="VHJ17" s="1933"/>
      <c r="VHK17" s="1933"/>
      <c r="VHL17" s="1933"/>
      <c r="VHM17" s="1933"/>
      <c r="VHN17" s="1933"/>
      <c r="VHO17" s="1933"/>
      <c r="VHP17" s="1933"/>
      <c r="VHQ17" s="1933"/>
      <c r="VHR17" s="1933"/>
      <c r="VHS17" s="1933"/>
      <c r="VHT17" s="1933"/>
      <c r="VHU17" s="1933"/>
      <c r="VHV17" s="1933"/>
      <c r="VHW17" s="1933"/>
      <c r="VHX17" s="1933"/>
      <c r="VHY17" s="1933"/>
      <c r="VHZ17" s="1933"/>
      <c r="VIA17" s="1933"/>
      <c r="VIB17" s="1933"/>
      <c r="VIC17" s="1933"/>
      <c r="VID17" s="1933"/>
      <c r="VIE17" s="1933"/>
      <c r="VIF17" s="1933"/>
      <c r="VIG17" s="1933"/>
      <c r="VIH17" s="1933"/>
      <c r="VII17" s="1933"/>
      <c r="VIJ17" s="1933"/>
      <c r="VIK17" s="1933"/>
      <c r="VIL17" s="1933"/>
      <c r="VIM17" s="1933"/>
      <c r="VIN17" s="1933"/>
      <c r="VIO17" s="1933"/>
      <c r="VIP17" s="1933"/>
      <c r="VIQ17" s="1933"/>
      <c r="VIR17" s="1933"/>
      <c r="VIS17" s="1933"/>
      <c r="VIT17" s="1933"/>
      <c r="VIU17" s="1933"/>
      <c r="VIV17" s="1933"/>
      <c r="VIW17" s="1933"/>
      <c r="VIX17" s="1933"/>
      <c r="VIY17" s="1933"/>
      <c r="VIZ17" s="1933"/>
      <c r="VJA17" s="1933"/>
      <c r="VJB17" s="1933"/>
      <c r="VJC17" s="1933"/>
      <c r="VJD17" s="1933"/>
      <c r="VJE17" s="1933"/>
      <c r="VJF17" s="1933"/>
      <c r="VJG17" s="1933"/>
      <c r="VJH17" s="1933"/>
      <c r="VJI17" s="1933"/>
      <c r="VJJ17" s="1933"/>
      <c r="VJK17" s="1933"/>
      <c r="VJL17" s="1933"/>
      <c r="VJM17" s="1933"/>
      <c r="VJN17" s="1933"/>
      <c r="VJO17" s="1933"/>
      <c r="VJP17" s="1933"/>
      <c r="VJQ17" s="1933"/>
      <c r="VJR17" s="1933"/>
      <c r="VJS17" s="1933"/>
      <c r="VJT17" s="1933"/>
      <c r="VJU17" s="1933"/>
      <c r="VJV17" s="1933"/>
      <c r="VJW17" s="1933"/>
      <c r="VJX17" s="1933"/>
      <c r="VJY17" s="1933"/>
      <c r="VJZ17" s="1933"/>
      <c r="VKA17" s="1933"/>
      <c r="VKB17" s="1933"/>
      <c r="VKC17" s="1933"/>
      <c r="VKD17" s="1933"/>
      <c r="VKE17" s="1933"/>
      <c r="VKF17" s="1933"/>
      <c r="VKG17" s="1933"/>
      <c r="VKH17" s="1933"/>
      <c r="VKI17" s="1933"/>
      <c r="VKJ17" s="1933"/>
      <c r="VKK17" s="1933"/>
      <c r="VKL17" s="1933"/>
      <c r="VKM17" s="1933"/>
      <c r="VKN17" s="1933"/>
      <c r="VKO17" s="1933"/>
      <c r="VKP17" s="1933"/>
      <c r="VKQ17" s="1933"/>
      <c r="VKR17" s="1933"/>
      <c r="VKS17" s="1933"/>
      <c r="VKT17" s="1933"/>
      <c r="VKU17" s="1933"/>
      <c r="VKV17" s="1933"/>
      <c r="VKW17" s="1933"/>
      <c r="VKX17" s="1933"/>
      <c r="VKY17" s="1933"/>
      <c r="VKZ17" s="1933"/>
      <c r="VLA17" s="1933"/>
      <c r="VLB17" s="1933"/>
      <c r="VLC17" s="1933"/>
      <c r="VLD17" s="1933"/>
      <c r="VLE17" s="1933"/>
      <c r="VLF17" s="1933"/>
      <c r="VLG17" s="1933"/>
      <c r="VLH17" s="1933"/>
      <c r="VLI17" s="1933"/>
      <c r="VLJ17" s="1933"/>
      <c r="VLK17" s="1933"/>
      <c r="VLL17" s="1933"/>
      <c r="VLM17" s="1933"/>
      <c r="VLN17" s="1933"/>
      <c r="VLO17" s="1933"/>
      <c r="VLP17" s="1933"/>
      <c r="VLQ17" s="1933"/>
      <c r="VLR17" s="1933"/>
      <c r="VLS17" s="1933"/>
      <c r="VLT17" s="1933"/>
      <c r="VLU17" s="1933"/>
      <c r="VLV17" s="1933"/>
      <c r="VLW17" s="1933"/>
      <c r="VLX17" s="1933"/>
      <c r="VLY17" s="1933"/>
      <c r="VLZ17" s="1933"/>
      <c r="VMA17" s="1933"/>
      <c r="VMB17" s="1933"/>
      <c r="VMC17" s="1933"/>
      <c r="VMD17" s="1933"/>
      <c r="VME17" s="1933"/>
      <c r="VMF17" s="1933"/>
      <c r="VMG17" s="1933"/>
      <c r="VMH17" s="1933"/>
      <c r="VMI17" s="1933"/>
      <c r="VMJ17" s="1933"/>
      <c r="VMK17" s="1933"/>
      <c r="VML17" s="1933"/>
      <c r="VMM17" s="1933"/>
      <c r="VMN17" s="1933"/>
      <c r="VMO17" s="1933"/>
      <c r="VMP17" s="1933"/>
      <c r="VMQ17" s="1933"/>
      <c r="VMR17" s="1933"/>
      <c r="VMS17" s="1933"/>
      <c r="VMT17" s="1933"/>
      <c r="VMU17" s="1933"/>
      <c r="VMV17" s="1933"/>
      <c r="VMW17" s="1933"/>
      <c r="VMX17" s="1933"/>
      <c r="VMY17" s="1933"/>
      <c r="VMZ17" s="1933"/>
      <c r="VNA17" s="1933"/>
      <c r="VNB17" s="1933"/>
      <c r="VNC17" s="1933"/>
      <c r="VND17" s="1933"/>
      <c r="VNE17" s="1933"/>
      <c r="VNF17" s="1933"/>
      <c r="VNG17" s="1933"/>
      <c r="VNH17" s="1933"/>
      <c r="VNI17" s="1933"/>
      <c r="VNJ17" s="1933"/>
      <c r="VNK17" s="1933"/>
      <c r="VNL17" s="1933"/>
      <c r="VNM17" s="1933"/>
      <c r="VNN17" s="1933"/>
      <c r="VNO17" s="1933"/>
      <c r="VNP17" s="1933"/>
      <c r="VNQ17" s="1933"/>
      <c r="VNR17" s="1933"/>
      <c r="VNS17" s="1933"/>
      <c r="VNT17" s="1933"/>
      <c r="VNU17" s="1933"/>
      <c r="VNV17" s="1933"/>
      <c r="VNW17" s="1933"/>
      <c r="VNX17" s="1933"/>
      <c r="VNY17" s="1933"/>
      <c r="VNZ17" s="1933"/>
      <c r="VOA17" s="1933"/>
      <c r="VOB17" s="1933"/>
      <c r="VOC17" s="1933"/>
      <c r="VOD17" s="1933"/>
      <c r="VOE17" s="1933"/>
      <c r="VOF17" s="1933"/>
      <c r="VOG17" s="1933"/>
      <c r="VOH17" s="1933"/>
      <c r="VOI17" s="1933"/>
      <c r="VOJ17" s="1933"/>
      <c r="VOK17" s="1933"/>
      <c r="VOL17" s="1933"/>
      <c r="VOM17" s="1933"/>
      <c r="VON17" s="1933"/>
      <c r="VOO17" s="1933"/>
      <c r="VOP17" s="1933"/>
      <c r="VOQ17" s="1933"/>
      <c r="VOR17" s="1933"/>
      <c r="VOS17" s="1933"/>
      <c r="VOT17" s="1933"/>
      <c r="VOU17" s="1933"/>
      <c r="VOV17" s="1933"/>
      <c r="VOW17" s="1933"/>
      <c r="VOX17" s="1933"/>
      <c r="VOY17" s="1933"/>
      <c r="VOZ17" s="1933"/>
      <c r="VPA17" s="1933"/>
      <c r="VPB17" s="1933"/>
      <c r="VPC17" s="1933"/>
      <c r="VPD17" s="1933"/>
      <c r="VPE17" s="1933"/>
      <c r="VPF17" s="1933"/>
      <c r="VPG17" s="1933"/>
      <c r="VPH17" s="1933"/>
      <c r="VPI17" s="1933"/>
      <c r="VPJ17" s="1933"/>
      <c r="VPK17" s="1933"/>
      <c r="VPL17" s="1933"/>
      <c r="VPM17" s="1933"/>
      <c r="VPN17" s="1933"/>
      <c r="VPO17" s="1933"/>
      <c r="VPP17" s="1933"/>
      <c r="VPQ17" s="1933"/>
      <c r="VPR17" s="1933"/>
      <c r="VPS17" s="1933"/>
      <c r="VPT17" s="1933"/>
      <c r="VPU17" s="1933"/>
      <c r="VPV17" s="1933"/>
      <c r="VPW17" s="1933"/>
      <c r="VPX17" s="1933"/>
      <c r="VPY17" s="1933"/>
      <c r="VPZ17" s="1933"/>
      <c r="VQA17" s="1933"/>
      <c r="VQB17" s="1933"/>
      <c r="VQC17" s="1933"/>
      <c r="VQD17" s="1933"/>
      <c r="VQE17" s="1933"/>
      <c r="VQF17" s="1933"/>
      <c r="VQG17" s="1933"/>
      <c r="VQH17" s="1933"/>
      <c r="VQI17" s="1933"/>
      <c r="VQJ17" s="1933"/>
      <c r="VQK17" s="1933"/>
      <c r="VQL17" s="1933"/>
      <c r="VQM17" s="1933"/>
      <c r="VQN17" s="1933"/>
      <c r="VQO17" s="1933"/>
      <c r="VQP17" s="1933"/>
      <c r="VQQ17" s="1933"/>
      <c r="VQR17" s="1933"/>
      <c r="VQS17" s="1933"/>
      <c r="VQT17" s="1933"/>
      <c r="VQU17" s="1933"/>
      <c r="VQV17" s="1933"/>
      <c r="VQW17" s="1933"/>
      <c r="VQX17" s="1933"/>
      <c r="VQY17" s="1933"/>
      <c r="VQZ17" s="1933"/>
      <c r="VRA17" s="1933"/>
      <c r="VRB17" s="1933"/>
      <c r="VRC17" s="1933"/>
      <c r="VRD17" s="1933"/>
      <c r="VRE17" s="1933"/>
      <c r="VRF17" s="1933"/>
      <c r="VRG17" s="1933"/>
      <c r="VRH17" s="1933"/>
      <c r="VRI17" s="1933"/>
      <c r="VRJ17" s="1933"/>
      <c r="VRK17" s="1933"/>
      <c r="VRL17" s="1933"/>
      <c r="VRM17" s="1933"/>
      <c r="VRN17" s="1933"/>
      <c r="VRO17" s="1933"/>
      <c r="VRP17" s="1933"/>
      <c r="VRQ17" s="1933"/>
      <c r="VRR17" s="1933"/>
      <c r="VRS17" s="1933"/>
      <c r="VRT17" s="1933"/>
      <c r="VRU17" s="1933"/>
      <c r="VRV17" s="1933"/>
      <c r="VRW17" s="1933"/>
      <c r="VRX17" s="1933"/>
      <c r="VRY17" s="1933"/>
      <c r="VRZ17" s="1933"/>
      <c r="VSA17" s="1933"/>
      <c r="VSB17" s="1933"/>
      <c r="VSC17" s="1933"/>
      <c r="VSD17" s="1933"/>
      <c r="VSE17" s="1933"/>
      <c r="VSF17" s="1933"/>
      <c r="VSG17" s="1933"/>
      <c r="VSH17" s="1933"/>
      <c r="VSI17" s="1933"/>
      <c r="VSJ17" s="1933"/>
      <c r="VSK17" s="1933"/>
      <c r="VSL17" s="1933"/>
      <c r="VSM17" s="1933"/>
      <c r="VSN17" s="1933"/>
      <c r="VSO17" s="1933"/>
      <c r="VSP17" s="1933"/>
      <c r="VSQ17" s="1933"/>
      <c r="VSR17" s="1933"/>
      <c r="VSS17" s="1933"/>
      <c r="VST17" s="1933"/>
      <c r="VSU17" s="1933"/>
      <c r="VSV17" s="1933"/>
      <c r="VSW17" s="1933"/>
      <c r="VSX17" s="1933"/>
      <c r="VSY17" s="1933"/>
      <c r="VSZ17" s="1933"/>
      <c r="VTA17" s="1933"/>
      <c r="VTB17" s="1933"/>
      <c r="VTC17" s="1933"/>
      <c r="VTD17" s="1933"/>
      <c r="VTE17" s="1933"/>
      <c r="VTF17" s="1933"/>
      <c r="VTG17" s="1933"/>
      <c r="VTH17" s="1933"/>
      <c r="VTI17" s="1933"/>
      <c r="VTJ17" s="1933"/>
      <c r="VTK17" s="1933"/>
      <c r="VTL17" s="1933"/>
      <c r="VTM17" s="1933"/>
      <c r="VTN17" s="1933"/>
      <c r="VTO17" s="1933"/>
      <c r="VTP17" s="1933"/>
      <c r="VTQ17" s="1933"/>
      <c r="VTR17" s="1933"/>
      <c r="VTS17" s="1933"/>
      <c r="VTT17" s="1933"/>
      <c r="VTU17" s="1933"/>
      <c r="VTV17" s="1933"/>
      <c r="VTW17" s="1933"/>
      <c r="VTX17" s="1933"/>
      <c r="VTY17" s="1933"/>
      <c r="VTZ17" s="1933"/>
      <c r="VUA17" s="1933"/>
      <c r="VUB17" s="1933"/>
      <c r="VUC17" s="1933"/>
      <c r="VUD17" s="1933"/>
      <c r="VUE17" s="1933"/>
      <c r="VUF17" s="1933"/>
      <c r="VUG17" s="1933"/>
      <c r="VUH17" s="1933"/>
      <c r="VUI17" s="1933"/>
      <c r="VUJ17" s="1933"/>
      <c r="VUK17" s="1933"/>
      <c r="VUL17" s="1933"/>
      <c r="VUM17" s="1933"/>
      <c r="VUN17" s="1933"/>
      <c r="VUO17" s="1933"/>
      <c r="VUP17" s="1933"/>
      <c r="VUQ17" s="1933"/>
      <c r="VUR17" s="1933"/>
      <c r="VUS17" s="1933"/>
      <c r="VUT17" s="1933"/>
      <c r="VUU17" s="1933"/>
      <c r="VUV17" s="1933"/>
      <c r="VUW17" s="1933"/>
      <c r="VUX17" s="1933"/>
      <c r="VUY17" s="1933"/>
      <c r="VUZ17" s="1933"/>
      <c r="VVA17" s="1933"/>
      <c r="VVB17" s="1933"/>
      <c r="VVC17" s="1933"/>
      <c r="VVD17" s="1933"/>
      <c r="VVE17" s="1933"/>
      <c r="VVF17" s="1933"/>
      <c r="VVG17" s="1933"/>
      <c r="VVH17" s="1933"/>
      <c r="VVI17" s="1933"/>
      <c r="VVJ17" s="1933"/>
      <c r="VVK17" s="1933"/>
      <c r="VVL17" s="1933"/>
      <c r="VVM17" s="1933"/>
      <c r="VVN17" s="1933"/>
      <c r="VVO17" s="1933"/>
      <c r="VVP17" s="1933"/>
      <c r="VVQ17" s="1933"/>
      <c r="VVR17" s="1933"/>
      <c r="VVS17" s="1933"/>
      <c r="VVT17" s="1933"/>
      <c r="VVU17" s="1933"/>
      <c r="VVV17" s="1933"/>
      <c r="VVW17" s="1933"/>
      <c r="VVX17" s="1933"/>
      <c r="VVY17" s="1933"/>
      <c r="VVZ17" s="1933"/>
      <c r="VWA17" s="1933"/>
      <c r="VWB17" s="1933"/>
      <c r="VWC17" s="1933"/>
      <c r="VWD17" s="1933"/>
      <c r="VWE17" s="1933"/>
      <c r="VWF17" s="1933"/>
      <c r="VWG17" s="1933"/>
      <c r="VWH17" s="1933"/>
      <c r="VWI17" s="1933"/>
      <c r="VWJ17" s="1933"/>
      <c r="VWK17" s="1933"/>
      <c r="VWL17" s="1933"/>
      <c r="VWM17" s="1933"/>
      <c r="VWN17" s="1933"/>
      <c r="VWO17" s="1933"/>
      <c r="VWP17" s="1933"/>
      <c r="VWQ17" s="1933"/>
      <c r="VWR17" s="1933"/>
      <c r="VWS17" s="1933"/>
      <c r="VWT17" s="1933"/>
      <c r="VWU17" s="1933"/>
      <c r="VWV17" s="1933"/>
      <c r="VWW17" s="1933"/>
      <c r="VWX17" s="1933"/>
      <c r="VWY17" s="1933"/>
      <c r="VWZ17" s="1933"/>
      <c r="VXA17" s="1933"/>
      <c r="VXB17" s="1933"/>
      <c r="VXC17" s="1933"/>
      <c r="VXD17" s="1933"/>
      <c r="VXE17" s="1933"/>
      <c r="VXF17" s="1933"/>
      <c r="VXG17" s="1933"/>
      <c r="VXH17" s="1933"/>
      <c r="VXI17" s="1933"/>
      <c r="VXJ17" s="1933"/>
      <c r="VXK17" s="1933"/>
      <c r="VXL17" s="1933"/>
      <c r="VXM17" s="1933"/>
      <c r="VXN17" s="1933"/>
      <c r="VXO17" s="1933"/>
      <c r="VXP17" s="1933"/>
      <c r="VXQ17" s="1933"/>
      <c r="VXR17" s="1933"/>
      <c r="VXS17" s="1933"/>
      <c r="VXT17" s="1933"/>
      <c r="VXU17" s="1933"/>
      <c r="VXV17" s="1933"/>
      <c r="VXW17" s="1933"/>
      <c r="VXX17" s="1933"/>
      <c r="VXY17" s="1933"/>
      <c r="VXZ17" s="1933"/>
      <c r="VYA17" s="1933"/>
      <c r="VYB17" s="1933"/>
      <c r="VYC17" s="1933"/>
      <c r="VYD17" s="1933"/>
      <c r="VYE17" s="1933"/>
      <c r="VYF17" s="1933"/>
      <c r="VYG17" s="1933"/>
      <c r="VYH17" s="1933"/>
      <c r="VYI17" s="1933"/>
      <c r="VYJ17" s="1933"/>
      <c r="VYK17" s="1933"/>
      <c r="VYL17" s="1933"/>
      <c r="VYM17" s="1933"/>
      <c r="VYN17" s="1933"/>
      <c r="VYO17" s="1933"/>
      <c r="VYP17" s="1933"/>
      <c r="VYQ17" s="1933"/>
      <c r="VYR17" s="1933"/>
      <c r="VYS17" s="1933"/>
      <c r="VYT17" s="1933"/>
      <c r="VYU17" s="1933"/>
      <c r="VYV17" s="1933"/>
      <c r="VYW17" s="1933"/>
      <c r="VYX17" s="1933"/>
      <c r="VYY17" s="1933"/>
      <c r="VYZ17" s="1933"/>
      <c r="VZA17" s="1933"/>
      <c r="VZB17" s="1933"/>
      <c r="VZC17" s="1933"/>
      <c r="VZD17" s="1933"/>
      <c r="VZE17" s="1933"/>
      <c r="VZF17" s="1933"/>
      <c r="VZG17" s="1933"/>
      <c r="VZH17" s="1933"/>
      <c r="VZI17" s="1933"/>
      <c r="VZJ17" s="1933"/>
      <c r="VZK17" s="1933"/>
      <c r="VZL17" s="1933"/>
      <c r="VZM17" s="1933"/>
      <c r="VZN17" s="1933"/>
      <c r="VZO17" s="1933"/>
      <c r="VZP17" s="1933"/>
      <c r="VZQ17" s="1933"/>
      <c r="VZR17" s="1933"/>
      <c r="VZS17" s="1933"/>
      <c r="VZT17" s="1933"/>
      <c r="VZU17" s="1933"/>
      <c r="VZV17" s="1933"/>
      <c r="VZW17" s="1933"/>
      <c r="VZX17" s="1933"/>
      <c r="VZY17" s="1933"/>
      <c r="VZZ17" s="1933"/>
      <c r="WAA17" s="1933"/>
      <c r="WAB17" s="1933"/>
      <c r="WAC17" s="1933"/>
      <c r="WAD17" s="1933"/>
      <c r="WAE17" s="1933"/>
      <c r="WAF17" s="1933"/>
      <c r="WAG17" s="1933"/>
      <c r="WAH17" s="1933"/>
      <c r="WAI17" s="1933"/>
      <c r="WAJ17" s="1933"/>
      <c r="WAK17" s="1933"/>
      <c r="WAL17" s="1933"/>
      <c r="WAM17" s="1933"/>
      <c r="WAN17" s="1933"/>
      <c r="WAO17" s="1933"/>
      <c r="WAP17" s="1933"/>
      <c r="WAQ17" s="1933"/>
      <c r="WAR17" s="1933"/>
      <c r="WAS17" s="1933"/>
      <c r="WAT17" s="1933"/>
      <c r="WAU17" s="1933"/>
      <c r="WAV17" s="1933"/>
      <c r="WAW17" s="1933"/>
      <c r="WAX17" s="1933"/>
      <c r="WAY17" s="1933"/>
      <c r="WAZ17" s="1933"/>
      <c r="WBA17" s="1933"/>
      <c r="WBB17" s="1933"/>
      <c r="WBC17" s="1933"/>
      <c r="WBD17" s="1933"/>
      <c r="WBE17" s="1933"/>
      <c r="WBF17" s="1933"/>
      <c r="WBG17" s="1933"/>
      <c r="WBH17" s="1933"/>
      <c r="WBI17" s="1933"/>
      <c r="WBJ17" s="1933"/>
      <c r="WBK17" s="1933"/>
      <c r="WBL17" s="1933"/>
      <c r="WBM17" s="1933"/>
      <c r="WBN17" s="1933"/>
      <c r="WBO17" s="1933"/>
      <c r="WBP17" s="1933"/>
      <c r="WBQ17" s="1933"/>
      <c r="WBR17" s="1933"/>
      <c r="WBS17" s="1933"/>
      <c r="WBT17" s="1933"/>
      <c r="WBU17" s="1933"/>
      <c r="WBV17" s="1933"/>
      <c r="WBW17" s="1933"/>
      <c r="WBX17" s="1933"/>
      <c r="WBY17" s="1933"/>
      <c r="WBZ17" s="1933"/>
      <c r="WCA17" s="1933"/>
      <c r="WCB17" s="1933"/>
      <c r="WCC17" s="1933"/>
      <c r="WCD17" s="1933"/>
      <c r="WCE17" s="1933"/>
      <c r="WCF17" s="1933"/>
      <c r="WCG17" s="1933"/>
      <c r="WCH17" s="1933"/>
      <c r="WCI17" s="1933"/>
      <c r="WCJ17" s="1933"/>
      <c r="WCK17" s="1933"/>
      <c r="WCL17" s="1933"/>
      <c r="WCM17" s="1933"/>
      <c r="WCN17" s="1933"/>
      <c r="WCO17" s="1933"/>
      <c r="WCP17" s="1933"/>
      <c r="WCQ17" s="1933"/>
      <c r="WCR17" s="1933"/>
      <c r="WCS17" s="1933"/>
      <c r="WCT17" s="1933"/>
      <c r="WCU17" s="1933"/>
      <c r="WCV17" s="1933"/>
      <c r="WCW17" s="1933"/>
      <c r="WCX17" s="1933"/>
      <c r="WCY17" s="1933"/>
      <c r="WCZ17" s="1933"/>
      <c r="WDA17" s="1933"/>
      <c r="WDB17" s="1933"/>
      <c r="WDC17" s="1933"/>
      <c r="WDD17" s="1933"/>
      <c r="WDE17" s="1933"/>
      <c r="WDF17" s="1933"/>
      <c r="WDG17" s="1933"/>
      <c r="WDH17" s="1933"/>
      <c r="WDI17" s="1933"/>
      <c r="WDJ17" s="1933"/>
      <c r="WDK17" s="1933"/>
      <c r="WDL17" s="1933"/>
      <c r="WDM17" s="1933"/>
      <c r="WDN17" s="1933"/>
      <c r="WDO17" s="1933"/>
      <c r="WDP17" s="1933"/>
      <c r="WDQ17" s="1933"/>
      <c r="WDR17" s="1933"/>
      <c r="WDS17" s="1933"/>
      <c r="WDT17" s="1933"/>
      <c r="WDU17" s="1933"/>
      <c r="WDV17" s="1933"/>
      <c r="WDW17" s="1933"/>
      <c r="WDX17" s="1933"/>
      <c r="WDY17" s="1933"/>
      <c r="WDZ17" s="1933"/>
      <c r="WEA17" s="1933"/>
      <c r="WEB17" s="1933"/>
      <c r="WEC17" s="1933"/>
      <c r="WED17" s="1933"/>
      <c r="WEE17" s="1933"/>
      <c r="WEF17" s="1933"/>
      <c r="WEG17" s="1933"/>
      <c r="WEH17" s="1933"/>
      <c r="WEI17" s="1933"/>
      <c r="WEJ17" s="1933"/>
      <c r="WEK17" s="1933"/>
      <c r="WEL17" s="1933"/>
      <c r="WEM17" s="1933"/>
      <c r="WEN17" s="1933"/>
      <c r="WEO17" s="1933"/>
      <c r="WEP17" s="1933"/>
      <c r="WEQ17" s="1933"/>
      <c r="WER17" s="1933"/>
      <c r="WES17" s="1933"/>
      <c r="WET17" s="1933"/>
      <c r="WEU17" s="1933"/>
      <c r="WEV17" s="1933"/>
      <c r="WEW17" s="1933"/>
      <c r="WEX17" s="1933"/>
      <c r="WEY17" s="1933"/>
      <c r="WEZ17" s="1933"/>
      <c r="WFA17" s="1933"/>
      <c r="WFB17" s="1933"/>
      <c r="WFC17" s="1933"/>
      <c r="WFD17" s="1933"/>
      <c r="WFE17" s="1933"/>
      <c r="WFF17" s="1933"/>
      <c r="WFG17" s="1933"/>
      <c r="WFH17" s="1933"/>
      <c r="WFI17" s="1933"/>
      <c r="WFJ17" s="1933"/>
      <c r="WFK17" s="1933"/>
      <c r="WFL17" s="1933"/>
      <c r="WFM17" s="1933"/>
      <c r="WFN17" s="1933"/>
      <c r="WFO17" s="1933"/>
      <c r="WFP17" s="1933"/>
      <c r="WFQ17" s="1933"/>
      <c r="WFR17" s="1933"/>
      <c r="WFS17" s="1933"/>
      <c r="WFT17" s="1933"/>
      <c r="WFU17" s="1933"/>
      <c r="WFV17" s="1933"/>
      <c r="WFW17" s="1933"/>
      <c r="WFX17" s="1933"/>
      <c r="WFY17" s="1933"/>
      <c r="WFZ17" s="1933"/>
      <c r="WGA17" s="1933"/>
      <c r="WGB17" s="1933"/>
      <c r="WGC17" s="1933"/>
      <c r="WGD17" s="1933"/>
      <c r="WGE17" s="1933"/>
      <c r="WGF17" s="1933"/>
      <c r="WGG17" s="1933"/>
      <c r="WGH17" s="1933"/>
      <c r="WGI17" s="1933"/>
      <c r="WGJ17" s="1933"/>
      <c r="WGK17" s="1933"/>
      <c r="WGL17" s="1933"/>
      <c r="WGM17" s="1933"/>
      <c r="WGN17" s="1933"/>
      <c r="WGO17" s="1933"/>
      <c r="WGP17" s="1933"/>
      <c r="WGQ17" s="1933"/>
      <c r="WGR17" s="1933"/>
      <c r="WGS17" s="1933"/>
      <c r="WGT17" s="1933"/>
      <c r="WGU17" s="1933"/>
      <c r="WGV17" s="1933"/>
      <c r="WGW17" s="1933"/>
      <c r="WGX17" s="1933"/>
      <c r="WGY17" s="1933"/>
      <c r="WGZ17" s="1933"/>
      <c r="WHA17" s="1933"/>
      <c r="WHB17" s="1933"/>
      <c r="WHC17" s="1933"/>
      <c r="WHD17" s="1933"/>
      <c r="WHE17" s="1933"/>
      <c r="WHF17" s="1933"/>
      <c r="WHG17" s="1933"/>
      <c r="WHH17" s="1933"/>
      <c r="WHI17" s="1933"/>
      <c r="WHJ17" s="1933"/>
      <c r="WHK17" s="1933"/>
      <c r="WHL17" s="1933"/>
      <c r="WHM17" s="1933"/>
      <c r="WHN17" s="1933"/>
      <c r="WHO17" s="1933"/>
      <c r="WHP17" s="1933"/>
      <c r="WHQ17" s="1933"/>
      <c r="WHR17" s="1933"/>
      <c r="WHS17" s="1933"/>
      <c r="WHT17" s="1933"/>
      <c r="WHU17" s="1933"/>
      <c r="WHV17" s="1933"/>
      <c r="WHW17" s="1933"/>
      <c r="WHX17" s="1933"/>
      <c r="WHY17" s="1933"/>
      <c r="WHZ17" s="1933"/>
      <c r="WIA17" s="1933"/>
      <c r="WIB17" s="1933"/>
      <c r="WIC17" s="1933"/>
      <c r="WID17" s="1933"/>
      <c r="WIE17" s="1933"/>
      <c r="WIF17" s="1933"/>
      <c r="WIG17" s="1933"/>
      <c r="WIH17" s="1933"/>
      <c r="WII17" s="1933"/>
      <c r="WIJ17" s="1933"/>
      <c r="WIK17" s="1933"/>
      <c r="WIL17" s="1933"/>
      <c r="WIM17" s="1933"/>
      <c r="WIN17" s="1933"/>
      <c r="WIO17" s="1933"/>
      <c r="WIP17" s="1933"/>
      <c r="WIQ17" s="1933"/>
      <c r="WIR17" s="1933"/>
      <c r="WIS17" s="1933"/>
      <c r="WIT17" s="1933"/>
      <c r="WIU17" s="1933"/>
      <c r="WIV17" s="1933"/>
      <c r="WIW17" s="1933"/>
      <c r="WIX17" s="1933"/>
      <c r="WIY17" s="1933"/>
      <c r="WIZ17" s="1933"/>
      <c r="WJA17" s="1933"/>
      <c r="WJB17" s="1933"/>
      <c r="WJC17" s="1933"/>
      <c r="WJD17" s="1933"/>
      <c r="WJE17" s="1933"/>
      <c r="WJF17" s="1933"/>
      <c r="WJG17" s="1933"/>
      <c r="WJH17" s="1933"/>
      <c r="WJI17" s="1933"/>
      <c r="WJJ17" s="1933"/>
      <c r="WJK17" s="1933"/>
      <c r="WJL17" s="1933"/>
      <c r="WJM17" s="1933"/>
      <c r="WJN17" s="1933"/>
      <c r="WJO17" s="1933"/>
      <c r="WJP17" s="1933"/>
      <c r="WJQ17" s="1933"/>
      <c r="WJR17" s="1933"/>
      <c r="WJS17" s="1933"/>
      <c r="WJT17" s="1933"/>
      <c r="WJU17" s="1933"/>
      <c r="WJV17" s="1933"/>
      <c r="WJW17" s="1933"/>
      <c r="WJX17" s="1933"/>
      <c r="WJY17" s="1933"/>
      <c r="WJZ17" s="1933"/>
      <c r="WKA17" s="1933"/>
      <c r="WKB17" s="1933"/>
      <c r="WKC17" s="1933"/>
      <c r="WKD17" s="1933"/>
      <c r="WKE17" s="1933"/>
      <c r="WKF17" s="1933"/>
      <c r="WKG17" s="1933"/>
      <c r="WKH17" s="1933"/>
      <c r="WKI17" s="1933"/>
      <c r="WKJ17" s="1933"/>
      <c r="WKK17" s="1933"/>
      <c r="WKL17" s="1933"/>
      <c r="WKM17" s="1933"/>
      <c r="WKN17" s="1933"/>
      <c r="WKO17" s="1933"/>
      <c r="WKP17" s="1933"/>
      <c r="WKQ17" s="1933"/>
      <c r="WKR17" s="1933"/>
      <c r="WKS17" s="1933"/>
      <c r="WKT17" s="1933"/>
      <c r="WKU17" s="1933"/>
      <c r="WKV17" s="1933"/>
      <c r="WKW17" s="1933"/>
      <c r="WKX17" s="1933"/>
      <c r="WKY17" s="1933"/>
      <c r="WKZ17" s="1933"/>
      <c r="WLA17" s="1933"/>
      <c r="WLB17" s="1933"/>
      <c r="WLC17" s="1933"/>
      <c r="WLD17" s="1933"/>
      <c r="WLE17" s="1933"/>
      <c r="WLF17" s="1933"/>
      <c r="WLG17" s="1933"/>
      <c r="WLH17" s="1933"/>
      <c r="WLI17" s="1933"/>
      <c r="WLJ17" s="1933"/>
      <c r="WLK17" s="1933"/>
      <c r="WLL17" s="1933"/>
      <c r="WLM17" s="1933"/>
      <c r="WLN17" s="1933"/>
      <c r="WLO17" s="1933"/>
      <c r="WLP17" s="1933"/>
      <c r="WLQ17" s="1933"/>
      <c r="WLR17" s="1933"/>
      <c r="WLS17" s="1933"/>
      <c r="WLT17" s="1933"/>
      <c r="WLU17" s="1933"/>
      <c r="WLV17" s="1933"/>
      <c r="WLW17" s="1933"/>
      <c r="WLX17" s="1933"/>
      <c r="WLY17" s="1933"/>
      <c r="WLZ17" s="1933"/>
      <c r="WMA17" s="1933"/>
      <c r="WMB17" s="1933"/>
      <c r="WMC17" s="1933"/>
      <c r="WMD17" s="1933"/>
      <c r="WME17" s="1933"/>
      <c r="WMF17" s="1933"/>
      <c r="WMG17" s="1933"/>
      <c r="WMH17" s="1933"/>
      <c r="WMI17" s="1933"/>
      <c r="WMJ17" s="1933"/>
      <c r="WMK17" s="1933"/>
      <c r="WML17" s="1933"/>
      <c r="WMM17" s="1933"/>
      <c r="WMN17" s="1933"/>
      <c r="WMO17" s="1933"/>
      <c r="WMP17" s="1933"/>
      <c r="WMQ17" s="1933"/>
      <c r="WMR17" s="1933"/>
      <c r="WMS17" s="1933"/>
      <c r="WMT17" s="1933"/>
      <c r="WMU17" s="1933"/>
      <c r="WMV17" s="1933"/>
      <c r="WMW17" s="1933"/>
      <c r="WMX17" s="1933"/>
      <c r="WMY17" s="1933"/>
      <c r="WMZ17" s="1933"/>
      <c r="WNA17" s="1933"/>
      <c r="WNB17" s="1933"/>
      <c r="WNC17" s="1933"/>
      <c r="WND17" s="1933"/>
      <c r="WNE17" s="1933"/>
      <c r="WNF17" s="1933"/>
      <c r="WNG17" s="1933"/>
      <c r="WNH17" s="1933"/>
      <c r="WNI17" s="1933"/>
      <c r="WNJ17" s="1933"/>
      <c r="WNK17" s="1933"/>
      <c r="WNL17" s="1933"/>
      <c r="WNM17" s="1933"/>
      <c r="WNN17" s="1933"/>
      <c r="WNO17" s="1933"/>
      <c r="WNP17" s="1933"/>
      <c r="WNQ17" s="1933"/>
      <c r="WNR17" s="1933"/>
      <c r="WNS17" s="1933"/>
      <c r="WNT17" s="1933"/>
      <c r="WNU17" s="1933"/>
      <c r="WNV17" s="1933"/>
      <c r="WNW17" s="1933"/>
      <c r="WNX17" s="1933"/>
      <c r="WNY17" s="1933"/>
      <c r="WNZ17" s="1933"/>
      <c r="WOA17" s="1933"/>
      <c r="WOB17" s="1933"/>
      <c r="WOC17" s="1933"/>
      <c r="WOD17" s="1933"/>
      <c r="WOE17" s="1933"/>
      <c r="WOF17" s="1933"/>
      <c r="WOG17" s="1933"/>
      <c r="WOH17" s="1933"/>
      <c r="WOI17" s="1933"/>
      <c r="WOJ17" s="1933"/>
      <c r="WOK17" s="1933"/>
      <c r="WOL17" s="1933"/>
      <c r="WOM17" s="1933"/>
      <c r="WON17" s="1933"/>
      <c r="WOO17" s="1933"/>
      <c r="WOP17" s="1933"/>
      <c r="WOQ17" s="1933"/>
      <c r="WOR17" s="1933"/>
      <c r="WOS17" s="1933"/>
      <c r="WOT17" s="1933"/>
      <c r="WOU17" s="1933"/>
      <c r="WOV17" s="1933"/>
      <c r="WOW17" s="1933"/>
      <c r="WOX17" s="1933"/>
      <c r="WOY17" s="1933"/>
      <c r="WOZ17" s="1933"/>
      <c r="WPA17" s="1933"/>
      <c r="WPB17" s="1933"/>
      <c r="WPC17" s="1933"/>
      <c r="WPD17" s="1933"/>
      <c r="WPE17" s="1933"/>
      <c r="WPF17" s="1933"/>
      <c r="WPG17" s="1933"/>
      <c r="WPH17" s="1933"/>
      <c r="WPI17" s="1933"/>
      <c r="WPJ17" s="1933"/>
      <c r="WPK17" s="1933"/>
      <c r="WPL17" s="1933"/>
      <c r="WPM17" s="1933"/>
      <c r="WPN17" s="1933"/>
      <c r="WPO17" s="1933"/>
      <c r="WPP17" s="1933"/>
      <c r="WPQ17" s="1933"/>
      <c r="WPR17" s="1933"/>
      <c r="WPS17" s="1933"/>
      <c r="WPT17" s="1933"/>
      <c r="WPU17" s="1933"/>
      <c r="WPV17" s="1933"/>
      <c r="WPW17" s="1933"/>
      <c r="WPX17" s="1933"/>
      <c r="WPY17" s="1933"/>
      <c r="WPZ17" s="1933"/>
      <c r="WQA17" s="1933"/>
      <c r="WQB17" s="1933"/>
      <c r="WQC17" s="1933"/>
      <c r="WQD17" s="1933"/>
      <c r="WQE17" s="1933"/>
      <c r="WQF17" s="1933"/>
      <c r="WQG17" s="1933"/>
      <c r="WQH17" s="1933"/>
      <c r="WQI17" s="1933"/>
      <c r="WQJ17" s="1933"/>
      <c r="WQK17" s="1933"/>
      <c r="WQL17" s="1933"/>
      <c r="WQM17" s="1933"/>
      <c r="WQN17" s="1933"/>
      <c r="WQO17" s="1933"/>
      <c r="WQP17" s="1933"/>
      <c r="WQQ17" s="1933"/>
      <c r="WQR17" s="1933"/>
      <c r="WQS17" s="1933"/>
      <c r="WQT17" s="1933"/>
      <c r="WQU17" s="1933"/>
      <c r="WQV17" s="1933"/>
      <c r="WQW17" s="1933"/>
      <c r="WQX17" s="1933"/>
      <c r="WQY17" s="1933"/>
      <c r="WQZ17" s="1933"/>
      <c r="WRA17" s="1933"/>
      <c r="WRB17" s="1933"/>
      <c r="WRC17" s="1933"/>
      <c r="WRD17" s="1933"/>
      <c r="WRE17" s="1933"/>
      <c r="WRF17" s="1933"/>
      <c r="WRG17" s="1933"/>
      <c r="WRH17" s="1933"/>
      <c r="WRI17" s="1933"/>
      <c r="WRJ17" s="1933"/>
      <c r="WRK17" s="1933"/>
      <c r="WRL17" s="1933"/>
      <c r="WRM17" s="1933"/>
      <c r="WRN17" s="1933"/>
      <c r="WRO17" s="1933"/>
      <c r="WRP17" s="1933"/>
      <c r="WRQ17" s="1933"/>
      <c r="WRR17" s="1933"/>
      <c r="WRS17" s="1933"/>
      <c r="WRT17" s="1933"/>
      <c r="WRU17" s="1933"/>
      <c r="WRV17" s="1933"/>
      <c r="WRW17" s="1933"/>
      <c r="WRX17" s="1933"/>
      <c r="WRY17" s="1933"/>
      <c r="WRZ17" s="1933"/>
      <c r="WSA17" s="1933"/>
      <c r="WSB17" s="1933"/>
      <c r="WSC17" s="1933"/>
      <c r="WSD17" s="1933"/>
      <c r="WSE17" s="1933"/>
      <c r="WSF17" s="1933"/>
      <c r="WSG17" s="1933"/>
      <c r="WSH17" s="1933"/>
      <c r="WSI17" s="1933"/>
      <c r="WSJ17" s="1933"/>
      <c r="WSK17" s="1933"/>
      <c r="WSL17" s="1933"/>
      <c r="WSM17" s="1933"/>
      <c r="WSN17" s="1933"/>
      <c r="WSO17" s="1933"/>
      <c r="WSP17" s="1933"/>
      <c r="WSQ17" s="1933"/>
      <c r="WSR17" s="1933"/>
      <c r="WSS17" s="1933"/>
      <c r="WST17" s="1933"/>
      <c r="WSU17" s="1933"/>
      <c r="WSV17" s="1933"/>
      <c r="WSW17" s="1933"/>
      <c r="WSX17" s="1933"/>
      <c r="WSY17" s="1933"/>
      <c r="WSZ17" s="1933"/>
      <c r="WTA17" s="1933"/>
      <c r="WTB17" s="1933"/>
      <c r="WTC17" s="1933"/>
      <c r="WTD17" s="1933"/>
      <c r="WTE17" s="1933"/>
      <c r="WTF17" s="1933"/>
      <c r="WTG17" s="1933"/>
      <c r="WTH17" s="1933"/>
      <c r="WTI17" s="1933"/>
      <c r="WTJ17" s="1933"/>
      <c r="WTK17" s="1933"/>
      <c r="WTL17" s="1933"/>
      <c r="WTM17" s="1933"/>
      <c r="WTN17" s="1933"/>
      <c r="WTO17" s="1933"/>
      <c r="WTP17" s="1933"/>
      <c r="WTQ17" s="1933"/>
      <c r="WTR17" s="1933"/>
      <c r="WTS17" s="1933"/>
      <c r="WTT17" s="1933"/>
      <c r="WTU17" s="1933"/>
      <c r="WTV17" s="1933"/>
      <c r="WTW17" s="1933"/>
      <c r="WTX17" s="1933"/>
      <c r="WTY17" s="1933"/>
      <c r="WTZ17" s="1933"/>
      <c r="WUA17" s="1933"/>
      <c r="WUB17" s="1933"/>
      <c r="WUC17" s="1933"/>
      <c r="WUD17" s="1933"/>
      <c r="WUE17" s="1933"/>
      <c r="WUF17" s="1933"/>
      <c r="WUG17" s="1933"/>
      <c r="WUH17" s="1933"/>
      <c r="WUI17" s="1933"/>
      <c r="WUJ17" s="1933"/>
      <c r="WUK17" s="1933"/>
      <c r="WUL17" s="1933"/>
      <c r="WUM17" s="1933"/>
      <c r="WUN17" s="1933"/>
      <c r="WUO17" s="1933"/>
      <c r="WUP17" s="1933"/>
      <c r="WUQ17" s="1933"/>
      <c r="WUR17" s="1933"/>
      <c r="WUS17" s="1933"/>
      <c r="WUT17" s="1933"/>
      <c r="WUU17" s="1933"/>
      <c r="WUV17" s="1933"/>
      <c r="WUW17" s="1933"/>
      <c r="WUX17" s="1933"/>
      <c r="WUY17" s="1933"/>
      <c r="WUZ17" s="1933"/>
      <c r="WVA17" s="1933"/>
      <c r="WVB17" s="1933"/>
      <c r="WVC17" s="1933"/>
      <c r="WVD17" s="1933"/>
      <c r="WVE17" s="1933"/>
      <c r="WVF17" s="1933"/>
      <c r="WVG17" s="1933"/>
      <c r="WVH17" s="1933"/>
      <c r="WVI17" s="1933"/>
      <c r="WVJ17" s="1933"/>
      <c r="WVK17" s="1933"/>
      <c r="WVL17" s="1933"/>
      <c r="WVM17" s="1933"/>
      <c r="WVN17" s="1933"/>
      <c r="WVO17" s="1933"/>
      <c r="WVP17" s="1933"/>
      <c r="WVQ17" s="1933"/>
      <c r="WVR17" s="1933"/>
      <c r="WVS17" s="1933"/>
      <c r="WVT17" s="1933"/>
      <c r="WVU17" s="1933"/>
      <c r="WVV17" s="1933"/>
      <c r="WVW17" s="1933"/>
      <c r="WVX17" s="1933"/>
      <c r="WVY17" s="1933"/>
      <c r="WVZ17" s="1933"/>
      <c r="WWA17" s="1933"/>
      <c r="WWB17" s="1933"/>
      <c r="WWC17" s="1933"/>
      <c r="WWD17" s="1933"/>
      <c r="WWE17" s="1933"/>
      <c r="WWF17" s="1933"/>
      <c r="WWG17" s="1933"/>
      <c r="WWH17" s="1933"/>
      <c r="WWI17" s="1933"/>
      <c r="WWJ17" s="1933"/>
      <c r="WWK17" s="1933"/>
      <c r="WWL17" s="1933"/>
      <c r="WWM17" s="1933"/>
      <c r="WWN17" s="1933"/>
      <c r="WWO17" s="1933"/>
      <c r="WWP17" s="1933"/>
      <c r="WWQ17" s="1933"/>
      <c r="WWR17" s="1933"/>
      <c r="WWS17" s="1933"/>
      <c r="WWT17" s="1933"/>
      <c r="WWU17" s="1933"/>
      <c r="WWV17" s="1933"/>
      <c r="WWW17" s="1933"/>
      <c r="WWX17" s="1933"/>
      <c r="WWY17" s="1933"/>
      <c r="WWZ17" s="1933"/>
      <c r="WXA17" s="1933"/>
      <c r="WXB17" s="1933"/>
      <c r="WXC17" s="1933"/>
      <c r="WXD17" s="1933"/>
      <c r="WXE17" s="1933"/>
      <c r="WXF17" s="1933"/>
      <c r="WXG17" s="1933"/>
      <c r="WXH17" s="1933"/>
      <c r="WXI17" s="1933"/>
      <c r="WXJ17" s="1933"/>
      <c r="WXK17" s="1933"/>
      <c r="WXL17" s="1933"/>
      <c r="WXM17" s="1933"/>
      <c r="WXN17" s="1933"/>
      <c r="WXO17" s="1933"/>
      <c r="WXP17" s="1933"/>
      <c r="WXQ17" s="1933"/>
      <c r="WXR17" s="1933"/>
      <c r="WXS17" s="1933"/>
      <c r="WXT17" s="1933"/>
      <c r="WXU17" s="1933"/>
      <c r="WXV17" s="1933"/>
      <c r="WXW17" s="1933"/>
      <c r="WXX17" s="1933"/>
      <c r="WXY17" s="1933"/>
      <c r="WXZ17" s="1933"/>
      <c r="WYA17" s="1933"/>
      <c r="WYB17" s="1933"/>
      <c r="WYC17" s="1933"/>
      <c r="WYD17" s="1933"/>
      <c r="WYE17" s="1933"/>
      <c r="WYF17" s="1933"/>
      <c r="WYG17" s="1933"/>
      <c r="WYH17" s="1933"/>
      <c r="WYI17" s="1933"/>
      <c r="WYJ17" s="1933"/>
      <c r="WYK17" s="1933"/>
      <c r="WYL17" s="1933"/>
      <c r="WYM17" s="1933"/>
      <c r="WYN17" s="1933"/>
      <c r="WYO17" s="1933"/>
      <c r="WYP17" s="1933"/>
      <c r="WYQ17" s="1933"/>
      <c r="WYR17" s="1933"/>
      <c r="WYS17" s="1933"/>
      <c r="WYT17" s="1933"/>
      <c r="WYU17" s="1933"/>
      <c r="WYV17" s="1933"/>
      <c r="WYW17" s="1933"/>
      <c r="WYX17" s="1933"/>
      <c r="WYY17" s="1933"/>
      <c r="WYZ17" s="1933"/>
      <c r="WZA17" s="1933"/>
      <c r="WZB17" s="1933"/>
      <c r="WZC17" s="1933"/>
      <c r="WZD17" s="1933"/>
      <c r="WZE17" s="1933"/>
      <c r="WZF17" s="1933"/>
      <c r="WZG17" s="1933"/>
      <c r="WZH17" s="1933"/>
      <c r="WZI17" s="1933"/>
      <c r="WZJ17" s="1933"/>
      <c r="WZK17" s="1933"/>
      <c r="WZL17" s="1933"/>
      <c r="WZM17" s="1933"/>
      <c r="WZN17" s="1933"/>
      <c r="WZO17" s="1933"/>
      <c r="WZP17" s="1933"/>
      <c r="WZQ17" s="1933"/>
      <c r="WZR17" s="1933"/>
      <c r="WZS17" s="1933"/>
      <c r="WZT17" s="1933"/>
      <c r="WZU17" s="1933"/>
      <c r="WZV17" s="1933"/>
      <c r="WZW17" s="1933"/>
      <c r="WZX17" s="1933"/>
      <c r="WZY17" s="1933"/>
      <c r="WZZ17" s="1933"/>
      <c r="XAA17" s="1933"/>
      <c r="XAB17" s="1933"/>
      <c r="XAC17" s="1933"/>
      <c r="XAD17" s="1933"/>
      <c r="XAE17" s="1933"/>
      <c r="XAF17" s="1933"/>
      <c r="XAG17" s="1933"/>
      <c r="XAH17" s="1933"/>
      <c r="XAI17" s="1933"/>
      <c r="XAJ17" s="1933"/>
      <c r="XAK17" s="1933"/>
      <c r="XAL17" s="1933"/>
      <c r="XAM17" s="1933"/>
      <c r="XAN17" s="1933"/>
      <c r="XAO17" s="1933"/>
      <c r="XAP17" s="1933"/>
      <c r="XAQ17" s="1933"/>
      <c r="XAR17" s="1933"/>
      <c r="XAS17" s="1933"/>
      <c r="XAT17" s="1933"/>
      <c r="XAU17" s="1933"/>
      <c r="XAV17" s="1933"/>
      <c r="XAW17" s="1933"/>
      <c r="XAX17" s="1933"/>
      <c r="XAY17" s="1933"/>
      <c r="XAZ17" s="1933"/>
      <c r="XBA17" s="1933"/>
      <c r="XBB17" s="1933"/>
      <c r="XBC17" s="1933"/>
      <c r="XBD17" s="1933"/>
      <c r="XBE17" s="1933"/>
      <c r="XBF17" s="1933"/>
      <c r="XBG17" s="1933"/>
      <c r="XBH17" s="1933"/>
      <c r="XBI17" s="1933"/>
      <c r="XBJ17" s="1933"/>
      <c r="XBK17" s="1933"/>
      <c r="XBL17" s="1933"/>
      <c r="XBM17" s="1933"/>
      <c r="XBN17" s="1933"/>
      <c r="XBO17" s="1933"/>
      <c r="XBP17" s="1933"/>
      <c r="XBQ17" s="1933"/>
      <c r="XBR17" s="1933"/>
      <c r="XBS17" s="1933"/>
      <c r="XBT17" s="1933"/>
      <c r="XBU17" s="1933"/>
      <c r="XBV17" s="1933"/>
      <c r="XBW17" s="1933"/>
      <c r="XBX17" s="1933"/>
      <c r="XBY17" s="1933"/>
      <c r="XBZ17" s="1933"/>
      <c r="XCA17" s="1933"/>
      <c r="XCB17" s="1933"/>
      <c r="XCC17" s="1933"/>
      <c r="XCD17" s="1933"/>
      <c r="XCE17" s="1933"/>
      <c r="XCF17" s="1933"/>
      <c r="XCG17" s="1933"/>
      <c r="XCH17" s="1933"/>
      <c r="XCI17" s="1933"/>
      <c r="XCJ17" s="1933"/>
      <c r="XCK17" s="1933"/>
      <c r="XCL17" s="1933"/>
      <c r="XCM17" s="1933"/>
      <c r="XCN17" s="1933"/>
      <c r="XCO17" s="1933"/>
      <c r="XCP17" s="1933"/>
      <c r="XCQ17" s="1933"/>
      <c r="XCR17" s="1933"/>
      <c r="XCS17" s="1933"/>
      <c r="XCT17" s="1933"/>
      <c r="XCU17" s="1933"/>
      <c r="XCV17" s="1933"/>
      <c r="XCW17" s="1933"/>
      <c r="XCX17" s="1933"/>
      <c r="XCY17" s="1933"/>
      <c r="XCZ17" s="1933"/>
      <c r="XDA17" s="1933"/>
      <c r="XDB17" s="1933"/>
      <c r="XDC17" s="1933"/>
      <c r="XDD17" s="1933"/>
      <c r="XDE17" s="1933"/>
      <c r="XDF17" s="1933"/>
      <c r="XDG17" s="1933"/>
      <c r="XDH17" s="1933"/>
      <c r="XDI17" s="1933"/>
      <c r="XDJ17" s="1933"/>
      <c r="XDK17" s="1933"/>
      <c r="XDL17" s="1933"/>
      <c r="XDM17" s="1933"/>
      <c r="XDN17" s="1933"/>
      <c r="XDO17" s="1933"/>
      <c r="XDP17" s="1933"/>
      <c r="XDQ17" s="1933"/>
      <c r="XDR17" s="1933"/>
      <c r="XDS17" s="1933"/>
      <c r="XDT17" s="1933"/>
      <c r="XDU17" s="1933"/>
      <c r="XDV17" s="1933"/>
      <c r="XDW17" s="1933"/>
      <c r="XDX17" s="1933"/>
      <c r="XDY17" s="1933"/>
      <c r="XDZ17" s="1933"/>
      <c r="XEA17" s="1933"/>
      <c r="XEB17" s="1933"/>
      <c r="XEC17" s="1933"/>
      <c r="XED17" s="1933"/>
      <c r="XEE17" s="1933"/>
      <c r="XEF17" s="1933"/>
      <c r="XEG17" s="1933"/>
      <c r="XEH17" s="1933"/>
      <c r="XEI17" s="1933"/>
      <c r="XEJ17" s="1933"/>
      <c r="XEK17" s="1933"/>
      <c r="XEL17" s="1933"/>
      <c r="XEM17" s="1933"/>
      <c r="XEN17" s="1933"/>
      <c r="XEO17" s="1933"/>
      <c r="XEP17" s="1933"/>
      <c r="XEQ17" s="1933"/>
      <c r="XER17" s="1933"/>
      <c r="XES17" s="1933"/>
      <c r="XET17" s="1933"/>
      <c r="XEU17" s="1933"/>
      <c r="XEV17" s="1933"/>
      <c r="XEW17" s="1933"/>
      <c r="XEX17" s="1933"/>
      <c r="XEY17" s="1933"/>
      <c r="XEZ17" s="1933"/>
      <c r="XFA17" s="1933"/>
      <c r="XFB17" s="1933"/>
      <c r="XFC17" s="1933"/>
      <c r="XFD17" s="1933"/>
    </row>
    <row r="18" spans="1:16384" ht="52.5" customHeight="1">
      <c r="A18" s="1930" t="s">
        <v>396</v>
      </c>
      <c r="B18" s="1930"/>
      <c r="C18" s="1930"/>
      <c r="D18" s="1930"/>
      <c r="E18" s="1930"/>
      <c r="F18" s="1930"/>
      <c r="G18" s="1930"/>
      <c r="H18" s="1930"/>
      <c r="I18" s="1930"/>
      <c r="J18" s="1685"/>
      <c r="K18" s="1933"/>
      <c r="L18" s="1933"/>
      <c r="M18" s="1933"/>
      <c r="N18" s="1933"/>
      <c r="O18" s="1933"/>
      <c r="P18" s="1933"/>
      <c r="Q18" s="1933"/>
      <c r="R18" s="1933"/>
      <c r="S18" s="1933"/>
      <c r="T18" s="1933"/>
      <c r="U18" s="1933"/>
      <c r="V18" s="1933"/>
      <c r="W18" s="1933"/>
      <c r="X18" s="1933"/>
      <c r="Y18" s="1933"/>
      <c r="Z18" s="1933"/>
      <c r="AA18" s="1933"/>
      <c r="AB18" s="1933"/>
      <c r="AC18" s="1933"/>
      <c r="AD18" s="1933"/>
      <c r="AE18" s="1933"/>
      <c r="AF18" s="1933"/>
      <c r="AG18" s="1933"/>
      <c r="AH18" s="1933"/>
      <c r="AI18" s="1933"/>
      <c r="AJ18" s="1933"/>
      <c r="AK18" s="1933"/>
      <c r="AL18" s="1933"/>
      <c r="AM18" s="1933"/>
      <c r="AN18" s="1933"/>
      <c r="AO18" s="1933"/>
      <c r="AP18" s="1933"/>
      <c r="AQ18" s="1933"/>
      <c r="AR18" s="1933"/>
      <c r="AS18" s="1933"/>
      <c r="AT18" s="1933"/>
      <c r="AU18" s="1933"/>
      <c r="AV18" s="1933"/>
      <c r="AW18" s="1933"/>
      <c r="AX18" s="1933"/>
      <c r="AY18" s="1933"/>
      <c r="AZ18" s="1933"/>
      <c r="BA18" s="1933"/>
      <c r="BB18" s="1933"/>
      <c r="BC18" s="1933"/>
      <c r="BD18" s="1933"/>
      <c r="BE18" s="1933"/>
      <c r="BF18" s="1933"/>
      <c r="BG18" s="1933"/>
      <c r="BH18" s="1933"/>
      <c r="BI18" s="1933"/>
      <c r="BJ18" s="1933"/>
      <c r="BK18" s="1933"/>
      <c r="BL18" s="1933"/>
      <c r="BM18" s="1933"/>
      <c r="BN18" s="1933"/>
      <c r="BO18" s="1933"/>
      <c r="BP18" s="1933"/>
      <c r="BQ18" s="1933"/>
      <c r="BR18" s="1933"/>
      <c r="BS18" s="1933"/>
      <c r="BT18" s="1933"/>
      <c r="BU18" s="1933"/>
      <c r="BV18" s="1933"/>
      <c r="BW18" s="1933"/>
      <c r="BX18" s="1933"/>
      <c r="BY18" s="1933"/>
      <c r="BZ18" s="1933"/>
      <c r="CA18" s="1933"/>
      <c r="CB18" s="1933"/>
      <c r="CC18" s="1933"/>
      <c r="CD18" s="1933"/>
      <c r="CE18" s="1933"/>
      <c r="CF18" s="1933"/>
      <c r="CG18" s="1933"/>
      <c r="CH18" s="1933"/>
      <c r="CI18" s="1933"/>
      <c r="CJ18" s="1933"/>
      <c r="CK18" s="1933"/>
      <c r="CL18" s="1933"/>
      <c r="CM18" s="1933"/>
      <c r="CN18" s="1933"/>
      <c r="CO18" s="1933"/>
      <c r="CP18" s="1933"/>
      <c r="CQ18" s="1933"/>
      <c r="CR18" s="1933"/>
      <c r="CS18" s="1933"/>
      <c r="CT18" s="1933"/>
      <c r="CU18" s="1933"/>
      <c r="CV18" s="1933"/>
      <c r="CW18" s="1933"/>
      <c r="CX18" s="1933"/>
      <c r="CY18" s="1933"/>
      <c r="CZ18" s="1933"/>
      <c r="DA18" s="1933"/>
      <c r="DB18" s="1933"/>
      <c r="DC18" s="1933"/>
      <c r="DD18" s="1933"/>
      <c r="DE18" s="1933"/>
      <c r="DF18" s="1933"/>
      <c r="DG18" s="1933"/>
      <c r="DH18" s="1933"/>
      <c r="DI18" s="1933"/>
      <c r="DJ18" s="1933"/>
      <c r="DK18" s="1933"/>
      <c r="DL18" s="1933"/>
      <c r="DM18" s="1933"/>
      <c r="DN18" s="1933"/>
      <c r="DO18" s="1933"/>
      <c r="DP18" s="1933"/>
      <c r="DQ18" s="1933"/>
      <c r="DR18" s="1933"/>
      <c r="DS18" s="1933"/>
      <c r="DT18" s="1933"/>
      <c r="DU18" s="1933"/>
      <c r="DV18" s="1933"/>
      <c r="DW18" s="1933"/>
      <c r="DX18" s="1933"/>
      <c r="DY18" s="1933"/>
      <c r="DZ18" s="1933"/>
      <c r="EA18" s="1933"/>
      <c r="EB18" s="1933"/>
      <c r="EC18" s="1933"/>
      <c r="ED18" s="1933"/>
      <c r="EE18" s="1933"/>
      <c r="EF18" s="1933"/>
      <c r="EG18" s="1933"/>
      <c r="EH18" s="1933"/>
      <c r="EI18" s="1933"/>
      <c r="EJ18" s="1933"/>
      <c r="EK18" s="1933"/>
      <c r="EL18" s="1933"/>
      <c r="EM18" s="1933"/>
      <c r="EN18" s="1933"/>
      <c r="EO18" s="1933"/>
      <c r="EP18" s="1933"/>
      <c r="EQ18" s="1933"/>
      <c r="ER18" s="1933"/>
      <c r="ES18" s="1933"/>
      <c r="ET18" s="1933"/>
      <c r="EU18" s="1933"/>
      <c r="EV18" s="1933"/>
      <c r="EW18" s="1933"/>
      <c r="EX18" s="1933"/>
      <c r="EY18" s="1933"/>
      <c r="EZ18" s="1933"/>
      <c r="FA18" s="1933"/>
      <c r="FB18" s="1933"/>
      <c r="FC18" s="1933"/>
      <c r="FD18" s="1933"/>
      <c r="FE18" s="1933"/>
      <c r="FF18" s="1933"/>
      <c r="FG18" s="1933"/>
      <c r="FH18" s="1933"/>
      <c r="FI18" s="1933"/>
      <c r="FJ18" s="1933"/>
      <c r="FK18" s="1933"/>
      <c r="FL18" s="1933"/>
      <c r="FM18" s="1933"/>
      <c r="FN18" s="1933"/>
      <c r="FO18" s="1933"/>
      <c r="FP18" s="1933"/>
      <c r="FQ18" s="1933"/>
      <c r="FR18" s="1933"/>
      <c r="FS18" s="1933"/>
      <c r="FT18" s="1933"/>
      <c r="FU18" s="1933"/>
      <c r="FV18" s="1933"/>
      <c r="FW18" s="1933"/>
      <c r="FX18" s="1933"/>
      <c r="FY18" s="1933"/>
      <c r="FZ18" s="1933"/>
      <c r="GA18" s="1933"/>
      <c r="GB18" s="1933"/>
      <c r="GC18" s="1933"/>
      <c r="GD18" s="1933"/>
      <c r="GE18" s="1933"/>
      <c r="GF18" s="1933"/>
      <c r="GG18" s="1933"/>
      <c r="GH18" s="1933"/>
      <c r="GI18" s="1933"/>
      <c r="GJ18" s="1933"/>
      <c r="GK18" s="1933"/>
      <c r="GL18" s="1933"/>
      <c r="GM18" s="1933"/>
      <c r="GN18" s="1933"/>
      <c r="GO18" s="1933"/>
      <c r="GP18" s="1933"/>
      <c r="GQ18" s="1933"/>
      <c r="GR18" s="1933"/>
      <c r="GS18" s="1933"/>
      <c r="GT18" s="1933"/>
      <c r="GU18" s="1933"/>
      <c r="GV18" s="1933"/>
      <c r="GW18" s="1933"/>
      <c r="GX18" s="1933"/>
      <c r="GY18" s="1933"/>
      <c r="GZ18" s="1933"/>
      <c r="HA18" s="1933"/>
      <c r="HB18" s="1933"/>
      <c r="HC18" s="1933"/>
      <c r="HD18" s="1933"/>
      <c r="HE18" s="1933"/>
      <c r="HF18" s="1933"/>
      <c r="HG18" s="1933"/>
      <c r="HH18" s="1933"/>
      <c r="HI18" s="1933"/>
      <c r="HJ18" s="1933"/>
      <c r="HK18" s="1933"/>
      <c r="HL18" s="1933"/>
      <c r="HM18" s="1933"/>
      <c r="HN18" s="1933"/>
      <c r="HO18" s="1933"/>
      <c r="HP18" s="1933"/>
      <c r="HQ18" s="1933"/>
      <c r="HR18" s="1933"/>
      <c r="HS18" s="1933"/>
      <c r="HT18" s="1933"/>
      <c r="HU18" s="1933"/>
      <c r="HV18" s="1933"/>
      <c r="HW18" s="1933"/>
      <c r="HX18" s="1933"/>
      <c r="HY18" s="1933"/>
      <c r="HZ18" s="1933"/>
      <c r="IA18" s="1933"/>
      <c r="IB18" s="1933"/>
      <c r="IC18" s="1933"/>
      <c r="ID18" s="1933"/>
      <c r="IE18" s="1933"/>
      <c r="IF18" s="1933"/>
      <c r="IG18" s="1933"/>
      <c r="IH18" s="1933"/>
      <c r="II18" s="1933"/>
      <c r="IJ18" s="1933"/>
      <c r="IK18" s="1933"/>
      <c r="IL18" s="1933"/>
      <c r="IM18" s="1933"/>
      <c r="IN18" s="1933"/>
      <c r="IO18" s="1933"/>
      <c r="IP18" s="1933"/>
      <c r="IQ18" s="1933"/>
      <c r="IR18" s="1933"/>
      <c r="IS18" s="1933"/>
      <c r="IT18" s="1933"/>
      <c r="IU18" s="1933"/>
      <c r="IV18" s="1933"/>
      <c r="IW18" s="1933"/>
      <c r="IX18" s="1933"/>
      <c r="IY18" s="1933"/>
      <c r="IZ18" s="1933"/>
      <c r="JA18" s="1933"/>
      <c r="JB18" s="1933"/>
      <c r="JC18" s="1933"/>
      <c r="JD18" s="1933"/>
      <c r="JE18" s="1933"/>
      <c r="JF18" s="1933"/>
      <c r="JG18" s="1933"/>
      <c r="JH18" s="1933"/>
      <c r="JI18" s="1933"/>
      <c r="JJ18" s="1933"/>
      <c r="JK18" s="1933"/>
      <c r="JL18" s="1933"/>
      <c r="JM18" s="1933"/>
      <c r="JN18" s="1933"/>
      <c r="JO18" s="1933"/>
      <c r="JP18" s="1933"/>
      <c r="JQ18" s="1933"/>
      <c r="JR18" s="1933"/>
      <c r="JS18" s="1933"/>
      <c r="JT18" s="1933"/>
      <c r="JU18" s="1933"/>
      <c r="JV18" s="1933"/>
      <c r="JW18" s="1933"/>
      <c r="JX18" s="1933"/>
      <c r="JY18" s="1933"/>
      <c r="JZ18" s="1933"/>
      <c r="KA18" s="1933"/>
      <c r="KB18" s="1933"/>
      <c r="KC18" s="1933"/>
      <c r="KD18" s="1933"/>
      <c r="KE18" s="1933"/>
      <c r="KF18" s="1933"/>
      <c r="KG18" s="1933"/>
      <c r="KH18" s="1933"/>
      <c r="KI18" s="1933"/>
      <c r="KJ18" s="1933"/>
      <c r="KK18" s="1933"/>
      <c r="KL18" s="1933"/>
      <c r="KM18" s="1933"/>
      <c r="KN18" s="1933"/>
      <c r="KO18" s="1933"/>
      <c r="KP18" s="1933"/>
      <c r="KQ18" s="1933"/>
      <c r="KR18" s="1933"/>
      <c r="KS18" s="1933"/>
      <c r="KT18" s="1933"/>
      <c r="KU18" s="1933"/>
      <c r="KV18" s="1933"/>
      <c r="KW18" s="1933"/>
      <c r="KX18" s="1933"/>
      <c r="KY18" s="1933"/>
      <c r="KZ18" s="1933"/>
      <c r="LA18" s="1933"/>
      <c r="LB18" s="1933"/>
      <c r="LC18" s="1933"/>
      <c r="LD18" s="1933"/>
      <c r="LE18" s="1933"/>
      <c r="LF18" s="1933"/>
      <c r="LG18" s="1933"/>
      <c r="LH18" s="1933"/>
      <c r="LI18" s="1933"/>
      <c r="LJ18" s="1933"/>
      <c r="LK18" s="1933"/>
      <c r="LL18" s="1933"/>
      <c r="LM18" s="1933"/>
      <c r="LN18" s="1933"/>
      <c r="LO18" s="1933"/>
      <c r="LP18" s="1933"/>
      <c r="LQ18" s="1933"/>
      <c r="LR18" s="1933"/>
      <c r="LS18" s="1933"/>
      <c r="LT18" s="1933"/>
      <c r="LU18" s="1933"/>
      <c r="LV18" s="1933"/>
      <c r="LW18" s="1933"/>
      <c r="LX18" s="1933"/>
      <c r="LY18" s="1933"/>
      <c r="LZ18" s="1933"/>
      <c r="MA18" s="1933"/>
      <c r="MB18" s="1933"/>
      <c r="MC18" s="1933"/>
      <c r="MD18" s="1933"/>
      <c r="ME18" s="1933"/>
      <c r="MF18" s="1933"/>
      <c r="MG18" s="1933"/>
      <c r="MH18" s="1933"/>
      <c r="MI18" s="1933"/>
      <c r="MJ18" s="1933"/>
      <c r="MK18" s="1933"/>
      <c r="ML18" s="1933"/>
      <c r="MM18" s="1933"/>
      <c r="MN18" s="1933"/>
      <c r="MO18" s="1933"/>
      <c r="MP18" s="1933"/>
      <c r="MQ18" s="1933"/>
      <c r="MR18" s="1933"/>
      <c r="MS18" s="1933"/>
      <c r="MT18" s="1933"/>
      <c r="MU18" s="1933"/>
      <c r="MV18" s="1933"/>
      <c r="MW18" s="1933"/>
      <c r="MX18" s="1933"/>
      <c r="MY18" s="1933"/>
      <c r="MZ18" s="1933"/>
      <c r="NA18" s="1933"/>
      <c r="NB18" s="1933"/>
      <c r="NC18" s="1933"/>
      <c r="ND18" s="1933"/>
      <c r="NE18" s="1933"/>
      <c r="NF18" s="1933"/>
      <c r="NG18" s="1933"/>
      <c r="NH18" s="1933"/>
      <c r="NI18" s="1933"/>
      <c r="NJ18" s="1933"/>
      <c r="NK18" s="1933"/>
      <c r="NL18" s="1933"/>
      <c r="NM18" s="1933"/>
      <c r="NN18" s="1933"/>
      <c r="NO18" s="1933"/>
      <c r="NP18" s="1933"/>
      <c r="NQ18" s="1933"/>
      <c r="NR18" s="1933"/>
      <c r="NS18" s="1933"/>
      <c r="NT18" s="1933"/>
      <c r="NU18" s="1933"/>
      <c r="NV18" s="1933"/>
      <c r="NW18" s="1933"/>
      <c r="NX18" s="1933"/>
      <c r="NY18" s="1933"/>
      <c r="NZ18" s="1933"/>
      <c r="OA18" s="1933"/>
      <c r="OB18" s="1933"/>
      <c r="OC18" s="1933"/>
      <c r="OD18" s="1933"/>
      <c r="OE18" s="1933"/>
      <c r="OF18" s="1933"/>
      <c r="OG18" s="1933"/>
      <c r="OH18" s="1933"/>
      <c r="OI18" s="1933"/>
      <c r="OJ18" s="1933"/>
      <c r="OK18" s="1933"/>
      <c r="OL18" s="1933"/>
      <c r="OM18" s="1933"/>
      <c r="ON18" s="1933"/>
      <c r="OO18" s="1933"/>
      <c r="OP18" s="1933"/>
      <c r="OQ18" s="1933"/>
      <c r="OR18" s="1933"/>
      <c r="OS18" s="1933"/>
      <c r="OT18" s="1933"/>
      <c r="OU18" s="1933"/>
      <c r="OV18" s="1933"/>
      <c r="OW18" s="1933"/>
      <c r="OX18" s="1933"/>
      <c r="OY18" s="1933"/>
      <c r="OZ18" s="1933"/>
      <c r="PA18" s="1933"/>
      <c r="PB18" s="1933"/>
      <c r="PC18" s="1933"/>
      <c r="PD18" s="1933"/>
      <c r="PE18" s="1933"/>
      <c r="PF18" s="1933"/>
      <c r="PG18" s="1933"/>
      <c r="PH18" s="1933"/>
      <c r="PI18" s="1933"/>
      <c r="PJ18" s="1933"/>
      <c r="PK18" s="1933"/>
      <c r="PL18" s="1933"/>
      <c r="PM18" s="1933"/>
      <c r="PN18" s="1933"/>
      <c r="PO18" s="1933"/>
      <c r="PP18" s="1933"/>
      <c r="PQ18" s="1933"/>
      <c r="PR18" s="1933"/>
      <c r="PS18" s="1933"/>
      <c r="PT18" s="1933"/>
      <c r="PU18" s="1933"/>
      <c r="PV18" s="1933"/>
      <c r="PW18" s="1933"/>
      <c r="PX18" s="1933"/>
      <c r="PY18" s="1933"/>
      <c r="PZ18" s="1933"/>
      <c r="QA18" s="1933"/>
      <c r="QB18" s="1933"/>
      <c r="QC18" s="1933"/>
      <c r="QD18" s="1933"/>
      <c r="QE18" s="1933"/>
      <c r="QF18" s="1933"/>
      <c r="QG18" s="1933"/>
      <c r="QH18" s="1933"/>
      <c r="QI18" s="1933"/>
      <c r="QJ18" s="1933"/>
      <c r="QK18" s="1933"/>
      <c r="QL18" s="1933"/>
      <c r="QM18" s="1933"/>
      <c r="QN18" s="1933"/>
      <c r="QO18" s="1933"/>
      <c r="QP18" s="1933"/>
      <c r="QQ18" s="1933"/>
      <c r="QR18" s="1933"/>
      <c r="QS18" s="1933"/>
      <c r="QT18" s="1933"/>
      <c r="QU18" s="1933"/>
      <c r="QV18" s="1933"/>
      <c r="QW18" s="1933"/>
      <c r="QX18" s="1933"/>
      <c r="QY18" s="1933"/>
      <c r="QZ18" s="1933"/>
      <c r="RA18" s="1933"/>
      <c r="RB18" s="1933"/>
      <c r="RC18" s="1933"/>
      <c r="RD18" s="1933"/>
      <c r="RE18" s="1933"/>
      <c r="RF18" s="1933"/>
      <c r="RG18" s="1933"/>
      <c r="RH18" s="1933"/>
      <c r="RI18" s="1933"/>
      <c r="RJ18" s="1933"/>
      <c r="RK18" s="1933"/>
      <c r="RL18" s="1933"/>
      <c r="RM18" s="1933"/>
      <c r="RN18" s="1933"/>
      <c r="RO18" s="1933"/>
      <c r="RP18" s="1933"/>
      <c r="RQ18" s="1933"/>
      <c r="RR18" s="1933"/>
      <c r="RS18" s="1933"/>
      <c r="RT18" s="1933"/>
      <c r="RU18" s="1933"/>
      <c r="RV18" s="1933"/>
      <c r="RW18" s="1933"/>
      <c r="RX18" s="1933"/>
      <c r="RY18" s="1933"/>
      <c r="RZ18" s="1933"/>
      <c r="SA18" s="1933"/>
      <c r="SB18" s="1933"/>
      <c r="SC18" s="1933"/>
      <c r="SD18" s="1933"/>
      <c r="SE18" s="1933"/>
      <c r="SF18" s="1933"/>
      <c r="SG18" s="1933"/>
      <c r="SH18" s="1933"/>
      <c r="SI18" s="1933"/>
      <c r="SJ18" s="1933"/>
      <c r="SK18" s="1933"/>
      <c r="SL18" s="1933"/>
      <c r="SM18" s="1933"/>
      <c r="SN18" s="1933"/>
      <c r="SO18" s="1933"/>
      <c r="SP18" s="1933"/>
      <c r="SQ18" s="1933"/>
      <c r="SR18" s="1933"/>
      <c r="SS18" s="1933"/>
      <c r="ST18" s="1933"/>
      <c r="SU18" s="1933"/>
      <c r="SV18" s="1933"/>
      <c r="SW18" s="1933"/>
      <c r="SX18" s="1933"/>
      <c r="SY18" s="1933"/>
      <c r="SZ18" s="1933"/>
      <c r="TA18" s="1933"/>
      <c r="TB18" s="1933"/>
      <c r="TC18" s="1933"/>
      <c r="TD18" s="1933"/>
      <c r="TE18" s="1933"/>
      <c r="TF18" s="1933"/>
      <c r="TG18" s="1933"/>
      <c r="TH18" s="1933"/>
      <c r="TI18" s="1933"/>
      <c r="TJ18" s="1933"/>
      <c r="TK18" s="1933"/>
      <c r="TL18" s="1933"/>
      <c r="TM18" s="1933"/>
      <c r="TN18" s="1933"/>
      <c r="TO18" s="1933"/>
      <c r="TP18" s="1933"/>
      <c r="TQ18" s="1933"/>
      <c r="TR18" s="1933"/>
      <c r="TS18" s="1933"/>
      <c r="TT18" s="1933"/>
      <c r="TU18" s="1933"/>
      <c r="TV18" s="1933"/>
      <c r="TW18" s="1933"/>
      <c r="TX18" s="1933"/>
      <c r="TY18" s="1933"/>
      <c r="TZ18" s="1933"/>
      <c r="UA18" s="1933"/>
      <c r="UB18" s="1933"/>
      <c r="UC18" s="1933"/>
      <c r="UD18" s="1933"/>
      <c r="UE18" s="1933"/>
      <c r="UF18" s="1933"/>
      <c r="UG18" s="1933"/>
      <c r="UH18" s="1933"/>
      <c r="UI18" s="1933"/>
      <c r="UJ18" s="1933"/>
      <c r="UK18" s="1933"/>
      <c r="UL18" s="1933"/>
      <c r="UM18" s="1933"/>
      <c r="UN18" s="1933"/>
      <c r="UO18" s="1933"/>
      <c r="UP18" s="1933"/>
      <c r="UQ18" s="1933"/>
      <c r="UR18" s="1933"/>
      <c r="US18" s="1933"/>
      <c r="UT18" s="1933"/>
      <c r="UU18" s="1933"/>
      <c r="UV18" s="1933"/>
      <c r="UW18" s="1933"/>
      <c r="UX18" s="1933"/>
      <c r="UY18" s="1933"/>
      <c r="UZ18" s="1933"/>
      <c r="VA18" s="1933"/>
      <c r="VB18" s="1933"/>
      <c r="VC18" s="1933"/>
      <c r="VD18" s="1933"/>
      <c r="VE18" s="1933"/>
      <c r="VF18" s="1933"/>
      <c r="VG18" s="1933"/>
      <c r="VH18" s="1933"/>
      <c r="VI18" s="1933"/>
      <c r="VJ18" s="1933"/>
      <c r="VK18" s="1933"/>
      <c r="VL18" s="1933"/>
      <c r="VM18" s="1933"/>
      <c r="VN18" s="1933"/>
      <c r="VO18" s="1933"/>
      <c r="VP18" s="1933"/>
      <c r="VQ18" s="1933"/>
      <c r="VR18" s="1933"/>
      <c r="VS18" s="1933"/>
      <c r="VT18" s="1933"/>
      <c r="VU18" s="1933"/>
      <c r="VV18" s="1933"/>
      <c r="VW18" s="1933"/>
      <c r="VX18" s="1933"/>
      <c r="VY18" s="1933"/>
      <c r="VZ18" s="1933"/>
      <c r="WA18" s="1933"/>
      <c r="WB18" s="1933"/>
      <c r="WC18" s="1933"/>
      <c r="WD18" s="1933"/>
      <c r="WE18" s="1933"/>
      <c r="WF18" s="1933"/>
      <c r="WG18" s="1933"/>
      <c r="WH18" s="1933"/>
      <c r="WI18" s="1933"/>
      <c r="WJ18" s="1933"/>
      <c r="WK18" s="1933"/>
      <c r="WL18" s="1933"/>
      <c r="WM18" s="1933"/>
      <c r="WN18" s="1933"/>
      <c r="WO18" s="1933"/>
      <c r="WP18" s="1933"/>
      <c r="WQ18" s="1933"/>
      <c r="WR18" s="1933"/>
      <c r="WS18" s="1933"/>
      <c r="WT18" s="1933"/>
      <c r="WU18" s="1933"/>
      <c r="WV18" s="1933"/>
      <c r="WW18" s="1933"/>
      <c r="WX18" s="1933"/>
      <c r="WY18" s="1933"/>
      <c r="WZ18" s="1933"/>
      <c r="XA18" s="1933"/>
      <c r="XB18" s="1933"/>
      <c r="XC18" s="1933"/>
      <c r="XD18" s="1933"/>
      <c r="XE18" s="1933"/>
      <c r="XF18" s="1933"/>
      <c r="XG18" s="1933"/>
      <c r="XH18" s="1933"/>
      <c r="XI18" s="1933"/>
      <c r="XJ18" s="1933"/>
      <c r="XK18" s="1933"/>
      <c r="XL18" s="1933"/>
      <c r="XM18" s="1933"/>
      <c r="XN18" s="1933"/>
      <c r="XO18" s="1933"/>
      <c r="XP18" s="1933"/>
      <c r="XQ18" s="1933"/>
      <c r="XR18" s="1933"/>
      <c r="XS18" s="1933"/>
      <c r="XT18" s="1933"/>
      <c r="XU18" s="1933"/>
      <c r="XV18" s="1933"/>
      <c r="XW18" s="1933"/>
      <c r="XX18" s="1933"/>
      <c r="XY18" s="1933"/>
      <c r="XZ18" s="1933"/>
      <c r="YA18" s="1933"/>
      <c r="YB18" s="1933"/>
      <c r="YC18" s="1933"/>
      <c r="YD18" s="1933"/>
      <c r="YE18" s="1933"/>
      <c r="YF18" s="1933"/>
      <c r="YG18" s="1933"/>
      <c r="YH18" s="1933"/>
      <c r="YI18" s="1933"/>
      <c r="YJ18" s="1933"/>
      <c r="YK18" s="1933"/>
      <c r="YL18" s="1933"/>
      <c r="YM18" s="1933"/>
      <c r="YN18" s="1933"/>
      <c r="YO18" s="1933"/>
      <c r="YP18" s="1933"/>
      <c r="YQ18" s="1933"/>
      <c r="YR18" s="1933"/>
      <c r="YS18" s="1933"/>
      <c r="YT18" s="1933"/>
      <c r="YU18" s="1933"/>
      <c r="YV18" s="1933"/>
      <c r="YW18" s="1933"/>
      <c r="YX18" s="1933"/>
      <c r="YY18" s="1933"/>
      <c r="YZ18" s="1933"/>
      <c r="ZA18" s="1933"/>
      <c r="ZB18" s="1933"/>
      <c r="ZC18" s="1933"/>
      <c r="ZD18" s="1933"/>
      <c r="ZE18" s="1933"/>
      <c r="ZF18" s="1933"/>
      <c r="ZG18" s="1933"/>
      <c r="ZH18" s="1933"/>
      <c r="ZI18" s="1933"/>
      <c r="ZJ18" s="1933"/>
      <c r="ZK18" s="1933"/>
      <c r="ZL18" s="1933"/>
      <c r="ZM18" s="1933"/>
      <c r="ZN18" s="1933"/>
      <c r="ZO18" s="1933"/>
      <c r="ZP18" s="1933"/>
      <c r="ZQ18" s="1933"/>
      <c r="ZR18" s="1933"/>
      <c r="ZS18" s="1933"/>
      <c r="ZT18" s="1933"/>
      <c r="ZU18" s="1933"/>
      <c r="ZV18" s="1933"/>
      <c r="ZW18" s="1933"/>
      <c r="ZX18" s="1933"/>
      <c r="ZY18" s="1933"/>
      <c r="ZZ18" s="1933"/>
      <c r="AAA18" s="1933"/>
      <c r="AAB18" s="1933"/>
      <c r="AAC18" s="1933"/>
      <c r="AAD18" s="1933"/>
      <c r="AAE18" s="1933"/>
      <c r="AAF18" s="1933"/>
      <c r="AAG18" s="1933"/>
      <c r="AAH18" s="1933"/>
      <c r="AAI18" s="1933"/>
      <c r="AAJ18" s="1933"/>
      <c r="AAK18" s="1933"/>
      <c r="AAL18" s="1933"/>
      <c r="AAM18" s="1933"/>
      <c r="AAN18" s="1933"/>
      <c r="AAO18" s="1933"/>
      <c r="AAP18" s="1933"/>
      <c r="AAQ18" s="1933"/>
      <c r="AAR18" s="1933"/>
      <c r="AAS18" s="1933"/>
      <c r="AAT18" s="1933"/>
      <c r="AAU18" s="1933"/>
      <c r="AAV18" s="1933"/>
      <c r="AAW18" s="1933"/>
      <c r="AAX18" s="1933"/>
      <c r="AAY18" s="1933"/>
      <c r="AAZ18" s="1933"/>
      <c r="ABA18" s="1933"/>
      <c r="ABB18" s="1933"/>
      <c r="ABC18" s="1933"/>
      <c r="ABD18" s="1933"/>
      <c r="ABE18" s="1933"/>
      <c r="ABF18" s="1933"/>
      <c r="ABG18" s="1933"/>
      <c r="ABH18" s="1933"/>
      <c r="ABI18" s="1933"/>
      <c r="ABJ18" s="1933"/>
      <c r="ABK18" s="1933"/>
      <c r="ABL18" s="1933"/>
      <c r="ABM18" s="1933"/>
      <c r="ABN18" s="1933"/>
      <c r="ABO18" s="1933"/>
      <c r="ABP18" s="1933"/>
      <c r="ABQ18" s="1933"/>
      <c r="ABR18" s="1933"/>
      <c r="ABS18" s="1933"/>
      <c r="ABT18" s="1933"/>
      <c r="ABU18" s="1933"/>
      <c r="ABV18" s="1933"/>
      <c r="ABW18" s="1933"/>
      <c r="ABX18" s="1933"/>
      <c r="ABY18" s="1933"/>
      <c r="ABZ18" s="1933"/>
      <c r="ACA18" s="1933"/>
      <c r="ACB18" s="1933"/>
      <c r="ACC18" s="1933"/>
      <c r="ACD18" s="1933"/>
      <c r="ACE18" s="1933"/>
      <c r="ACF18" s="1933"/>
      <c r="ACG18" s="1933"/>
      <c r="ACH18" s="1933"/>
      <c r="ACI18" s="1933"/>
      <c r="ACJ18" s="1933"/>
      <c r="ACK18" s="1933"/>
      <c r="ACL18" s="1933"/>
      <c r="ACM18" s="1933"/>
      <c r="ACN18" s="1933"/>
      <c r="ACO18" s="1933"/>
      <c r="ACP18" s="1933"/>
      <c r="ACQ18" s="1933"/>
      <c r="ACR18" s="1933"/>
      <c r="ACS18" s="1933"/>
      <c r="ACT18" s="1933"/>
      <c r="ACU18" s="1933"/>
      <c r="ACV18" s="1933"/>
      <c r="ACW18" s="1933"/>
      <c r="ACX18" s="1933"/>
      <c r="ACY18" s="1933"/>
      <c r="ACZ18" s="1933"/>
      <c r="ADA18" s="1933"/>
      <c r="ADB18" s="1933"/>
      <c r="ADC18" s="1933"/>
      <c r="ADD18" s="1933"/>
      <c r="ADE18" s="1933"/>
      <c r="ADF18" s="1933"/>
      <c r="ADG18" s="1933"/>
      <c r="ADH18" s="1933"/>
      <c r="ADI18" s="1933"/>
      <c r="ADJ18" s="1933"/>
      <c r="ADK18" s="1933"/>
      <c r="ADL18" s="1933"/>
      <c r="ADM18" s="1933"/>
      <c r="ADN18" s="1933"/>
      <c r="ADO18" s="1933"/>
      <c r="ADP18" s="1933"/>
      <c r="ADQ18" s="1933"/>
      <c r="ADR18" s="1933"/>
      <c r="ADS18" s="1933"/>
      <c r="ADT18" s="1933"/>
      <c r="ADU18" s="1933"/>
      <c r="ADV18" s="1933"/>
      <c r="ADW18" s="1933"/>
      <c r="ADX18" s="1933"/>
      <c r="ADY18" s="1933"/>
      <c r="ADZ18" s="1933"/>
      <c r="AEA18" s="1933"/>
      <c r="AEB18" s="1933"/>
      <c r="AEC18" s="1933"/>
      <c r="AED18" s="1933"/>
      <c r="AEE18" s="1933"/>
      <c r="AEF18" s="1933"/>
      <c r="AEG18" s="1933"/>
      <c r="AEH18" s="1933"/>
      <c r="AEI18" s="1933"/>
      <c r="AEJ18" s="1933"/>
      <c r="AEK18" s="1933"/>
      <c r="AEL18" s="1933"/>
      <c r="AEM18" s="1933"/>
      <c r="AEN18" s="1933"/>
      <c r="AEO18" s="1933"/>
      <c r="AEP18" s="1933"/>
      <c r="AEQ18" s="1933"/>
      <c r="AER18" s="1933"/>
      <c r="AES18" s="1933"/>
      <c r="AET18" s="1933"/>
      <c r="AEU18" s="1933"/>
      <c r="AEV18" s="1933"/>
      <c r="AEW18" s="1933"/>
      <c r="AEX18" s="1933"/>
      <c r="AEY18" s="1933"/>
      <c r="AEZ18" s="1933"/>
      <c r="AFA18" s="1933"/>
      <c r="AFB18" s="1933"/>
      <c r="AFC18" s="1933"/>
      <c r="AFD18" s="1933"/>
      <c r="AFE18" s="1933"/>
      <c r="AFF18" s="1933"/>
      <c r="AFG18" s="1933"/>
      <c r="AFH18" s="1933"/>
      <c r="AFI18" s="1933"/>
      <c r="AFJ18" s="1933"/>
      <c r="AFK18" s="1933"/>
      <c r="AFL18" s="1933"/>
      <c r="AFM18" s="1933"/>
      <c r="AFN18" s="1933"/>
      <c r="AFO18" s="1933"/>
      <c r="AFP18" s="1933"/>
      <c r="AFQ18" s="1933"/>
      <c r="AFR18" s="1933"/>
      <c r="AFS18" s="1933"/>
      <c r="AFT18" s="1933"/>
      <c r="AFU18" s="1933"/>
      <c r="AFV18" s="1933"/>
      <c r="AFW18" s="1933"/>
      <c r="AFX18" s="1933"/>
      <c r="AFY18" s="1933"/>
      <c r="AFZ18" s="1933"/>
      <c r="AGA18" s="1933"/>
      <c r="AGB18" s="1933"/>
      <c r="AGC18" s="1933"/>
      <c r="AGD18" s="1933"/>
      <c r="AGE18" s="1933"/>
      <c r="AGF18" s="1933"/>
      <c r="AGG18" s="1933"/>
      <c r="AGH18" s="1933"/>
      <c r="AGI18" s="1933"/>
      <c r="AGJ18" s="1933"/>
      <c r="AGK18" s="1933"/>
      <c r="AGL18" s="1933"/>
      <c r="AGM18" s="1933"/>
      <c r="AGN18" s="1933"/>
      <c r="AGO18" s="1933"/>
      <c r="AGP18" s="1933"/>
      <c r="AGQ18" s="1933"/>
      <c r="AGR18" s="1933"/>
      <c r="AGS18" s="1933"/>
      <c r="AGT18" s="1933"/>
      <c r="AGU18" s="1933"/>
      <c r="AGV18" s="1933"/>
      <c r="AGW18" s="1933"/>
      <c r="AGX18" s="1933"/>
      <c r="AGY18" s="1933"/>
      <c r="AGZ18" s="1933"/>
      <c r="AHA18" s="1933"/>
      <c r="AHB18" s="1933"/>
      <c r="AHC18" s="1933"/>
      <c r="AHD18" s="1933"/>
      <c r="AHE18" s="1933"/>
      <c r="AHF18" s="1933"/>
      <c r="AHG18" s="1933"/>
      <c r="AHH18" s="1933"/>
      <c r="AHI18" s="1933"/>
      <c r="AHJ18" s="1933"/>
      <c r="AHK18" s="1933"/>
      <c r="AHL18" s="1933"/>
      <c r="AHM18" s="1933"/>
      <c r="AHN18" s="1933"/>
      <c r="AHO18" s="1933"/>
      <c r="AHP18" s="1933"/>
      <c r="AHQ18" s="1933"/>
      <c r="AHR18" s="1933"/>
      <c r="AHS18" s="1933"/>
      <c r="AHT18" s="1933"/>
      <c r="AHU18" s="1933"/>
      <c r="AHV18" s="1933"/>
      <c r="AHW18" s="1933"/>
      <c r="AHX18" s="1933"/>
      <c r="AHY18" s="1933"/>
      <c r="AHZ18" s="1933"/>
      <c r="AIA18" s="1933"/>
      <c r="AIB18" s="1933"/>
      <c r="AIC18" s="1933"/>
      <c r="AID18" s="1933"/>
      <c r="AIE18" s="1933"/>
      <c r="AIF18" s="1933"/>
      <c r="AIG18" s="1933"/>
      <c r="AIH18" s="1933"/>
      <c r="AII18" s="1933"/>
      <c r="AIJ18" s="1933"/>
      <c r="AIK18" s="1933"/>
      <c r="AIL18" s="1933"/>
      <c r="AIM18" s="1933"/>
      <c r="AIN18" s="1933"/>
      <c r="AIO18" s="1933"/>
      <c r="AIP18" s="1933"/>
      <c r="AIQ18" s="1933"/>
      <c r="AIR18" s="1933"/>
      <c r="AIS18" s="1933"/>
      <c r="AIT18" s="1933"/>
      <c r="AIU18" s="1933"/>
      <c r="AIV18" s="1933"/>
      <c r="AIW18" s="1933"/>
      <c r="AIX18" s="1933"/>
      <c r="AIY18" s="1933"/>
      <c r="AIZ18" s="1933"/>
      <c r="AJA18" s="1933"/>
      <c r="AJB18" s="1933"/>
      <c r="AJC18" s="1933"/>
      <c r="AJD18" s="1933"/>
      <c r="AJE18" s="1933"/>
      <c r="AJF18" s="1933"/>
      <c r="AJG18" s="1933"/>
      <c r="AJH18" s="1933"/>
      <c r="AJI18" s="1933"/>
      <c r="AJJ18" s="1933"/>
      <c r="AJK18" s="1933"/>
      <c r="AJL18" s="1933"/>
      <c r="AJM18" s="1933"/>
      <c r="AJN18" s="1933"/>
      <c r="AJO18" s="1933"/>
      <c r="AJP18" s="1933"/>
      <c r="AJQ18" s="1933"/>
      <c r="AJR18" s="1933"/>
      <c r="AJS18" s="1933"/>
      <c r="AJT18" s="1933"/>
      <c r="AJU18" s="1933"/>
      <c r="AJV18" s="1933"/>
      <c r="AJW18" s="1933"/>
      <c r="AJX18" s="1933"/>
      <c r="AJY18" s="1933"/>
      <c r="AJZ18" s="1933"/>
      <c r="AKA18" s="1933"/>
      <c r="AKB18" s="1933"/>
      <c r="AKC18" s="1933"/>
      <c r="AKD18" s="1933"/>
      <c r="AKE18" s="1933"/>
      <c r="AKF18" s="1933"/>
      <c r="AKG18" s="1933"/>
      <c r="AKH18" s="1933"/>
      <c r="AKI18" s="1933"/>
      <c r="AKJ18" s="1933"/>
      <c r="AKK18" s="1933"/>
      <c r="AKL18" s="1933"/>
      <c r="AKM18" s="1933"/>
      <c r="AKN18" s="1933"/>
      <c r="AKO18" s="1933"/>
      <c r="AKP18" s="1933"/>
      <c r="AKQ18" s="1933"/>
      <c r="AKR18" s="1933"/>
      <c r="AKS18" s="1933"/>
      <c r="AKT18" s="1933"/>
      <c r="AKU18" s="1933"/>
      <c r="AKV18" s="1933"/>
      <c r="AKW18" s="1933"/>
      <c r="AKX18" s="1933"/>
      <c r="AKY18" s="1933"/>
      <c r="AKZ18" s="1933"/>
      <c r="ALA18" s="1933"/>
      <c r="ALB18" s="1933"/>
      <c r="ALC18" s="1933"/>
      <c r="ALD18" s="1933"/>
      <c r="ALE18" s="1933"/>
      <c r="ALF18" s="1933"/>
      <c r="ALG18" s="1933"/>
      <c r="ALH18" s="1933"/>
      <c r="ALI18" s="1933"/>
      <c r="ALJ18" s="1933"/>
      <c r="ALK18" s="1933"/>
      <c r="ALL18" s="1933"/>
      <c r="ALM18" s="1933"/>
      <c r="ALN18" s="1933"/>
      <c r="ALO18" s="1933"/>
      <c r="ALP18" s="1933"/>
      <c r="ALQ18" s="1933"/>
      <c r="ALR18" s="1933"/>
      <c r="ALS18" s="1933"/>
      <c r="ALT18" s="1933"/>
      <c r="ALU18" s="1933"/>
      <c r="ALV18" s="1933"/>
      <c r="ALW18" s="1933"/>
      <c r="ALX18" s="1933"/>
      <c r="ALY18" s="1933"/>
      <c r="ALZ18" s="1933"/>
      <c r="AMA18" s="1933"/>
      <c r="AMB18" s="1933"/>
      <c r="AMC18" s="1933"/>
      <c r="AMD18" s="1933"/>
      <c r="AME18" s="1933"/>
      <c r="AMF18" s="1933"/>
      <c r="AMG18" s="1933"/>
      <c r="AMH18" s="1933"/>
      <c r="AMI18" s="1933"/>
      <c r="AMJ18" s="1933"/>
      <c r="AMK18" s="1933"/>
      <c r="AML18" s="1933"/>
      <c r="AMM18" s="1933"/>
      <c r="AMN18" s="1933"/>
      <c r="AMO18" s="1933"/>
      <c r="AMP18" s="1933"/>
      <c r="AMQ18" s="1933"/>
      <c r="AMR18" s="1933"/>
      <c r="AMS18" s="1933"/>
      <c r="AMT18" s="1933"/>
      <c r="AMU18" s="1933"/>
      <c r="AMV18" s="1933"/>
      <c r="AMW18" s="1933"/>
      <c r="AMX18" s="1933"/>
      <c r="AMY18" s="1933"/>
      <c r="AMZ18" s="1933"/>
      <c r="ANA18" s="1933"/>
      <c r="ANB18" s="1933"/>
      <c r="ANC18" s="1933"/>
      <c r="AND18" s="1933"/>
      <c r="ANE18" s="1933"/>
      <c r="ANF18" s="1933"/>
      <c r="ANG18" s="1933"/>
      <c r="ANH18" s="1933"/>
      <c r="ANI18" s="1933"/>
      <c r="ANJ18" s="1933"/>
      <c r="ANK18" s="1933"/>
      <c r="ANL18" s="1933"/>
      <c r="ANM18" s="1933"/>
      <c r="ANN18" s="1933"/>
      <c r="ANO18" s="1933"/>
      <c r="ANP18" s="1933"/>
      <c r="ANQ18" s="1933"/>
      <c r="ANR18" s="1933"/>
      <c r="ANS18" s="1933"/>
      <c r="ANT18" s="1933"/>
      <c r="ANU18" s="1933"/>
      <c r="ANV18" s="1933"/>
      <c r="ANW18" s="1933"/>
      <c r="ANX18" s="1933"/>
      <c r="ANY18" s="1933"/>
      <c r="ANZ18" s="1933"/>
      <c r="AOA18" s="1933"/>
      <c r="AOB18" s="1933"/>
      <c r="AOC18" s="1933"/>
      <c r="AOD18" s="1933"/>
      <c r="AOE18" s="1933"/>
      <c r="AOF18" s="1933"/>
      <c r="AOG18" s="1933"/>
      <c r="AOH18" s="1933"/>
      <c r="AOI18" s="1933"/>
      <c r="AOJ18" s="1933"/>
      <c r="AOK18" s="1933"/>
      <c r="AOL18" s="1933"/>
      <c r="AOM18" s="1933"/>
      <c r="AON18" s="1933"/>
      <c r="AOO18" s="1933"/>
      <c r="AOP18" s="1933"/>
      <c r="AOQ18" s="1933"/>
      <c r="AOR18" s="1933"/>
      <c r="AOS18" s="1933"/>
      <c r="AOT18" s="1933"/>
      <c r="AOU18" s="1933"/>
      <c r="AOV18" s="1933"/>
      <c r="AOW18" s="1933"/>
      <c r="AOX18" s="1933"/>
      <c r="AOY18" s="1933"/>
      <c r="AOZ18" s="1933"/>
      <c r="APA18" s="1933"/>
      <c r="APB18" s="1933"/>
      <c r="APC18" s="1933"/>
      <c r="APD18" s="1933"/>
      <c r="APE18" s="1933"/>
      <c r="APF18" s="1933"/>
      <c r="APG18" s="1933"/>
      <c r="APH18" s="1933"/>
      <c r="API18" s="1933"/>
      <c r="APJ18" s="1933"/>
      <c r="APK18" s="1933"/>
      <c r="APL18" s="1933"/>
      <c r="APM18" s="1933"/>
      <c r="APN18" s="1933"/>
      <c r="APO18" s="1933"/>
      <c r="APP18" s="1933"/>
      <c r="APQ18" s="1933"/>
      <c r="APR18" s="1933"/>
      <c r="APS18" s="1933"/>
      <c r="APT18" s="1933"/>
      <c r="APU18" s="1933"/>
      <c r="APV18" s="1933"/>
      <c r="APW18" s="1933"/>
      <c r="APX18" s="1933"/>
      <c r="APY18" s="1933"/>
      <c r="APZ18" s="1933"/>
      <c r="AQA18" s="1933"/>
      <c r="AQB18" s="1933"/>
      <c r="AQC18" s="1933"/>
      <c r="AQD18" s="1933"/>
      <c r="AQE18" s="1933"/>
      <c r="AQF18" s="1933"/>
      <c r="AQG18" s="1933"/>
      <c r="AQH18" s="1933"/>
      <c r="AQI18" s="1933"/>
      <c r="AQJ18" s="1933"/>
      <c r="AQK18" s="1933"/>
      <c r="AQL18" s="1933"/>
      <c r="AQM18" s="1933"/>
      <c r="AQN18" s="1933"/>
      <c r="AQO18" s="1933"/>
      <c r="AQP18" s="1933"/>
      <c r="AQQ18" s="1933"/>
      <c r="AQR18" s="1933"/>
      <c r="AQS18" s="1933"/>
      <c r="AQT18" s="1933"/>
      <c r="AQU18" s="1933"/>
      <c r="AQV18" s="1933"/>
      <c r="AQW18" s="1933"/>
      <c r="AQX18" s="1933"/>
      <c r="AQY18" s="1933"/>
      <c r="AQZ18" s="1933"/>
      <c r="ARA18" s="1933"/>
      <c r="ARB18" s="1933"/>
      <c r="ARC18" s="1933"/>
      <c r="ARD18" s="1933"/>
      <c r="ARE18" s="1933"/>
      <c r="ARF18" s="1933"/>
      <c r="ARG18" s="1933"/>
      <c r="ARH18" s="1933"/>
      <c r="ARI18" s="1933"/>
      <c r="ARJ18" s="1933"/>
      <c r="ARK18" s="1933"/>
      <c r="ARL18" s="1933"/>
      <c r="ARM18" s="1933"/>
      <c r="ARN18" s="1933"/>
      <c r="ARO18" s="1933"/>
      <c r="ARP18" s="1933"/>
      <c r="ARQ18" s="1933"/>
      <c r="ARR18" s="1933"/>
      <c r="ARS18" s="1933"/>
      <c r="ART18" s="1933"/>
      <c r="ARU18" s="1933"/>
      <c r="ARV18" s="1933"/>
      <c r="ARW18" s="1933"/>
      <c r="ARX18" s="1933"/>
      <c r="ARY18" s="1933"/>
      <c r="ARZ18" s="1933"/>
      <c r="ASA18" s="1933"/>
      <c r="ASB18" s="1933"/>
      <c r="ASC18" s="1933"/>
      <c r="ASD18" s="1933"/>
      <c r="ASE18" s="1933"/>
      <c r="ASF18" s="1933"/>
      <c r="ASG18" s="1933"/>
      <c r="ASH18" s="1933"/>
      <c r="ASI18" s="1933"/>
      <c r="ASJ18" s="1933"/>
      <c r="ASK18" s="1933"/>
      <c r="ASL18" s="1933"/>
      <c r="ASM18" s="1933"/>
      <c r="ASN18" s="1933"/>
      <c r="ASO18" s="1933"/>
      <c r="ASP18" s="1933"/>
      <c r="ASQ18" s="1933"/>
      <c r="ASR18" s="1933"/>
      <c r="ASS18" s="1933"/>
      <c r="AST18" s="1933"/>
      <c r="ASU18" s="1933"/>
      <c r="ASV18" s="1933"/>
      <c r="ASW18" s="1933"/>
      <c r="ASX18" s="1933"/>
      <c r="ASY18" s="1933"/>
      <c r="ASZ18" s="1933"/>
      <c r="ATA18" s="1933"/>
      <c r="ATB18" s="1933"/>
      <c r="ATC18" s="1933"/>
      <c r="ATD18" s="1933"/>
      <c r="ATE18" s="1933"/>
      <c r="ATF18" s="1933"/>
      <c r="ATG18" s="1933"/>
      <c r="ATH18" s="1933"/>
      <c r="ATI18" s="1933"/>
      <c r="ATJ18" s="1933"/>
      <c r="ATK18" s="1933"/>
      <c r="ATL18" s="1933"/>
      <c r="ATM18" s="1933"/>
      <c r="ATN18" s="1933"/>
      <c r="ATO18" s="1933"/>
      <c r="ATP18" s="1933"/>
      <c r="ATQ18" s="1933"/>
      <c r="ATR18" s="1933"/>
      <c r="ATS18" s="1933"/>
      <c r="ATT18" s="1933"/>
      <c r="ATU18" s="1933"/>
      <c r="ATV18" s="1933"/>
      <c r="ATW18" s="1933"/>
      <c r="ATX18" s="1933"/>
      <c r="ATY18" s="1933"/>
      <c r="ATZ18" s="1933"/>
      <c r="AUA18" s="1933"/>
      <c r="AUB18" s="1933"/>
      <c r="AUC18" s="1933"/>
      <c r="AUD18" s="1933"/>
      <c r="AUE18" s="1933"/>
      <c r="AUF18" s="1933"/>
      <c r="AUG18" s="1933"/>
      <c r="AUH18" s="1933"/>
      <c r="AUI18" s="1933"/>
      <c r="AUJ18" s="1933"/>
      <c r="AUK18" s="1933"/>
      <c r="AUL18" s="1933"/>
      <c r="AUM18" s="1933"/>
      <c r="AUN18" s="1933"/>
      <c r="AUO18" s="1933"/>
      <c r="AUP18" s="1933"/>
      <c r="AUQ18" s="1933"/>
      <c r="AUR18" s="1933"/>
      <c r="AUS18" s="1933"/>
      <c r="AUT18" s="1933"/>
      <c r="AUU18" s="1933"/>
      <c r="AUV18" s="1933"/>
      <c r="AUW18" s="1933"/>
      <c r="AUX18" s="1933"/>
      <c r="AUY18" s="1933"/>
      <c r="AUZ18" s="1933"/>
      <c r="AVA18" s="1933"/>
      <c r="AVB18" s="1933"/>
      <c r="AVC18" s="1933"/>
      <c r="AVD18" s="1933"/>
      <c r="AVE18" s="1933"/>
      <c r="AVF18" s="1933"/>
      <c r="AVG18" s="1933"/>
      <c r="AVH18" s="1933"/>
      <c r="AVI18" s="1933"/>
      <c r="AVJ18" s="1933"/>
      <c r="AVK18" s="1933"/>
      <c r="AVL18" s="1933"/>
      <c r="AVM18" s="1933"/>
      <c r="AVN18" s="1933"/>
      <c r="AVO18" s="1933"/>
      <c r="AVP18" s="1933"/>
      <c r="AVQ18" s="1933"/>
      <c r="AVR18" s="1933"/>
      <c r="AVS18" s="1933"/>
      <c r="AVT18" s="1933"/>
      <c r="AVU18" s="1933"/>
      <c r="AVV18" s="1933"/>
      <c r="AVW18" s="1933"/>
      <c r="AVX18" s="1933"/>
      <c r="AVY18" s="1933"/>
      <c r="AVZ18" s="1933"/>
      <c r="AWA18" s="1933"/>
      <c r="AWB18" s="1933"/>
      <c r="AWC18" s="1933"/>
      <c r="AWD18" s="1933"/>
      <c r="AWE18" s="1933"/>
      <c r="AWF18" s="1933"/>
      <c r="AWG18" s="1933"/>
      <c r="AWH18" s="1933"/>
      <c r="AWI18" s="1933"/>
      <c r="AWJ18" s="1933"/>
      <c r="AWK18" s="1933"/>
      <c r="AWL18" s="1933"/>
      <c r="AWM18" s="1933"/>
      <c r="AWN18" s="1933"/>
      <c r="AWO18" s="1933"/>
      <c r="AWP18" s="1933"/>
      <c r="AWQ18" s="1933"/>
      <c r="AWR18" s="1933"/>
      <c r="AWS18" s="1933"/>
      <c r="AWT18" s="1933"/>
      <c r="AWU18" s="1933"/>
      <c r="AWV18" s="1933"/>
      <c r="AWW18" s="1933"/>
      <c r="AWX18" s="1933"/>
      <c r="AWY18" s="1933"/>
      <c r="AWZ18" s="1933"/>
      <c r="AXA18" s="1933"/>
      <c r="AXB18" s="1933"/>
      <c r="AXC18" s="1933"/>
      <c r="AXD18" s="1933"/>
      <c r="AXE18" s="1933"/>
      <c r="AXF18" s="1933"/>
      <c r="AXG18" s="1933"/>
      <c r="AXH18" s="1933"/>
      <c r="AXI18" s="1933"/>
      <c r="AXJ18" s="1933"/>
      <c r="AXK18" s="1933"/>
      <c r="AXL18" s="1933"/>
      <c r="AXM18" s="1933"/>
      <c r="AXN18" s="1933"/>
      <c r="AXO18" s="1933"/>
      <c r="AXP18" s="1933"/>
      <c r="AXQ18" s="1933"/>
      <c r="AXR18" s="1933"/>
      <c r="AXS18" s="1933"/>
      <c r="AXT18" s="1933"/>
      <c r="AXU18" s="1933"/>
      <c r="AXV18" s="1933"/>
      <c r="AXW18" s="1933"/>
      <c r="AXX18" s="1933"/>
      <c r="AXY18" s="1933"/>
      <c r="AXZ18" s="1933"/>
      <c r="AYA18" s="1933"/>
      <c r="AYB18" s="1933"/>
      <c r="AYC18" s="1933"/>
      <c r="AYD18" s="1933"/>
      <c r="AYE18" s="1933"/>
      <c r="AYF18" s="1933"/>
      <c r="AYG18" s="1933"/>
      <c r="AYH18" s="1933"/>
      <c r="AYI18" s="1933"/>
      <c r="AYJ18" s="1933"/>
      <c r="AYK18" s="1933"/>
      <c r="AYL18" s="1933"/>
      <c r="AYM18" s="1933"/>
      <c r="AYN18" s="1933"/>
      <c r="AYO18" s="1933"/>
      <c r="AYP18" s="1933"/>
      <c r="AYQ18" s="1933"/>
      <c r="AYR18" s="1933"/>
      <c r="AYS18" s="1933"/>
      <c r="AYT18" s="1933"/>
      <c r="AYU18" s="1933"/>
      <c r="AYV18" s="1933"/>
      <c r="AYW18" s="1933"/>
      <c r="AYX18" s="1933"/>
      <c r="AYY18" s="1933"/>
      <c r="AYZ18" s="1933"/>
      <c r="AZA18" s="1933"/>
      <c r="AZB18" s="1933"/>
      <c r="AZC18" s="1933"/>
      <c r="AZD18" s="1933"/>
      <c r="AZE18" s="1933"/>
      <c r="AZF18" s="1933"/>
      <c r="AZG18" s="1933"/>
      <c r="AZH18" s="1933"/>
      <c r="AZI18" s="1933"/>
      <c r="AZJ18" s="1933"/>
      <c r="AZK18" s="1933"/>
      <c r="AZL18" s="1933"/>
      <c r="AZM18" s="1933"/>
      <c r="AZN18" s="1933"/>
      <c r="AZO18" s="1933"/>
      <c r="AZP18" s="1933"/>
      <c r="AZQ18" s="1933"/>
      <c r="AZR18" s="1933"/>
      <c r="AZS18" s="1933"/>
      <c r="AZT18" s="1933"/>
      <c r="AZU18" s="1933"/>
      <c r="AZV18" s="1933"/>
      <c r="AZW18" s="1933"/>
      <c r="AZX18" s="1933"/>
      <c r="AZY18" s="1933"/>
      <c r="AZZ18" s="1933"/>
      <c r="BAA18" s="1933"/>
      <c r="BAB18" s="1933"/>
      <c r="BAC18" s="1933"/>
      <c r="BAD18" s="1933"/>
      <c r="BAE18" s="1933"/>
      <c r="BAF18" s="1933"/>
      <c r="BAG18" s="1933"/>
      <c r="BAH18" s="1933"/>
      <c r="BAI18" s="1933"/>
      <c r="BAJ18" s="1933"/>
      <c r="BAK18" s="1933"/>
      <c r="BAL18" s="1933"/>
      <c r="BAM18" s="1933"/>
      <c r="BAN18" s="1933"/>
      <c r="BAO18" s="1933"/>
      <c r="BAP18" s="1933"/>
      <c r="BAQ18" s="1933"/>
      <c r="BAR18" s="1933"/>
      <c r="BAS18" s="1933"/>
      <c r="BAT18" s="1933"/>
      <c r="BAU18" s="1933"/>
      <c r="BAV18" s="1933"/>
      <c r="BAW18" s="1933"/>
      <c r="BAX18" s="1933"/>
      <c r="BAY18" s="1933"/>
      <c r="BAZ18" s="1933"/>
      <c r="BBA18" s="1933"/>
      <c r="BBB18" s="1933"/>
      <c r="BBC18" s="1933"/>
      <c r="BBD18" s="1933"/>
      <c r="BBE18" s="1933"/>
      <c r="BBF18" s="1933"/>
      <c r="BBG18" s="1933"/>
      <c r="BBH18" s="1933"/>
      <c r="BBI18" s="1933"/>
      <c r="BBJ18" s="1933"/>
      <c r="BBK18" s="1933"/>
      <c r="BBL18" s="1933"/>
      <c r="BBM18" s="1933"/>
      <c r="BBN18" s="1933"/>
      <c r="BBO18" s="1933"/>
      <c r="BBP18" s="1933"/>
      <c r="BBQ18" s="1933"/>
      <c r="BBR18" s="1933"/>
      <c r="BBS18" s="1933"/>
      <c r="BBT18" s="1933"/>
      <c r="BBU18" s="1933"/>
      <c r="BBV18" s="1933"/>
      <c r="BBW18" s="1933"/>
      <c r="BBX18" s="1933"/>
      <c r="BBY18" s="1933"/>
      <c r="BBZ18" s="1933"/>
      <c r="BCA18" s="1933"/>
      <c r="BCB18" s="1933"/>
      <c r="BCC18" s="1933"/>
      <c r="BCD18" s="1933"/>
      <c r="BCE18" s="1933"/>
      <c r="BCF18" s="1933"/>
      <c r="BCG18" s="1933"/>
      <c r="BCH18" s="1933"/>
      <c r="BCI18" s="1933"/>
      <c r="BCJ18" s="1933"/>
      <c r="BCK18" s="1933"/>
      <c r="BCL18" s="1933"/>
      <c r="BCM18" s="1933"/>
      <c r="BCN18" s="1933"/>
      <c r="BCO18" s="1933"/>
      <c r="BCP18" s="1933"/>
      <c r="BCQ18" s="1933"/>
      <c r="BCR18" s="1933"/>
      <c r="BCS18" s="1933"/>
      <c r="BCT18" s="1933"/>
      <c r="BCU18" s="1933"/>
      <c r="BCV18" s="1933"/>
      <c r="BCW18" s="1933"/>
      <c r="BCX18" s="1933"/>
      <c r="BCY18" s="1933"/>
      <c r="BCZ18" s="1933"/>
      <c r="BDA18" s="1933"/>
      <c r="BDB18" s="1933"/>
      <c r="BDC18" s="1933"/>
      <c r="BDD18" s="1933"/>
      <c r="BDE18" s="1933"/>
      <c r="BDF18" s="1933"/>
      <c r="BDG18" s="1933"/>
      <c r="BDH18" s="1933"/>
      <c r="BDI18" s="1933"/>
      <c r="BDJ18" s="1933"/>
      <c r="BDK18" s="1933"/>
      <c r="BDL18" s="1933"/>
      <c r="BDM18" s="1933"/>
      <c r="BDN18" s="1933"/>
      <c r="BDO18" s="1933"/>
      <c r="BDP18" s="1933"/>
      <c r="BDQ18" s="1933"/>
      <c r="BDR18" s="1933"/>
      <c r="BDS18" s="1933"/>
      <c r="BDT18" s="1933"/>
      <c r="BDU18" s="1933"/>
      <c r="BDV18" s="1933"/>
      <c r="BDW18" s="1933"/>
      <c r="BDX18" s="1933"/>
      <c r="BDY18" s="1933"/>
      <c r="BDZ18" s="1933"/>
      <c r="BEA18" s="1933"/>
      <c r="BEB18" s="1933"/>
      <c r="BEC18" s="1933"/>
      <c r="BED18" s="1933"/>
      <c r="BEE18" s="1933"/>
      <c r="BEF18" s="1933"/>
      <c r="BEG18" s="1933"/>
      <c r="BEH18" s="1933"/>
      <c r="BEI18" s="1933"/>
      <c r="BEJ18" s="1933"/>
      <c r="BEK18" s="1933"/>
      <c r="BEL18" s="1933"/>
      <c r="BEM18" s="1933"/>
      <c r="BEN18" s="1933"/>
      <c r="BEO18" s="1933"/>
      <c r="BEP18" s="1933"/>
      <c r="BEQ18" s="1933"/>
      <c r="BER18" s="1933"/>
      <c r="BES18" s="1933"/>
      <c r="BET18" s="1933"/>
      <c r="BEU18" s="1933"/>
      <c r="BEV18" s="1933"/>
      <c r="BEW18" s="1933"/>
      <c r="BEX18" s="1933"/>
      <c r="BEY18" s="1933"/>
      <c r="BEZ18" s="1933"/>
      <c r="BFA18" s="1933"/>
      <c r="BFB18" s="1933"/>
      <c r="BFC18" s="1933"/>
      <c r="BFD18" s="1933"/>
      <c r="BFE18" s="1933"/>
      <c r="BFF18" s="1933"/>
      <c r="BFG18" s="1933"/>
      <c r="BFH18" s="1933"/>
      <c r="BFI18" s="1933"/>
      <c r="BFJ18" s="1933"/>
      <c r="BFK18" s="1933"/>
      <c r="BFL18" s="1933"/>
      <c r="BFM18" s="1933"/>
      <c r="BFN18" s="1933"/>
      <c r="BFO18" s="1933"/>
      <c r="BFP18" s="1933"/>
      <c r="BFQ18" s="1933"/>
      <c r="BFR18" s="1933"/>
      <c r="BFS18" s="1933"/>
      <c r="BFT18" s="1933"/>
      <c r="BFU18" s="1933"/>
      <c r="BFV18" s="1933"/>
      <c r="BFW18" s="1933"/>
      <c r="BFX18" s="1933"/>
      <c r="BFY18" s="1933"/>
      <c r="BFZ18" s="1933"/>
      <c r="BGA18" s="1933"/>
      <c r="BGB18" s="1933"/>
      <c r="BGC18" s="1933"/>
      <c r="BGD18" s="1933"/>
      <c r="BGE18" s="1933"/>
      <c r="BGF18" s="1933"/>
      <c r="BGG18" s="1933"/>
      <c r="BGH18" s="1933"/>
      <c r="BGI18" s="1933"/>
      <c r="BGJ18" s="1933"/>
      <c r="BGK18" s="1933"/>
      <c r="BGL18" s="1933"/>
      <c r="BGM18" s="1933"/>
      <c r="BGN18" s="1933"/>
      <c r="BGO18" s="1933"/>
      <c r="BGP18" s="1933"/>
      <c r="BGQ18" s="1933"/>
      <c r="BGR18" s="1933"/>
      <c r="BGS18" s="1933"/>
      <c r="BGT18" s="1933"/>
      <c r="BGU18" s="1933"/>
      <c r="BGV18" s="1933"/>
      <c r="BGW18" s="1933"/>
      <c r="BGX18" s="1933"/>
      <c r="BGY18" s="1933"/>
      <c r="BGZ18" s="1933"/>
      <c r="BHA18" s="1933"/>
      <c r="BHB18" s="1933"/>
      <c r="BHC18" s="1933"/>
      <c r="BHD18" s="1933"/>
      <c r="BHE18" s="1933"/>
      <c r="BHF18" s="1933"/>
      <c r="BHG18" s="1933"/>
      <c r="BHH18" s="1933"/>
      <c r="BHI18" s="1933"/>
      <c r="BHJ18" s="1933"/>
      <c r="BHK18" s="1933"/>
      <c r="BHL18" s="1933"/>
      <c r="BHM18" s="1933"/>
      <c r="BHN18" s="1933"/>
      <c r="BHO18" s="1933"/>
      <c r="BHP18" s="1933"/>
      <c r="BHQ18" s="1933"/>
      <c r="BHR18" s="1933"/>
      <c r="BHS18" s="1933"/>
      <c r="BHT18" s="1933"/>
      <c r="BHU18" s="1933"/>
      <c r="BHV18" s="1933"/>
      <c r="BHW18" s="1933"/>
      <c r="BHX18" s="1933"/>
      <c r="BHY18" s="1933"/>
      <c r="BHZ18" s="1933"/>
      <c r="BIA18" s="1933"/>
      <c r="BIB18" s="1933"/>
      <c r="BIC18" s="1933"/>
      <c r="BID18" s="1933"/>
      <c r="BIE18" s="1933"/>
      <c r="BIF18" s="1933"/>
      <c r="BIG18" s="1933"/>
      <c r="BIH18" s="1933"/>
      <c r="BII18" s="1933"/>
      <c r="BIJ18" s="1933"/>
      <c r="BIK18" s="1933"/>
      <c r="BIL18" s="1933"/>
      <c r="BIM18" s="1933"/>
      <c r="BIN18" s="1933"/>
      <c r="BIO18" s="1933"/>
      <c r="BIP18" s="1933"/>
      <c r="BIQ18" s="1933"/>
      <c r="BIR18" s="1933"/>
      <c r="BIS18" s="1933"/>
      <c r="BIT18" s="1933"/>
      <c r="BIU18" s="1933"/>
      <c r="BIV18" s="1933"/>
      <c r="BIW18" s="1933"/>
      <c r="BIX18" s="1933"/>
      <c r="BIY18" s="1933"/>
      <c r="BIZ18" s="1933"/>
      <c r="BJA18" s="1933"/>
      <c r="BJB18" s="1933"/>
      <c r="BJC18" s="1933"/>
      <c r="BJD18" s="1933"/>
      <c r="BJE18" s="1933"/>
      <c r="BJF18" s="1933"/>
      <c r="BJG18" s="1933"/>
      <c r="BJH18" s="1933"/>
      <c r="BJI18" s="1933"/>
      <c r="BJJ18" s="1933"/>
      <c r="BJK18" s="1933"/>
      <c r="BJL18" s="1933"/>
      <c r="BJM18" s="1933"/>
      <c r="BJN18" s="1933"/>
      <c r="BJO18" s="1933"/>
      <c r="BJP18" s="1933"/>
      <c r="BJQ18" s="1933"/>
      <c r="BJR18" s="1933"/>
      <c r="BJS18" s="1933"/>
      <c r="BJT18" s="1933"/>
      <c r="BJU18" s="1933"/>
      <c r="BJV18" s="1933"/>
      <c r="BJW18" s="1933"/>
      <c r="BJX18" s="1933"/>
      <c r="BJY18" s="1933"/>
      <c r="BJZ18" s="1933"/>
      <c r="BKA18" s="1933"/>
      <c r="BKB18" s="1933"/>
      <c r="BKC18" s="1933"/>
      <c r="BKD18" s="1933"/>
      <c r="BKE18" s="1933"/>
      <c r="BKF18" s="1933"/>
      <c r="BKG18" s="1933"/>
      <c r="BKH18" s="1933"/>
      <c r="BKI18" s="1933"/>
      <c r="BKJ18" s="1933"/>
      <c r="BKK18" s="1933"/>
      <c r="BKL18" s="1933"/>
      <c r="BKM18" s="1933"/>
      <c r="BKN18" s="1933"/>
      <c r="BKO18" s="1933"/>
      <c r="BKP18" s="1933"/>
      <c r="BKQ18" s="1933"/>
      <c r="BKR18" s="1933"/>
      <c r="BKS18" s="1933"/>
      <c r="BKT18" s="1933"/>
      <c r="BKU18" s="1933"/>
      <c r="BKV18" s="1933"/>
      <c r="BKW18" s="1933"/>
      <c r="BKX18" s="1933"/>
      <c r="BKY18" s="1933"/>
      <c r="BKZ18" s="1933"/>
      <c r="BLA18" s="1933"/>
      <c r="BLB18" s="1933"/>
      <c r="BLC18" s="1933"/>
      <c r="BLD18" s="1933"/>
      <c r="BLE18" s="1933"/>
      <c r="BLF18" s="1933"/>
      <c r="BLG18" s="1933"/>
      <c r="BLH18" s="1933"/>
      <c r="BLI18" s="1933"/>
      <c r="BLJ18" s="1933"/>
      <c r="BLK18" s="1933"/>
      <c r="BLL18" s="1933"/>
      <c r="BLM18" s="1933"/>
      <c r="BLN18" s="1933"/>
      <c r="BLO18" s="1933"/>
      <c r="BLP18" s="1933"/>
      <c r="BLQ18" s="1933"/>
      <c r="BLR18" s="1933"/>
      <c r="BLS18" s="1933"/>
      <c r="BLT18" s="1933"/>
      <c r="BLU18" s="1933"/>
      <c r="BLV18" s="1933"/>
      <c r="BLW18" s="1933"/>
      <c r="BLX18" s="1933"/>
      <c r="BLY18" s="1933"/>
      <c r="BLZ18" s="1933"/>
      <c r="BMA18" s="1933"/>
      <c r="BMB18" s="1933"/>
      <c r="BMC18" s="1933"/>
      <c r="BMD18" s="1933"/>
      <c r="BME18" s="1933"/>
      <c r="BMF18" s="1933"/>
      <c r="BMG18" s="1933"/>
      <c r="BMH18" s="1933"/>
      <c r="BMI18" s="1933"/>
      <c r="BMJ18" s="1933"/>
      <c r="BMK18" s="1933"/>
      <c r="BML18" s="1933"/>
      <c r="BMM18" s="1933"/>
      <c r="BMN18" s="1933"/>
      <c r="BMO18" s="1933"/>
      <c r="BMP18" s="1933"/>
      <c r="BMQ18" s="1933"/>
      <c r="BMR18" s="1933"/>
      <c r="BMS18" s="1933"/>
      <c r="BMT18" s="1933"/>
      <c r="BMU18" s="1933"/>
      <c r="BMV18" s="1933"/>
      <c r="BMW18" s="1933"/>
      <c r="BMX18" s="1933"/>
      <c r="BMY18" s="1933"/>
      <c r="BMZ18" s="1933"/>
      <c r="BNA18" s="1933"/>
      <c r="BNB18" s="1933"/>
      <c r="BNC18" s="1933"/>
      <c r="BND18" s="1933"/>
      <c r="BNE18" s="1933"/>
      <c r="BNF18" s="1933"/>
      <c r="BNG18" s="1933"/>
      <c r="BNH18" s="1933"/>
      <c r="BNI18" s="1933"/>
      <c r="BNJ18" s="1933"/>
      <c r="BNK18" s="1933"/>
      <c r="BNL18" s="1933"/>
      <c r="BNM18" s="1933"/>
      <c r="BNN18" s="1933"/>
      <c r="BNO18" s="1933"/>
      <c r="BNP18" s="1933"/>
      <c r="BNQ18" s="1933"/>
      <c r="BNR18" s="1933"/>
      <c r="BNS18" s="1933"/>
      <c r="BNT18" s="1933"/>
      <c r="BNU18" s="1933"/>
      <c r="BNV18" s="1933"/>
      <c r="BNW18" s="1933"/>
      <c r="BNX18" s="1933"/>
      <c r="BNY18" s="1933"/>
      <c r="BNZ18" s="1933"/>
      <c r="BOA18" s="1933"/>
      <c r="BOB18" s="1933"/>
      <c r="BOC18" s="1933"/>
      <c r="BOD18" s="1933"/>
      <c r="BOE18" s="1933"/>
      <c r="BOF18" s="1933"/>
      <c r="BOG18" s="1933"/>
      <c r="BOH18" s="1933"/>
      <c r="BOI18" s="1933"/>
      <c r="BOJ18" s="1933"/>
      <c r="BOK18" s="1933"/>
      <c r="BOL18" s="1933"/>
      <c r="BOM18" s="1933"/>
      <c r="BON18" s="1933"/>
      <c r="BOO18" s="1933"/>
      <c r="BOP18" s="1933"/>
      <c r="BOQ18" s="1933"/>
      <c r="BOR18" s="1933"/>
      <c r="BOS18" s="1933"/>
      <c r="BOT18" s="1933"/>
      <c r="BOU18" s="1933"/>
      <c r="BOV18" s="1933"/>
      <c r="BOW18" s="1933"/>
      <c r="BOX18" s="1933"/>
      <c r="BOY18" s="1933"/>
      <c r="BOZ18" s="1933"/>
      <c r="BPA18" s="1933"/>
      <c r="BPB18" s="1933"/>
      <c r="BPC18" s="1933"/>
      <c r="BPD18" s="1933"/>
      <c r="BPE18" s="1933"/>
      <c r="BPF18" s="1933"/>
      <c r="BPG18" s="1933"/>
      <c r="BPH18" s="1933"/>
      <c r="BPI18" s="1933"/>
      <c r="BPJ18" s="1933"/>
      <c r="BPK18" s="1933"/>
      <c r="BPL18" s="1933"/>
      <c r="BPM18" s="1933"/>
      <c r="BPN18" s="1933"/>
      <c r="BPO18" s="1933"/>
      <c r="BPP18" s="1933"/>
      <c r="BPQ18" s="1933"/>
      <c r="BPR18" s="1933"/>
      <c r="BPS18" s="1933"/>
      <c r="BPT18" s="1933"/>
      <c r="BPU18" s="1933"/>
      <c r="BPV18" s="1933"/>
      <c r="BPW18" s="1933"/>
      <c r="BPX18" s="1933"/>
      <c r="BPY18" s="1933"/>
      <c r="BPZ18" s="1933"/>
      <c r="BQA18" s="1933"/>
      <c r="BQB18" s="1933"/>
      <c r="BQC18" s="1933"/>
      <c r="BQD18" s="1933"/>
      <c r="BQE18" s="1933"/>
      <c r="BQF18" s="1933"/>
      <c r="BQG18" s="1933"/>
      <c r="BQH18" s="1933"/>
      <c r="BQI18" s="1933"/>
      <c r="BQJ18" s="1933"/>
      <c r="BQK18" s="1933"/>
      <c r="BQL18" s="1933"/>
      <c r="BQM18" s="1933"/>
      <c r="BQN18" s="1933"/>
      <c r="BQO18" s="1933"/>
      <c r="BQP18" s="1933"/>
      <c r="BQQ18" s="1933"/>
      <c r="BQR18" s="1933"/>
      <c r="BQS18" s="1933"/>
      <c r="BQT18" s="1933"/>
      <c r="BQU18" s="1933"/>
      <c r="BQV18" s="1933"/>
      <c r="BQW18" s="1933"/>
      <c r="BQX18" s="1933"/>
      <c r="BQY18" s="1933"/>
      <c r="BQZ18" s="1933"/>
      <c r="BRA18" s="1933"/>
      <c r="BRB18" s="1933"/>
      <c r="BRC18" s="1933"/>
      <c r="BRD18" s="1933"/>
      <c r="BRE18" s="1933"/>
      <c r="BRF18" s="1933"/>
      <c r="BRG18" s="1933"/>
      <c r="BRH18" s="1933"/>
      <c r="BRI18" s="1933"/>
      <c r="BRJ18" s="1933"/>
      <c r="BRK18" s="1933"/>
      <c r="BRL18" s="1933"/>
      <c r="BRM18" s="1933"/>
      <c r="BRN18" s="1933"/>
      <c r="BRO18" s="1933"/>
      <c r="BRP18" s="1933"/>
      <c r="BRQ18" s="1933"/>
      <c r="BRR18" s="1933"/>
      <c r="BRS18" s="1933"/>
      <c r="BRT18" s="1933"/>
      <c r="BRU18" s="1933"/>
      <c r="BRV18" s="1933"/>
      <c r="BRW18" s="1933"/>
      <c r="BRX18" s="1933"/>
      <c r="BRY18" s="1933"/>
      <c r="BRZ18" s="1933"/>
      <c r="BSA18" s="1933"/>
      <c r="BSB18" s="1933"/>
      <c r="BSC18" s="1933"/>
      <c r="BSD18" s="1933"/>
      <c r="BSE18" s="1933"/>
      <c r="BSF18" s="1933"/>
      <c r="BSG18" s="1933"/>
      <c r="BSH18" s="1933"/>
      <c r="BSI18" s="1933"/>
      <c r="BSJ18" s="1933"/>
      <c r="BSK18" s="1933"/>
      <c r="BSL18" s="1933"/>
      <c r="BSM18" s="1933"/>
      <c r="BSN18" s="1933"/>
      <c r="BSO18" s="1933"/>
      <c r="BSP18" s="1933"/>
      <c r="BSQ18" s="1933"/>
      <c r="BSR18" s="1933"/>
      <c r="BSS18" s="1933"/>
      <c r="BST18" s="1933"/>
      <c r="BSU18" s="1933"/>
      <c r="BSV18" s="1933"/>
      <c r="BSW18" s="1933"/>
      <c r="BSX18" s="1933"/>
      <c r="BSY18" s="1933"/>
      <c r="BSZ18" s="1933"/>
      <c r="BTA18" s="1933"/>
      <c r="BTB18" s="1933"/>
      <c r="BTC18" s="1933"/>
      <c r="BTD18" s="1933"/>
      <c r="BTE18" s="1933"/>
      <c r="BTF18" s="1933"/>
      <c r="BTG18" s="1933"/>
      <c r="BTH18" s="1933"/>
      <c r="BTI18" s="1933"/>
      <c r="BTJ18" s="1933"/>
      <c r="BTK18" s="1933"/>
      <c r="BTL18" s="1933"/>
      <c r="BTM18" s="1933"/>
      <c r="BTN18" s="1933"/>
      <c r="BTO18" s="1933"/>
      <c r="BTP18" s="1933"/>
      <c r="BTQ18" s="1933"/>
      <c r="BTR18" s="1933"/>
      <c r="BTS18" s="1933"/>
      <c r="BTT18" s="1933"/>
      <c r="BTU18" s="1933"/>
      <c r="BTV18" s="1933"/>
      <c r="BTW18" s="1933"/>
      <c r="BTX18" s="1933"/>
      <c r="BTY18" s="1933"/>
      <c r="BTZ18" s="1933"/>
      <c r="BUA18" s="1933"/>
      <c r="BUB18" s="1933"/>
      <c r="BUC18" s="1933"/>
      <c r="BUD18" s="1933"/>
      <c r="BUE18" s="1933"/>
      <c r="BUF18" s="1933"/>
      <c r="BUG18" s="1933"/>
      <c r="BUH18" s="1933"/>
      <c r="BUI18" s="1933"/>
      <c r="BUJ18" s="1933"/>
      <c r="BUK18" s="1933"/>
      <c r="BUL18" s="1933"/>
      <c r="BUM18" s="1933"/>
      <c r="BUN18" s="1933"/>
      <c r="BUO18" s="1933"/>
      <c r="BUP18" s="1933"/>
      <c r="BUQ18" s="1933"/>
      <c r="BUR18" s="1933"/>
      <c r="BUS18" s="1933"/>
      <c r="BUT18" s="1933"/>
      <c r="BUU18" s="1933"/>
      <c r="BUV18" s="1933"/>
      <c r="BUW18" s="1933"/>
      <c r="BUX18" s="1933"/>
      <c r="BUY18" s="1933"/>
      <c r="BUZ18" s="1933"/>
      <c r="BVA18" s="1933"/>
      <c r="BVB18" s="1933"/>
      <c r="BVC18" s="1933"/>
      <c r="BVD18" s="1933"/>
      <c r="BVE18" s="1933"/>
      <c r="BVF18" s="1933"/>
      <c r="BVG18" s="1933"/>
      <c r="BVH18" s="1933"/>
      <c r="BVI18" s="1933"/>
      <c r="BVJ18" s="1933"/>
      <c r="BVK18" s="1933"/>
      <c r="BVL18" s="1933"/>
      <c r="BVM18" s="1933"/>
      <c r="BVN18" s="1933"/>
      <c r="BVO18" s="1933"/>
      <c r="BVP18" s="1933"/>
      <c r="BVQ18" s="1933"/>
      <c r="BVR18" s="1933"/>
      <c r="BVS18" s="1933"/>
      <c r="BVT18" s="1933"/>
      <c r="BVU18" s="1933"/>
      <c r="BVV18" s="1933"/>
      <c r="BVW18" s="1933"/>
      <c r="BVX18" s="1933"/>
      <c r="BVY18" s="1933"/>
      <c r="BVZ18" s="1933"/>
      <c r="BWA18" s="1933"/>
      <c r="BWB18" s="1933"/>
      <c r="BWC18" s="1933"/>
      <c r="BWD18" s="1933"/>
      <c r="BWE18" s="1933"/>
      <c r="BWF18" s="1933"/>
      <c r="BWG18" s="1933"/>
      <c r="BWH18" s="1933"/>
      <c r="BWI18" s="1933"/>
      <c r="BWJ18" s="1933"/>
      <c r="BWK18" s="1933"/>
      <c r="BWL18" s="1933"/>
      <c r="BWM18" s="1933"/>
      <c r="BWN18" s="1933"/>
      <c r="BWO18" s="1933"/>
      <c r="BWP18" s="1933"/>
      <c r="BWQ18" s="1933"/>
      <c r="BWR18" s="1933"/>
      <c r="BWS18" s="1933"/>
      <c r="BWT18" s="1933"/>
      <c r="BWU18" s="1933"/>
      <c r="BWV18" s="1933"/>
      <c r="BWW18" s="1933"/>
      <c r="BWX18" s="1933"/>
      <c r="BWY18" s="1933"/>
      <c r="BWZ18" s="1933"/>
      <c r="BXA18" s="1933"/>
      <c r="BXB18" s="1933"/>
      <c r="BXC18" s="1933"/>
      <c r="BXD18" s="1933"/>
      <c r="BXE18" s="1933"/>
      <c r="BXF18" s="1933"/>
      <c r="BXG18" s="1933"/>
      <c r="BXH18" s="1933"/>
      <c r="BXI18" s="1933"/>
      <c r="BXJ18" s="1933"/>
      <c r="BXK18" s="1933"/>
      <c r="BXL18" s="1933"/>
      <c r="BXM18" s="1933"/>
      <c r="BXN18" s="1933"/>
      <c r="BXO18" s="1933"/>
      <c r="BXP18" s="1933"/>
      <c r="BXQ18" s="1933"/>
      <c r="BXR18" s="1933"/>
      <c r="BXS18" s="1933"/>
      <c r="BXT18" s="1933"/>
      <c r="BXU18" s="1933"/>
      <c r="BXV18" s="1933"/>
      <c r="BXW18" s="1933"/>
      <c r="BXX18" s="1933"/>
      <c r="BXY18" s="1933"/>
      <c r="BXZ18" s="1933"/>
      <c r="BYA18" s="1933"/>
      <c r="BYB18" s="1933"/>
      <c r="BYC18" s="1933"/>
      <c r="BYD18" s="1933"/>
      <c r="BYE18" s="1933"/>
      <c r="BYF18" s="1933"/>
      <c r="BYG18" s="1933"/>
      <c r="BYH18" s="1933"/>
      <c r="BYI18" s="1933"/>
      <c r="BYJ18" s="1933"/>
      <c r="BYK18" s="1933"/>
      <c r="BYL18" s="1933"/>
      <c r="BYM18" s="1933"/>
      <c r="BYN18" s="1933"/>
      <c r="BYO18" s="1933"/>
      <c r="BYP18" s="1933"/>
      <c r="BYQ18" s="1933"/>
      <c r="BYR18" s="1933"/>
      <c r="BYS18" s="1933"/>
      <c r="BYT18" s="1933"/>
      <c r="BYU18" s="1933"/>
      <c r="BYV18" s="1933"/>
      <c r="BYW18" s="1933"/>
      <c r="BYX18" s="1933"/>
      <c r="BYY18" s="1933"/>
      <c r="BYZ18" s="1933"/>
      <c r="BZA18" s="1933"/>
      <c r="BZB18" s="1933"/>
      <c r="BZC18" s="1933"/>
      <c r="BZD18" s="1933"/>
      <c r="BZE18" s="1933"/>
      <c r="BZF18" s="1933"/>
      <c r="BZG18" s="1933"/>
      <c r="BZH18" s="1933"/>
      <c r="BZI18" s="1933"/>
      <c r="BZJ18" s="1933"/>
      <c r="BZK18" s="1933"/>
      <c r="BZL18" s="1933"/>
      <c r="BZM18" s="1933"/>
      <c r="BZN18" s="1933"/>
      <c r="BZO18" s="1933"/>
      <c r="BZP18" s="1933"/>
      <c r="BZQ18" s="1933"/>
      <c r="BZR18" s="1933"/>
      <c r="BZS18" s="1933"/>
      <c r="BZT18" s="1933"/>
      <c r="BZU18" s="1933"/>
      <c r="BZV18" s="1933"/>
      <c r="BZW18" s="1933"/>
      <c r="BZX18" s="1933"/>
      <c r="BZY18" s="1933"/>
      <c r="BZZ18" s="1933"/>
      <c r="CAA18" s="1933"/>
      <c r="CAB18" s="1933"/>
      <c r="CAC18" s="1933"/>
      <c r="CAD18" s="1933"/>
      <c r="CAE18" s="1933"/>
      <c r="CAF18" s="1933"/>
      <c r="CAG18" s="1933"/>
      <c r="CAH18" s="1933"/>
      <c r="CAI18" s="1933"/>
      <c r="CAJ18" s="1933"/>
      <c r="CAK18" s="1933"/>
      <c r="CAL18" s="1933"/>
      <c r="CAM18" s="1933"/>
      <c r="CAN18" s="1933"/>
      <c r="CAO18" s="1933"/>
      <c r="CAP18" s="1933"/>
      <c r="CAQ18" s="1933"/>
      <c r="CAR18" s="1933"/>
      <c r="CAS18" s="1933"/>
      <c r="CAT18" s="1933"/>
      <c r="CAU18" s="1933"/>
      <c r="CAV18" s="1933"/>
      <c r="CAW18" s="1933"/>
      <c r="CAX18" s="1933"/>
      <c r="CAY18" s="1933"/>
      <c r="CAZ18" s="1933"/>
      <c r="CBA18" s="1933"/>
      <c r="CBB18" s="1933"/>
      <c r="CBC18" s="1933"/>
      <c r="CBD18" s="1933"/>
      <c r="CBE18" s="1933"/>
      <c r="CBF18" s="1933"/>
      <c r="CBG18" s="1933"/>
      <c r="CBH18" s="1933"/>
      <c r="CBI18" s="1933"/>
      <c r="CBJ18" s="1933"/>
      <c r="CBK18" s="1933"/>
      <c r="CBL18" s="1933"/>
      <c r="CBM18" s="1933"/>
      <c r="CBN18" s="1933"/>
      <c r="CBO18" s="1933"/>
      <c r="CBP18" s="1933"/>
      <c r="CBQ18" s="1933"/>
      <c r="CBR18" s="1933"/>
      <c r="CBS18" s="1933"/>
      <c r="CBT18" s="1933"/>
      <c r="CBU18" s="1933"/>
      <c r="CBV18" s="1933"/>
      <c r="CBW18" s="1933"/>
      <c r="CBX18" s="1933"/>
      <c r="CBY18" s="1933"/>
      <c r="CBZ18" s="1933"/>
      <c r="CCA18" s="1933"/>
      <c r="CCB18" s="1933"/>
      <c r="CCC18" s="1933"/>
      <c r="CCD18" s="1933"/>
      <c r="CCE18" s="1933"/>
      <c r="CCF18" s="1933"/>
      <c r="CCG18" s="1933"/>
      <c r="CCH18" s="1933"/>
      <c r="CCI18" s="1933"/>
      <c r="CCJ18" s="1933"/>
      <c r="CCK18" s="1933"/>
      <c r="CCL18" s="1933"/>
      <c r="CCM18" s="1933"/>
      <c r="CCN18" s="1933"/>
      <c r="CCO18" s="1933"/>
      <c r="CCP18" s="1933"/>
      <c r="CCQ18" s="1933"/>
      <c r="CCR18" s="1933"/>
      <c r="CCS18" s="1933"/>
      <c r="CCT18" s="1933"/>
      <c r="CCU18" s="1933"/>
      <c r="CCV18" s="1933"/>
      <c r="CCW18" s="1933"/>
      <c r="CCX18" s="1933"/>
      <c r="CCY18" s="1933"/>
      <c r="CCZ18" s="1933"/>
      <c r="CDA18" s="1933"/>
      <c r="CDB18" s="1933"/>
      <c r="CDC18" s="1933"/>
      <c r="CDD18" s="1933"/>
      <c r="CDE18" s="1933"/>
      <c r="CDF18" s="1933"/>
      <c r="CDG18" s="1933"/>
      <c r="CDH18" s="1933"/>
      <c r="CDI18" s="1933"/>
      <c r="CDJ18" s="1933"/>
      <c r="CDK18" s="1933"/>
      <c r="CDL18" s="1933"/>
      <c r="CDM18" s="1933"/>
      <c r="CDN18" s="1933"/>
      <c r="CDO18" s="1933"/>
      <c r="CDP18" s="1933"/>
      <c r="CDQ18" s="1933"/>
      <c r="CDR18" s="1933"/>
      <c r="CDS18" s="1933"/>
      <c r="CDT18" s="1933"/>
      <c r="CDU18" s="1933"/>
      <c r="CDV18" s="1933"/>
      <c r="CDW18" s="1933"/>
      <c r="CDX18" s="1933"/>
      <c r="CDY18" s="1933"/>
      <c r="CDZ18" s="1933"/>
      <c r="CEA18" s="1933"/>
      <c r="CEB18" s="1933"/>
      <c r="CEC18" s="1933"/>
      <c r="CED18" s="1933"/>
      <c r="CEE18" s="1933"/>
      <c r="CEF18" s="1933"/>
      <c r="CEG18" s="1933"/>
      <c r="CEH18" s="1933"/>
      <c r="CEI18" s="1933"/>
      <c r="CEJ18" s="1933"/>
      <c r="CEK18" s="1933"/>
      <c r="CEL18" s="1933"/>
      <c r="CEM18" s="1933"/>
      <c r="CEN18" s="1933"/>
      <c r="CEO18" s="1933"/>
      <c r="CEP18" s="1933"/>
      <c r="CEQ18" s="1933"/>
      <c r="CER18" s="1933"/>
      <c r="CES18" s="1933"/>
      <c r="CET18" s="1933"/>
      <c r="CEU18" s="1933"/>
      <c r="CEV18" s="1933"/>
      <c r="CEW18" s="1933"/>
      <c r="CEX18" s="1933"/>
      <c r="CEY18" s="1933"/>
      <c r="CEZ18" s="1933"/>
      <c r="CFA18" s="1933"/>
      <c r="CFB18" s="1933"/>
      <c r="CFC18" s="1933"/>
      <c r="CFD18" s="1933"/>
      <c r="CFE18" s="1933"/>
      <c r="CFF18" s="1933"/>
      <c r="CFG18" s="1933"/>
      <c r="CFH18" s="1933"/>
      <c r="CFI18" s="1933"/>
      <c r="CFJ18" s="1933"/>
      <c r="CFK18" s="1933"/>
      <c r="CFL18" s="1933"/>
      <c r="CFM18" s="1933"/>
      <c r="CFN18" s="1933"/>
      <c r="CFO18" s="1933"/>
      <c r="CFP18" s="1933"/>
      <c r="CFQ18" s="1933"/>
      <c r="CFR18" s="1933"/>
      <c r="CFS18" s="1933"/>
      <c r="CFT18" s="1933"/>
      <c r="CFU18" s="1933"/>
      <c r="CFV18" s="1933"/>
      <c r="CFW18" s="1933"/>
      <c r="CFX18" s="1933"/>
      <c r="CFY18" s="1933"/>
      <c r="CFZ18" s="1933"/>
      <c r="CGA18" s="1933"/>
      <c r="CGB18" s="1933"/>
      <c r="CGC18" s="1933"/>
      <c r="CGD18" s="1933"/>
      <c r="CGE18" s="1933"/>
      <c r="CGF18" s="1933"/>
      <c r="CGG18" s="1933"/>
      <c r="CGH18" s="1933"/>
      <c r="CGI18" s="1933"/>
      <c r="CGJ18" s="1933"/>
      <c r="CGK18" s="1933"/>
      <c r="CGL18" s="1933"/>
      <c r="CGM18" s="1933"/>
      <c r="CGN18" s="1933"/>
      <c r="CGO18" s="1933"/>
      <c r="CGP18" s="1933"/>
      <c r="CGQ18" s="1933"/>
      <c r="CGR18" s="1933"/>
      <c r="CGS18" s="1933"/>
      <c r="CGT18" s="1933"/>
      <c r="CGU18" s="1933"/>
      <c r="CGV18" s="1933"/>
      <c r="CGW18" s="1933"/>
      <c r="CGX18" s="1933"/>
      <c r="CGY18" s="1933"/>
      <c r="CGZ18" s="1933"/>
      <c r="CHA18" s="1933"/>
      <c r="CHB18" s="1933"/>
      <c r="CHC18" s="1933"/>
      <c r="CHD18" s="1933"/>
      <c r="CHE18" s="1933"/>
      <c r="CHF18" s="1933"/>
      <c r="CHG18" s="1933"/>
      <c r="CHH18" s="1933"/>
      <c r="CHI18" s="1933"/>
      <c r="CHJ18" s="1933"/>
      <c r="CHK18" s="1933"/>
      <c r="CHL18" s="1933"/>
      <c r="CHM18" s="1933"/>
      <c r="CHN18" s="1933"/>
      <c r="CHO18" s="1933"/>
      <c r="CHP18" s="1933"/>
      <c r="CHQ18" s="1933"/>
      <c r="CHR18" s="1933"/>
      <c r="CHS18" s="1933"/>
      <c r="CHT18" s="1933"/>
      <c r="CHU18" s="1933"/>
      <c r="CHV18" s="1933"/>
      <c r="CHW18" s="1933"/>
      <c r="CHX18" s="1933"/>
      <c r="CHY18" s="1933"/>
      <c r="CHZ18" s="1933"/>
      <c r="CIA18" s="1933"/>
      <c r="CIB18" s="1933"/>
      <c r="CIC18" s="1933"/>
      <c r="CID18" s="1933"/>
      <c r="CIE18" s="1933"/>
      <c r="CIF18" s="1933"/>
      <c r="CIG18" s="1933"/>
      <c r="CIH18" s="1933"/>
      <c r="CII18" s="1933"/>
      <c r="CIJ18" s="1933"/>
      <c r="CIK18" s="1933"/>
      <c r="CIL18" s="1933"/>
      <c r="CIM18" s="1933"/>
      <c r="CIN18" s="1933"/>
      <c r="CIO18" s="1933"/>
      <c r="CIP18" s="1933"/>
      <c r="CIQ18" s="1933"/>
      <c r="CIR18" s="1933"/>
      <c r="CIS18" s="1933"/>
      <c r="CIT18" s="1933"/>
      <c r="CIU18" s="1933"/>
      <c r="CIV18" s="1933"/>
      <c r="CIW18" s="1933"/>
      <c r="CIX18" s="1933"/>
      <c r="CIY18" s="1933"/>
      <c r="CIZ18" s="1933"/>
      <c r="CJA18" s="1933"/>
      <c r="CJB18" s="1933"/>
      <c r="CJC18" s="1933"/>
      <c r="CJD18" s="1933"/>
      <c r="CJE18" s="1933"/>
      <c r="CJF18" s="1933"/>
      <c r="CJG18" s="1933"/>
      <c r="CJH18" s="1933"/>
      <c r="CJI18" s="1933"/>
      <c r="CJJ18" s="1933"/>
      <c r="CJK18" s="1933"/>
      <c r="CJL18" s="1933"/>
      <c r="CJM18" s="1933"/>
      <c r="CJN18" s="1933"/>
      <c r="CJO18" s="1933"/>
      <c r="CJP18" s="1933"/>
      <c r="CJQ18" s="1933"/>
      <c r="CJR18" s="1933"/>
      <c r="CJS18" s="1933"/>
      <c r="CJT18" s="1933"/>
      <c r="CJU18" s="1933"/>
      <c r="CJV18" s="1933"/>
      <c r="CJW18" s="1933"/>
      <c r="CJX18" s="1933"/>
      <c r="CJY18" s="1933"/>
      <c r="CJZ18" s="1933"/>
      <c r="CKA18" s="1933"/>
      <c r="CKB18" s="1933"/>
      <c r="CKC18" s="1933"/>
      <c r="CKD18" s="1933"/>
      <c r="CKE18" s="1933"/>
      <c r="CKF18" s="1933"/>
      <c r="CKG18" s="1933"/>
      <c r="CKH18" s="1933"/>
      <c r="CKI18" s="1933"/>
      <c r="CKJ18" s="1933"/>
      <c r="CKK18" s="1933"/>
      <c r="CKL18" s="1933"/>
      <c r="CKM18" s="1933"/>
      <c r="CKN18" s="1933"/>
      <c r="CKO18" s="1933"/>
      <c r="CKP18" s="1933"/>
      <c r="CKQ18" s="1933"/>
      <c r="CKR18" s="1933"/>
      <c r="CKS18" s="1933"/>
      <c r="CKT18" s="1933"/>
      <c r="CKU18" s="1933"/>
      <c r="CKV18" s="1933"/>
      <c r="CKW18" s="1933"/>
      <c r="CKX18" s="1933"/>
      <c r="CKY18" s="1933"/>
      <c r="CKZ18" s="1933"/>
      <c r="CLA18" s="1933"/>
      <c r="CLB18" s="1933"/>
      <c r="CLC18" s="1933"/>
      <c r="CLD18" s="1933"/>
      <c r="CLE18" s="1933"/>
      <c r="CLF18" s="1933"/>
      <c r="CLG18" s="1933"/>
      <c r="CLH18" s="1933"/>
      <c r="CLI18" s="1933"/>
      <c r="CLJ18" s="1933"/>
      <c r="CLK18" s="1933"/>
      <c r="CLL18" s="1933"/>
      <c r="CLM18" s="1933"/>
      <c r="CLN18" s="1933"/>
      <c r="CLO18" s="1933"/>
      <c r="CLP18" s="1933"/>
      <c r="CLQ18" s="1933"/>
      <c r="CLR18" s="1933"/>
      <c r="CLS18" s="1933"/>
      <c r="CLT18" s="1933"/>
      <c r="CLU18" s="1933"/>
      <c r="CLV18" s="1933"/>
      <c r="CLW18" s="1933"/>
      <c r="CLX18" s="1933"/>
      <c r="CLY18" s="1933"/>
      <c r="CLZ18" s="1933"/>
      <c r="CMA18" s="1933"/>
      <c r="CMB18" s="1933"/>
      <c r="CMC18" s="1933"/>
      <c r="CMD18" s="1933"/>
      <c r="CME18" s="1933"/>
      <c r="CMF18" s="1933"/>
      <c r="CMG18" s="1933"/>
      <c r="CMH18" s="1933"/>
      <c r="CMI18" s="1933"/>
      <c r="CMJ18" s="1933"/>
      <c r="CMK18" s="1933"/>
      <c r="CML18" s="1933"/>
      <c r="CMM18" s="1933"/>
      <c r="CMN18" s="1933"/>
      <c r="CMO18" s="1933"/>
      <c r="CMP18" s="1933"/>
      <c r="CMQ18" s="1933"/>
      <c r="CMR18" s="1933"/>
      <c r="CMS18" s="1933"/>
      <c r="CMT18" s="1933"/>
      <c r="CMU18" s="1933"/>
      <c r="CMV18" s="1933"/>
      <c r="CMW18" s="1933"/>
      <c r="CMX18" s="1933"/>
      <c r="CMY18" s="1933"/>
      <c r="CMZ18" s="1933"/>
      <c r="CNA18" s="1933"/>
      <c r="CNB18" s="1933"/>
      <c r="CNC18" s="1933"/>
      <c r="CND18" s="1933"/>
      <c r="CNE18" s="1933"/>
      <c r="CNF18" s="1933"/>
      <c r="CNG18" s="1933"/>
      <c r="CNH18" s="1933"/>
      <c r="CNI18" s="1933"/>
      <c r="CNJ18" s="1933"/>
      <c r="CNK18" s="1933"/>
      <c r="CNL18" s="1933"/>
      <c r="CNM18" s="1933"/>
      <c r="CNN18" s="1933"/>
      <c r="CNO18" s="1933"/>
      <c r="CNP18" s="1933"/>
      <c r="CNQ18" s="1933"/>
      <c r="CNR18" s="1933"/>
      <c r="CNS18" s="1933"/>
      <c r="CNT18" s="1933"/>
      <c r="CNU18" s="1933"/>
      <c r="CNV18" s="1933"/>
      <c r="CNW18" s="1933"/>
      <c r="CNX18" s="1933"/>
      <c r="CNY18" s="1933"/>
      <c r="CNZ18" s="1933"/>
      <c r="COA18" s="1933"/>
      <c r="COB18" s="1933"/>
      <c r="COC18" s="1933"/>
      <c r="COD18" s="1933"/>
      <c r="COE18" s="1933"/>
      <c r="COF18" s="1933"/>
      <c r="COG18" s="1933"/>
      <c r="COH18" s="1933"/>
      <c r="COI18" s="1933"/>
      <c r="COJ18" s="1933"/>
      <c r="COK18" s="1933"/>
      <c r="COL18" s="1933"/>
      <c r="COM18" s="1933"/>
      <c r="CON18" s="1933"/>
      <c r="COO18" s="1933"/>
      <c r="COP18" s="1933"/>
      <c r="COQ18" s="1933"/>
      <c r="COR18" s="1933"/>
      <c r="COS18" s="1933"/>
      <c r="COT18" s="1933"/>
      <c r="COU18" s="1933"/>
      <c r="COV18" s="1933"/>
      <c r="COW18" s="1933"/>
      <c r="COX18" s="1933"/>
      <c r="COY18" s="1933"/>
      <c r="COZ18" s="1933"/>
      <c r="CPA18" s="1933"/>
      <c r="CPB18" s="1933"/>
      <c r="CPC18" s="1933"/>
      <c r="CPD18" s="1933"/>
      <c r="CPE18" s="1933"/>
      <c r="CPF18" s="1933"/>
      <c r="CPG18" s="1933"/>
      <c r="CPH18" s="1933"/>
      <c r="CPI18" s="1933"/>
      <c r="CPJ18" s="1933"/>
      <c r="CPK18" s="1933"/>
      <c r="CPL18" s="1933"/>
      <c r="CPM18" s="1933"/>
      <c r="CPN18" s="1933"/>
      <c r="CPO18" s="1933"/>
      <c r="CPP18" s="1933"/>
      <c r="CPQ18" s="1933"/>
      <c r="CPR18" s="1933"/>
      <c r="CPS18" s="1933"/>
      <c r="CPT18" s="1933"/>
      <c r="CPU18" s="1933"/>
      <c r="CPV18" s="1933"/>
      <c r="CPW18" s="1933"/>
      <c r="CPX18" s="1933"/>
      <c r="CPY18" s="1933"/>
      <c r="CPZ18" s="1933"/>
      <c r="CQA18" s="1933"/>
      <c r="CQB18" s="1933"/>
      <c r="CQC18" s="1933"/>
      <c r="CQD18" s="1933"/>
      <c r="CQE18" s="1933"/>
      <c r="CQF18" s="1933"/>
      <c r="CQG18" s="1933"/>
      <c r="CQH18" s="1933"/>
      <c r="CQI18" s="1933"/>
      <c r="CQJ18" s="1933"/>
      <c r="CQK18" s="1933"/>
      <c r="CQL18" s="1933"/>
      <c r="CQM18" s="1933"/>
      <c r="CQN18" s="1933"/>
      <c r="CQO18" s="1933"/>
      <c r="CQP18" s="1933"/>
      <c r="CQQ18" s="1933"/>
      <c r="CQR18" s="1933"/>
      <c r="CQS18" s="1933"/>
      <c r="CQT18" s="1933"/>
      <c r="CQU18" s="1933"/>
      <c r="CQV18" s="1933"/>
      <c r="CQW18" s="1933"/>
      <c r="CQX18" s="1933"/>
      <c r="CQY18" s="1933"/>
      <c r="CQZ18" s="1933"/>
      <c r="CRA18" s="1933"/>
      <c r="CRB18" s="1933"/>
      <c r="CRC18" s="1933"/>
      <c r="CRD18" s="1933"/>
      <c r="CRE18" s="1933"/>
      <c r="CRF18" s="1933"/>
      <c r="CRG18" s="1933"/>
      <c r="CRH18" s="1933"/>
      <c r="CRI18" s="1933"/>
      <c r="CRJ18" s="1933"/>
      <c r="CRK18" s="1933"/>
      <c r="CRL18" s="1933"/>
      <c r="CRM18" s="1933"/>
      <c r="CRN18" s="1933"/>
      <c r="CRO18" s="1933"/>
      <c r="CRP18" s="1933"/>
      <c r="CRQ18" s="1933"/>
      <c r="CRR18" s="1933"/>
      <c r="CRS18" s="1933"/>
      <c r="CRT18" s="1933"/>
      <c r="CRU18" s="1933"/>
      <c r="CRV18" s="1933"/>
      <c r="CRW18" s="1933"/>
      <c r="CRX18" s="1933"/>
      <c r="CRY18" s="1933"/>
      <c r="CRZ18" s="1933"/>
      <c r="CSA18" s="1933"/>
      <c r="CSB18" s="1933"/>
      <c r="CSC18" s="1933"/>
      <c r="CSD18" s="1933"/>
      <c r="CSE18" s="1933"/>
      <c r="CSF18" s="1933"/>
      <c r="CSG18" s="1933"/>
      <c r="CSH18" s="1933"/>
      <c r="CSI18" s="1933"/>
      <c r="CSJ18" s="1933"/>
      <c r="CSK18" s="1933"/>
      <c r="CSL18" s="1933"/>
      <c r="CSM18" s="1933"/>
      <c r="CSN18" s="1933"/>
      <c r="CSO18" s="1933"/>
      <c r="CSP18" s="1933"/>
      <c r="CSQ18" s="1933"/>
      <c r="CSR18" s="1933"/>
      <c r="CSS18" s="1933"/>
      <c r="CST18" s="1933"/>
      <c r="CSU18" s="1933"/>
      <c r="CSV18" s="1933"/>
      <c r="CSW18" s="1933"/>
      <c r="CSX18" s="1933"/>
      <c r="CSY18" s="1933"/>
      <c r="CSZ18" s="1933"/>
      <c r="CTA18" s="1933"/>
      <c r="CTB18" s="1933"/>
      <c r="CTC18" s="1933"/>
      <c r="CTD18" s="1933"/>
      <c r="CTE18" s="1933"/>
      <c r="CTF18" s="1933"/>
      <c r="CTG18" s="1933"/>
      <c r="CTH18" s="1933"/>
      <c r="CTI18" s="1933"/>
      <c r="CTJ18" s="1933"/>
      <c r="CTK18" s="1933"/>
      <c r="CTL18" s="1933"/>
      <c r="CTM18" s="1933"/>
      <c r="CTN18" s="1933"/>
      <c r="CTO18" s="1933"/>
      <c r="CTP18" s="1933"/>
      <c r="CTQ18" s="1933"/>
      <c r="CTR18" s="1933"/>
      <c r="CTS18" s="1933"/>
      <c r="CTT18" s="1933"/>
      <c r="CTU18" s="1933"/>
      <c r="CTV18" s="1933"/>
      <c r="CTW18" s="1933"/>
      <c r="CTX18" s="1933"/>
      <c r="CTY18" s="1933"/>
      <c r="CTZ18" s="1933"/>
      <c r="CUA18" s="1933"/>
      <c r="CUB18" s="1933"/>
      <c r="CUC18" s="1933"/>
      <c r="CUD18" s="1933"/>
      <c r="CUE18" s="1933"/>
      <c r="CUF18" s="1933"/>
      <c r="CUG18" s="1933"/>
      <c r="CUH18" s="1933"/>
      <c r="CUI18" s="1933"/>
      <c r="CUJ18" s="1933"/>
      <c r="CUK18" s="1933"/>
      <c r="CUL18" s="1933"/>
      <c r="CUM18" s="1933"/>
      <c r="CUN18" s="1933"/>
      <c r="CUO18" s="1933"/>
      <c r="CUP18" s="1933"/>
      <c r="CUQ18" s="1933"/>
      <c r="CUR18" s="1933"/>
      <c r="CUS18" s="1933"/>
      <c r="CUT18" s="1933"/>
      <c r="CUU18" s="1933"/>
      <c r="CUV18" s="1933"/>
      <c r="CUW18" s="1933"/>
      <c r="CUX18" s="1933"/>
      <c r="CUY18" s="1933"/>
      <c r="CUZ18" s="1933"/>
      <c r="CVA18" s="1933"/>
      <c r="CVB18" s="1933"/>
      <c r="CVC18" s="1933"/>
      <c r="CVD18" s="1933"/>
      <c r="CVE18" s="1933"/>
      <c r="CVF18" s="1933"/>
      <c r="CVG18" s="1933"/>
      <c r="CVH18" s="1933"/>
      <c r="CVI18" s="1933"/>
      <c r="CVJ18" s="1933"/>
      <c r="CVK18" s="1933"/>
      <c r="CVL18" s="1933"/>
      <c r="CVM18" s="1933"/>
      <c r="CVN18" s="1933"/>
      <c r="CVO18" s="1933"/>
      <c r="CVP18" s="1933"/>
      <c r="CVQ18" s="1933"/>
      <c r="CVR18" s="1933"/>
      <c r="CVS18" s="1933"/>
      <c r="CVT18" s="1933"/>
      <c r="CVU18" s="1933"/>
      <c r="CVV18" s="1933"/>
      <c r="CVW18" s="1933"/>
      <c r="CVX18" s="1933"/>
      <c r="CVY18" s="1933"/>
      <c r="CVZ18" s="1933"/>
      <c r="CWA18" s="1933"/>
      <c r="CWB18" s="1933"/>
      <c r="CWC18" s="1933"/>
      <c r="CWD18" s="1933"/>
      <c r="CWE18" s="1933"/>
      <c r="CWF18" s="1933"/>
      <c r="CWG18" s="1933"/>
      <c r="CWH18" s="1933"/>
      <c r="CWI18" s="1933"/>
      <c r="CWJ18" s="1933"/>
      <c r="CWK18" s="1933"/>
      <c r="CWL18" s="1933"/>
      <c r="CWM18" s="1933"/>
      <c r="CWN18" s="1933"/>
      <c r="CWO18" s="1933"/>
      <c r="CWP18" s="1933"/>
      <c r="CWQ18" s="1933"/>
      <c r="CWR18" s="1933"/>
      <c r="CWS18" s="1933"/>
      <c r="CWT18" s="1933"/>
      <c r="CWU18" s="1933"/>
      <c r="CWV18" s="1933"/>
      <c r="CWW18" s="1933"/>
      <c r="CWX18" s="1933"/>
      <c r="CWY18" s="1933"/>
      <c r="CWZ18" s="1933"/>
      <c r="CXA18" s="1933"/>
      <c r="CXB18" s="1933"/>
      <c r="CXC18" s="1933"/>
      <c r="CXD18" s="1933"/>
      <c r="CXE18" s="1933"/>
      <c r="CXF18" s="1933"/>
      <c r="CXG18" s="1933"/>
      <c r="CXH18" s="1933"/>
      <c r="CXI18" s="1933"/>
      <c r="CXJ18" s="1933"/>
      <c r="CXK18" s="1933"/>
      <c r="CXL18" s="1933"/>
      <c r="CXM18" s="1933"/>
      <c r="CXN18" s="1933"/>
      <c r="CXO18" s="1933"/>
      <c r="CXP18" s="1933"/>
      <c r="CXQ18" s="1933"/>
      <c r="CXR18" s="1933"/>
      <c r="CXS18" s="1933"/>
      <c r="CXT18" s="1933"/>
      <c r="CXU18" s="1933"/>
      <c r="CXV18" s="1933"/>
      <c r="CXW18" s="1933"/>
      <c r="CXX18" s="1933"/>
      <c r="CXY18" s="1933"/>
      <c r="CXZ18" s="1933"/>
      <c r="CYA18" s="1933"/>
      <c r="CYB18" s="1933"/>
      <c r="CYC18" s="1933"/>
      <c r="CYD18" s="1933"/>
      <c r="CYE18" s="1933"/>
      <c r="CYF18" s="1933"/>
      <c r="CYG18" s="1933"/>
      <c r="CYH18" s="1933"/>
      <c r="CYI18" s="1933"/>
      <c r="CYJ18" s="1933"/>
      <c r="CYK18" s="1933"/>
      <c r="CYL18" s="1933"/>
      <c r="CYM18" s="1933"/>
      <c r="CYN18" s="1933"/>
      <c r="CYO18" s="1933"/>
      <c r="CYP18" s="1933"/>
      <c r="CYQ18" s="1933"/>
      <c r="CYR18" s="1933"/>
      <c r="CYS18" s="1933"/>
      <c r="CYT18" s="1933"/>
      <c r="CYU18" s="1933"/>
      <c r="CYV18" s="1933"/>
      <c r="CYW18" s="1933"/>
      <c r="CYX18" s="1933"/>
      <c r="CYY18" s="1933"/>
      <c r="CYZ18" s="1933"/>
      <c r="CZA18" s="1933"/>
      <c r="CZB18" s="1933"/>
      <c r="CZC18" s="1933"/>
      <c r="CZD18" s="1933"/>
      <c r="CZE18" s="1933"/>
      <c r="CZF18" s="1933"/>
      <c r="CZG18" s="1933"/>
      <c r="CZH18" s="1933"/>
      <c r="CZI18" s="1933"/>
      <c r="CZJ18" s="1933"/>
      <c r="CZK18" s="1933"/>
      <c r="CZL18" s="1933"/>
      <c r="CZM18" s="1933"/>
      <c r="CZN18" s="1933"/>
      <c r="CZO18" s="1933"/>
      <c r="CZP18" s="1933"/>
      <c r="CZQ18" s="1933"/>
      <c r="CZR18" s="1933"/>
      <c r="CZS18" s="1933"/>
      <c r="CZT18" s="1933"/>
      <c r="CZU18" s="1933"/>
      <c r="CZV18" s="1933"/>
      <c r="CZW18" s="1933"/>
      <c r="CZX18" s="1933"/>
      <c r="CZY18" s="1933"/>
      <c r="CZZ18" s="1933"/>
      <c r="DAA18" s="1933"/>
      <c r="DAB18" s="1933"/>
      <c r="DAC18" s="1933"/>
      <c r="DAD18" s="1933"/>
      <c r="DAE18" s="1933"/>
      <c r="DAF18" s="1933"/>
      <c r="DAG18" s="1933"/>
      <c r="DAH18" s="1933"/>
      <c r="DAI18" s="1933"/>
      <c r="DAJ18" s="1933"/>
      <c r="DAK18" s="1933"/>
      <c r="DAL18" s="1933"/>
      <c r="DAM18" s="1933"/>
      <c r="DAN18" s="1933"/>
      <c r="DAO18" s="1933"/>
      <c r="DAP18" s="1933"/>
      <c r="DAQ18" s="1933"/>
      <c r="DAR18" s="1933"/>
      <c r="DAS18" s="1933"/>
      <c r="DAT18" s="1933"/>
      <c r="DAU18" s="1933"/>
      <c r="DAV18" s="1933"/>
      <c r="DAW18" s="1933"/>
      <c r="DAX18" s="1933"/>
      <c r="DAY18" s="1933"/>
      <c r="DAZ18" s="1933"/>
      <c r="DBA18" s="1933"/>
      <c r="DBB18" s="1933"/>
      <c r="DBC18" s="1933"/>
      <c r="DBD18" s="1933"/>
      <c r="DBE18" s="1933"/>
      <c r="DBF18" s="1933"/>
      <c r="DBG18" s="1933"/>
      <c r="DBH18" s="1933"/>
      <c r="DBI18" s="1933"/>
      <c r="DBJ18" s="1933"/>
      <c r="DBK18" s="1933"/>
      <c r="DBL18" s="1933"/>
      <c r="DBM18" s="1933"/>
      <c r="DBN18" s="1933"/>
      <c r="DBO18" s="1933"/>
      <c r="DBP18" s="1933"/>
      <c r="DBQ18" s="1933"/>
      <c r="DBR18" s="1933"/>
      <c r="DBS18" s="1933"/>
      <c r="DBT18" s="1933"/>
      <c r="DBU18" s="1933"/>
      <c r="DBV18" s="1933"/>
      <c r="DBW18" s="1933"/>
      <c r="DBX18" s="1933"/>
      <c r="DBY18" s="1933"/>
      <c r="DBZ18" s="1933"/>
      <c r="DCA18" s="1933"/>
      <c r="DCB18" s="1933"/>
      <c r="DCC18" s="1933"/>
      <c r="DCD18" s="1933"/>
      <c r="DCE18" s="1933"/>
      <c r="DCF18" s="1933"/>
      <c r="DCG18" s="1933"/>
      <c r="DCH18" s="1933"/>
      <c r="DCI18" s="1933"/>
      <c r="DCJ18" s="1933"/>
      <c r="DCK18" s="1933"/>
      <c r="DCL18" s="1933"/>
      <c r="DCM18" s="1933"/>
      <c r="DCN18" s="1933"/>
      <c r="DCO18" s="1933"/>
      <c r="DCP18" s="1933"/>
      <c r="DCQ18" s="1933"/>
      <c r="DCR18" s="1933"/>
      <c r="DCS18" s="1933"/>
      <c r="DCT18" s="1933"/>
      <c r="DCU18" s="1933"/>
      <c r="DCV18" s="1933"/>
      <c r="DCW18" s="1933"/>
      <c r="DCX18" s="1933"/>
      <c r="DCY18" s="1933"/>
      <c r="DCZ18" s="1933"/>
      <c r="DDA18" s="1933"/>
      <c r="DDB18" s="1933"/>
      <c r="DDC18" s="1933"/>
      <c r="DDD18" s="1933"/>
      <c r="DDE18" s="1933"/>
      <c r="DDF18" s="1933"/>
      <c r="DDG18" s="1933"/>
      <c r="DDH18" s="1933"/>
      <c r="DDI18" s="1933"/>
      <c r="DDJ18" s="1933"/>
      <c r="DDK18" s="1933"/>
      <c r="DDL18" s="1933"/>
      <c r="DDM18" s="1933"/>
      <c r="DDN18" s="1933"/>
      <c r="DDO18" s="1933"/>
      <c r="DDP18" s="1933"/>
      <c r="DDQ18" s="1933"/>
      <c r="DDR18" s="1933"/>
      <c r="DDS18" s="1933"/>
      <c r="DDT18" s="1933"/>
      <c r="DDU18" s="1933"/>
      <c r="DDV18" s="1933"/>
      <c r="DDW18" s="1933"/>
      <c r="DDX18" s="1933"/>
      <c r="DDY18" s="1933"/>
      <c r="DDZ18" s="1933"/>
      <c r="DEA18" s="1933"/>
      <c r="DEB18" s="1933"/>
      <c r="DEC18" s="1933"/>
      <c r="DED18" s="1933"/>
      <c r="DEE18" s="1933"/>
      <c r="DEF18" s="1933"/>
      <c r="DEG18" s="1933"/>
      <c r="DEH18" s="1933"/>
      <c r="DEI18" s="1933"/>
      <c r="DEJ18" s="1933"/>
      <c r="DEK18" s="1933"/>
      <c r="DEL18" s="1933"/>
      <c r="DEM18" s="1933"/>
      <c r="DEN18" s="1933"/>
      <c r="DEO18" s="1933"/>
      <c r="DEP18" s="1933"/>
      <c r="DEQ18" s="1933"/>
      <c r="DER18" s="1933"/>
      <c r="DES18" s="1933"/>
      <c r="DET18" s="1933"/>
      <c r="DEU18" s="1933"/>
      <c r="DEV18" s="1933"/>
      <c r="DEW18" s="1933"/>
      <c r="DEX18" s="1933"/>
      <c r="DEY18" s="1933"/>
      <c r="DEZ18" s="1933"/>
      <c r="DFA18" s="1933"/>
      <c r="DFB18" s="1933"/>
      <c r="DFC18" s="1933"/>
      <c r="DFD18" s="1933"/>
      <c r="DFE18" s="1933"/>
      <c r="DFF18" s="1933"/>
      <c r="DFG18" s="1933"/>
      <c r="DFH18" s="1933"/>
      <c r="DFI18" s="1933"/>
      <c r="DFJ18" s="1933"/>
      <c r="DFK18" s="1933"/>
      <c r="DFL18" s="1933"/>
      <c r="DFM18" s="1933"/>
      <c r="DFN18" s="1933"/>
      <c r="DFO18" s="1933"/>
      <c r="DFP18" s="1933"/>
      <c r="DFQ18" s="1933"/>
      <c r="DFR18" s="1933"/>
      <c r="DFS18" s="1933"/>
      <c r="DFT18" s="1933"/>
      <c r="DFU18" s="1933"/>
      <c r="DFV18" s="1933"/>
      <c r="DFW18" s="1933"/>
      <c r="DFX18" s="1933"/>
      <c r="DFY18" s="1933"/>
      <c r="DFZ18" s="1933"/>
      <c r="DGA18" s="1933"/>
      <c r="DGB18" s="1933"/>
      <c r="DGC18" s="1933"/>
      <c r="DGD18" s="1933"/>
      <c r="DGE18" s="1933"/>
      <c r="DGF18" s="1933"/>
      <c r="DGG18" s="1933"/>
      <c r="DGH18" s="1933"/>
      <c r="DGI18" s="1933"/>
      <c r="DGJ18" s="1933"/>
      <c r="DGK18" s="1933"/>
      <c r="DGL18" s="1933"/>
      <c r="DGM18" s="1933"/>
      <c r="DGN18" s="1933"/>
      <c r="DGO18" s="1933"/>
      <c r="DGP18" s="1933"/>
      <c r="DGQ18" s="1933"/>
      <c r="DGR18" s="1933"/>
      <c r="DGS18" s="1933"/>
      <c r="DGT18" s="1933"/>
      <c r="DGU18" s="1933"/>
      <c r="DGV18" s="1933"/>
      <c r="DGW18" s="1933"/>
      <c r="DGX18" s="1933"/>
      <c r="DGY18" s="1933"/>
      <c r="DGZ18" s="1933"/>
      <c r="DHA18" s="1933"/>
      <c r="DHB18" s="1933"/>
      <c r="DHC18" s="1933"/>
      <c r="DHD18" s="1933"/>
      <c r="DHE18" s="1933"/>
      <c r="DHF18" s="1933"/>
      <c r="DHG18" s="1933"/>
      <c r="DHH18" s="1933"/>
      <c r="DHI18" s="1933"/>
      <c r="DHJ18" s="1933"/>
      <c r="DHK18" s="1933"/>
      <c r="DHL18" s="1933"/>
      <c r="DHM18" s="1933"/>
      <c r="DHN18" s="1933"/>
      <c r="DHO18" s="1933"/>
      <c r="DHP18" s="1933"/>
      <c r="DHQ18" s="1933"/>
      <c r="DHR18" s="1933"/>
      <c r="DHS18" s="1933"/>
      <c r="DHT18" s="1933"/>
      <c r="DHU18" s="1933"/>
      <c r="DHV18" s="1933"/>
      <c r="DHW18" s="1933"/>
      <c r="DHX18" s="1933"/>
      <c r="DHY18" s="1933"/>
      <c r="DHZ18" s="1933"/>
      <c r="DIA18" s="1933"/>
      <c r="DIB18" s="1933"/>
      <c r="DIC18" s="1933"/>
      <c r="DID18" s="1933"/>
      <c r="DIE18" s="1933"/>
      <c r="DIF18" s="1933"/>
      <c r="DIG18" s="1933"/>
      <c r="DIH18" s="1933"/>
      <c r="DII18" s="1933"/>
      <c r="DIJ18" s="1933"/>
      <c r="DIK18" s="1933"/>
      <c r="DIL18" s="1933"/>
      <c r="DIM18" s="1933"/>
      <c r="DIN18" s="1933"/>
      <c r="DIO18" s="1933"/>
      <c r="DIP18" s="1933"/>
      <c r="DIQ18" s="1933"/>
      <c r="DIR18" s="1933"/>
      <c r="DIS18" s="1933"/>
      <c r="DIT18" s="1933"/>
      <c r="DIU18" s="1933"/>
      <c r="DIV18" s="1933"/>
      <c r="DIW18" s="1933"/>
      <c r="DIX18" s="1933"/>
      <c r="DIY18" s="1933"/>
      <c r="DIZ18" s="1933"/>
      <c r="DJA18" s="1933"/>
      <c r="DJB18" s="1933"/>
      <c r="DJC18" s="1933"/>
      <c r="DJD18" s="1933"/>
      <c r="DJE18" s="1933"/>
      <c r="DJF18" s="1933"/>
      <c r="DJG18" s="1933"/>
      <c r="DJH18" s="1933"/>
      <c r="DJI18" s="1933"/>
      <c r="DJJ18" s="1933"/>
      <c r="DJK18" s="1933"/>
      <c r="DJL18" s="1933"/>
      <c r="DJM18" s="1933"/>
      <c r="DJN18" s="1933"/>
      <c r="DJO18" s="1933"/>
      <c r="DJP18" s="1933"/>
      <c r="DJQ18" s="1933"/>
      <c r="DJR18" s="1933"/>
      <c r="DJS18" s="1933"/>
      <c r="DJT18" s="1933"/>
      <c r="DJU18" s="1933"/>
      <c r="DJV18" s="1933"/>
      <c r="DJW18" s="1933"/>
      <c r="DJX18" s="1933"/>
      <c r="DJY18" s="1933"/>
      <c r="DJZ18" s="1933"/>
      <c r="DKA18" s="1933"/>
      <c r="DKB18" s="1933"/>
      <c r="DKC18" s="1933"/>
      <c r="DKD18" s="1933"/>
      <c r="DKE18" s="1933"/>
      <c r="DKF18" s="1933"/>
      <c r="DKG18" s="1933"/>
      <c r="DKH18" s="1933"/>
      <c r="DKI18" s="1933"/>
      <c r="DKJ18" s="1933"/>
      <c r="DKK18" s="1933"/>
      <c r="DKL18" s="1933"/>
      <c r="DKM18" s="1933"/>
      <c r="DKN18" s="1933"/>
      <c r="DKO18" s="1933"/>
      <c r="DKP18" s="1933"/>
      <c r="DKQ18" s="1933"/>
      <c r="DKR18" s="1933"/>
      <c r="DKS18" s="1933"/>
      <c r="DKT18" s="1933"/>
      <c r="DKU18" s="1933"/>
      <c r="DKV18" s="1933"/>
      <c r="DKW18" s="1933"/>
      <c r="DKX18" s="1933"/>
      <c r="DKY18" s="1933"/>
      <c r="DKZ18" s="1933"/>
      <c r="DLA18" s="1933"/>
      <c r="DLB18" s="1933"/>
      <c r="DLC18" s="1933"/>
      <c r="DLD18" s="1933"/>
      <c r="DLE18" s="1933"/>
      <c r="DLF18" s="1933"/>
      <c r="DLG18" s="1933"/>
      <c r="DLH18" s="1933"/>
      <c r="DLI18" s="1933"/>
      <c r="DLJ18" s="1933"/>
      <c r="DLK18" s="1933"/>
      <c r="DLL18" s="1933"/>
      <c r="DLM18" s="1933"/>
      <c r="DLN18" s="1933"/>
      <c r="DLO18" s="1933"/>
      <c r="DLP18" s="1933"/>
      <c r="DLQ18" s="1933"/>
      <c r="DLR18" s="1933"/>
      <c r="DLS18" s="1933"/>
      <c r="DLT18" s="1933"/>
      <c r="DLU18" s="1933"/>
      <c r="DLV18" s="1933"/>
      <c r="DLW18" s="1933"/>
      <c r="DLX18" s="1933"/>
      <c r="DLY18" s="1933"/>
      <c r="DLZ18" s="1933"/>
      <c r="DMA18" s="1933"/>
      <c r="DMB18" s="1933"/>
      <c r="DMC18" s="1933"/>
      <c r="DMD18" s="1933"/>
      <c r="DME18" s="1933"/>
      <c r="DMF18" s="1933"/>
      <c r="DMG18" s="1933"/>
      <c r="DMH18" s="1933"/>
      <c r="DMI18" s="1933"/>
      <c r="DMJ18" s="1933"/>
      <c r="DMK18" s="1933"/>
      <c r="DML18" s="1933"/>
      <c r="DMM18" s="1933"/>
      <c r="DMN18" s="1933"/>
      <c r="DMO18" s="1933"/>
      <c r="DMP18" s="1933"/>
      <c r="DMQ18" s="1933"/>
      <c r="DMR18" s="1933"/>
      <c r="DMS18" s="1933"/>
      <c r="DMT18" s="1933"/>
      <c r="DMU18" s="1933"/>
      <c r="DMV18" s="1933"/>
      <c r="DMW18" s="1933"/>
      <c r="DMX18" s="1933"/>
      <c r="DMY18" s="1933"/>
      <c r="DMZ18" s="1933"/>
      <c r="DNA18" s="1933"/>
      <c r="DNB18" s="1933"/>
      <c r="DNC18" s="1933"/>
      <c r="DND18" s="1933"/>
      <c r="DNE18" s="1933"/>
      <c r="DNF18" s="1933"/>
      <c r="DNG18" s="1933"/>
      <c r="DNH18" s="1933"/>
      <c r="DNI18" s="1933"/>
      <c r="DNJ18" s="1933"/>
      <c r="DNK18" s="1933"/>
      <c r="DNL18" s="1933"/>
      <c r="DNM18" s="1933"/>
      <c r="DNN18" s="1933"/>
      <c r="DNO18" s="1933"/>
      <c r="DNP18" s="1933"/>
      <c r="DNQ18" s="1933"/>
      <c r="DNR18" s="1933"/>
      <c r="DNS18" s="1933"/>
      <c r="DNT18" s="1933"/>
      <c r="DNU18" s="1933"/>
      <c r="DNV18" s="1933"/>
      <c r="DNW18" s="1933"/>
      <c r="DNX18" s="1933"/>
      <c r="DNY18" s="1933"/>
      <c r="DNZ18" s="1933"/>
      <c r="DOA18" s="1933"/>
      <c r="DOB18" s="1933"/>
      <c r="DOC18" s="1933"/>
      <c r="DOD18" s="1933"/>
      <c r="DOE18" s="1933"/>
      <c r="DOF18" s="1933"/>
      <c r="DOG18" s="1933"/>
      <c r="DOH18" s="1933"/>
      <c r="DOI18" s="1933"/>
      <c r="DOJ18" s="1933"/>
      <c r="DOK18" s="1933"/>
      <c r="DOL18" s="1933"/>
      <c r="DOM18" s="1933"/>
      <c r="DON18" s="1933"/>
      <c r="DOO18" s="1933"/>
      <c r="DOP18" s="1933"/>
      <c r="DOQ18" s="1933"/>
      <c r="DOR18" s="1933"/>
      <c r="DOS18" s="1933"/>
      <c r="DOT18" s="1933"/>
      <c r="DOU18" s="1933"/>
      <c r="DOV18" s="1933"/>
      <c r="DOW18" s="1933"/>
      <c r="DOX18" s="1933"/>
      <c r="DOY18" s="1933"/>
      <c r="DOZ18" s="1933"/>
      <c r="DPA18" s="1933"/>
      <c r="DPB18" s="1933"/>
      <c r="DPC18" s="1933"/>
      <c r="DPD18" s="1933"/>
      <c r="DPE18" s="1933"/>
      <c r="DPF18" s="1933"/>
      <c r="DPG18" s="1933"/>
      <c r="DPH18" s="1933"/>
      <c r="DPI18" s="1933"/>
      <c r="DPJ18" s="1933"/>
      <c r="DPK18" s="1933"/>
      <c r="DPL18" s="1933"/>
      <c r="DPM18" s="1933"/>
      <c r="DPN18" s="1933"/>
      <c r="DPO18" s="1933"/>
      <c r="DPP18" s="1933"/>
      <c r="DPQ18" s="1933"/>
      <c r="DPR18" s="1933"/>
      <c r="DPS18" s="1933"/>
      <c r="DPT18" s="1933"/>
      <c r="DPU18" s="1933"/>
      <c r="DPV18" s="1933"/>
      <c r="DPW18" s="1933"/>
      <c r="DPX18" s="1933"/>
      <c r="DPY18" s="1933"/>
      <c r="DPZ18" s="1933"/>
      <c r="DQA18" s="1933"/>
      <c r="DQB18" s="1933"/>
      <c r="DQC18" s="1933"/>
      <c r="DQD18" s="1933"/>
      <c r="DQE18" s="1933"/>
      <c r="DQF18" s="1933"/>
      <c r="DQG18" s="1933"/>
      <c r="DQH18" s="1933"/>
      <c r="DQI18" s="1933"/>
      <c r="DQJ18" s="1933"/>
      <c r="DQK18" s="1933"/>
      <c r="DQL18" s="1933"/>
      <c r="DQM18" s="1933"/>
      <c r="DQN18" s="1933"/>
      <c r="DQO18" s="1933"/>
      <c r="DQP18" s="1933"/>
      <c r="DQQ18" s="1933"/>
      <c r="DQR18" s="1933"/>
      <c r="DQS18" s="1933"/>
      <c r="DQT18" s="1933"/>
      <c r="DQU18" s="1933"/>
      <c r="DQV18" s="1933"/>
      <c r="DQW18" s="1933"/>
      <c r="DQX18" s="1933"/>
      <c r="DQY18" s="1933"/>
      <c r="DQZ18" s="1933"/>
      <c r="DRA18" s="1933"/>
      <c r="DRB18" s="1933"/>
      <c r="DRC18" s="1933"/>
      <c r="DRD18" s="1933"/>
      <c r="DRE18" s="1933"/>
      <c r="DRF18" s="1933"/>
      <c r="DRG18" s="1933"/>
      <c r="DRH18" s="1933"/>
      <c r="DRI18" s="1933"/>
      <c r="DRJ18" s="1933"/>
      <c r="DRK18" s="1933"/>
      <c r="DRL18" s="1933"/>
      <c r="DRM18" s="1933"/>
      <c r="DRN18" s="1933"/>
      <c r="DRO18" s="1933"/>
      <c r="DRP18" s="1933"/>
      <c r="DRQ18" s="1933"/>
      <c r="DRR18" s="1933"/>
      <c r="DRS18" s="1933"/>
      <c r="DRT18" s="1933"/>
      <c r="DRU18" s="1933"/>
      <c r="DRV18" s="1933"/>
      <c r="DRW18" s="1933"/>
      <c r="DRX18" s="1933"/>
      <c r="DRY18" s="1933"/>
      <c r="DRZ18" s="1933"/>
      <c r="DSA18" s="1933"/>
      <c r="DSB18" s="1933"/>
      <c r="DSC18" s="1933"/>
      <c r="DSD18" s="1933"/>
      <c r="DSE18" s="1933"/>
      <c r="DSF18" s="1933"/>
      <c r="DSG18" s="1933"/>
      <c r="DSH18" s="1933"/>
      <c r="DSI18" s="1933"/>
      <c r="DSJ18" s="1933"/>
      <c r="DSK18" s="1933"/>
      <c r="DSL18" s="1933"/>
      <c r="DSM18" s="1933"/>
      <c r="DSN18" s="1933"/>
      <c r="DSO18" s="1933"/>
      <c r="DSP18" s="1933"/>
      <c r="DSQ18" s="1933"/>
      <c r="DSR18" s="1933"/>
      <c r="DSS18" s="1933"/>
      <c r="DST18" s="1933"/>
      <c r="DSU18" s="1933"/>
      <c r="DSV18" s="1933"/>
      <c r="DSW18" s="1933"/>
      <c r="DSX18" s="1933"/>
      <c r="DSY18" s="1933"/>
      <c r="DSZ18" s="1933"/>
      <c r="DTA18" s="1933"/>
      <c r="DTB18" s="1933"/>
      <c r="DTC18" s="1933"/>
      <c r="DTD18" s="1933"/>
      <c r="DTE18" s="1933"/>
      <c r="DTF18" s="1933"/>
      <c r="DTG18" s="1933"/>
      <c r="DTH18" s="1933"/>
      <c r="DTI18" s="1933"/>
      <c r="DTJ18" s="1933"/>
      <c r="DTK18" s="1933"/>
      <c r="DTL18" s="1933"/>
      <c r="DTM18" s="1933"/>
      <c r="DTN18" s="1933"/>
      <c r="DTO18" s="1933"/>
      <c r="DTP18" s="1933"/>
      <c r="DTQ18" s="1933"/>
      <c r="DTR18" s="1933"/>
      <c r="DTS18" s="1933"/>
      <c r="DTT18" s="1933"/>
      <c r="DTU18" s="1933"/>
      <c r="DTV18" s="1933"/>
      <c r="DTW18" s="1933"/>
      <c r="DTX18" s="1933"/>
      <c r="DTY18" s="1933"/>
      <c r="DTZ18" s="1933"/>
      <c r="DUA18" s="1933"/>
      <c r="DUB18" s="1933"/>
      <c r="DUC18" s="1933"/>
      <c r="DUD18" s="1933"/>
      <c r="DUE18" s="1933"/>
      <c r="DUF18" s="1933"/>
      <c r="DUG18" s="1933"/>
      <c r="DUH18" s="1933"/>
      <c r="DUI18" s="1933"/>
      <c r="DUJ18" s="1933"/>
      <c r="DUK18" s="1933"/>
      <c r="DUL18" s="1933"/>
      <c r="DUM18" s="1933"/>
      <c r="DUN18" s="1933"/>
      <c r="DUO18" s="1933"/>
      <c r="DUP18" s="1933"/>
      <c r="DUQ18" s="1933"/>
      <c r="DUR18" s="1933"/>
      <c r="DUS18" s="1933"/>
      <c r="DUT18" s="1933"/>
      <c r="DUU18" s="1933"/>
      <c r="DUV18" s="1933"/>
      <c r="DUW18" s="1933"/>
      <c r="DUX18" s="1933"/>
      <c r="DUY18" s="1933"/>
      <c r="DUZ18" s="1933"/>
      <c r="DVA18" s="1933"/>
      <c r="DVB18" s="1933"/>
      <c r="DVC18" s="1933"/>
      <c r="DVD18" s="1933"/>
      <c r="DVE18" s="1933"/>
      <c r="DVF18" s="1933"/>
      <c r="DVG18" s="1933"/>
      <c r="DVH18" s="1933"/>
      <c r="DVI18" s="1933"/>
      <c r="DVJ18" s="1933"/>
      <c r="DVK18" s="1933"/>
      <c r="DVL18" s="1933"/>
      <c r="DVM18" s="1933"/>
      <c r="DVN18" s="1933"/>
      <c r="DVO18" s="1933"/>
      <c r="DVP18" s="1933"/>
      <c r="DVQ18" s="1933"/>
      <c r="DVR18" s="1933"/>
      <c r="DVS18" s="1933"/>
      <c r="DVT18" s="1933"/>
      <c r="DVU18" s="1933"/>
      <c r="DVV18" s="1933"/>
      <c r="DVW18" s="1933"/>
      <c r="DVX18" s="1933"/>
      <c r="DVY18" s="1933"/>
      <c r="DVZ18" s="1933"/>
      <c r="DWA18" s="1933"/>
      <c r="DWB18" s="1933"/>
      <c r="DWC18" s="1933"/>
      <c r="DWD18" s="1933"/>
      <c r="DWE18" s="1933"/>
      <c r="DWF18" s="1933"/>
      <c r="DWG18" s="1933"/>
      <c r="DWH18" s="1933"/>
      <c r="DWI18" s="1933"/>
      <c r="DWJ18" s="1933"/>
      <c r="DWK18" s="1933"/>
      <c r="DWL18" s="1933"/>
      <c r="DWM18" s="1933"/>
      <c r="DWN18" s="1933"/>
      <c r="DWO18" s="1933"/>
      <c r="DWP18" s="1933"/>
      <c r="DWQ18" s="1933"/>
      <c r="DWR18" s="1933"/>
      <c r="DWS18" s="1933"/>
      <c r="DWT18" s="1933"/>
      <c r="DWU18" s="1933"/>
      <c r="DWV18" s="1933"/>
      <c r="DWW18" s="1933"/>
      <c r="DWX18" s="1933"/>
      <c r="DWY18" s="1933"/>
      <c r="DWZ18" s="1933"/>
      <c r="DXA18" s="1933"/>
      <c r="DXB18" s="1933"/>
      <c r="DXC18" s="1933"/>
      <c r="DXD18" s="1933"/>
      <c r="DXE18" s="1933"/>
      <c r="DXF18" s="1933"/>
      <c r="DXG18" s="1933"/>
      <c r="DXH18" s="1933"/>
      <c r="DXI18" s="1933"/>
      <c r="DXJ18" s="1933"/>
      <c r="DXK18" s="1933"/>
      <c r="DXL18" s="1933"/>
      <c r="DXM18" s="1933"/>
      <c r="DXN18" s="1933"/>
      <c r="DXO18" s="1933"/>
      <c r="DXP18" s="1933"/>
      <c r="DXQ18" s="1933"/>
      <c r="DXR18" s="1933"/>
      <c r="DXS18" s="1933"/>
      <c r="DXT18" s="1933"/>
      <c r="DXU18" s="1933"/>
      <c r="DXV18" s="1933"/>
      <c r="DXW18" s="1933"/>
      <c r="DXX18" s="1933"/>
      <c r="DXY18" s="1933"/>
      <c r="DXZ18" s="1933"/>
      <c r="DYA18" s="1933"/>
      <c r="DYB18" s="1933"/>
      <c r="DYC18" s="1933"/>
      <c r="DYD18" s="1933"/>
      <c r="DYE18" s="1933"/>
      <c r="DYF18" s="1933"/>
      <c r="DYG18" s="1933"/>
      <c r="DYH18" s="1933"/>
      <c r="DYI18" s="1933"/>
      <c r="DYJ18" s="1933"/>
      <c r="DYK18" s="1933"/>
      <c r="DYL18" s="1933"/>
      <c r="DYM18" s="1933"/>
      <c r="DYN18" s="1933"/>
      <c r="DYO18" s="1933"/>
      <c r="DYP18" s="1933"/>
      <c r="DYQ18" s="1933"/>
      <c r="DYR18" s="1933"/>
      <c r="DYS18" s="1933"/>
      <c r="DYT18" s="1933"/>
      <c r="DYU18" s="1933"/>
      <c r="DYV18" s="1933"/>
      <c r="DYW18" s="1933"/>
      <c r="DYX18" s="1933"/>
      <c r="DYY18" s="1933"/>
      <c r="DYZ18" s="1933"/>
      <c r="DZA18" s="1933"/>
      <c r="DZB18" s="1933"/>
      <c r="DZC18" s="1933"/>
      <c r="DZD18" s="1933"/>
      <c r="DZE18" s="1933"/>
      <c r="DZF18" s="1933"/>
      <c r="DZG18" s="1933"/>
      <c r="DZH18" s="1933"/>
      <c r="DZI18" s="1933"/>
      <c r="DZJ18" s="1933"/>
      <c r="DZK18" s="1933"/>
      <c r="DZL18" s="1933"/>
      <c r="DZM18" s="1933"/>
      <c r="DZN18" s="1933"/>
      <c r="DZO18" s="1933"/>
      <c r="DZP18" s="1933"/>
      <c r="DZQ18" s="1933"/>
      <c r="DZR18" s="1933"/>
      <c r="DZS18" s="1933"/>
      <c r="DZT18" s="1933"/>
      <c r="DZU18" s="1933"/>
      <c r="DZV18" s="1933"/>
      <c r="DZW18" s="1933"/>
      <c r="DZX18" s="1933"/>
      <c r="DZY18" s="1933"/>
      <c r="DZZ18" s="1933"/>
      <c r="EAA18" s="1933"/>
      <c r="EAB18" s="1933"/>
      <c r="EAC18" s="1933"/>
      <c r="EAD18" s="1933"/>
      <c r="EAE18" s="1933"/>
      <c r="EAF18" s="1933"/>
      <c r="EAG18" s="1933"/>
      <c r="EAH18" s="1933"/>
      <c r="EAI18" s="1933"/>
      <c r="EAJ18" s="1933"/>
      <c r="EAK18" s="1933"/>
      <c r="EAL18" s="1933"/>
      <c r="EAM18" s="1933"/>
      <c r="EAN18" s="1933"/>
      <c r="EAO18" s="1933"/>
      <c r="EAP18" s="1933"/>
      <c r="EAQ18" s="1933"/>
      <c r="EAR18" s="1933"/>
      <c r="EAS18" s="1933"/>
      <c r="EAT18" s="1933"/>
      <c r="EAU18" s="1933"/>
      <c r="EAV18" s="1933"/>
      <c r="EAW18" s="1933"/>
      <c r="EAX18" s="1933"/>
      <c r="EAY18" s="1933"/>
      <c r="EAZ18" s="1933"/>
      <c r="EBA18" s="1933"/>
      <c r="EBB18" s="1933"/>
      <c r="EBC18" s="1933"/>
      <c r="EBD18" s="1933"/>
      <c r="EBE18" s="1933"/>
      <c r="EBF18" s="1933"/>
      <c r="EBG18" s="1933"/>
      <c r="EBH18" s="1933"/>
      <c r="EBI18" s="1933"/>
      <c r="EBJ18" s="1933"/>
      <c r="EBK18" s="1933"/>
      <c r="EBL18" s="1933"/>
      <c r="EBM18" s="1933"/>
      <c r="EBN18" s="1933"/>
      <c r="EBO18" s="1933"/>
      <c r="EBP18" s="1933"/>
      <c r="EBQ18" s="1933"/>
      <c r="EBR18" s="1933"/>
      <c r="EBS18" s="1933"/>
      <c r="EBT18" s="1933"/>
      <c r="EBU18" s="1933"/>
      <c r="EBV18" s="1933"/>
      <c r="EBW18" s="1933"/>
      <c r="EBX18" s="1933"/>
      <c r="EBY18" s="1933"/>
      <c r="EBZ18" s="1933"/>
      <c r="ECA18" s="1933"/>
      <c r="ECB18" s="1933"/>
      <c r="ECC18" s="1933"/>
      <c r="ECD18" s="1933"/>
      <c r="ECE18" s="1933"/>
      <c r="ECF18" s="1933"/>
      <c r="ECG18" s="1933"/>
      <c r="ECH18" s="1933"/>
      <c r="ECI18" s="1933"/>
      <c r="ECJ18" s="1933"/>
      <c r="ECK18" s="1933"/>
      <c r="ECL18" s="1933"/>
      <c r="ECM18" s="1933"/>
      <c r="ECN18" s="1933"/>
      <c r="ECO18" s="1933"/>
      <c r="ECP18" s="1933"/>
      <c r="ECQ18" s="1933"/>
      <c r="ECR18" s="1933"/>
      <c r="ECS18" s="1933"/>
      <c r="ECT18" s="1933"/>
      <c r="ECU18" s="1933"/>
      <c r="ECV18" s="1933"/>
      <c r="ECW18" s="1933"/>
      <c r="ECX18" s="1933"/>
      <c r="ECY18" s="1933"/>
      <c r="ECZ18" s="1933"/>
      <c r="EDA18" s="1933"/>
      <c r="EDB18" s="1933"/>
      <c r="EDC18" s="1933"/>
      <c r="EDD18" s="1933"/>
      <c r="EDE18" s="1933"/>
      <c r="EDF18" s="1933"/>
      <c r="EDG18" s="1933"/>
      <c r="EDH18" s="1933"/>
      <c r="EDI18" s="1933"/>
      <c r="EDJ18" s="1933"/>
      <c r="EDK18" s="1933"/>
      <c r="EDL18" s="1933"/>
      <c r="EDM18" s="1933"/>
      <c r="EDN18" s="1933"/>
      <c r="EDO18" s="1933"/>
      <c r="EDP18" s="1933"/>
      <c r="EDQ18" s="1933"/>
      <c r="EDR18" s="1933"/>
      <c r="EDS18" s="1933"/>
      <c r="EDT18" s="1933"/>
      <c r="EDU18" s="1933"/>
      <c r="EDV18" s="1933"/>
      <c r="EDW18" s="1933"/>
      <c r="EDX18" s="1933"/>
      <c r="EDY18" s="1933"/>
      <c r="EDZ18" s="1933"/>
      <c r="EEA18" s="1933"/>
      <c r="EEB18" s="1933"/>
      <c r="EEC18" s="1933"/>
      <c r="EED18" s="1933"/>
      <c r="EEE18" s="1933"/>
      <c r="EEF18" s="1933"/>
      <c r="EEG18" s="1933"/>
      <c r="EEH18" s="1933"/>
      <c r="EEI18" s="1933"/>
      <c r="EEJ18" s="1933"/>
      <c r="EEK18" s="1933"/>
      <c r="EEL18" s="1933"/>
      <c r="EEM18" s="1933"/>
      <c r="EEN18" s="1933"/>
      <c r="EEO18" s="1933"/>
      <c r="EEP18" s="1933"/>
      <c r="EEQ18" s="1933"/>
      <c r="EER18" s="1933"/>
      <c r="EES18" s="1933"/>
      <c r="EET18" s="1933"/>
      <c r="EEU18" s="1933"/>
      <c r="EEV18" s="1933"/>
      <c r="EEW18" s="1933"/>
      <c r="EEX18" s="1933"/>
      <c r="EEY18" s="1933"/>
      <c r="EEZ18" s="1933"/>
      <c r="EFA18" s="1933"/>
      <c r="EFB18" s="1933"/>
      <c r="EFC18" s="1933"/>
      <c r="EFD18" s="1933"/>
      <c r="EFE18" s="1933"/>
      <c r="EFF18" s="1933"/>
      <c r="EFG18" s="1933"/>
      <c r="EFH18" s="1933"/>
      <c r="EFI18" s="1933"/>
      <c r="EFJ18" s="1933"/>
      <c r="EFK18" s="1933"/>
      <c r="EFL18" s="1933"/>
      <c r="EFM18" s="1933"/>
      <c r="EFN18" s="1933"/>
      <c r="EFO18" s="1933"/>
      <c r="EFP18" s="1933"/>
      <c r="EFQ18" s="1933"/>
      <c r="EFR18" s="1933"/>
      <c r="EFS18" s="1933"/>
      <c r="EFT18" s="1933"/>
      <c r="EFU18" s="1933"/>
      <c r="EFV18" s="1933"/>
      <c r="EFW18" s="1933"/>
      <c r="EFX18" s="1933"/>
      <c r="EFY18" s="1933"/>
      <c r="EFZ18" s="1933"/>
      <c r="EGA18" s="1933"/>
      <c r="EGB18" s="1933"/>
      <c r="EGC18" s="1933"/>
      <c r="EGD18" s="1933"/>
      <c r="EGE18" s="1933"/>
      <c r="EGF18" s="1933"/>
      <c r="EGG18" s="1933"/>
      <c r="EGH18" s="1933"/>
      <c r="EGI18" s="1933"/>
      <c r="EGJ18" s="1933"/>
      <c r="EGK18" s="1933"/>
      <c r="EGL18" s="1933"/>
      <c r="EGM18" s="1933"/>
      <c r="EGN18" s="1933"/>
      <c r="EGO18" s="1933"/>
      <c r="EGP18" s="1933"/>
      <c r="EGQ18" s="1933"/>
      <c r="EGR18" s="1933"/>
      <c r="EGS18" s="1933"/>
      <c r="EGT18" s="1933"/>
      <c r="EGU18" s="1933"/>
      <c r="EGV18" s="1933"/>
      <c r="EGW18" s="1933"/>
      <c r="EGX18" s="1933"/>
      <c r="EGY18" s="1933"/>
      <c r="EGZ18" s="1933"/>
      <c r="EHA18" s="1933"/>
      <c r="EHB18" s="1933"/>
      <c r="EHC18" s="1933"/>
      <c r="EHD18" s="1933"/>
      <c r="EHE18" s="1933"/>
      <c r="EHF18" s="1933"/>
      <c r="EHG18" s="1933"/>
      <c r="EHH18" s="1933"/>
      <c r="EHI18" s="1933"/>
      <c r="EHJ18" s="1933"/>
      <c r="EHK18" s="1933"/>
      <c r="EHL18" s="1933"/>
      <c r="EHM18" s="1933"/>
      <c r="EHN18" s="1933"/>
      <c r="EHO18" s="1933"/>
      <c r="EHP18" s="1933"/>
      <c r="EHQ18" s="1933"/>
      <c r="EHR18" s="1933"/>
      <c r="EHS18" s="1933"/>
      <c r="EHT18" s="1933"/>
      <c r="EHU18" s="1933"/>
      <c r="EHV18" s="1933"/>
      <c r="EHW18" s="1933"/>
      <c r="EHX18" s="1933"/>
      <c r="EHY18" s="1933"/>
      <c r="EHZ18" s="1933"/>
      <c r="EIA18" s="1933"/>
      <c r="EIB18" s="1933"/>
      <c r="EIC18" s="1933"/>
      <c r="EID18" s="1933"/>
      <c r="EIE18" s="1933"/>
      <c r="EIF18" s="1933"/>
      <c r="EIG18" s="1933"/>
      <c r="EIH18" s="1933"/>
      <c r="EII18" s="1933"/>
      <c r="EIJ18" s="1933"/>
      <c r="EIK18" s="1933"/>
      <c r="EIL18" s="1933"/>
      <c r="EIM18" s="1933"/>
      <c r="EIN18" s="1933"/>
      <c r="EIO18" s="1933"/>
      <c r="EIP18" s="1933"/>
      <c r="EIQ18" s="1933"/>
      <c r="EIR18" s="1933"/>
      <c r="EIS18" s="1933"/>
      <c r="EIT18" s="1933"/>
      <c r="EIU18" s="1933"/>
      <c r="EIV18" s="1933"/>
      <c r="EIW18" s="1933"/>
      <c r="EIX18" s="1933"/>
      <c r="EIY18" s="1933"/>
      <c r="EIZ18" s="1933"/>
      <c r="EJA18" s="1933"/>
      <c r="EJB18" s="1933"/>
      <c r="EJC18" s="1933"/>
      <c r="EJD18" s="1933"/>
      <c r="EJE18" s="1933"/>
      <c r="EJF18" s="1933"/>
      <c r="EJG18" s="1933"/>
      <c r="EJH18" s="1933"/>
      <c r="EJI18" s="1933"/>
      <c r="EJJ18" s="1933"/>
      <c r="EJK18" s="1933"/>
      <c r="EJL18" s="1933"/>
      <c r="EJM18" s="1933"/>
      <c r="EJN18" s="1933"/>
      <c r="EJO18" s="1933"/>
      <c r="EJP18" s="1933"/>
      <c r="EJQ18" s="1933"/>
      <c r="EJR18" s="1933"/>
      <c r="EJS18" s="1933"/>
      <c r="EJT18" s="1933"/>
      <c r="EJU18" s="1933"/>
      <c r="EJV18" s="1933"/>
      <c r="EJW18" s="1933"/>
      <c r="EJX18" s="1933"/>
      <c r="EJY18" s="1933"/>
      <c r="EJZ18" s="1933"/>
      <c r="EKA18" s="1933"/>
      <c r="EKB18" s="1933"/>
      <c r="EKC18" s="1933"/>
      <c r="EKD18" s="1933"/>
      <c r="EKE18" s="1933"/>
      <c r="EKF18" s="1933"/>
      <c r="EKG18" s="1933"/>
      <c r="EKH18" s="1933"/>
      <c r="EKI18" s="1933"/>
      <c r="EKJ18" s="1933"/>
      <c r="EKK18" s="1933"/>
      <c r="EKL18" s="1933"/>
      <c r="EKM18" s="1933"/>
      <c r="EKN18" s="1933"/>
      <c r="EKO18" s="1933"/>
      <c r="EKP18" s="1933"/>
      <c r="EKQ18" s="1933"/>
      <c r="EKR18" s="1933"/>
      <c r="EKS18" s="1933"/>
      <c r="EKT18" s="1933"/>
      <c r="EKU18" s="1933"/>
      <c r="EKV18" s="1933"/>
      <c r="EKW18" s="1933"/>
      <c r="EKX18" s="1933"/>
      <c r="EKY18" s="1933"/>
      <c r="EKZ18" s="1933"/>
      <c r="ELA18" s="1933"/>
      <c r="ELB18" s="1933"/>
      <c r="ELC18" s="1933"/>
      <c r="ELD18" s="1933"/>
      <c r="ELE18" s="1933"/>
      <c r="ELF18" s="1933"/>
      <c r="ELG18" s="1933"/>
      <c r="ELH18" s="1933"/>
      <c r="ELI18" s="1933"/>
      <c r="ELJ18" s="1933"/>
      <c r="ELK18" s="1933"/>
      <c r="ELL18" s="1933"/>
      <c r="ELM18" s="1933"/>
      <c r="ELN18" s="1933"/>
      <c r="ELO18" s="1933"/>
      <c r="ELP18" s="1933"/>
      <c r="ELQ18" s="1933"/>
      <c r="ELR18" s="1933"/>
      <c r="ELS18" s="1933"/>
      <c r="ELT18" s="1933"/>
      <c r="ELU18" s="1933"/>
      <c r="ELV18" s="1933"/>
      <c r="ELW18" s="1933"/>
      <c r="ELX18" s="1933"/>
      <c r="ELY18" s="1933"/>
      <c r="ELZ18" s="1933"/>
      <c r="EMA18" s="1933"/>
      <c r="EMB18" s="1933"/>
      <c r="EMC18" s="1933"/>
      <c r="EMD18" s="1933"/>
      <c r="EME18" s="1933"/>
      <c r="EMF18" s="1933"/>
      <c r="EMG18" s="1933"/>
      <c r="EMH18" s="1933"/>
      <c r="EMI18" s="1933"/>
      <c r="EMJ18" s="1933"/>
      <c r="EMK18" s="1933"/>
      <c r="EML18" s="1933"/>
      <c r="EMM18" s="1933"/>
      <c r="EMN18" s="1933"/>
      <c r="EMO18" s="1933"/>
      <c r="EMP18" s="1933"/>
      <c r="EMQ18" s="1933"/>
      <c r="EMR18" s="1933"/>
      <c r="EMS18" s="1933"/>
      <c r="EMT18" s="1933"/>
      <c r="EMU18" s="1933"/>
      <c r="EMV18" s="1933"/>
      <c r="EMW18" s="1933"/>
      <c r="EMX18" s="1933"/>
      <c r="EMY18" s="1933"/>
      <c r="EMZ18" s="1933"/>
      <c r="ENA18" s="1933"/>
      <c r="ENB18" s="1933"/>
      <c r="ENC18" s="1933"/>
      <c r="END18" s="1933"/>
      <c r="ENE18" s="1933"/>
      <c r="ENF18" s="1933"/>
      <c r="ENG18" s="1933"/>
      <c r="ENH18" s="1933"/>
      <c r="ENI18" s="1933"/>
      <c r="ENJ18" s="1933"/>
      <c r="ENK18" s="1933"/>
      <c r="ENL18" s="1933"/>
      <c r="ENM18" s="1933"/>
      <c r="ENN18" s="1933"/>
      <c r="ENO18" s="1933"/>
      <c r="ENP18" s="1933"/>
      <c r="ENQ18" s="1933"/>
      <c r="ENR18" s="1933"/>
      <c r="ENS18" s="1933"/>
      <c r="ENT18" s="1933"/>
      <c r="ENU18" s="1933"/>
      <c r="ENV18" s="1933"/>
      <c r="ENW18" s="1933"/>
      <c r="ENX18" s="1933"/>
      <c r="ENY18" s="1933"/>
      <c r="ENZ18" s="1933"/>
      <c r="EOA18" s="1933"/>
      <c r="EOB18" s="1933"/>
      <c r="EOC18" s="1933"/>
      <c r="EOD18" s="1933"/>
      <c r="EOE18" s="1933"/>
      <c r="EOF18" s="1933"/>
      <c r="EOG18" s="1933"/>
      <c r="EOH18" s="1933"/>
      <c r="EOI18" s="1933"/>
      <c r="EOJ18" s="1933"/>
      <c r="EOK18" s="1933"/>
      <c r="EOL18" s="1933"/>
      <c r="EOM18" s="1933"/>
      <c r="EON18" s="1933"/>
      <c r="EOO18" s="1933"/>
      <c r="EOP18" s="1933"/>
      <c r="EOQ18" s="1933"/>
      <c r="EOR18" s="1933"/>
      <c r="EOS18" s="1933"/>
      <c r="EOT18" s="1933"/>
      <c r="EOU18" s="1933"/>
      <c r="EOV18" s="1933"/>
      <c r="EOW18" s="1933"/>
      <c r="EOX18" s="1933"/>
      <c r="EOY18" s="1933"/>
      <c r="EOZ18" s="1933"/>
      <c r="EPA18" s="1933"/>
      <c r="EPB18" s="1933"/>
      <c r="EPC18" s="1933"/>
      <c r="EPD18" s="1933"/>
      <c r="EPE18" s="1933"/>
      <c r="EPF18" s="1933"/>
      <c r="EPG18" s="1933"/>
      <c r="EPH18" s="1933"/>
      <c r="EPI18" s="1933"/>
      <c r="EPJ18" s="1933"/>
      <c r="EPK18" s="1933"/>
      <c r="EPL18" s="1933"/>
      <c r="EPM18" s="1933"/>
      <c r="EPN18" s="1933"/>
      <c r="EPO18" s="1933"/>
      <c r="EPP18" s="1933"/>
      <c r="EPQ18" s="1933"/>
      <c r="EPR18" s="1933"/>
      <c r="EPS18" s="1933"/>
      <c r="EPT18" s="1933"/>
      <c r="EPU18" s="1933"/>
      <c r="EPV18" s="1933"/>
      <c r="EPW18" s="1933"/>
      <c r="EPX18" s="1933"/>
      <c r="EPY18" s="1933"/>
      <c r="EPZ18" s="1933"/>
      <c r="EQA18" s="1933"/>
      <c r="EQB18" s="1933"/>
      <c r="EQC18" s="1933"/>
      <c r="EQD18" s="1933"/>
      <c r="EQE18" s="1933"/>
      <c r="EQF18" s="1933"/>
      <c r="EQG18" s="1933"/>
      <c r="EQH18" s="1933"/>
      <c r="EQI18" s="1933"/>
      <c r="EQJ18" s="1933"/>
      <c r="EQK18" s="1933"/>
      <c r="EQL18" s="1933"/>
      <c r="EQM18" s="1933"/>
      <c r="EQN18" s="1933"/>
      <c r="EQO18" s="1933"/>
      <c r="EQP18" s="1933"/>
      <c r="EQQ18" s="1933"/>
      <c r="EQR18" s="1933"/>
      <c r="EQS18" s="1933"/>
      <c r="EQT18" s="1933"/>
      <c r="EQU18" s="1933"/>
      <c r="EQV18" s="1933"/>
      <c r="EQW18" s="1933"/>
      <c r="EQX18" s="1933"/>
      <c r="EQY18" s="1933"/>
      <c r="EQZ18" s="1933"/>
      <c r="ERA18" s="1933"/>
      <c r="ERB18" s="1933"/>
      <c r="ERC18" s="1933"/>
      <c r="ERD18" s="1933"/>
      <c r="ERE18" s="1933"/>
      <c r="ERF18" s="1933"/>
      <c r="ERG18" s="1933"/>
      <c r="ERH18" s="1933"/>
      <c r="ERI18" s="1933"/>
      <c r="ERJ18" s="1933"/>
      <c r="ERK18" s="1933"/>
      <c r="ERL18" s="1933"/>
      <c r="ERM18" s="1933"/>
      <c r="ERN18" s="1933"/>
      <c r="ERO18" s="1933"/>
      <c r="ERP18" s="1933"/>
      <c r="ERQ18" s="1933"/>
      <c r="ERR18" s="1933"/>
      <c r="ERS18" s="1933"/>
      <c r="ERT18" s="1933"/>
      <c r="ERU18" s="1933"/>
      <c r="ERV18" s="1933"/>
      <c r="ERW18" s="1933"/>
      <c r="ERX18" s="1933"/>
      <c r="ERY18" s="1933"/>
      <c r="ERZ18" s="1933"/>
      <c r="ESA18" s="1933"/>
      <c r="ESB18" s="1933"/>
      <c r="ESC18" s="1933"/>
      <c r="ESD18" s="1933"/>
      <c r="ESE18" s="1933"/>
      <c r="ESF18" s="1933"/>
      <c r="ESG18" s="1933"/>
      <c r="ESH18" s="1933"/>
      <c r="ESI18" s="1933"/>
      <c r="ESJ18" s="1933"/>
      <c r="ESK18" s="1933"/>
      <c r="ESL18" s="1933"/>
      <c r="ESM18" s="1933"/>
      <c r="ESN18" s="1933"/>
      <c r="ESO18" s="1933"/>
      <c r="ESP18" s="1933"/>
      <c r="ESQ18" s="1933"/>
      <c r="ESR18" s="1933"/>
      <c r="ESS18" s="1933"/>
      <c r="EST18" s="1933"/>
      <c r="ESU18" s="1933"/>
      <c r="ESV18" s="1933"/>
      <c r="ESW18" s="1933"/>
      <c r="ESX18" s="1933"/>
      <c r="ESY18" s="1933"/>
      <c r="ESZ18" s="1933"/>
      <c r="ETA18" s="1933"/>
      <c r="ETB18" s="1933"/>
      <c r="ETC18" s="1933"/>
      <c r="ETD18" s="1933"/>
      <c r="ETE18" s="1933"/>
      <c r="ETF18" s="1933"/>
      <c r="ETG18" s="1933"/>
      <c r="ETH18" s="1933"/>
      <c r="ETI18" s="1933"/>
      <c r="ETJ18" s="1933"/>
      <c r="ETK18" s="1933"/>
      <c r="ETL18" s="1933"/>
      <c r="ETM18" s="1933"/>
      <c r="ETN18" s="1933"/>
      <c r="ETO18" s="1933"/>
      <c r="ETP18" s="1933"/>
      <c r="ETQ18" s="1933"/>
      <c r="ETR18" s="1933"/>
      <c r="ETS18" s="1933"/>
      <c r="ETT18" s="1933"/>
      <c r="ETU18" s="1933"/>
      <c r="ETV18" s="1933"/>
      <c r="ETW18" s="1933"/>
      <c r="ETX18" s="1933"/>
      <c r="ETY18" s="1933"/>
      <c r="ETZ18" s="1933"/>
      <c r="EUA18" s="1933"/>
      <c r="EUB18" s="1933"/>
      <c r="EUC18" s="1933"/>
      <c r="EUD18" s="1933"/>
      <c r="EUE18" s="1933"/>
      <c r="EUF18" s="1933"/>
      <c r="EUG18" s="1933"/>
      <c r="EUH18" s="1933"/>
      <c r="EUI18" s="1933"/>
      <c r="EUJ18" s="1933"/>
      <c r="EUK18" s="1933"/>
      <c r="EUL18" s="1933"/>
      <c r="EUM18" s="1933"/>
      <c r="EUN18" s="1933"/>
      <c r="EUO18" s="1933"/>
      <c r="EUP18" s="1933"/>
      <c r="EUQ18" s="1933"/>
      <c r="EUR18" s="1933"/>
      <c r="EUS18" s="1933"/>
      <c r="EUT18" s="1933"/>
      <c r="EUU18" s="1933"/>
      <c r="EUV18" s="1933"/>
      <c r="EUW18" s="1933"/>
      <c r="EUX18" s="1933"/>
      <c r="EUY18" s="1933"/>
      <c r="EUZ18" s="1933"/>
      <c r="EVA18" s="1933"/>
      <c r="EVB18" s="1933"/>
      <c r="EVC18" s="1933"/>
      <c r="EVD18" s="1933"/>
      <c r="EVE18" s="1933"/>
      <c r="EVF18" s="1933"/>
      <c r="EVG18" s="1933"/>
      <c r="EVH18" s="1933"/>
      <c r="EVI18" s="1933"/>
      <c r="EVJ18" s="1933"/>
      <c r="EVK18" s="1933"/>
      <c r="EVL18" s="1933"/>
      <c r="EVM18" s="1933"/>
      <c r="EVN18" s="1933"/>
      <c r="EVO18" s="1933"/>
      <c r="EVP18" s="1933"/>
      <c r="EVQ18" s="1933"/>
      <c r="EVR18" s="1933"/>
      <c r="EVS18" s="1933"/>
      <c r="EVT18" s="1933"/>
      <c r="EVU18" s="1933"/>
      <c r="EVV18" s="1933"/>
      <c r="EVW18" s="1933"/>
      <c r="EVX18" s="1933"/>
      <c r="EVY18" s="1933"/>
      <c r="EVZ18" s="1933"/>
      <c r="EWA18" s="1933"/>
      <c r="EWB18" s="1933"/>
      <c r="EWC18" s="1933"/>
      <c r="EWD18" s="1933"/>
      <c r="EWE18" s="1933"/>
      <c r="EWF18" s="1933"/>
      <c r="EWG18" s="1933"/>
      <c r="EWH18" s="1933"/>
      <c r="EWI18" s="1933"/>
      <c r="EWJ18" s="1933"/>
      <c r="EWK18" s="1933"/>
      <c r="EWL18" s="1933"/>
      <c r="EWM18" s="1933"/>
      <c r="EWN18" s="1933"/>
      <c r="EWO18" s="1933"/>
      <c r="EWP18" s="1933"/>
      <c r="EWQ18" s="1933"/>
      <c r="EWR18" s="1933"/>
      <c r="EWS18" s="1933"/>
      <c r="EWT18" s="1933"/>
      <c r="EWU18" s="1933"/>
      <c r="EWV18" s="1933"/>
      <c r="EWW18" s="1933"/>
      <c r="EWX18" s="1933"/>
      <c r="EWY18" s="1933"/>
      <c r="EWZ18" s="1933"/>
      <c r="EXA18" s="1933"/>
      <c r="EXB18" s="1933"/>
      <c r="EXC18" s="1933"/>
      <c r="EXD18" s="1933"/>
      <c r="EXE18" s="1933"/>
      <c r="EXF18" s="1933"/>
      <c r="EXG18" s="1933"/>
      <c r="EXH18" s="1933"/>
      <c r="EXI18" s="1933"/>
      <c r="EXJ18" s="1933"/>
      <c r="EXK18" s="1933"/>
      <c r="EXL18" s="1933"/>
      <c r="EXM18" s="1933"/>
      <c r="EXN18" s="1933"/>
      <c r="EXO18" s="1933"/>
      <c r="EXP18" s="1933"/>
      <c r="EXQ18" s="1933"/>
      <c r="EXR18" s="1933"/>
      <c r="EXS18" s="1933"/>
      <c r="EXT18" s="1933"/>
      <c r="EXU18" s="1933"/>
      <c r="EXV18" s="1933"/>
      <c r="EXW18" s="1933"/>
      <c r="EXX18" s="1933"/>
      <c r="EXY18" s="1933"/>
      <c r="EXZ18" s="1933"/>
      <c r="EYA18" s="1933"/>
      <c r="EYB18" s="1933"/>
      <c r="EYC18" s="1933"/>
      <c r="EYD18" s="1933"/>
      <c r="EYE18" s="1933"/>
      <c r="EYF18" s="1933"/>
      <c r="EYG18" s="1933"/>
      <c r="EYH18" s="1933"/>
      <c r="EYI18" s="1933"/>
      <c r="EYJ18" s="1933"/>
      <c r="EYK18" s="1933"/>
      <c r="EYL18" s="1933"/>
      <c r="EYM18" s="1933"/>
      <c r="EYN18" s="1933"/>
      <c r="EYO18" s="1933"/>
      <c r="EYP18" s="1933"/>
      <c r="EYQ18" s="1933"/>
      <c r="EYR18" s="1933"/>
      <c r="EYS18" s="1933"/>
      <c r="EYT18" s="1933"/>
      <c r="EYU18" s="1933"/>
      <c r="EYV18" s="1933"/>
      <c r="EYW18" s="1933"/>
      <c r="EYX18" s="1933"/>
      <c r="EYY18" s="1933"/>
      <c r="EYZ18" s="1933"/>
      <c r="EZA18" s="1933"/>
      <c r="EZB18" s="1933"/>
      <c r="EZC18" s="1933"/>
      <c r="EZD18" s="1933"/>
      <c r="EZE18" s="1933"/>
      <c r="EZF18" s="1933"/>
      <c r="EZG18" s="1933"/>
      <c r="EZH18" s="1933"/>
      <c r="EZI18" s="1933"/>
      <c r="EZJ18" s="1933"/>
      <c r="EZK18" s="1933"/>
      <c r="EZL18" s="1933"/>
      <c r="EZM18" s="1933"/>
      <c r="EZN18" s="1933"/>
      <c r="EZO18" s="1933"/>
      <c r="EZP18" s="1933"/>
      <c r="EZQ18" s="1933"/>
      <c r="EZR18" s="1933"/>
      <c r="EZS18" s="1933"/>
      <c r="EZT18" s="1933"/>
      <c r="EZU18" s="1933"/>
      <c r="EZV18" s="1933"/>
      <c r="EZW18" s="1933"/>
      <c r="EZX18" s="1933"/>
      <c r="EZY18" s="1933"/>
      <c r="EZZ18" s="1933"/>
      <c r="FAA18" s="1933"/>
      <c r="FAB18" s="1933"/>
      <c r="FAC18" s="1933"/>
      <c r="FAD18" s="1933"/>
      <c r="FAE18" s="1933"/>
      <c r="FAF18" s="1933"/>
      <c r="FAG18" s="1933"/>
      <c r="FAH18" s="1933"/>
      <c r="FAI18" s="1933"/>
      <c r="FAJ18" s="1933"/>
      <c r="FAK18" s="1933"/>
      <c r="FAL18" s="1933"/>
      <c r="FAM18" s="1933"/>
      <c r="FAN18" s="1933"/>
      <c r="FAO18" s="1933"/>
      <c r="FAP18" s="1933"/>
      <c r="FAQ18" s="1933"/>
      <c r="FAR18" s="1933"/>
      <c r="FAS18" s="1933"/>
      <c r="FAT18" s="1933"/>
      <c r="FAU18" s="1933"/>
      <c r="FAV18" s="1933"/>
      <c r="FAW18" s="1933"/>
      <c r="FAX18" s="1933"/>
      <c r="FAY18" s="1933"/>
      <c r="FAZ18" s="1933"/>
      <c r="FBA18" s="1933"/>
      <c r="FBB18" s="1933"/>
      <c r="FBC18" s="1933"/>
      <c r="FBD18" s="1933"/>
      <c r="FBE18" s="1933"/>
      <c r="FBF18" s="1933"/>
      <c r="FBG18" s="1933"/>
      <c r="FBH18" s="1933"/>
      <c r="FBI18" s="1933"/>
      <c r="FBJ18" s="1933"/>
      <c r="FBK18" s="1933"/>
      <c r="FBL18" s="1933"/>
      <c r="FBM18" s="1933"/>
      <c r="FBN18" s="1933"/>
      <c r="FBO18" s="1933"/>
      <c r="FBP18" s="1933"/>
      <c r="FBQ18" s="1933"/>
      <c r="FBR18" s="1933"/>
      <c r="FBS18" s="1933"/>
      <c r="FBT18" s="1933"/>
      <c r="FBU18" s="1933"/>
      <c r="FBV18" s="1933"/>
      <c r="FBW18" s="1933"/>
      <c r="FBX18" s="1933"/>
      <c r="FBY18" s="1933"/>
      <c r="FBZ18" s="1933"/>
      <c r="FCA18" s="1933"/>
      <c r="FCB18" s="1933"/>
      <c r="FCC18" s="1933"/>
      <c r="FCD18" s="1933"/>
      <c r="FCE18" s="1933"/>
      <c r="FCF18" s="1933"/>
      <c r="FCG18" s="1933"/>
      <c r="FCH18" s="1933"/>
      <c r="FCI18" s="1933"/>
      <c r="FCJ18" s="1933"/>
      <c r="FCK18" s="1933"/>
      <c r="FCL18" s="1933"/>
      <c r="FCM18" s="1933"/>
      <c r="FCN18" s="1933"/>
      <c r="FCO18" s="1933"/>
      <c r="FCP18" s="1933"/>
      <c r="FCQ18" s="1933"/>
      <c r="FCR18" s="1933"/>
      <c r="FCS18" s="1933"/>
      <c r="FCT18" s="1933"/>
      <c r="FCU18" s="1933"/>
      <c r="FCV18" s="1933"/>
      <c r="FCW18" s="1933"/>
      <c r="FCX18" s="1933"/>
      <c r="FCY18" s="1933"/>
      <c r="FCZ18" s="1933"/>
      <c r="FDA18" s="1933"/>
      <c r="FDB18" s="1933"/>
      <c r="FDC18" s="1933"/>
      <c r="FDD18" s="1933"/>
      <c r="FDE18" s="1933"/>
      <c r="FDF18" s="1933"/>
      <c r="FDG18" s="1933"/>
      <c r="FDH18" s="1933"/>
      <c r="FDI18" s="1933"/>
      <c r="FDJ18" s="1933"/>
      <c r="FDK18" s="1933"/>
      <c r="FDL18" s="1933"/>
      <c r="FDM18" s="1933"/>
      <c r="FDN18" s="1933"/>
      <c r="FDO18" s="1933"/>
      <c r="FDP18" s="1933"/>
      <c r="FDQ18" s="1933"/>
      <c r="FDR18" s="1933"/>
      <c r="FDS18" s="1933"/>
      <c r="FDT18" s="1933"/>
      <c r="FDU18" s="1933"/>
      <c r="FDV18" s="1933"/>
      <c r="FDW18" s="1933"/>
      <c r="FDX18" s="1933"/>
      <c r="FDY18" s="1933"/>
      <c r="FDZ18" s="1933"/>
      <c r="FEA18" s="1933"/>
      <c r="FEB18" s="1933"/>
      <c r="FEC18" s="1933"/>
      <c r="FED18" s="1933"/>
      <c r="FEE18" s="1933"/>
      <c r="FEF18" s="1933"/>
      <c r="FEG18" s="1933"/>
      <c r="FEH18" s="1933"/>
      <c r="FEI18" s="1933"/>
      <c r="FEJ18" s="1933"/>
      <c r="FEK18" s="1933"/>
      <c r="FEL18" s="1933"/>
      <c r="FEM18" s="1933"/>
      <c r="FEN18" s="1933"/>
      <c r="FEO18" s="1933"/>
      <c r="FEP18" s="1933"/>
      <c r="FEQ18" s="1933"/>
      <c r="FER18" s="1933"/>
      <c r="FES18" s="1933"/>
      <c r="FET18" s="1933"/>
      <c r="FEU18" s="1933"/>
      <c r="FEV18" s="1933"/>
      <c r="FEW18" s="1933"/>
      <c r="FEX18" s="1933"/>
      <c r="FEY18" s="1933"/>
      <c r="FEZ18" s="1933"/>
      <c r="FFA18" s="1933"/>
      <c r="FFB18" s="1933"/>
      <c r="FFC18" s="1933"/>
      <c r="FFD18" s="1933"/>
      <c r="FFE18" s="1933"/>
      <c r="FFF18" s="1933"/>
      <c r="FFG18" s="1933"/>
      <c r="FFH18" s="1933"/>
      <c r="FFI18" s="1933"/>
      <c r="FFJ18" s="1933"/>
      <c r="FFK18" s="1933"/>
      <c r="FFL18" s="1933"/>
      <c r="FFM18" s="1933"/>
      <c r="FFN18" s="1933"/>
      <c r="FFO18" s="1933"/>
      <c r="FFP18" s="1933"/>
      <c r="FFQ18" s="1933"/>
      <c r="FFR18" s="1933"/>
      <c r="FFS18" s="1933"/>
      <c r="FFT18" s="1933"/>
      <c r="FFU18" s="1933"/>
      <c r="FFV18" s="1933"/>
      <c r="FFW18" s="1933"/>
      <c r="FFX18" s="1933"/>
      <c r="FFY18" s="1933"/>
      <c r="FFZ18" s="1933"/>
      <c r="FGA18" s="1933"/>
      <c r="FGB18" s="1933"/>
      <c r="FGC18" s="1933"/>
      <c r="FGD18" s="1933"/>
      <c r="FGE18" s="1933"/>
      <c r="FGF18" s="1933"/>
      <c r="FGG18" s="1933"/>
      <c r="FGH18" s="1933"/>
      <c r="FGI18" s="1933"/>
      <c r="FGJ18" s="1933"/>
      <c r="FGK18" s="1933"/>
      <c r="FGL18" s="1933"/>
      <c r="FGM18" s="1933"/>
      <c r="FGN18" s="1933"/>
      <c r="FGO18" s="1933"/>
      <c r="FGP18" s="1933"/>
      <c r="FGQ18" s="1933"/>
      <c r="FGR18" s="1933"/>
      <c r="FGS18" s="1933"/>
      <c r="FGT18" s="1933"/>
      <c r="FGU18" s="1933"/>
      <c r="FGV18" s="1933"/>
      <c r="FGW18" s="1933"/>
      <c r="FGX18" s="1933"/>
      <c r="FGY18" s="1933"/>
      <c r="FGZ18" s="1933"/>
      <c r="FHA18" s="1933"/>
      <c r="FHB18" s="1933"/>
      <c r="FHC18" s="1933"/>
      <c r="FHD18" s="1933"/>
      <c r="FHE18" s="1933"/>
      <c r="FHF18" s="1933"/>
      <c r="FHG18" s="1933"/>
      <c r="FHH18" s="1933"/>
      <c r="FHI18" s="1933"/>
      <c r="FHJ18" s="1933"/>
      <c r="FHK18" s="1933"/>
      <c r="FHL18" s="1933"/>
      <c r="FHM18" s="1933"/>
      <c r="FHN18" s="1933"/>
      <c r="FHO18" s="1933"/>
      <c r="FHP18" s="1933"/>
      <c r="FHQ18" s="1933"/>
      <c r="FHR18" s="1933"/>
      <c r="FHS18" s="1933"/>
      <c r="FHT18" s="1933"/>
      <c r="FHU18" s="1933"/>
      <c r="FHV18" s="1933"/>
      <c r="FHW18" s="1933"/>
      <c r="FHX18" s="1933"/>
      <c r="FHY18" s="1933"/>
      <c r="FHZ18" s="1933"/>
      <c r="FIA18" s="1933"/>
      <c r="FIB18" s="1933"/>
      <c r="FIC18" s="1933"/>
      <c r="FID18" s="1933"/>
      <c r="FIE18" s="1933"/>
      <c r="FIF18" s="1933"/>
      <c r="FIG18" s="1933"/>
      <c r="FIH18" s="1933"/>
      <c r="FII18" s="1933"/>
      <c r="FIJ18" s="1933"/>
      <c r="FIK18" s="1933"/>
      <c r="FIL18" s="1933"/>
      <c r="FIM18" s="1933"/>
      <c r="FIN18" s="1933"/>
      <c r="FIO18" s="1933"/>
      <c r="FIP18" s="1933"/>
      <c r="FIQ18" s="1933"/>
      <c r="FIR18" s="1933"/>
      <c r="FIS18" s="1933"/>
      <c r="FIT18" s="1933"/>
      <c r="FIU18" s="1933"/>
      <c r="FIV18" s="1933"/>
      <c r="FIW18" s="1933"/>
      <c r="FIX18" s="1933"/>
      <c r="FIY18" s="1933"/>
      <c r="FIZ18" s="1933"/>
      <c r="FJA18" s="1933"/>
      <c r="FJB18" s="1933"/>
      <c r="FJC18" s="1933"/>
      <c r="FJD18" s="1933"/>
      <c r="FJE18" s="1933"/>
      <c r="FJF18" s="1933"/>
      <c r="FJG18" s="1933"/>
      <c r="FJH18" s="1933"/>
      <c r="FJI18" s="1933"/>
      <c r="FJJ18" s="1933"/>
      <c r="FJK18" s="1933"/>
      <c r="FJL18" s="1933"/>
      <c r="FJM18" s="1933"/>
      <c r="FJN18" s="1933"/>
      <c r="FJO18" s="1933"/>
      <c r="FJP18" s="1933"/>
      <c r="FJQ18" s="1933"/>
      <c r="FJR18" s="1933"/>
      <c r="FJS18" s="1933"/>
      <c r="FJT18" s="1933"/>
      <c r="FJU18" s="1933"/>
      <c r="FJV18" s="1933"/>
      <c r="FJW18" s="1933"/>
      <c r="FJX18" s="1933"/>
      <c r="FJY18" s="1933"/>
      <c r="FJZ18" s="1933"/>
      <c r="FKA18" s="1933"/>
      <c r="FKB18" s="1933"/>
      <c r="FKC18" s="1933"/>
      <c r="FKD18" s="1933"/>
      <c r="FKE18" s="1933"/>
      <c r="FKF18" s="1933"/>
      <c r="FKG18" s="1933"/>
      <c r="FKH18" s="1933"/>
      <c r="FKI18" s="1933"/>
      <c r="FKJ18" s="1933"/>
      <c r="FKK18" s="1933"/>
      <c r="FKL18" s="1933"/>
      <c r="FKM18" s="1933"/>
      <c r="FKN18" s="1933"/>
      <c r="FKO18" s="1933"/>
      <c r="FKP18" s="1933"/>
      <c r="FKQ18" s="1933"/>
      <c r="FKR18" s="1933"/>
      <c r="FKS18" s="1933"/>
      <c r="FKT18" s="1933"/>
      <c r="FKU18" s="1933"/>
      <c r="FKV18" s="1933"/>
      <c r="FKW18" s="1933"/>
      <c r="FKX18" s="1933"/>
      <c r="FKY18" s="1933"/>
      <c r="FKZ18" s="1933"/>
      <c r="FLA18" s="1933"/>
      <c r="FLB18" s="1933"/>
      <c r="FLC18" s="1933"/>
      <c r="FLD18" s="1933"/>
      <c r="FLE18" s="1933"/>
      <c r="FLF18" s="1933"/>
      <c r="FLG18" s="1933"/>
      <c r="FLH18" s="1933"/>
      <c r="FLI18" s="1933"/>
      <c r="FLJ18" s="1933"/>
      <c r="FLK18" s="1933"/>
      <c r="FLL18" s="1933"/>
      <c r="FLM18" s="1933"/>
      <c r="FLN18" s="1933"/>
      <c r="FLO18" s="1933"/>
      <c r="FLP18" s="1933"/>
      <c r="FLQ18" s="1933"/>
      <c r="FLR18" s="1933"/>
      <c r="FLS18" s="1933"/>
      <c r="FLT18" s="1933"/>
      <c r="FLU18" s="1933"/>
      <c r="FLV18" s="1933"/>
      <c r="FLW18" s="1933"/>
      <c r="FLX18" s="1933"/>
      <c r="FLY18" s="1933"/>
      <c r="FLZ18" s="1933"/>
      <c r="FMA18" s="1933"/>
      <c r="FMB18" s="1933"/>
      <c r="FMC18" s="1933"/>
      <c r="FMD18" s="1933"/>
      <c r="FME18" s="1933"/>
      <c r="FMF18" s="1933"/>
      <c r="FMG18" s="1933"/>
      <c r="FMH18" s="1933"/>
      <c r="FMI18" s="1933"/>
      <c r="FMJ18" s="1933"/>
      <c r="FMK18" s="1933"/>
      <c r="FML18" s="1933"/>
      <c r="FMM18" s="1933"/>
      <c r="FMN18" s="1933"/>
      <c r="FMO18" s="1933"/>
      <c r="FMP18" s="1933"/>
      <c r="FMQ18" s="1933"/>
      <c r="FMR18" s="1933"/>
      <c r="FMS18" s="1933"/>
      <c r="FMT18" s="1933"/>
      <c r="FMU18" s="1933"/>
      <c r="FMV18" s="1933"/>
      <c r="FMW18" s="1933"/>
      <c r="FMX18" s="1933"/>
      <c r="FMY18" s="1933"/>
      <c r="FMZ18" s="1933"/>
      <c r="FNA18" s="1933"/>
      <c r="FNB18" s="1933"/>
      <c r="FNC18" s="1933"/>
      <c r="FND18" s="1933"/>
      <c r="FNE18" s="1933"/>
      <c r="FNF18" s="1933"/>
      <c r="FNG18" s="1933"/>
      <c r="FNH18" s="1933"/>
      <c r="FNI18" s="1933"/>
      <c r="FNJ18" s="1933"/>
      <c r="FNK18" s="1933"/>
      <c r="FNL18" s="1933"/>
      <c r="FNM18" s="1933"/>
      <c r="FNN18" s="1933"/>
      <c r="FNO18" s="1933"/>
      <c r="FNP18" s="1933"/>
      <c r="FNQ18" s="1933"/>
      <c r="FNR18" s="1933"/>
      <c r="FNS18" s="1933"/>
      <c r="FNT18" s="1933"/>
      <c r="FNU18" s="1933"/>
      <c r="FNV18" s="1933"/>
      <c r="FNW18" s="1933"/>
      <c r="FNX18" s="1933"/>
      <c r="FNY18" s="1933"/>
      <c r="FNZ18" s="1933"/>
      <c r="FOA18" s="1933"/>
      <c r="FOB18" s="1933"/>
      <c r="FOC18" s="1933"/>
      <c r="FOD18" s="1933"/>
      <c r="FOE18" s="1933"/>
      <c r="FOF18" s="1933"/>
      <c r="FOG18" s="1933"/>
      <c r="FOH18" s="1933"/>
      <c r="FOI18" s="1933"/>
      <c r="FOJ18" s="1933"/>
      <c r="FOK18" s="1933"/>
      <c r="FOL18" s="1933"/>
      <c r="FOM18" s="1933"/>
      <c r="FON18" s="1933"/>
      <c r="FOO18" s="1933"/>
      <c r="FOP18" s="1933"/>
      <c r="FOQ18" s="1933"/>
      <c r="FOR18" s="1933"/>
      <c r="FOS18" s="1933"/>
      <c r="FOT18" s="1933"/>
      <c r="FOU18" s="1933"/>
      <c r="FOV18" s="1933"/>
      <c r="FOW18" s="1933"/>
      <c r="FOX18" s="1933"/>
      <c r="FOY18" s="1933"/>
      <c r="FOZ18" s="1933"/>
      <c r="FPA18" s="1933"/>
      <c r="FPB18" s="1933"/>
      <c r="FPC18" s="1933"/>
      <c r="FPD18" s="1933"/>
      <c r="FPE18" s="1933"/>
      <c r="FPF18" s="1933"/>
      <c r="FPG18" s="1933"/>
      <c r="FPH18" s="1933"/>
      <c r="FPI18" s="1933"/>
      <c r="FPJ18" s="1933"/>
      <c r="FPK18" s="1933"/>
      <c r="FPL18" s="1933"/>
      <c r="FPM18" s="1933"/>
      <c r="FPN18" s="1933"/>
      <c r="FPO18" s="1933"/>
      <c r="FPP18" s="1933"/>
      <c r="FPQ18" s="1933"/>
      <c r="FPR18" s="1933"/>
      <c r="FPS18" s="1933"/>
      <c r="FPT18" s="1933"/>
      <c r="FPU18" s="1933"/>
      <c r="FPV18" s="1933"/>
      <c r="FPW18" s="1933"/>
      <c r="FPX18" s="1933"/>
      <c r="FPY18" s="1933"/>
      <c r="FPZ18" s="1933"/>
      <c r="FQA18" s="1933"/>
      <c r="FQB18" s="1933"/>
      <c r="FQC18" s="1933"/>
      <c r="FQD18" s="1933"/>
      <c r="FQE18" s="1933"/>
      <c r="FQF18" s="1933"/>
      <c r="FQG18" s="1933"/>
      <c r="FQH18" s="1933"/>
      <c r="FQI18" s="1933"/>
      <c r="FQJ18" s="1933"/>
      <c r="FQK18" s="1933"/>
      <c r="FQL18" s="1933"/>
      <c r="FQM18" s="1933"/>
      <c r="FQN18" s="1933"/>
      <c r="FQO18" s="1933"/>
      <c r="FQP18" s="1933"/>
      <c r="FQQ18" s="1933"/>
      <c r="FQR18" s="1933"/>
      <c r="FQS18" s="1933"/>
      <c r="FQT18" s="1933"/>
      <c r="FQU18" s="1933"/>
      <c r="FQV18" s="1933"/>
      <c r="FQW18" s="1933"/>
      <c r="FQX18" s="1933"/>
      <c r="FQY18" s="1933"/>
      <c r="FQZ18" s="1933"/>
      <c r="FRA18" s="1933"/>
      <c r="FRB18" s="1933"/>
      <c r="FRC18" s="1933"/>
      <c r="FRD18" s="1933"/>
      <c r="FRE18" s="1933"/>
      <c r="FRF18" s="1933"/>
      <c r="FRG18" s="1933"/>
      <c r="FRH18" s="1933"/>
      <c r="FRI18" s="1933"/>
      <c r="FRJ18" s="1933"/>
      <c r="FRK18" s="1933"/>
      <c r="FRL18" s="1933"/>
      <c r="FRM18" s="1933"/>
      <c r="FRN18" s="1933"/>
      <c r="FRO18" s="1933"/>
      <c r="FRP18" s="1933"/>
      <c r="FRQ18" s="1933"/>
      <c r="FRR18" s="1933"/>
      <c r="FRS18" s="1933"/>
      <c r="FRT18" s="1933"/>
      <c r="FRU18" s="1933"/>
      <c r="FRV18" s="1933"/>
      <c r="FRW18" s="1933"/>
      <c r="FRX18" s="1933"/>
      <c r="FRY18" s="1933"/>
      <c r="FRZ18" s="1933"/>
      <c r="FSA18" s="1933"/>
      <c r="FSB18" s="1933"/>
      <c r="FSC18" s="1933"/>
      <c r="FSD18" s="1933"/>
      <c r="FSE18" s="1933"/>
      <c r="FSF18" s="1933"/>
      <c r="FSG18" s="1933"/>
      <c r="FSH18" s="1933"/>
      <c r="FSI18" s="1933"/>
      <c r="FSJ18" s="1933"/>
      <c r="FSK18" s="1933"/>
      <c r="FSL18" s="1933"/>
      <c r="FSM18" s="1933"/>
      <c r="FSN18" s="1933"/>
      <c r="FSO18" s="1933"/>
      <c r="FSP18" s="1933"/>
      <c r="FSQ18" s="1933"/>
      <c r="FSR18" s="1933"/>
      <c r="FSS18" s="1933"/>
      <c r="FST18" s="1933"/>
      <c r="FSU18" s="1933"/>
      <c r="FSV18" s="1933"/>
      <c r="FSW18" s="1933"/>
      <c r="FSX18" s="1933"/>
      <c r="FSY18" s="1933"/>
      <c r="FSZ18" s="1933"/>
      <c r="FTA18" s="1933"/>
      <c r="FTB18" s="1933"/>
      <c r="FTC18" s="1933"/>
      <c r="FTD18" s="1933"/>
      <c r="FTE18" s="1933"/>
      <c r="FTF18" s="1933"/>
      <c r="FTG18" s="1933"/>
      <c r="FTH18" s="1933"/>
      <c r="FTI18" s="1933"/>
      <c r="FTJ18" s="1933"/>
      <c r="FTK18" s="1933"/>
      <c r="FTL18" s="1933"/>
      <c r="FTM18" s="1933"/>
      <c r="FTN18" s="1933"/>
      <c r="FTO18" s="1933"/>
      <c r="FTP18" s="1933"/>
      <c r="FTQ18" s="1933"/>
      <c r="FTR18" s="1933"/>
      <c r="FTS18" s="1933"/>
      <c r="FTT18" s="1933"/>
      <c r="FTU18" s="1933"/>
      <c r="FTV18" s="1933"/>
      <c r="FTW18" s="1933"/>
      <c r="FTX18" s="1933"/>
      <c r="FTY18" s="1933"/>
      <c r="FTZ18" s="1933"/>
      <c r="FUA18" s="1933"/>
      <c r="FUB18" s="1933"/>
      <c r="FUC18" s="1933"/>
      <c r="FUD18" s="1933"/>
      <c r="FUE18" s="1933"/>
      <c r="FUF18" s="1933"/>
      <c r="FUG18" s="1933"/>
      <c r="FUH18" s="1933"/>
      <c r="FUI18" s="1933"/>
      <c r="FUJ18" s="1933"/>
      <c r="FUK18" s="1933"/>
      <c r="FUL18" s="1933"/>
      <c r="FUM18" s="1933"/>
      <c r="FUN18" s="1933"/>
      <c r="FUO18" s="1933"/>
      <c r="FUP18" s="1933"/>
      <c r="FUQ18" s="1933"/>
      <c r="FUR18" s="1933"/>
      <c r="FUS18" s="1933"/>
      <c r="FUT18" s="1933"/>
      <c r="FUU18" s="1933"/>
      <c r="FUV18" s="1933"/>
      <c r="FUW18" s="1933"/>
      <c r="FUX18" s="1933"/>
      <c r="FUY18" s="1933"/>
      <c r="FUZ18" s="1933"/>
      <c r="FVA18" s="1933"/>
      <c r="FVB18" s="1933"/>
      <c r="FVC18" s="1933"/>
      <c r="FVD18" s="1933"/>
      <c r="FVE18" s="1933"/>
      <c r="FVF18" s="1933"/>
      <c r="FVG18" s="1933"/>
      <c r="FVH18" s="1933"/>
      <c r="FVI18" s="1933"/>
      <c r="FVJ18" s="1933"/>
      <c r="FVK18" s="1933"/>
      <c r="FVL18" s="1933"/>
      <c r="FVM18" s="1933"/>
      <c r="FVN18" s="1933"/>
      <c r="FVO18" s="1933"/>
      <c r="FVP18" s="1933"/>
      <c r="FVQ18" s="1933"/>
      <c r="FVR18" s="1933"/>
      <c r="FVS18" s="1933"/>
      <c r="FVT18" s="1933"/>
      <c r="FVU18" s="1933"/>
      <c r="FVV18" s="1933"/>
      <c r="FVW18" s="1933"/>
      <c r="FVX18" s="1933"/>
      <c r="FVY18" s="1933"/>
      <c r="FVZ18" s="1933"/>
      <c r="FWA18" s="1933"/>
      <c r="FWB18" s="1933"/>
      <c r="FWC18" s="1933"/>
      <c r="FWD18" s="1933"/>
      <c r="FWE18" s="1933"/>
      <c r="FWF18" s="1933"/>
      <c r="FWG18" s="1933"/>
      <c r="FWH18" s="1933"/>
      <c r="FWI18" s="1933"/>
      <c r="FWJ18" s="1933"/>
      <c r="FWK18" s="1933"/>
      <c r="FWL18" s="1933"/>
      <c r="FWM18" s="1933"/>
      <c r="FWN18" s="1933"/>
      <c r="FWO18" s="1933"/>
      <c r="FWP18" s="1933"/>
      <c r="FWQ18" s="1933"/>
      <c r="FWR18" s="1933"/>
      <c r="FWS18" s="1933"/>
      <c r="FWT18" s="1933"/>
      <c r="FWU18" s="1933"/>
      <c r="FWV18" s="1933"/>
      <c r="FWW18" s="1933"/>
      <c r="FWX18" s="1933"/>
      <c r="FWY18" s="1933"/>
      <c r="FWZ18" s="1933"/>
      <c r="FXA18" s="1933"/>
      <c r="FXB18" s="1933"/>
      <c r="FXC18" s="1933"/>
      <c r="FXD18" s="1933"/>
      <c r="FXE18" s="1933"/>
      <c r="FXF18" s="1933"/>
      <c r="FXG18" s="1933"/>
      <c r="FXH18" s="1933"/>
      <c r="FXI18" s="1933"/>
      <c r="FXJ18" s="1933"/>
      <c r="FXK18" s="1933"/>
      <c r="FXL18" s="1933"/>
      <c r="FXM18" s="1933"/>
      <c r="FXN18" s="1933"/>
      <c r="FXO18" s="1933"/>
      <c r="FXP18" s="1933"/>
      <c r="FXQ18" s="1933"/>
      <c r="FXR18" s="1933"/>
      <c r="FXS18" s="1933"/>
      <c r="FXT18" s="1933"/>
      <c r="FXU18" s="1933"/>
      <c r="FXV18" s="1933"/>
      <c r="FXW18" s="1933"/>
      <c r="FXX18" s="1933"/>
      <c r="FXY18" s="1933"/>
      <c r="FXZ18" s="1933"/>
      <c r="FYA18" s="1933"/>
      <c r="FYB18" s="1933"/>
      <c r="FYC18" s="1933"/>
      <c r="FYD18" s="1933"/>
      <c r="FYE18" s="1933"/>
      <c r="FYF18" s="1933"/>
      <c r="FYG18" s="1933"/>
      <c r="FYH18" s="1933"/>
      <c r="FYI18" s="1933"/>
      <c r="FYJ18" s="1933"/>
      <c r="FYK18" s="1933"/>
      <c r="FYL18" s="1933"/>
      <c r="FYM18" s="1933"/>
      <c r="FYN18" s="1933"/>
      <c r="FYO18" s="1933"/>
      <c r="FYP18" s="1933"/>
      <c r="FYQ18" s="1933"/>
      <c r="FYR18" s="1933"/>
      <c r="FYS18" s="1933"/>
      <c r="FYT18" s="1933"/>
      <c r="FYU18" s="1933"/>
      <c r="FYV18" s="1933"/>
      <c r="FYW18" s="1933"/>
      <c r="FYX18" s="1933"/>
      <c r="FYY18" s="1933"/>
      <c r="FYZ18" s="1933"/>
      <c r="FZA18" s="1933"/>
      <c r="FZB18" s="1933"/>
      <c r="FZC18" s="1933"/>
      <c r="FZD18" s="1933"/>
      <c r="FZE18" s="1933"/>
      <c r="FZF18" s="1933"/>
      <c r="FZG18" s="1933"/>
      <c r="FZH18" s="1933"/>
      <c r="FZI18" s="1933"/>
      <c r="FZJ18" s="1933"/>
      <c r="FZK18" s="1933"/>
      <c r="FZL18" s="1933"/>
      <c r="FZM18" s="1933"/>
      <c r="FZN18" s="1933"/>
      <c r="FZO18" s="1933"/>
      <c r="FZP18" s="1933"/>
      <c r="FZQ18" s="1933"/>
      <c r="FZR18" s="1933"/>
      <c r="FZS18" s="1933"/>
      <c r="FZT18" s="1933"/>
      <c r="FZU18" s="1933"/>
      <c r="FZV18" s="1933"/>
      <c r="FZW18" s="1933"/>
      <c r="FZX18" s="1933"/>
      <c r="FZY18" s="1933"/>
      <c r="FZZ18" s="1933"/>
      <c r="GAA18" s="1933"/>
      <c r="GAB18" s="1933"/>
      <c r="GAC18" s="1933"/>
      <c r="GAD18" s="1933"/>
      <c r="GAE18" s="1933"/>
      <c r="GAF18" s="1933"/>
      <c r="GAG18" s="1933"/>
      <c r="GAH18" s="1933"/>
      <c r="GAI18" s="1933"/>
      <c r="GAJ18" s="1933"/>
      <c r="GAK18" s="1933"/>
      <c r="GAL18" s="1933"/>
      <c r="GAM18" s="1933"/>
      <c r="GAN18" s="1933"/>
      <c r="GAO18" s="1933"/>
      <c r="GAP18" s="1933"/>
      <c r="GAQ18" s="1933"/>
      <c r="GAR18" s="1933"/>
      <c r="GAS18" s="1933"/>
      <c r="GAT18" s="1933"/>
      <c r="GAU18" s="1933"/>
      <c r="GAV18" s="1933"/>
      <c r="GAW18" s="1933"/>
      <c r="GAX18" s="1933"/>
      <c r="GAY18" s="1933"/>
      <c r="GAZ18" s="1933"/>
      <c r="GBA18" s="1933"/>
      <c r="GBB18" s="1933"/>
      <c r="GBC18" s="1933"/>
      <c r="GBD18" s="1933"/>
      <c r="GBE18" s="1933"/>
      <c r="GBF18" s="1933"/>
      <c r="GBG18" s="1933"/>
      <c r="GBH18" s="1933"/>
      <c r="GBI18" s="1933"/>
      <c r="GBJ18" s="1933"/>
      <c r="GBK18" s="1933"/>
      <c r="GBL18" s="1933"/>
      <c r="GBM18" s="1933"/>
      <c r="GBN18" s="1933"/>
      <c r="GBO18" s="1933"/>
      <c r="GBP18" s="1933"/>
      <c r="GBQ18" s="1933"/>
      <c r="GBR18" s="1933"/>
      <c r="GBS18" s="1933"/>
      <c r="GBT18" s="1933"/>
      <c r="GBU18" s="1933"/>
      <c r="GBV18" s="1933"/>
      <c r="GBW18" s="1933"/>
      <c r="GBX18" s="1933"/>
      <c r="GBY18" s="1933"/>
      <c r="GBZ18" s="1933"/>
      <c r="GCA18" s="1933"/>
      <c r="GCB18" s="1933"/>
      <c r="GCC18" s="1933"/>
      <c r="GCD18" s="1933"/>
      <c r="GCE18" s="1933"/>
      <c r="GCF18" s="1933"/>
      <c r="GCG18" s="1933"/>
      <c r="GCH18" s="1933"/>
      <c r="GCI18" s="1933"/>
      <c r="GCJ18" s="1933"/>
      <c r="GCK18" s="1933"/>
      <c r="GCL18" s="1933"/>
      <c r="GCM18" s="1933"/>
      <c r="GCN18" s="1933"/>
      <c r="GCO18" s="1933"/>
      <c r="GCP18" s="1933"/>
      <c r="GCQ18" s="1933"/>
      <c r="GCR18" s="1933"/>
      <c r="GCS18" s="1933"/>
      <c r="GCT18" s="1933"/>
      <c r="GCU18" s="1933"/>
      <c r="GCV18" s="1933"/>
      <c r="GCW18" s="1933"/>
      <c r="GCX18" s="1933"/>
      <c r="GCY18" s="1933"/>
      <c r="GCZ18" s="1933"/>
      <c r="GDA18" s="1933"/>
      <c r="GDB18" s="1933"/>
      <c r="GDC18" s="1933"/>
      <c r="GDD18" s="1933"/>
      <c r="GDE18" s="1933"/>
      <c r="GDF18" s="1933"/>
      <c r="GDG18" s="1933"/>
      <c r="GDH18" s="1933"/>
      <c r="GDI18" s="1933"/>
      <c r="GDJ18" s="1933"/>
      <c r="GDK18" s="1933"/>
      <c r="GDL18" s="1933"/>
      <c r="GDM18" s="1933"/>
      <c r="GDN18" s="1933"/>
      <c r="GDO18" s="1933"/>
      <c r="GDP18" s="1933"/>
      <c r="GDQ18" s="1933"/>
      <c r="GDR18" s="1933"/>
      <c r="GDS18" s="1933"/>
      <c r="GDT18" s="1933"/>
      <c r="GDU18" s="1933"/>
      <c r="GDV18" s="1933"/>
      <c r="GDW18" s="1933"/>
      <c r="GDX18" s="1933"/>
      <c r="GDY18" s="1933"/>
      <c r="GDZ18" s="1933"/>
      <c r="GEA18" s="1933"/>
      <c r="GEB18" s="1933"/>
      <c r="GEC18" s="1933"/>
      <c r="GED18" s="1933"/>
      <c r="GEE18" s="1933"/>
      <c r="GEF18" s="1933"/>
      <c r="GEG18" s="1933"/>
      <c r="GEH18" s="1933"/>
      <c r="GEI18" s="1933"/>
      <c r="GEJ18" s="1933"/>
      <c r="GEK18" s="1933"/>
      <c r="GEL18" s="1933"/>
      <c r="GEM18" s="1933"/>
      <c r="GEN18" s="1933"/>
      <c r="GEO18" s="1933"/>
      <c r="GEP18" s="1933"/>
      <c r="GEQ18" s="1933"/>
      <c r="GER18" s="1933"/>
      <c r="GES18" s="1933"/>
      <c r="GET18" s="1933"/>
      <c r="GEU18" s="1933"/>
      <c r="GEV18" s="1933"/>
      <c r="GEW18" s="1933"/>
      <c r="GEX18" s="1933"/>
      <c r="GEY18" s="1933"/>
      <c r="GEZ18" s="1933"/>
      <c r="GFA18" s="1933"/>
      <c r="GFB18" s="1933"/>
      <c r="GFC18" s="1933"/>
      <c r="GFD18" s="1933"/>
      <c r="GFE18" s="1933"/>
      <c r="GFF18" s="1933"/>
      <c r="GFG18" s="1933"/>
      <c r="GFH18" s="1933"/>
      <c r="GFI18" s="1933"/>
      <c r="GFJ18" s="1933"/>
      <c r="GFK18" s="1933"/>
      <c r="GFL18" s="1933"/>
      <c r="GFM18" s="1933"/>
      <c r="GFN18" s="1933"/>
      <c r="GFO18" s="1933"/>
      <c r="GFP18" s="1933"/>
      <c r="GFQ18" s="1933"/>
      <c r="GFR18" s="1933"/>
      <c r="GFS18" s="1933"/>
      <c r="GFT18" s="1933"/>
      <c r="GFU18" s="1933"/>
      <c r="GFV18" s="1933"/>
      <c r="GFW18" s="1933"/>
      <c r="GFX18" s="1933"/>
      <c r="GFY18" s="1933"/>
      <c r="GFZ18" s="1933"/>
      <c r="GGA18" s="1933"/>
      <c r="GGB18" s="1933"/>
      <c r="GGC18" s="1933"/>
      <c r="GGD18" s="1933"/>
      <c r="GGE18" s="1933"/>
      <c r="GGF18" s="1933"/>
      <c r="GGG18" s="1933"/>
      <c r="GGH18" s="1933"/>
      <c r="GGI18" s="1933"/>
      <c r="GGJ18" s="1933"/>
      <c r="GGK18" s="1933"/>
      <c r="GGL18" s="1933"/>
      <c r="GGM18" s="1933"/>
      <c r="GGN18" s="1933"/>
      <c r="GGO18" s="1933"/>
      <c r="GGP18" s="1933"/>
      <c r="GGQ18" s="1933"/>
      <c r="GGR18" s="1933"/>
      <c r="GGS18" s="1933"/>
      <c r="GGT18" s="1933"/>
      <c r="GGU18" s="1933"/>
      <c r="GGV18" s="1933"/>
      <c r="GGW18" s="1933"/>
      <c r="GGX18" s="1933"/>
      <c r="GGY18" s="1933"/>
      <c r="GGZ18" s="1933"/>
      <c r="GHA18" s="1933"/>
      <c r="GHB18" s="1933"/>
      <c r="GHC18" s="1933"/>
      <c r="GHD18" s="1933"/>
      <c r="GHE18" s="1933"/>
      <c r="GHF18" s="1933"/>
      <c r="GHG18" s="1933"/>
      <c r="GHH18" s="1933"/>
      <c r="GHI18" s="1933"/>
      <c r="GHJ18" s="1933"/>
      <c r="GHK18" s="1933"/>
      <c r="GHL18" s="1933"/>
      <c r="GHM18" s="1933"/>
      <c r="GHN18" s="1933"/>
      <c r="GHO18" s="1933"/>
      <c r="GHP18" s="1933"/>
      <c r="GHQ18" s="1933"/>
      <c r="GHR18" s="1933"/>
      <c r="GHS18" s="1933"/>
      <c r="GHT18" s="1933"/>
      <c r="GHU18" s="1933"/>
      <c r="GHV18" s="1933"/>
      <c r="GHW18" s="1933"/>
      <c r="GHX18" s="1933"/>
      <c r="GHY18" s="1933"/>
      <c r="GHZ18" s="1933"/>
      <c r="GIA18" s="1933"/>
      <c r="GIB18" s="1933"/>
      <c r="GIC18" s="1933"/>
      <c r="GID18" s="1933"/>
      <c r="GIE18" s="1933"/>
      <c r="GIF18" s="1933"/>
      <c r="GIG18" s="1933"/>
      <c r="GIH18" s="1933"/>
      <c r="GII18" s="1933"/>
      <c r="GIJ18" s="1933"/>
      <c r="GIK18" s="1933"/>
      <c r="GIL18" s="1933"/>
      <c r="GIM18" s="1933"/>
      <c r="GIN18" s="1933"/>
      <c r="GIO18" s="1933"/>
      <c r="GIP18" s="1933"/>
      <c r="GIQ18" s="1933"/>
      <c r="GIR18" s="1933"/>
      <c r="GIS18" s="1933"/>
      <c r="GIT18" s="1933"/>
      <c r="GIU18" s="1933"/>
      <c r="GIV18" s="1933"/>
      <c r="GIW18" s="1933"/>
      <c r="GIX18" s="1933"/>
      <c r="GIY18" s="1933"/>
      <c r="GIZ18" s="1933"/>
      <c r="GJA18" s="1933"/>
      <c r="GJB18" s="1933"/>
      <c r="GJC18" s="1933"/>
      <c r="GJD18" s="1933"/>
      <c r="GJE18" s="1933"/>
      <c r="GJF18" s="1933"/>
      <c r="GJG18" s="1933"/>
      <c r="GJH18" s="1933"/>
      <c r="GJI18" s="1933"/>
      <c r="GJJ18" s="1933"/>
      <c r="GJK18" s="1933"/>
      <c r="GJL18" s="1933"/>
      <c r="GJM18" s="1933"/>
      <c r="GJN18" s="1933"/>
      <c r="GJO18" s="1933"/>
      <c r="GJP18" s="1933"/>
      <c r="GJQ18" s="1933"/>
      <c r="GJR18" s="1933"/>
      <c r="GJS18" s="1933"/>
      <c r="GJT18" s="1933"/>
      <c r="GJU18" s="1933"/>
      <c r="GJV18" s="1933"/>
      <c r="GJW18" s="1933"/>
      <c r="GJX18" s="1933"/>
      <c r="GJY18" s="1933"/>
      <c r="GJZ18" s="1933"/>
      <c r="GKA18" s="1933"/>
      <c r="GKB18" s="1933"/>
      <c r="GKC18" s="1933"/>
      <c r="GKD18" s="1933"/>
      <c r="GKE18" s="1933"/>
      <c r="GKF18" s="1933"/>
      <c r="GKG18" s="1933"/>
      <c r="GKH18" s="1933"/>
      <c r="GKI18" s="1933"/>
      <c r="GKJ18" s="1933"/>
      <c r="GKK18" s="1933"/>
      <c r="GKL18" s="1933"/>
      <c r="GKM18" s="1933"/>
      <c r="GKN18" s="1933"/>
      <c r="GKO18" s="1933"/>
      <c r="GKP18" s="1933"/>
      <c r="GKQ18" s="1933"/>
      <c r="GKR18" s="1933"/>
      <c r="GKS18" s="1933"/>
      <c r="GKT18" s="1933"/>
      <c r="GKU18" s="1933"/>
      <c r="GKV18" s="1933"/>
      <c r="GKW18" s="1933"/>
      <c r="GKX18" s="1933"/>
      <c r="GKY18" s="1933"/>
      <c r="GKZ18" s="1933"/>
      <c r="GLA18" s="1933"/>
      <c r="GLB18" s="1933"/>
      <c r="GLC18" s="1933"/>
      <c r="GLD18" s="1933"/>
      <c r="GLE18" s="1933"/>
      <c r="GLF18" s="1933"/>
      <c r="GLG18" s="1933"/>
      <c r="GLH18" s="1933"/>
      <c r="GLI18" s="1933"/>
      <c r="GLJ18" s="1933"/>
      <c r="GLK18" s="1933"/>
      <c r="GLL18" s="1933"/>
      <c r="GLM18" s="1933"/>
      <c r="GLN18" s="1933"/>
      <c r="GLO18" s="1933"/>
      <c r="GLP18" s="1933"/>
      <c r="GLQ18" s="1933"/>
      <c r="GLR18" s="1933"/>
      <c r="GLS18" s="1933"/>
      <c r="GLT18" s="1933"/>
      <c r="GLU18" s="1933"/>
      <c r="GLV18" s="1933"/>
      <c r="GLW18" s="1933"/>
      <c r="GLX18" s="1933"/>
      <c r="GLY18" s="1933"/>
      <c r="GLZ18" s="1933"/>
      <c r="GMA18" s="1933"/>
      <c r="GMB18" s="1933"/>
      <c r="GMC18" s="1933"/>
      <c r="GMD18" s="1933"/>
      <c r="GME18" s="1933"/>
      <c r="GMF18" s="1933"/>
      <c r="GMG18" s="1933"/>
      <c r="GMH18" s="1933"/>
      <c r="GMI18" s="1933"/>
      <c r="GMJ18" s="1933"/>
      <c r="GMK18" s="1933"/>
      <c r="GML18" s="1933"/>
      <c r="GMM18" s="1933"/>
      <c r="GMN18" s="1933"/>
      <c r="GMO18" s="1933"/>
      <c r="GMP18" s="1933"/>
      <c r="GMQ18" s="1933"/>
      <c r="GMR18" s="1933"/>
      <c r="GMS18" s="1933"/>
      <c r="GMT18" s="1933"/>
      <c r="GMU18" s="1933"/>
      <c r="GMV18" s="1933"/>
      <c r="GMW18" s="1933"/>
      <c r="GMX18" s="1933"/>
      <c r="GMY18" s="1933"/>
      <c r="GMZ18" s="1933"/>
      <c r="GNA18" s="1933"/>
      <c r="GNB18" s="1933"/>
      <c r="GNC18" s="1933"/>
      <c r="GND18" s="1933"/>
      <c r="GNE18" s="1933"/>
      <c r="GNF18" s="1933"/>
      <c r="GNG18" s="1933"/>
      <c r="GNH18" s="1933"/>
      <c r="GNI18" s="1933"/>
      <c r="GNJ18" s="1933"/>
      <c r="GNK18" s="1933"/>
      <c r="GNL18" s="1933"/>
      <c r="GNM18" s="1933"/>
      <c r="GNN18" s="1933"/>
      <c r="GNO18" s="1933"/>
      <c r="GNP18" s="1933"/>
      <c r="GNQ18" s="1933"/>
      <c r="GNR18" s="1933"/>
      <c r="GNS18" s="1933"/>
      <c r="GNT18" s="1933"/>
      <c r="GNU18" s="1933"/>
      <c r="GNV18" s="1933"/>
      <c r="GNW18" s="1933"/>
      <c r="GNX18" s="1933"/>
      <c r="GNY18" s="1933"/>
      <c r="GNZ18" s="1933"/>
      <c r="GOA18" s="1933"/>
      <c r="GOB18" s="1933"/>
      <c r="GOC18" s="1933"/>
      <c r="GOD18" s="1933"/>
      <c r="GOE18" s="1933"/>
      <c r="GOF18" s="1933"/>
      <c r="GOG18" s="1933"/>
      <c r="GOH18" s="1933"/>
      <c r="GOI18" s="1933"/>
      <c r="GOJ18" s="1933"/>
      <c r="GOK18" s="1933"/>
      <c r="GOL18" s="1933"/>
      <c r="GOM18" s="1933"/>
      <c r="GON18" s="1933"/>
      <c r="GOO18" s="1933"/>
      <c r="GOP18" s="1933"/>
      <c r="GOQ18" s="1933"/>
      <c r="GOR18" s="1933"/>
      <c r="GOS18" s="1933"/>
      <c r="GOT18" s="1933"/>
      <c r="GOU18" s="1933"/>
      <c r="GOV18" s="1933"/>
      <c r="GOW18" s="1933"/>
      <c r="GOX18" s="1933"/>
      <c r="GOY18" s="1933"/>
      <c r="GOZ18" s="1933"/>
      <c r="GPA18" s="1933"/>
      <c r="GPB18" s="1933"/>
      <c r="GPC18" s="1933"/>
      <c r="GPD18" s="1933"/>
      <c r="GPE18" s="1933"/>
      <c r="GPF18" s="1933"/>
      <c r="GPG18" s="1933"/>
      <c r="GPH18" s="1933"/>
      <c r="GPI18" s="1933"/>
      <c r="GPJ18" s="1933"/>
      <c r="GPK18" s="1933"/>
      <c r="GPL18" s="1933"/>
      <c r="GPM18" s="1933"/>
      <c r="GPN18" s="1933"/>
      <c r="GPO18" s="1933"/>
      <c r="GPP18" s="1933"/>
      <c r="GPQ18" s="1933"/>
      <c r="GPR18" s="1933"/>
      <c r="GPS18" s="1933"/>
      <c r="GPT18" s="1933"/>
      <c r="GPU18" s="1933"/>
      <c r="GPV18" s="1933"/>
      <c r="GPW18" s="1933"/>
      <c r="GPX18" s="1933"/>
      <c r="GPY18" s="1933"/>
      <c r="GPZ18" s="1933"/>
      <c r="GQA18" s="1933"/>
      <c r="GQB18" s="1933"/>
      <c r="GQC18" s="1933"/>
      <c r="GQD18" s="1933"/>
      <c r="GQE18" s="1933"/>
      <c r="GQF18" s="1933"/>
      <c r="GQG18" s="1933"/>
      <c r="GQH18" s="1933"/>
      <c r="GQI18" s="1933"/>
      <c r="GQJ18" s="1933"/>
      <c r="GQK18" s="1933"/>
      <c r="GQL18" s="1933"/>
      <c r="GQM18" s="1933"/>
      <c r="GQN18" s="1933"/>
      <c r="GQO18" s="1933"/>
      <c r="GQP18" s="1933"/>
      <c r="GQQ18" s="1933"/>
      <c r="GQR18" s="1933"/>
      <c r="GQS18" s="1933"/>
      <c r="GQT18" s="1933"/>
      <c r="GQU18" s="1933"/>
      <c r="GQV18" s="1933"/>
      <c r="GQW18" s="1933"/>
      <c r="GQX18" s="1933"/>
      <c r="GQY18" s="1933"/>
      <c r="GQZ18" s="1933"/>
      <c r="GRA18" s="1933"/>
      <c r="GRB18" s="1933"/>
      <c r="GRC18" s="1933"/>
      <c r="GRD18" s="1933"/>
      <c r="GRE18" s="1933"/>
      <c r="GRF18" s="1933"/>
      <c r="GRG18" s="1933"/>
      <c r="GRH18" s="1933"/>
      <c r="GRI18" s="1933"/>
      <c r="GRJ18" s="1933"/>
      <c r="GRK18" s="1933"/>
      <c r="GRL18" s="1933"/>
      <c r="GRM18" s="1933"/>
      <c r="GRN18" s="1933"/>
      <c r="GRO18" s="1933"/>
      <c r="GRP18" s="1933"/>
      <c r="GRQ18" s="1933"/>
      <c r="GRR18" s="1933"/>
      <c r="GRS18" s="1933"/>
      <c r="GRT18" s="1933"/>
      <c r="GRU18" s="1933"/>
      <c r="GRV18" s="1933"/>
      <c r="GRW18" s="1933"/>
      <c r="GRX18" s="1933"/>
      <c r="GRY18" s="1933"/>
      <c r="GRZ18" s="1933"/>
      <c r="GSA18" s="1933"/>
      <c r="GSB18" s="1933"/>
      <c r="GSC18" s="1933"/>
      <c r="GSD18" s="1933"/>
      <c r="GSE18" s="1933"/>
      <c r="GSF18" s="1933"/>
      <c r="GSG18" s="1933"/>
      <c r="GSH18" s="1933"/>
      <c r="GSI18" s="1933"/>
      <c r="GSJ18" s="1933"/>
      <c r="GSK18" s="1933"/>
      <c r="GSL18" s="1933"/>
      <c r="GSM18" s="1933"/>
      <c r="GSN18" s="1933"/>
      <c r="GSO18" s="1933"/>
      <c r="GSP18" s="1933"/>
      <c r="GSQ18" s="1933"/>
      <c r="GSR18" s="1933"/>
      <c r="GSS18" s="1933"/>
      <c r="GST18" s="1933"/>
      <c r="GSU18" s="1933"/>
      <c r="GSV18" s="1933"/>
      <c r="GSW18" s="1933"/>
      <c r="GSX18" s="1933"/>
      <c r="GSY18" s="1933"/>
      <c r="GSZ18" s="1933"/>
      <c r="GTA18" s="1933"/>
      <c r="GTB18" s="1933"/>
      <c r="GTC18" s="1933"/>
      <c r="GTD18" s="1933"/>
      <c r="GTE18" s="1933"/>
      <c r="GTF18" s="1933"/>
      <c r="GTG18" s="1933"/>
      <c r="GTH18" s="1933"/>
      <c r="GTI18" s="1933"/>
      <c r="GTJ18" s="1933"/>
      <c r="GTK18" s="1933"/>
      <c r="GTL18" s="1933"/>
      <c r="GTM18" s="1933"/>
      <c r="GTN18" s="1933"/>
      <c r="GTO18" s="1933"/>
      <c r="GTP18" s="1933"/>
      <c r="GTQ18" s="1933"/>
      <c r="GTR18" s="1933"/>
      <c r="GTS18" s="1933"/>
      <c r="GTT18" s="1933"/>
      <c r="GTU18" s="1933"/>
      <c r="GTV18" s="1933"/>
      <c r="GTW18" s="1933"/>
      <c r="GTX18" s="1933"/>
      <c r="GTY18" s="1933"/>
      <c r="GTZ18" s="1933"/>
      <c r="GUA18" s="1933"/>
      <c r="GUB18" s="1933"/>
      <c r="GUC18" s="1933"/>
      <c r="GUD18" s="1933"/>
      <c r="GUE18" s="1933"/>
      <c r="GUF18" s="1933"/>
      <c r="GUG18" s="1933"/>
      <c r="GUH18" s="1933"/>
      <c r="GUI18" s="1933"/>
      <c r="GUJ18" s="1933"/>
      <c r="GUK18" s="1933"/>
      <c r="GUL18" s="1933"/>
      <c r="GUM18" s="1933"/>
      <c r="GUN18" s="1933"/>
      <c r="GUO18" s="1933"/>
      <c r="GUP18" s="1933"/>
      <c r="GUQ18" s="1933"/>
      <c r="GUR18" s="1933"/>
      <c r="GUS18" s="1933"/>
      <c r="GUT18" s="1933"/>
      <c r="GUU18" s="1933"/>
      <c r="GUV18" s="1933"/>
      <c r="GUW18" s="1933"/>
      <c r="GUX18" s="1933"/>
      <c r="GUY18" s="1933"/>
      <c r="GUZ18" s="1933"/>
      <c r="GVA18" s="1933"/>
      <c r="GVB18" s="1933"/>
      <c r="GVC18" s="1933"/>
      <c r="GVD18" s="1933"/>
      <c r="GVE18" s="1933"/>
      <c r="GVF18" s="1933"/>
      <c r="GVG18" s="1933"/>
      <c r="GVH18" s="1933"/>
      <c r="GVI18" s="1933"/>
      <c r="GVJ18" s="1933"/>
      <c r="GVK18" s="1933"/>
      <c r="GVL18" s="1933"/>
      <c r="GVM18" s="1933"/>
      <c r="GVN18" s="1933"/>
      <c r="GVO18" s="1933"/>
      <c r="GVP18" s="1933"/>
      <c r="GVQ18" s="1933"/>
      <c r="GVR18" s="1933"/>
      <c r="GVS18" s="1933"/>
      <c r="GVT18" s="1933"/>
      <c r="GVU18" s="1933"/>
      <c r="GVV18" s="1933"/>
      <c r="GVW18" s="1933"/>
      <c r="GVX18" s="1933"/>
      <c r="GVY18" s="1933"/>
      <c r="GVZ18" s="1933"/>
      <c r="GWA18" s="1933"/>
      <c r="GWB18" s="1933"/>
      <c r="GWC18" s="1933"/>
      <c r="GWD18" s="1933"/>
      <c r="GWE18" s="1933"/>
      <c r="GWF18" s="1933"/>
      <c r="GWG18" s="1933"/>
      <c r="GWH18" s="1933"/>
      <c r="GWI18" s="1933"/>
      <c r="GWJ18" s="1933"/>
      <c r="GWK18" s="1933"/>
      <c r="GWL18" s="1933"/>
      <c r="GWM18" s="1933"/>
      <c r="GWN18" s="1933"/>
      <c r="GWO18" s="1933"/>
      <c r="GWP18" s="1933"/>
      <c r="GWQ18" s="1933"/>
      <c r="GWR18" s="1933"/>
      <c r="GWS18" s="1933"/>
      <c r="GWT18" s="1933"/>
      <c r="GWU18" s="1933"/>
      <c r="GWV18" s="1933"/>
      <c r="GWW18" s="1933"/>
      <c r="GWX18" s="1933"/>
      <c r="GWY18" s="1933"/>
      <c r="GWZ18" s="1933"/>
      <c r="GXA18" s="1933"/>
      <c r="GXB18" s="1933"/>
      <c r="GXC18" s="1933"/>
      <c r="GXD18" s="1933"/>
      <c r="GXE18" s="1933"/>
      <c r="GXF18" s="1933"/>
      <c r="GXG18" s="1933"/>
      <c r="GXH18" s="1933"/>
      <c r="GXI18" s="1933"/>
      <c r="GXJ18" s="1933"/>
      <c r="GXK18" s="1933"/>
      <c r="GXL18" s="1933"/>
      <c r="GXM18" s="1933"/>
      <c r="GXN18" s="1933"/>
      <c r="GXO18" s="1933"/>
      <c r="GXP18" s="1933"/>
      <c r="GXQ18" s="1933"/>
      <c r="GXR18" s="1933"/>
      <c r="GXS18" s="1933"/>
      <c r="GXT18" s="1933"/>
      <c r="GXU18" s="1933"/>
      <c r="GXV18" s="1933"/>
      <c r="GXW18" s="1933"/>
      <c r="GXX18" s="1933"/>
      <c r="GXY18" s="1933"/>
      <c r="GXZ18" s="1933"/>
      <c r="GYA18" s="1933"/>
      <c r="GYB18" s="1933"/>
      <c r="GYC18" s="1933"/>
      <c r="GYD18" s="1933"/>
      <c r="GYE18" s="1933"/>
      <c r="GYF18" s="1933"/>
      <c r="GYG18" s="1933"/>
      <c r="GYH18" s="1933"/>
      <c r="GYI18" s="1933"/>
      <c r="GYJ18" s="1933"/>
      <c r="GYK18" s="1933"/>
      <c r="GYL18" s="1933"/>
      <c r="GYM18" s="1933"/>
      <c r="GYN18" s="1933"/>
      <c r="GYO18" s="1933"/>
      <c r="GYP18" s="1933"/>
      <c r="GYQ18" s="1933"/>
      <c r="GYR18" s="1933"/>
      <c r="GYS18" s="1933"/>
      <c r="GYT18" s="1933"/>
      <c r="GYU18" s="1933"/>
      <c r="GYV18" s="1933"/>
      <c r="GYW18" s="1933"/>
      <c r="GYX18" s="1933"/>
      <c r="GYY18" s="1933"/>
      <c r="GYZ18" s="1933"/>
      <c r="GZA18" s="1933"/>
      <c r="GZB18" s="1933"/>
      <c r="GZC18" s="1933"/>
      <c r="GZD18" s="1933"/>
      <c r="GZE18" s="1933"/>
      <c r="GZF18" s="1933"/>
      <c r="GZG18" s="1933"/>
      <c r="GZH18" s="1933"/>
      <c r="GZI18" s="1933"/>
      <c r="GZJ18" s="1933"/>
      <c r="GZK18" s="1933"/>
      <c r="GZL18" s="1933"/>
      <c r="GZM18" s="1933"/>
      <c r="GZN18" s="1933"/>
      <c r="GZO18" s="1933"/>
      <c r="GZP18" s="1933"/>
      <c r="GZQ18" s="1933"/>
      <c r="GZR18" s="1933"/>
      <c r="GZS18" s="1933"/>
      <c r="GZT18" s="1933"/>
      <c r="GZU18" s="1933"/>
      <c r="GZV18" s="1933"/>
      <c r="GZW18" s="1933"/>
      <c r="GZX18" s="1933"/>
      <c r="GZY18" s="1933"/>
      <c r="GZZ18" s="1933"/>
      <c r="HAA18" s="1933"/>
      <c r="HAB18" s="1933"/>
      <c r="HAC18" s="1933"/>
      <c r="HAD18" s="1933"/>
      <c r="HAE18" s="1933"/>
      <c r="HAF18" s="1933"/>
      <c r="HAG18" s="1933"/>
      <c r="HAH18" s="1933"/>
      <c r="HAI18" s="1933"/>
      <c r="HAJ18" s="1933"/>
      <c r="HAK18" s="1933"/>
      <c r="HAL18" s="1933"/>
      <c r="HAM18" s="1933"/>
      <c r="HAN18" s="1933"/>
      <c r="HAO18" s="1933"/>
      <c r="HAP18" s="1933"/>
      <c r="HAQ18" s="1933"/>
      <c r="HAR18" s="1933"/>
      <c r="HAS18" s="1933"/>
      <c r="HAT18" s="1933"/>
      <c r="HAU18" s="1933"/>
      <c r="HAV18" s="1933"/>
      <c r="HAW18" s="1933"/>
      <c r="HAX18" s="1933"/>
      <c r="HAY18" s="1933"/>
      <c r="HAZ18" s="1933"/>
      <c r="HBA18" s="1933"/>
      <c r="HBB18" s="1933"/>
      <c r="HBC18" s="1933"/>
      <c r="HBD18" s="1933"/>
      <c r="HBE18" s="1933"/>
      <c r="HBF18" s="1933"/>
      <c r="HBG18" s="1933"/>
      <c r="HBH18" s="1933"/>
      <c r="HBI18" s="1933"/>
      <c r="HBJ18" s="1933"/>
      <c r="HBK18" s="1933"/>
      <c r="HBL18" s="1933"/>
      <c r="HBM18" s="1933"/>
      <c r="HBN18" s="1933"/>
      <c r="HBO18" s="1933"/>
      <c r="HBP18" s="1933"/>
      <c r="HBQ18" s="1933"/>
      <c r="HBR18" s="1933"/>
      <c r="HBS18" s="1933"/>
      <c r="HBT18" s="1933"/>
      <c r="HBU18" s="1933"/>
      <c r="HBV18" s="1933"/>
      <c r="HBW18" s="1933"/>
      <c r="HBX18" s="1933"/>
      <c r="HBY18" s="1933"/>
      <c r="HBZ18" s="1933"/>
      <c r="HCA18" s="1933"/>
      <c r="HCB18" s="1933"/>
      <c r="HCC18" s="1933"/>
      <c r="HCD18" s="1933"/>
      <c r="HCE18" s="1933"/>
      <c r="HCF18" s="1933"/>
      <c r="HCG18" s="1933"/>
      <c r="HCH18" s="1933"/>
      <c r="HCI18" s="1933"/>
      <c r="HCJ18" s="1933"/>
      <c r="HCK18" s="1933"/>
      <c r="HCL18" s="1933"/>
      <c r="HCM18" s="1933"/>
      <c r="HCN18" s="1933"/>
      <c r="HCO18" s="1933"/>
      <c r="HCP18" s="1933"/>
      <c r="HCQ18" s="1933"/>
      <c r="HCR18" s="1933"/>
      <c r="HCS18" s="1933"/>
      <c r="HCT18" s="1933"/>
      <c r="HCU18" s="1933"/>
      <c r="HCV18" s="1933"/>
      <c r="HCW18" s="1933"/>
      <c r="HCX18" s="1933"/>
      <c r="HCY18" s="1933"/>
      <c r="HCZ18" s="1933"/>
      <c r="HDA18" s="1933"/>
      <c r="HDB18" s="1933"/>
      <c r="HDC18" s="1933"/>
      <c r="HDD18" s="1933"/>
      <c r="HDE18" s="1933"/>
      <c r="HDF18" s="1933"/>
      <c r="HDG18" s="1933"/>
      <c r="HDH18" s="1933"/>
      <c r="HDI18" s="1933"/>
      <c r="HDJ18" s="1933"/>
      <c r="HDK18" s="1933"/>
      <c r="HDL18" s="1933"/>
      <c r="HDM18" s="1933"/>
      <c r="HDN18" s="1933"/>
      <c r="HDO18" s="1933"/>
      <c r="HDP18" s="1933"/>
      <c r="HDQ18" s="1933"/>
      <c r="HDR18" s="1933"/>
      <c r="HDS18" s="1933"/>
      <c r="HDT18" s="1933"/>
      <c r="HDU18" s="1933"/>
      <c r="HDV18" s="1933"/>
      <c r="HDW18" s="1933"/>
      <c r="HDX18" s="1933"/>
      <c r="HDY18" s="1933"/>
      <c r="HDZ18" s="1933"/>
      <c r="HEA18" s="1933"/>
      <c r="HEB18" s="1933"/>
      <c r="HEC18" s="1933"/>
      <c r="HED18" s="1933"/>
      <c r="HEE18" s="1933"/>
      <c r="HEF18" s="1933"/>
      <c r="HEG18" s="1933"/>
      <c r="HEH18" s="1933"/>
      <c r="HEI18" s="1933"/>
      <c r="HEJ18" s="1933"/>
      <c r="HEK18" s="1933"/>
      <c r="HEL18" s="1933"/>
      <c r="HEM18" s="1933"/>
      <c r="HEN18" s="1933"/>
      <c r="HEO18" s="1933"/>
      <c r="HEP18" s="1933"/>
      <c r="HEQ18" s="1933"/>
      <c r="HER18" s="1933"/>
      <c r="HES18" s="1933"/>
      <c r="HET18" s="1933"/>
      <c r="HEU18" s="1933"/>
      <c r="HEV18" s="1933"/>
      <c r="HEW18" s="1933"/>
      <c r="HEX18" s="1933"/>
      <c r="HEY18" s="1933"/>
      <c r="HEZ18" s="1933"/>
      <c r="HFA18" s="1933"/>
      <c r="HFB18" s="1933"/>
      <c r="HFC18" s="1933"/>
      <c r="HFD18" s="1933"/>
      <c r="HFE18" s="1933"/>
      <c r="HFF18" s="1933"/>
      <c r="HFG18" s="1933"/>
      <c r="HFH18" s="1933"/>
      <c r="HFI18" s="1933"/>
      <c r="HFJ18" s="1933"/>
      <c r="HFK18" s="1933"/>
      <c r="HFL18" s="1933"/>
      <c r="HFM18" s="1933"/>
      <c r="HFN18" s="1933"/>
      <c r="HFO18" s="1933"/>
      <c r="HFP18" s="1933"/>
      <c r="HFQ18" s="1933"/>
      <c r="HFR18" s="1933"/>
      <c r="HFS18" s="1933"/>
      <c r="HFT18" s="1933"/>
      <c r="HFU18" s="1933"/>
      <c r="HFV18" s="1933"/>
      <c r="HFW18" s="1933"/>
      <c r="HFX18" s="1933"/>
      <c r="HFY18" s="1933"/>
      <c r="HFZ18" s="1933"/>
      <c r="HGA18" s="1933"/>
      <c r="HGB18" s="1933"/>
      <c r="HGC18" s="1933"/>
      <c r="HGD18" s="1933"/>
      <c r="HGE18" s="1933"/>
      <c r="HGF18" s="1933"/>
      <c r="HGG18" s="1933"/>
      <c r="HGH18" s="1933"/>
      <c r="HGI18" s="1933"/>
      <c r="HGJ18" s="1933"/>
      <c r="HGK18" s="1933"/>
      <c r="HGL18" s="1933"/>
      <c r="HGM18" s="1933"/>
      <c r="HGN18" s="1933"/>
      <c r="HGO18" s="1933"/>
      <c r="HGP18" s="1933"/>
      <c r="HGQ18" s="1933"/>
      <c r="HGR18" s="1933"/>
      <c r="HGS18" s="1933"/>
      <c r="HGT18" s="1933"/>
      <c r="HGU18" s="1933"/>
      <c r="HGV18" s="1933"/>
      <c r="HGW18" s="1933"/>
      <c r="HGX18" s="1933"/>
      <c r="HGY18" s="1933"/>
      <c r="HGZ18" s="1933"/>
      <c r="HHA18" s="1933"/>
      <c r="HHB18" s="1933"/>
      <c r="HHC18" s="1933"/>
      <c r="HHD18" s="1933"/>
      <c r="HHE18" s="1933"/>
      <c r="HHF18" s="1933"/>
      <c r="HHG18" s="1933"/>
      <c r="HHH18" s="1933"/>
      <c r="HHI18" s="1933"/>
      <c r="HHJ18" s="1933"/>
      <c r="HHK18" s="1933"/>
      <c r="HHL18" s="1933"/>
      <c r="HHM18" s="1933"/>
      <c r="HHN18" s="1933"/>
      <c r="HHO18" s="1933"/>
      <c r="HHP18" s="1933"/>
      <c r="HHQ18" s="1933"/>
      <c r="HHR18" s="1933"/>
      <c r="HHS18" s="1933"/>
      <c r="HHT18" s="1933"/>
      <c r="HHU18" s="1933"/>
      <c r="HHV18" s="1933"/>
      <c r="HHW18" s="1933"/>
      <c r="HHX18" s="1933"/>
      <c r="HHY18" s="1933"/>
      <c r="HHZ18" s="1933"/>
      <c r="HIA18" s="1933"/>
      <c r="HIB18" s="1933"/>
      <c r="HIC18" s="1933"/>
      <c r="HID18" s="1933"/>
      <c r="HIE18" s="1933"/>
      <c r="HIF18" s="1933"/>
      <c r="HIG18" s="1933"/>
      <c r="HIH18" s="1933"/>
      <c r="HII18" s="1933"/>
      <c r="HIJ18" s="1933"/>
      <c r="HIK18" s="1933"/>
      <c r="HIL18" s="1933"/>
      <c r="HIM18" s="1933"/>
      <c r="HIN18" s="1933"/>
      <c r="HIO18" s="1933"/>
      <c r="HIP18" s="1933"/>
      <c r="HIQ18" s="1933"/>
      <c r="HIR18" s="1933"/>
      <c r="HIS18" s="1933"/>
      <c r="HIT18" s="1933"/>
      <c r="HIU18" s="1933"/>
      <c r="HIV18" s="1933"/>
      <c r="HIW18" s="1933"/>
      <c r="HIX18" s="1933"/>
      <c r="HIY18" s="1933"/>
      <c r="HIZ18" s="1933"/>
      <c r="HJA18" s="1933"/>
      <c r="HJB18" s="1933"/>
      <c r="HJC18" s="1933"/>
      <c r="HJD18" s="1933"/>
      <c r="HJE18" s="1933"/>
      <c r="HJF18" s="1933"/>
      <c r="HJG18" s="1933"/>
      <c r="HJH18" s="1933"/>
      <c r="HJI18" s="1933"/>
      <c r="HJJ18" s="1933"/>
      <c r="HJK18" s="1933"/>
      <c r="HJL18" s="1933"/>
      <c r="HJM18" s="1933"/>
      <c r="HJN18" s="1933"/>
      <c r="HJO18" s="1933"/>
      <c r="HJP18" s="1933"/>
      <c r="HJQ18" s="1933"/>
      <c r="HJR18" s="1933"/>
      <c r="HJS18" s="1933"/>
      <c r="HJT18" s="1933"/>
      <c r="HJU18" s="1933"/>
      <c r="HJV18" s="1933"/>
      <c r="HJW18" s="1933"/>
      <c r="HJX18" s="1933"/>
      <c r="HJY18" s="1933"/>
      <c r="HJZ18" s="1933"/>
      <c r="HKA18" s="1933"/>
      <c r="HKB18" s="1933"/>
      <c r="HKC18" s="1933"/>
      <c r="HKD18" s="1933"/>
      <c r="HKE18" s="1933"/>
      <c r="HKF18" s="1933"/>
      <c r="HKG18" s="1933"/>
      <c r="HKH18" s="1933"/>
      <c r="HKI18" s="1933"/>
      <c r="HKJ18" s="1933"/>
      <c r="HKK18" s="1933"/>
      <c r="HKL18" s="1933"/>
      <c r="HKM18" s="1933"/>
      <c r="HKN18" s="1933"/>
      <c r="HKO18" s="1933"/>
      <c r="HKP18" s="1933"/>
      <c r="HKQ18" s="1933"/>
      <c r="HKR18" s="1933"/>
      <c r="HKS18" s="1933"/>
      <c r="HKT18" s="1933"/>
      <c r="HKU18" s="1933"/>
      <c r="HKV18" s="1933"/>
      <c r="HKW18" s="1933"/>
      <c r="HKX18" s="1933"/>
      <c r="HKY18" s="1933"/>
      <c r="HKZ18" s="1933"/>
      <c r="HLA18" s="1933"/>
      <c r="HLB18" s="1933"/>
      <c r="HLC18" s="1933"/>
      <c r="HLD18" s="1933"/>
      <c r="HLE18" s="1933"/>
      <c r="HLF18" s="1933"/>
      <c r="HLG18" s="1933"/>
      <c r="HLH18" s="1933"/>
      <c r="HLI18" s="1933"/>
      <c r="HLJ18" s="1933"/>
      <c r="HLK18" s="1933"/>
      <c r="HLL18" s="1933"/>
      <c r="HLM18" s="1933"/>
      <c r="HLN18" s="1933"/>
      <c r="HLO18" s="1933"/>
      <c r="HLP18" s="1933"/>
      <c r="HLQ18" s="1933"/>
      <c r="HLR18" s="1933"/>
      <c r="HLS18" s="1933"/>
      <c r="HLT18" s="1933"/>
      <c r="HLU18" s="1933"/>
      <c r="HLV18" s="1933"/>
      <c r="HLW18" s="1933"/>
      <c r="HLX18" s="1933"/>
      <c r="HLY18" s="1933"/>
      <c r="HLZ18" s="1933"/>
      <c r="HMA18" s="1933"/>
      <c r="HMB18" s="1933"/>
      <c r="HMC18" s="1933"/>
      <c r="HMD18" s="1933"/>
      <c r="HME18" s="1933"/>
      <c r="HMF18" s="1933"/>
      <c r="HMG18" s="1933"/>
      <c r="HMH18" s="1933"/>
      <c r="HMI18" s="1933"/>
      <c r="HMJ18" s="1933"/>
      <c r="HMK18" s="1933"/>
      <c r="HML18" s="1933"/>
      <c r="HMM18" s="1933"/>
      <c r="HMN18" s="1933"/>
      <c r="HMO18" s="1933"/>
      <c r="HMP18" s="1933"/>
      <c r="HMQ18" s="1933"/>
      <c r="HMR18" s="1933"/>
      <c r="HMS18" s="1933"/>
      <c r="HMT18" s="1933"/>
      <c r="HMU18" s="1933"/>
      <c r="HMV18" s="1933"/>
      <c r="HMW18" s="1933"/>
      <c r="HMX18" s="1933"/>
      <c r="HMY18" s="1933"/>
      <c r="HMZ18" s="1933"/>
      <c r="HNA18" s="1933"/>
      <c r="HNB18" s="1933"/>
      <c r="HNC18" s="1933"/>
      <c r="HND18" s="1933"/>
      <c r="HNE18" s="1933"/>
      <c r="HNF18" s="1933"/>
      <c r="HNG18" s="1933"/>
      <c r="HNH18" s="1933"/>
      <c r="HNI18" s="1933"/>
      <c r="HNJ18" s="1933"/>
      <c r="HNK18" s="1933"/>
      <c r="HNL18" s="1933"/>
      <c r="HNM18" s="1933"/>
      <c r="HNN18" s="1933"/>
      <c r="HNO18" s="1933"/>
      <c r="HNP18" s="1933"/>
      <c r="HNQ18" s="1933"/>
      <c r="HNR18" s="1933"/>
      <c r="HNS18" s="1933"/>
      <c r="HNT18" s="1933"/>
      <c r="HNU18" s="1933"/>
      <c r="HNV18" s="1933"/>
      <c r="HNW18" s="1933"/>
      <c r="HNX18" s="1933"/>
      <c r="HNY18" s="1933"/>
      <c r="HNZ18" s="1933"/>
      <c r="HOA18" s="1933"/>
      <c r="HOB18" s="1933"/>
      <c r="HOC18" s="1933"/>
      <c r="HOD18" s="1933"/>
      <c r="HOE18" s="1933"/>
      <c r="HOF18" s="1933"/>
      <c r="HOG18" s="1933"/>
      <c r="HOH18" s="1933"/>
      <c r="HOI18" s="1933"/>
      <c r="HOJ18" s="1933"/>
      <c r="HOK18" s="1933"/>
      <c r="HOL18" s="1933"/>
      <c r="HOM18" s="1933"/>
      <c r="HON18" s="1933"/>
      <c r="HOO18" s="1933"/>
      <c r="HOP18" s="1933"/>
      <c r="HOQ18" s="1933"/>
      <c r="HOR18" s="1933"/>
      <c r="HOS18" s="1933"/>
      <c r="HOT18" s="1933"/>
      <c r="HOU18" s="1933"/>
      <c r="HOV18" s="1933"/>
      <c r="HOW18" s="1933"/>
      <c r="HOX18" s="1933"/>
      <c r="HOY18" s="1933"/>
      <c r="HOZ18" s="1933"/>
      <c r="HPA18" s="1933"/>
      <c r="HPB18" s="1933"/>
      <c r="HPC18" s="1933"/>
      <c r="HPD18" s="1933"/>
      <c r="HPE18" s="1933"/>
      <c r="HPF18" s="1933"/>
      <c r="HPG18" s="1933"/>
      <c r="HPH18" s="1933"/>
      <c r="HPI18" s="1933"/>
      <c r="HPJ18" s="1933"/>
      <c r="HPK18" s="1933"/>
      <c r="HPL18" s="1933"/>
      <c r="HPM18" s="1933"/>
      <c r="HPN18" s="1933"/>
      <c r="HPO18" s="1933"/>
      <c r="HPP18" s="1933"/>
      <c r="HPQ18" s="1933"/>
      <c r="HPR18" s="1933"/>
      <c r="HPS18" s="1933"/>
      <c r="HPT18" s="1933"/>
      <c r="HPU18" s="1933"/>
      <c r="HPV18" s="1933"/>
      <c r="HPW18" s="1933"/>
      <c r="HPX18" s="1933"/>
      <c r="HPY18" s="1933"/>
      <c r="HPZ18" s="1933"/>
      <c r="HQA18" s="1933"/>
      <c r="HQB18" s="1933"/>
      <c r="HQC18" s="1933"/>
      <c r="HQD18" s="1933"/>
      <c r="HQE18" s="1933"/>
      <c r="HQF18" s="1933"/>
      <c r="HQG18" s="1933"/>
      <c r="HQH18" s="1933"/>
      <c r="HQI18" s="1933"/>
      <c r="HQJ18" s="1933"/>
      <c r="HQK18" s="1933"/>
      <c r="HQL18" s="1933"/>
      <c r="HQM18" s="1933"/>
      <c r="HQN18" s="1933"/>
      <c r="HQO18" s="1933"/>
      <c r="HQP18" s="1933"/>
      <c r="HQQ18" s="1933"/>
      <c r="HQR18" s="1933"/>
      <c r="HQS18" s="1933"/>
      <c r="HQT18" s="1933"/>
      <c r="HQU18" s="1933"/>
      <c r="HQV18" s="1933"/>
      <c r="HQW18" s="1933"/>
      <c r="HQX18" s="1933"/>
      <c r="HQY18" s="1933"/>
      <c r="HQZ18" s="1933"/>
      <c r="HRA18" s="1933"/>
      <c r="HRB18" s="1933"/>
      <c r="HRC18" s="1933"/>
      <c r="HRD18" s="1933"/>
      <c r="HRE18" s="1933"/>
      <c r="HRF18" s="1933"/>
      <c r="HRG18" s="1933"/>
      <c r="HRH18" s="1933"/>
      <c r="HRI18" s="1933"/>
      <c r="HRJ18" s="1933"/>
      <c r="HRK18" s="1933"/>
      <c r="HRL18" s="1933"/>
      <c r="HRM18" s="1933"/>
      <c r="HRN18" s="1933"/>
      <c r="HRO18" s="1933"/>
      <c r="HRP18" s="1933"/>
      <c r="HRQ18" s="1933"/>
      <c r="HRR18" s="1933"/>
      <c r="HRS18" s="1933"/>
      <c r="HRT18" s="1933"/>
      <c r="HRU18" s="1933"/>
      <c r="HRV18" s="1933"/>
      <c r="HRW18" s="1933"/>
      <c r="HRX18" s="1933"/>
      <c r="HRY18" s="1933"/>
      <c r="HRZ18" s="1933"/>
      <c r="HSA18" s="1933"/>
      <c r="HSB18" s="1933"/>
      <c r="HSC18" s="1933"/>
      <c r="HSD18" s="1933"/>
      <c r="HSE18" s="1933"/>
      <c r="HSF18" s="1933"/>
      <c r="HSG18" s="1933"/>
      <c r="HSH18" s="1933"/>
      <c r="HSI18" s="1933"/>
      <c r="HSJ18" s="1933"/>
      <c r="HSK18" s="1933"/>
      <c r="HSL18" s="1933"/>
      <c r="HSM18" s="1933"/>
      <c r="HSN18" s="1933"/>
      <c r="HSO18" s="1933"/>
      <c r="HSP18" s="1933"/>
      <c r="HSQ18" s="1933"/>
      <c r="HSR18" s="1933"/>
      <c r="HSS18" s="1933"/>
      <c r="HST18" s="1933"/>
      <c r="HSU18" s="1933"/>
      <c r="HSV18" s="1933"/>
      <c r="HSW18" s="1933"/>
      <c r="HSX18" s="1933"/>
      <c r="HSY18" s="1933"/>
      <c r="HSZ18" s="1933"/>
      <c r="HTA18" s="1933"/>
      <c r="HTB18" s="1933"/>
      <c r="HTC18" s="1933"/>
      <c r="HTD18" s="1933"/>
      <c r="HTE18" s="1933"/>
      <c r="HTF18" s="1933"/>
      <c r="HTG18" s="1933"/>
      <c r="HTH18" s="1933"/>
      <c r="HTI18" s="1933"/>
      <c r="HTJ18" s="1933"/>
      <c r="HTK18" s="1933"/>
      <c r="HTL18" s="1933"/>
      <c r="HTM18" s="1933"/>
      <c r="HTN18" s="1933"/>
      <c r="HTO18" s="1933"/>
      <c r="HTP18" s="1933"/>
      <c r="HTQ18" s="1933"/>
      <c r="HTR18" s="1933"/>
      <c r="HTS18" s="1933"/>
      <c r="HTT18" s="1933"/>
      <c r="HTU18" s="1933"/>
      <c r="HTV18" s="1933"/>
      <c r="HTW18" s="1933"/>
      <c r="HTX18" s="1933"/>
      <c r="HTY18" s="1933"/>
      <c r="HTZ18" s="1933"/>
      <c r="HUA18" s="1933"/>
      <c r="HUB18" s="1933"/>
      <c r="HUC18" s="1933"/>
      <c r="HUD18" s="1933"/>
      <c r="HUE18" s="1933"/>
      <c r="HUF18" s="1933"/>
      <c r="HUG18" s="1933"/>
      <c r="HUH18" s="1933"/>
      <c r="HUI18" s="1933"/>
      <c r="HUJ18" s="1933"/>
      <c r="HUK18" s="1933"/>
      <c r="HUL18" s="1933"/>
      <c r="HUM18" s="1933"/>
      <c r="HUN18" s="1933"/>
      <c r="HUO18" s="1933"/>
      <c r="HUP18" s="1933"/>
      <c r="HUQ18" s="1933"/>
      <c r="HUR18" s="1933"/>
      <c r="HUS18" s="1933"/>
      <c r="HUT18" s="1933"/>
      <c r="HUU18" s="1933"/>
      <c r="HUV18" s="1933"/>
      <c r="HUW18" s="1933"/>
      <c r="HUX18" s="1933"/>
      <c r="HUY18" s="1933"/>
      <c r="HUZ18" s="1933"/>
      <c r="HVA18" s="1933"/>
      <c r="HVB18" s="1933"/>
      <c r="HVC18" s="1933"/>
      <c r="HVD18" s="1933"/>
      <c r="HVE18" s="1933"/>
      <c r="HVF18" s="1933"/>
      <c r="HVG18" s="1933"/>
      <c r="HVH18" s="1933"/>
      <c r="HVI18" s="1933"/>
      <c r="HVJ18" s="1933"/>
      <c r="HVK18" s="1933"/>
      <c r="HVL18" s="1933"/>
      <c r="HVM18" s="1933"/>
      <c r="HVN18" s="1933"/>
      <c r="HVO18" s="1933"/>
      <c r="HVP18" s="1933"/>
      <c r="HVQ18" s="1933"/>
      <c r="HVR18" s="1933"/>
      <c r="HVS18" s="1933"/>
      <c r="HVT18" s="1933"/>
      <c r="HVU18" s="1933"/>
      <c r="HVV18" s="1933"/>
      <c r="HVW18" s="1933"/>
      <c r="HVX18" s="1933"/>
      <c r="HVY18" s="1933"/>
      <c r="HVZ18" s="1933"/>
      <c r="HWA18" s="1933"/>
      <c r="HWB18" s="1933"/>
      <c r="HWC18" s="1933"/>
      <c r="HWD18" s="1933"/>
      <c r="HWE18" s="1933"/>
      <c r="HWF18" s="1933"/>
      <c r="HWG18" s="1933"/>
      <c r="HWH18" s="1933"/>
      <c r="HWI18" s="1933"/>
      <c r="HWJ18" s="1933"/>
      <c r="HWK18" s="1933"/>
      <c r="HWL18" s="1933"/>
      <c r="HWM18" s="1933"/>
      <c r="HWN18" s="1933"/>
      <c r="HWO18" s="1933"/>
      <c r="HWP18" s="1933"/>
      <c r="HWQ18" s="1933"/>
      <c r="HWR18" s="1933"/>
      <c r="HWS18" s="1933"/>
      <c r="HWT18" s="1933"/>
      <c r="HWU18" s="1933"/>
      <c r="HWV18" s="1933"/>
      <c r="HWW18" s="1933"/>
      <c r="HWX18" s="1933"/>
      <c r="HWY18" s="1933"/>
      <c r="HWZ18" s="1933"/>
      <c r="HXA18" s="1933"/>
      <c r="HXB18" s="1933"/>
      <c r="HXC18" s="1933"/>
      <c r="HXD18" s="1933"/>
      <c r="HXE18" s="1933"/>
      <c r="HXF18" s="1933"/>
      <c r="HXG18" s="1933"/>
      <c r="HXH18" s="1933"/>
      <c r="HXI18" s="1933"/>
      <c r="HXJ18" s="1933"/>
      <c r="HXK18" s="1933"/>
      <c r="HXL18" s="1933"/>
      <c r="HXM18" s="1933"/>
      <c r="HXN18" s="1933"/>
      <c r="HXO18" s="1933"/>
      <c r="HXP18" s="1933"/>
      <c r="HXQ18" s="1933"/>
      <c r="HXR18" s="1933"/>
      <c r="HXS18" s="1933"/>
      <c r="HXT18" s="1933"/>
      <c r="HXU18" s="1933"/>
      <c r="HXV18" s="1933"/>
      <c r="HXW18" s="1933"/>
      <c r="HXX18" s="1933"/>
      <c r="HXY18" s="1933"/>
      <c r="HXZ18" s="1933"/>
      <c r="HYA18" s="1933"/>
      <c r="HYB18" s="1933"/>
      <c r="HYC18" s="1933"/>
      <c r="HYD18" s="1933"/>
      <c r="HYE18" s="1933"/>
      <c r="HYF18" s="1933"/>
      <c r="HYG18" s="1933"/>
      <c r="HYH18" s="1933"/>
      <c r="HYI18" s="1933"/>
      <c r="HYJ18" s="1933"/>
      <c r="HYK18" s="1933"/>
      <c r="HYL18" s="1933"/>
      <c r="HYM18" s="1933"/>
      <c r="HYN18" s="1933"/>
      <c r="HYO18" s="1933"/>
      <c r="HYP18" s="1933"/>
      <c r="HYQ18" s="1933"/>
      <c r="HYR18" s="1933"/>
      <c r="HYS18" s="1933"/>
      <c r="HYT18" s="1933"/>
      <c r="HYU18" s="1933"/>
      <c r="HYV18" s="1933"/>
      <c r="HYW18" s="1933"/>
      <c r="HYX18" s="1933"/>
      <c r="HYY18" s="1933"/>
      <c r="HYZ18" s="1933"/>
      <c r="HZA18" s="1933"/>
      <c r="HZB18" s="1933"/>
      <c r="HZC18" s="1933"/>
      <c r="HZD18" s="1933"/>
      <c r="HZE18" s="1933"/>
      <c r="HZF18" s="1933"/>
      <c r="HZG18" s="1933"/>
      <c r="HZH18" s="1933"/>
      <c r="HZI18" s="1933"/>
      <c r="HZJ18" s="1933"/>
      <c r="HZK18" s="1933"/>
      <c r="HZL18" s="1933"/>
      <c r="HZM18" s="1933"/>
      <c r="HZN18" s="1933"/>
      <c r="HZO18" s="1933"/>
      <c r="HZP18" s="1933"/>
      <c r="HZQ18" s="1933"/>
      <c r="HZR18" s="1933"/>
      <c r="HZS18" s="1933"/>
      <c r="HZT18" s="1933"/>
      <c r="HZU18" s="1933"/>
      <c r="HZV18" s="1933"/>
      <c r="HZW18" s="1933"/>
      <c r="HZX18" s="1933"/>
      <c r="HZY18" s="1933"/>
      <c r="HZZ18" s="1933"/>
      <c r="IAA18" s="1933"/>
      <c r="IAB18" s="1933"/>
      <c r="IAC18" s="1933"/>
      <c r="IAD18" s="1933"/>
      <c r="IAE18" s="1933"/>
      <c r="IAF18" s="1933"/>
      <c r="IAG18" s="1933"/>
      <c r="IAH18" s="1933"/>
      <c r="IAI18" s="1933"/>
      <c r="IAJ18" s="1933"/>
      <c r="IAK18" s="1933"/>
      <c r="IAL18" s="1933"/>
      <c r="IAM18" s="1933"/>
      <c r="IAN18" s="1933"/>
      <c r="IAO18" s="1933"/>
      <c r="IAP18" s="1933"/>
      <c r="IAQ18" s="1933"/>
      <c r="IAR18" s="1933"/>
      <c r="IAS18" s="1933"/>
      <c r="IAT18" s="1933"/>
      <c r="IAU18" s="1933"/>
      <c r="IAV18" s="1933"/>
      <c r="IAW18" s="1933"/>
      <c r="IAX18" s="1933"/>
      <c r="IAY18" s="1933"/>
      <c r="IAZ18" s="1933"/>
      <c r="IBA18" s="1933"/>
      <c r="IBB18" s="1933"/>
      <c r="IBC18" s="1933"/>
      <c r="IBD18" s="1933"/>
      <c r="IBE18" s="1933"/>
      <c r="IBF18" s="1933"/>
      <c r="IBG18" s="1933"/>
      <c r="IBH18" s="1933"/>
      <c r="IBI18" s="1933"/>
      <c r="IBJ18" s="1933"/>
      <c r="IBK18" s="1933"/>
      <c r="IBL18" s="1933"/>
      <c r="IBM18" s="1933"/>
      <c r="IBN18" s="1933"/>
      <c r="IBO18" s="1933"/>
      <c r="IBP18" s="1933"/>
      <c r="IBQ18" s="1933"/>
      <c r="IBR18" s="1933"/>
      <c r="IBS18" s="1933"/>
      <c r="IBT18" s="1933"/>
      <c r="IBU18" s="1933"/>
      <c r="IBV18" s="1933"/>
      <c r="IBW18" s="1933"/>
      <c r="IBX18" s="1933"/>
      <c r="IBY18" s="1933"/>
      <c r="IBZ18" s="1933"/>
      <c r="ICA18" s="1933"/>
      <c r="ICB18" s="1933"/>
      <c r="ICC18" s="1933"/>
      <c r="ICD18" s="1933"/>
      <c r="ICE18" s="1933"/>
      <c r="ICF18" s="1933"/>
      <c r="ICG18" s="1933"/>
      <c r="ICH18" s="1933"/>
      <c r="ICI18" s="1933"/>
      <c r="ICJ18" s="1933"/>
      <c r="ICK18" s="1933"/>
      <c r="ICL18" s="1933"/>
      <c r="ICM18" s="1933"/>
      <c r="ICN18" s="1933"/>
      <c r="ICO18" s="1933"/>
      <c r="ICP18" s="1933"/>
      <c r="ICQ18" s="1933"/>
      <c r="ICR18" s="1933"/>
      <c r="ICS18" s="1933"/>
      <c r="ICT18" s="1933"/>
      <c r="ICU18" s="1933"/>
      <c r="ICV18" s="1933"/>
      <c r="ICW18" s="1933"/>
      <c r="ICX18" s="1933"/>
      <c r="ICY18" s="1933"/>
      <c r="ICZ18" s="1933"/>
      <c r="IDA18" s="1933"/>
      <c r="IDB18" s="1933"/>
      <c r="IDC18" s="1933"/>
      <c r="IDD18" s="1933"/>
      <c r="IDE18" s="1933"/>
      <c r="IDF18" s="1933"/>
      <c r="IDG18" s="1933"/>
      <c r="IDH18" s="1933"/>
      <c r="IDI18" s="1933"/>
      <c r="IDJ18" s="1933"/>
      <c r="IDK18" s="1933"/>
      <c r="IDL18" s="1933"/>
      <c r="IDM18" s="1933"/>
      <c r="IDN18" s="1933"/>
      <c r="IDO18" s="1933"/>
      <c r="IDP18" s="1933"/>
      <c r="IDQ18" s="1933"/>
      <c r="IDR18" s="1933"/>
      <c r="IDS18" s="1933"/>
      <c r="IDT18" s="1933"/>
      <c r="IDU18" s="1933"/>
      <c r="IDV18" s="1933"/>
      <c r="IDW18" s="1933"/>
      <c r="IDX18" s="1933"/>
      <c r="IDY18" s="1933"/>
      <c r="IDZ18" s="1933"/>
      <c r="IEA18" s="1933"/>
      <c r="IEB18" s="1933"/>
      <c r="IEC18" s="1933"/>
      <c r="IED18" s="1933"/>
      <c r="IEE18" s="1933"/>
      <c r="IEF18" s="1933"/>
      <c r="IEG18" s="1933"/>
      <c r="IEH18" s="1933"/>
      <c r="IEI18" s="1933"/>
      <c r="IEJ18" s="1933"/>
      <c r="IEK18" s="1933"/>
      <c r="IEL18" s="1933"/>
      <c r="IEM18" s="1933"/>
      <c r="IEN18" s="1933"/>
      <c r="IEO18" s="1933"/>
      <c r="IEP18" s="1933"/>
      <c r="IEQ18" s="1933"/>
      <c r="IER18" s="1933"/>
      <c r="IES18" s="1933"/>
      <c r="IET18" s="1933"/>
      <c r="IEU18" s="1933"/>
      <c r="IEV18" s="1933"/>
      <c r="IEW18" s="1933"/>
      <c r="IEX18" s="1933"/>
      <c r="IEY18" s="1933"/>
      <c r="IEZ18" s="1933"/>
      <c r="IFA18" s="1933"/>
      <c r="IFB18" s="1933"/>
      <c r="IFC18" s="1933"/>
      <c r="IFD18" s="1933"/>
      <c r="IFE18" s="1933"/>
      <c r="IFF18" s="1933"/>
      <c r="IFG18" s="1933"/>
      <c r="IFH18" s="1933"/>
      <c r="IFI18" s="1933"/>
      <c r="IFJ18" s="1933"/>
      <c r="IFK18" s="1933"/>
      <c r="IFL18" s="1933"/>
      <c r="IFM18" s="1933"/>
      <c r="IFN18" s="1933"/>
      <c r="IFO18" s="1933"/>
      <c r="IFP18" s="1933"/>
      <c r="IFQ18" s="1933"/>
      <c r="IFR18" s="1933"/>
      <c r="IFS18" s="1933"/>
      <c r="IFT18" s="1933"/>
      <c r="IFU18" s="1933"/>
      <c r="IFV18" s="1933"/>
      <c r="IFW18" s="1933"/>
      <c r="IFX18" s="1933"/>
      <c r="IFY18" s="1933"/>
      <c r="IFZ18" s="1933"/>
      <c r="IGA18" s="1933"/>
      <c r="IGB18" s="1933"/>
      <c r="IGC18" s="1933"/>
      <c r="IGD18" s="1933"/>
      <c r="IGE18" s="1933"/>
      <c r="IGF18" s="1933"/>
      <c r="IGG18" s="1933"/>
      <c r="IGH18" s="1933"/>
      <c r="IGI18" s="1933"/>
      <c r="IGJ18" s="1933"/>
      <c r="IGK18" s="1933"/>
      <c r="IGL18" s="1933"/>
      <c r="IGM18" s="1933"/>
      <c r="IGN18" s="1933"/>
      <c r="IGO18" s="1933"/>
      <c r="IGP18" s="1933"/>
      <c r="IGQ18" s="1933"/>
      <c r="IGR18" s="1933"/>
      <c r="IGS18" s="1933"/>
      <c r="IGT18" s="1933"/>
      <c r="IGU18" s="1933"/>
      <c r="IGV18" s="1933"/>
      <c r="IGW18" s="1933"/>
      <c r="IGX18" s="1933"/>
      <c r="IGY18" s="1933"/>
      <c r="IGZ18" s="1933"/>
      <c r="IHA18" s="1933"/>
      <c r="IHB18" s="1933"/>
      <c r="IHC18" s="1933"/>
      <c r="IHD18" s="1933"/>
      <c r="IHE18" s="1933"/>
      <c r="IHF18" s="1933"/>
      <c r="IHG18" s="1933"/>
      <c r="IHH18" s="1933"/>
      <c r="IHI18" s="1933"/>
      <c r="IHJ18" s="1933"/>
      <c r="IHK18" s="1933"/>
      <c r="IHL18" s="1933"/>
      <c r="IHM18" s="1933"/>
      <c r="IHN18" s="1933"/>
      <c r="IHO18" s="1933"/>
      <c r="IHP18" s="1933"/>
      <c r="IHQ18" s="1933"/>
      <c r="IHR18" s="1933"/>
      <c r="IHS18" s="1933"/>
      <c r="IHT18" s="1933"/>
      <c r="IHU18" s="1933"/>
      <c r="IHV18" s="1933"/>
      <c r="IHW18" s="1933"/>
      <c r="IHX18" s="1933"/>
      <c r="IHY18" s="1933"/>
      <c r="IHZ18" s="1933"/>
      <c r="IIA18" s="1933"/>
      <c r="IIB18" s="1933"/>
      <c r="IIC18" s="1933"/>
      <c r="IID18" s="1933"/>
      <c r="IIE18" s="1933"/>
      <c r="IIF18" s="1933"/>
      <c r="IIG18" s="1933"/>
      <c r="IIH18" s="1933"/>
      <c r="III18" s="1933"/>
      <c r="IIJ18" s="1933"/>
      <c r="IIK18" s="1933"/>
      <c r="IIL18" s="1933"/>
      <c r="IIM18" s="1933"/>
      <c r="IIN18" s="1933"/>
      <c r="IIO18" s="1933"/>
      <c r="IIP18" s="1933"/>
      <c r="IIQ18" s="1933"/>
      <c r="IIR18" s="1933"/>
      <c r="IIS18" s="1933"/>
      <c r="IIT18" s="1933"/>
      <c r="IIU18" s="1933"/>
      <c r="IIV18" s="1933"/>
      <c r="IIW18" s="1933"/>
      <c r="IIX18" s="1933"/>
      <c r="IIY18" s="1933"/>
      <c r="IIZ18" s="1933"/>
      <c r="IJA18" s="1933"/>
      <c r="IJB18" s="1933"/>
      <c r="IJC18" s="1933"/>
      <c r="IJD18" s="1933"/>
      <c r="IJE18" s="1933"/>
      <c r="IJF18" s="1933"/>
      <c r="IJG18" s="1933"/>
      <c r="IJH18" s="1933"/>
      <c r="IJI18" s="1933"/>
      <c r="IJJ18" s="1933"/>
      <c r="IJK18" s="1933"/>
      <c r="IJL18" s="1933"/>
      <c r="IJM18" s="1933"/>
      <c r="IJN18" s="1933"/>
      <c r="IJO18" s="1933"/>
      <c r="IJP18" s="1933"/>
      <c r="IJQ18" s="1933"/>
      <c r="IJR18" s="1933"/>
      <c r="IJS18" s="1933"/>
      <c r="IJT18" s="1933"/>
      <c r="IJU18" s="1933"/>
      <c r="IJV18" s="1933"/>
      <c r="IJW18" s="1933"/>
      <c r="IJX18" s="1933"/>
      <c r="IJY18" s="1933"/>
      <c r="IJZ18" s="1933"/>
      <c r="IKA18" s="1933"/>
      <c r="IKB18" s="1933"/>
      <c r="IKC18" s="1933"/>
      <c r="IKD18" s="1933"/>
      <c r="IKE18" s="1933"/>
      <c r="IKF18" s="1933"/>
      <c r="IKG18" s="1933"/>
      <c r="IKH18" s="1933"/>
      <c r="IKI18" s="1933"/>
      <c r="IKJ18" s="1933"/>
      <c r="IKK18" s="1933"/>
      <c r="IKL18" s="1933"/>
      <c r="IKM18" s="1933"/>
      <c r="IKN18" s="1933"/>
      <c r="IKO18" s="1933"/>
      <c r="IKP18" s="1933"/>
      <c r="IKQ18" s="1933"/>
      <c r="IKR18" s="1933"/>
      <c r="IKS18" s="1933"/>
      <c r="IKT18" s="1933"/>
      <c r="IKU18" s="1933"/>
      <c r="IKV18" s="1933"/>
      <c r="IKW18" s="1933"/>
      <c r="IKX18" s="1933"/>
      <c r="IKY18" s="1933"/>
      <c r="IKZ18" s="1933"/>
      <c r="ILA18" s="1933"/>
      <c r="ILB18" s="1933"/>
      <c r="ILC18" s="1933"/>
      <c r="ILD18" s="1933"/>
      <c r="ILE18" s="1933"/>
      <c r="ILF18" s="1933"/>
      <c r="ILG18" s="1933"/>
      <c r="ILH18" s="1933"/>
      <c r="ILI18" s="1933"/>
      <c r="ILJ18" s="1933"/>
      <c r="ILK18" s="1933"/>
      <c r="ILL18" s="1933"/>
      <c r="ILM18" s="1933"/>
      <c r="ILN18" s="1933"/>
      <c r="ILO18" s="1933"/>
      <c r="ILP18" s="1933"/>
      <c r="ILQ18" s="1933"/>
      <c r="ILR18" s="1933"/>
      <c r="ILS18" s="1933"/>
      <c r="ILT18" s="1933"/>
      <c r="ILU18" s="1933"/>
      <c r="ILV18" s="1933"/>
      <c r="ILW18" s="1933"/>
      <c r="ILX18" s="1933"/>
      <c r="ILY18" s="1933"/>
      <c r="ILZ18" s="1933"/>
      <c r="IMA18" s="1933"/>
      <c r="IMB18" s="1933"/>
      <c r="IMC18" s="1933"/>
      <c r="IMD18" s="1933"/>
      <c r="IME18" s="1933"/>
      <c r="IMF18" s="1933"/>
      <c r="IMG18" s="1933"/>
      <c r="IMH18" s="1933"/>
      <c r="IMI18" s="1933"/>
      <c r="IMJ18" s="1933"/>
      <c r="IMK18" s="1933"/>
      <c r="IML18" s="1933"/>
      <c r="IMM18" s="1933"/>
      <c r="IMN18" s="1933"/>
      <c r="IMO18" s="1933"/>
      <c r="IMP18" s="1933"/>
      <c r="IMQ18" s="1933"/>
      <c r="IMR18" s="1933"/>
      <c r="IMS18" s="1933"/>
      <c r="IMT18" s="1933"/>
      <c r="IMU18" s="1933"/>
      <c r="IMV18" s="1933"/>
      <c r="IMW18" s="1933"/>
      <c r="IMX18" s="1933"/>
      <c r="IMY18" s="1933"/>
      <c r="IMZ18" s="1933"/>
      <c r="INA18" s="1933"/>
      <c r="INB18" s="1933"/>
      <c r="INC18" s="1933"/>
      <c r="IND18" s="1933"/>
      <c r="INE18" s="1933"/>
      <c r="INF18" s="1933"/>
      <c r="ING18" s="1933"/>
      <c r="INH18" s="1933"/>
      <c r="INI18" s="1933"/>
      <c r="INJ18" s="1933"/>
      <c r="INK18" s="1933"/>
      <c r="INL18" s="1933"/>
      <c r="INM18" s="1933"/>
      <c r="INN18" s="1933"/>
      <c r="INO18" s="1933"/>
      <c r="INP18" s="1933"/>
      <c r="INQ18" s="1933"/>
      <c r="INR18" s="1933"/>
      <c r="INS18" s="1933"/>
      <c r="INT18" s="1933"/>
      <c r="INU18" s="1933"/>
      <c r="INV18" s="1933"/>
      <c r="INW18" s="1933"/>
      <c r="INX18" s="1933"/>
      <c r="INY18" s="1933"/>
      <c r="INZ18" s="1933"/>
      <c r="IOA18" s="1933"/>
      <c r="IOB18" s="1933"/>
      <c r="IOC18" s="1933"/>
      <c r="IOD18" s="1933"/>
      <c r="IOE18" s="1933"/>
      <c r="IOF18" s="1933"/>
      <c r="IOG18" s="1933"/>
      <c r="IOH18" s="1933"/>
      <c r="IOI18" s="1933"/>
      <c r="IOJ18" s="1933"/>
      <c r="IOK18" s="1933"/>
      <c r="IOL18" s="1933"/>
      <c r="IOM18" s="1933"/>
      <c r="ION18" s="1933"/>
      <c r="IOO18" s="1933"/>
      <c r="IOP18" s="1933"/>
      <c r="IOQ18" s="1933"/>
      <c r="IOR18" s="1933"/>
      <c r="IOS18" s="1933"/>
      <c r="IOT18" s="1933"/>
      <c r="IOU18" s="1933"/>
      <c r="IOV18" s="1933"/>
      <c r="IOW18" s="1933"/>
      <c r="IOX18" s="1933"/>
      <c r="IOY18" s="1933"/>
      <c r="IOZ18" s="1933"/>
      <c r="IPA18" s="1933"/>
      <c r="IPB18" s="1933"/>
      <c r="IPC18" s="1933"/>
      <c r="IPD18" s="1933"/>
      <c r="IPE18" s="1933"/>
      <c r="IPF18" s="1933"/>
      <c r="IPG18" s="1933"/>
      <c r="IPH18" s="1933"/>
      <c r="IPI18" s="1933"/>
      <c r="IPJ18" s="1933"/>
      <c r="IPK18" s="1933"/>
      <c r="IPL18" s="1933"/>
      <c r="IPM18" s="1933"/>
      <c r="IPN18" s="1933"/>
      <c r="IPO18" s="1933"/>
      <c r="IPP18" s="1933"/>
      <c r="IPQ18" s="1933"/>
      <c r="IPR18" s="1933"/>
      <c r="IPS18" s="1933"/>
      <c r="IPT18" s="1933"/>
      <c r="IPU18" s="1933"/>
      <c r="IPV18" s="1933"/>
      <c r="IPW18" s="1933"/>
      <c r="IPX18" s="1933"/>
      <c r="IPY18" s="1933"/>
      <c r="IPZ18" s="1933"/>
      <c r="IQA18" s="1933"/>
      <c r="IQB18" s="1933"/>
      <c r="IQC18" s="1933"/>
      <c r="IQD18" s="1933"/>
      <c r="IQE18" s="1933"/>
      <c r="IQF18" s="1933"/>
      <c r="IQG18" s="1933"/>
      <c r="IQH18" s="1933"/>
      <c r="IQI18" s="1933"/>
      <c r="IQJ18" s="1933"/>
      <c r="IQK18" s="1933"/>
      <c r="IQL18" s="1933"/>
      <c r="IQM18" s="1933"/>
      <c r="IQN18" s="1933"/>
      <c r="IQO18" s="1933"/>
      <c r="IQP18" s="1933"/>
      <c r="IQQ18" s="1933"/>
      <c r="IQR18" s="1933"/>
      <c r="IQS18" s="1933"/>
      <c r="IQT18" s="1933"/>
      <c r="IQU18" s="1933"/>
      <c r="IQV18" s="1933"/>
      <c r="IQW18" s="1933"/>
      <c r="IQX18" s="1933"/>
      <c r="IQY18" s="1933"/>
      <c r="IQZ18" s="1933"/>
      <c r="IRA18" s="1933"/>
      <c r="IRB18" s="1933"/>
      <c r="IRC18" s="1933"/>
      <c r="IRD18" s="1933"/>
      <c r="IRE18" s="1933"/>
      <c r="IRF18" s="1933"/>
      <c r="IRG18" s="1933"/>
      <c r="IRH18" s="1933"/>
      <c r="IRI18" s="1933"/>
      <c r="IRJ18" s="1933"/>
      <c r="IRK18" s="1933"/>
      <c r="IRL18" s="1933"/>
      <c r="IRM18" s="1933"/>
      <c r="IRN18" s="1933"/>
      <c r="IRO18" s="1933"/>
      <c r="IRP18" s="1933"/>
      <c r="IRQ18" s="1933"/>
      <c r="IRR18" s="1933"/>
      <c r="IRS18" s="1933"/>
      <c r="IRT18" s="1933"/>
      <c r="IRU18" s="1933"/>
      <c r="IRV18" s="1933"/>
      <c r="IRW18" s="1933"/>
      <c r="IRX18" s="1933"/>
      <c r="IRY18" s="1933"/>
      <c r="IRZ18" s="1933"/>
      <c r="ISA18" s="1933"/>
      <c r="ISB18" s="1933"/>
      <c r="ISC18" s="1933"/>
      <c r="ISD18" s="1933"/>
      <c r="ISE18" s="1933"/>
      <c r="ISF18" s="1933"/>
      <c r="ISG18" s="1933"/>
      <c r="ISH18" s="1933"/>
      <c r="ISI18" s="1933"/>
      <c r="ISJ18" s="1933"/>
      <c r="ISK18" s="1933"/>
      <c r="ISL18" s="1933"/>
      <c r="ISM18" s="1933"/>
      <c r="ISN18" s="1933"/>
      <c r="ISO18" s="1933"/>
      <c r="ISP18" s="1933"/>
      <c r="ISQ18" s="1933"/>
      <c r="ISR18" s="1933"/>
      <c r="ISS18" s="1933"/>
      <c r="IST18" s="1933"/>
      <c r="ISU18" s="1933"/>
      <c r="ISV18" s="1933"/>
      <c r="ISW18" s="1933"/>
      <c r="ISX18" s="1933"/>
      <c r="ISY18" s="1933"/>
      <c r="ISZ18" s="1933"/>
      <c r="ITA18" s="1933"/>
      <c r="ITB18" s="1933"/>
      <c r="ITC18" s="1933"/>
      <c r="ITD18" s="1933"/>
      <c r="ITE18" s="1933"/>
      <c r="ITF18" s="1933"/>
      <c r="ITG18" s="1933"/>
      <c r="ITH18" s="1933"/>
      <c r="ITI18" s="1933"/>
      <c r="ITJ18" s="1933"/>
      <c r="ITK18" s="1933"/>
      <c r="ITL18" s="1933"/>
      <c r="ITM18" s="1933"/>
      <c r="ITN18" s="1933"/>
      <c r="ITO18" s="1933"/>
      <c r="ITP18" s="1933"/>
      <c r="ITQ18" s="1933"/>
      <c r="ITR18" s="1933"/>
      <c r="ITS18" s="1933"/>
      <c r="ITT18" s="1933"/>
      <c r="ITU18" s="1933"/>
      <c r="ITV18" s="1933"/>
      <c r="ITW18" s="1933"/>
      <c r="ITX18" s="1933"/>
      <c r="ITY18" s="1933"/>
      <c r="ITZ18" s="1933"/>
      <c r="IUA18" s="1933"/>
      <c r="IUB18" s="1933"/>
      <c r="IUC18" s="1933"/>
      <c r="IUD18" s="1933"/>
      <c r="IUE18" s="1933"/>
      <c r="IUF18" s="1933"/>
      <c r="IUG18" s="1933"/>
      <c r="IUH18" s="1933"/>
      <c r="IUI18" s="1933"/>
      <c r="IUJ18" s="1933"/>
      <c r="IUK18" s="1933"/>
      <c r="IUL18" s="1933"/>
      <c r="IUM18" s="1933"/>
      <c r="IUN18" s="1933"/>
      <c r="IUO18" s="1933"/>
      <c r="IUP18" s="1933"/>
      <c r="IUQ18" s="1933"/>
      <c r="IUR18" s="1933"/>
      <c r="IUS18" s="1933"/>
      <c r="IUT18" s="1933"/>
      <c r="IUU18" s="1933"/>
      <c r="IUV18" s="1933"/>
      <c r="IUW18" s="1933"/>
      <c r="IUX18" s="1933"/>
      <c r="IUY18" s="1933"/>
      <c r="IUZ18" s="1933"/>
      <c r="IVA18" s="1933"/>
      <c r="IVB18" s="1933"/>
      <c r="IVC18" s="1933"/>
      <c r="IVD18" s="1933"/>
      <c r="IVE18" s="1933"/>
      <c r="IVF18" s="1933"/>
      <c r="IVG18" s="1933"/>
      <c r="IVH18" s="1933"/>
      <c r="IVI18" s="1933"/>
      <c r="IVJ18" s="1933"/>
      <c r="IVK18" s="1933"/>
      <c r="IVL18" s="1933"/>
      <c r="IVM18" s="1933"/>
      <c r="IVN18" s="1933"/>
      <c r="IVO18" s="1933"/>
      <c r="IVP18" s="1933"/>
      <c r="IVQ18" s="1933"/>
      <c r="IVR18" s="1933"/>
      <c r="IVS18" s="1933"/>
      <c r="IVT18" s="1933"/>
      <c r="IVU18" s="1933"/>
      <c r="IVV18" s="1933"/>
      <c r="IVW18" s="1933"/>
      <c r="IVX18" s="1933"/>
      <c r="IVY18" s="1933"/>
      <c r="IVZ18" s="1933"/>
      <c r="IWA18" s="1933"/>
      <c r="IWB18" s="1933"/>
      <c r="IWC18" s="1933"/>
      <c r="IWD18" s="1933"/>
      <c r="IWE18" s="1933"/>
      <c r="IWF18" s="1933"/>
      <c r="IWG18" s="1933"/>
      <c r="IWH18" s="1933"/>
      <c r="IWI18" s="1933"/>
      <c r="IWJ18" s="1933"/>
      <c r="IWK18" s="1933"/>
      <c r="IWL18" s="1933"/>
      <c r="IWM18" s="1933"/>
      <c r="IWN18" s="1933"/>
      <c r="IWO18" s="1933"/>
      <c r="IWP18" s="1933"/>
      <c r="IWQ18" s="1933"/>
      <c r="IWR18" s="1933"/>
      <c r="IWS18" s="1933"/>
      <c r="IWT18" s="1933"/>
      <c r="IWU18" s="1933"/>
      <c r="IWV18" s="1933"/>
      <c r="IWW18" s="1933"/>
      <c r="IWX18" s="1933"/>
      <c r="IWY18" s="1933"/>
      <c r="IWZ18" s="1933"/>
      <c r="IXA18" s="1933"/>
      <c r="IXB18" s="1933"/>
      <c r="IXC18" s="1933"/>
      <c r="IXD18" s="1933"/>
      <c r="IXE18" s="1933"/>
      <c r="IXF18" s="1933"/>
      <c r="IXG18" s="1933"/>
      <c r="IXH18" s="1933"/>
      <c r="IXI18" s="1933"/>
      <c r="IXJ18" s="1933"/>
      <c r="IXK18" s="1933"/>
      <c r="IXL18" s="1933"/>
      <c r="IXM18" s="1933"/>
      <c r="IXN18" s="1933"/>
      <c r="IXO18" s="1933"/>
      <c r="IXP18" s="1933"/>
      <c r="IXQ18" s="1933"/>
      <c r="IXR18" s="1933"/>
      <c r="IXS18" s="1933"/>
      <c r="IXT18" s="1933"/>
      <c r="IXU18" s="1933"/>
      <c r="IXV18" s="1933"/>
      <c r="IXW18" s="1933"/>
      <c r="IXX18" s="1933"/>
      <c r="IXY18" s="1933"/>
      <c r="IXZ18" s="1933"/>
      <c r="IYA18" s="1933"/>
      <c r="IYB18" s="1933"/>
      <c r="IYC18" s="1933"/>
      <c r="IYD18" s="1933"/>
      <c r="IYE18" s="1933"/>
      <c r="IYF18" s="1933"/>
      <c r="IYG18" s="1933"/>
      <c r="IYH18" s="1933"/>
      <c r="IYI18" s="1933"/>
      <c r="IYJ18" s="1933"/>
      <c r="IYK18" s="1933"/>
      <c r="IYL18" s="1933"/>
      <c r="IYM18" s="1933"/>
      <c r="IYN18" s="1933"/>
      <c r="IYO18" s="1933"/>
      <c r="IYP18" s="1933"/>
      <c r="IYQ18" s="1933"/>
      <c r="IYR18" s="1933"/>
      <c r="IYS18" s="1933"/>
      <c r="IYT18" s="1933"/>
      <c r="IYU18" s="1933"/>
      <c r="IYV18" s="1933"/>
      <c r="IYW18" s="1933"/>
      <c r="IYX18" s="1933"/>
      <c r="IYY18" s="1933"/>
      <c r="IYZ18" s="1933"/>
      <c r="IZA18" s="1933"/>
      <c r="IZB18" s="1933"/>
      <c r="IZC18" s="1933"/>
      <c r="IZD18" s="1933"/>
      <c r="IZE18" s="1933"/>
      <c r="IZF18" s="1933"/>
      <c r="IZG18" s="1933"/>
      <c r="IZH18" s="1933"/>
      <c r="IZI18" s="1933"/>
      <c r="IZJ18" s="1933"/>
      <c r="IZK18" s="1933"/>
      <c r="IZL18" s="1933"/>
      <c r="IZM18" s="1933"/>
      <c r="IZN18" s="1933"/>
      <c r="IZO18" s="1933"/>
      <c r="IZP18" s="1933"/>
      <c r="IZQ18" s="1933"/>
      <c r="IZR18" s="1933"/>
      <c r="IZS18" s="1933"/>
      <c r="IZT18" s="1933"/>
      <c r="IZU18" s="1933"/>
      <c r="IZV18" s="1933"/>
      <c r="IZW18" s="1933"/>
      <c r="IZX18" s="1933"/>
      <c r="IZY18" s="1933"/>
      <c r="IZZ18" s="1933"/>
      <c r="JAA18" s="1933"/>
      <c r="JAB18" s="1933"/>
      <c r="JAC18" s="1933"/>
      <c r="JAD18" s="1933"/>
      <c r="JAE18" s="1933"/>
      <c r="JAF18" s="1933"/>
      <c r="JAG18" s="1933"/>
      <c r="JAH18" s="1933"/>
      <c r="JAI18" s="1933"/>
      <c r="JAJ18" s="1933"/>
      <c r="JAK18" s="1933"/>
      <c r="JAL18" s="1933"/>
      <c r="JAM18" s="1933"/>
      <c r="JAN18" s="1933"/>
      <c r="JAO18" s="1933"/>
      <c r="JAP18" s="1933"/>
      <c r="JAQ18" s="1933"/>
      <c r="JAR18" s="1933"/>
      <c r="JAS18" s="1933"/>
      <c r="JAT18" s="1933"/>
      <c r="JAU18" s="1933"/>
      <c r="JAV18" s="1933"/>
      <c r="JAW18" s="1933"/>
      <c r="JAX18" s="1933"/>
      <c r="JAY18" s="1933"/>
      <c r="JAZ18" s="1933"/>
      <c r="JBA18" s="1933"/>
      <c r="JBB18" s="1933"/>
      <c r="JBC18" s="1933"/>
      <c r="JBD18" s="1933"/>
      <c r="JBE18" s="1933"/>
      <c r="JBF18" s="1933"/>
      <c r="JBG18" s="1933"/>
      <c r="JBH18" s="1933"/>
      <c r="JBI18" s="1933"/>
      <c r="JBJ18" s="1933"/>
      <c r="JBK18" s="1933"/>
      <c r="JBL18" s="1933"/>
      <c r="JBM18" s="1933"/>
      <c r="JBN18" s="1933"/>
      <c r="JBO18" s="1933"/>
      <c r="JBP18" s="1933"/>
      <c r="JBQ18" s="1933"/>
      <c r="JBR18" s="1933"/>
      <c r="JBS18" s="1933"/>
      <c r="JBT18" s="1933"/>
      <c r="JBU18" s="1933"/>
      <c r="JBV18" s="1933"/>
      <c r="JBW18" s="1933"/>
      <c r="JBX18" s="1933"/>
      <c r="JBY18" s="1933"/>
      <c r="JBZ18" s="1933"/>
      <c r="JCA18" s="1933"/>
      <c r="JCB18" s="1933"/>
      <c r="JCC18" s="1933"/>
      <c r="JCD18" s="1933"/>
      <c r="JCE18" s="1933"/>
      <c r="JCF18" s="1933"/>
      <c r="JCG18" s="1933"/>
      <c r="JCH18" s="1933"/>
      <c r="JCI18" s="1933"/>
      <c r="JCJ18" s="1933"/>
      <c r="JCK18" s="1933"/>
      <c r="JCL18" s="1933"/>
      <c r="JCM18" s="1933"/>
      <c r="JCN18" s="1933"/>
      <c r="JCO18" s="1933"/>
      <c r="JCP18" s="1933"/>
      <c r="JCQ18" s="1933"/>
      <c r="JCR18" s="1933"/>
      <c r="JCS18" s="1933"/>
      <c r="JCT18" s="1933"/>
      <c r="JCU18" s="1933"/>
      <c r="JCV18" s="1933"/>
      <c r="JCW18" s="1933"/>
      <c r="JCX18" s="1933"/>
      <c r="JCY18" s="1933"/>
      <c r="JCZ18" s="1933"/>
      <c r="JDA18" s="1933"/>
      <c r="JDB18" s="1933"/>
      <c r="JDC18" s="1933"/>
      <c r="JDD18" s="1933"/>
      <c r="JDE18" s="1933"/>
      <c r="JDF18" s="1933"/>
      <c r="JDG18" s="1933"/>
      <c r="JDH18" s="1933"/>
      <c r="JDI18" s="1933"/>
      <c r="JDJ18" s="1933"/>
      <c r="JDK18" s="1933"/>
      <c r="JDL18" s="1933"/>
      <c r="JDM18" s="1933"/>
      <c r="JDN18" s="1933"/>
      <c r="JDO18" s="1933"/>
      <c r="JDP18" s="1933"/>
      <c r="JDQ18" s="1933"/>
      <c r="JDR18" s="1933"/>
      <c r="JDS18" s="1933"/>
      <c r="JDT18" s="1933"/>
      <c r="JDU18" s="1933"/>
      <c r="JDV18" s="1933"/>
      <c r="JDW18" s="1933"/>
      <c r="JDX18" s="1933"/>
      <c r="JDY18" s="1933"/>
      <c r="JDZ18" s="1933"/>
      <c r="JEA18" s="1933"/>
      <c r="JEB18" s="1933"/>
      <c r="JEC18" s="1933"/>
      <c r="JED18" s="1933"/>
      <c r="JEE18" s="1933"/>
      <c r="JEF18" s="1933"/>
      <c r="JEG18" s="1933"/>
      <c r="JEH18" s="1933"/>
      <c r="JEI18" s="1933"/>
      <c r="JEJ18" s="1933"/>
      <c r="JEK18" s="1933"/>
      <c r="JEL18" s="1933"/>
      <c r="JEM18" s="1933"/>
      <c r="JEN18" s="1933"/>
      <c r="JEO18" s="1933"/>
      <c r="JEP18" s="1933"/>
      <c r="JEQ18" s="1933"/>
      <c r="JER18" s="1933"/>
      <c r="JES18" s="1933"/>
      <c r="JET18" s="1933"/>
      <c r="JEU18" s="1933"/>
      <c r="JEV18" s="1933"/>
      <c r="JEW18" s="1933"/>
      <c r="JEX18" s="1933"/>
      <c r="JEY18" s="1933"/>
      <c r="JEZ18" s="1933"/>
      <c r="JFA18" s="1933"/>
      <c r="JFB18" s="1933"/>
      <c r="JFC18" s="1933"/>
      <c r="JFD18" s="1933"/>
      <c r="JFE18" s="1933"/>
      <c r="JFF18" s="1933"/>
      <c r="JFG18" s="1933"/>
      <c r="JFH18" s="1933"/>
      <c r="JFI18" s="1933"/>
      <c r="JFJ18" s="1933"/>
      <c r="JFK18" s="1933"/>
      <c r="JFL18" s="1933"/>
      <c r="JFM18" s="1933"/>
      <c r="JFN18" s="1933"/>
      <c r="JFO18" s="1933"/>
      <c r="JFP18" s="1933"/>
      <c r="JFQ18" s="1933"/>
      <c r="JFR18" s="1933"/>
      <c r="JFS18" s="1933"/>
      <c r="JFT18" s="1933"/>
      <c r="JFU18" s="1933"/>
      <c r="JFV18" s="1933"/>
      <c r="JFW18" s="1933"/>
      <c r="JFX18" s="1933"/>
      <c r="JFY18" s="1933"/>
      <c r="JFZ18" s="1933"/>
      <c r="JGA18" s="1933"/>
      <c r="JGB18" s="1933"/>
      <c r="JGC18" s="1933"/>
      <c r="JGD18" s="1933"/>
      <c r="JGE18" s="1933"/>
      <c r="JGF18" s="1933"/>
      <c r="JGG18" s="1933"/>
      <c r="JGH18" s="1933"/>
      <c r="JGI18" s="1933"/>
      <c r="JGJ18" s="1933"/>
      <c r="JGK18" s="1933"/>
      <c r="JGL18" s="1933"/>
      <c r="JGM18" s="1933"/>
      <c r="JGN18" s="1933"/>
      <c r="JGO18" s="1933"/>
      <c r="JGP18" s="1933"/>
      <c r="JGQ18" s="1933"/>
      <c r="JGR18" s="1933"/>
      <c r="JGS18" s="1933"/>
      <c r="JGT18" s="1933"/>
      <c r="JGU18" s="1933"/>
      <c r="JGV18" s="1933"/>
      <c r="JGW18" s="1933"/>
      <c r="JGX18" s="1933"/>
      <c r="JGY18" s="1933"/>
      <c r="JGZ18" s="1933"/>
      <c r="JHA18" s="1933"/>
      <c r="JHB18" s="1933"/>
      <c r="JHC18" s="1933"/>
      <c r="JHD18" s="1933"/>
      <c r="JHE18" s="1933"/>
      <c r="JHF18" s="1933"/>
      <c r="JHG18" s="1933"/>
      <c r="JHH18" s="1933"/>
      <c r="JHI18" s="1933"/>
      <c r="JHJ18" s="1933"/>
      <c r="JHK18" s="1933"/>
      <c r="JHL18" s="1933"/>
      <c r="JHM18" s="1933"/>
      <c r="JHN18" s="1933"/>
      <c r="JHO18" s="1933"/>
      <c r="JHP18" s="1933"/>
      <c r="JHQ18" s="1933"/>
      <c r="JHR18" s="1933"/>
      <c r="JHS18" s="1933"/>
      <c r="JHT18" s="1933"/>
      <c r="JHU18" s="1933"/>
      <c r="JHV18" s="1933"/>
      <c r="JHW18" s="1933"/>
      <c r="JHX18" s="1933"/>
      <c r="JHY18" s="1933"/>
      <c r="JHZ18" s="1933"/>
      <c r="JIA18" s="1933"/>
      <c r="JIB18" s="1933"/>
      <c r="JIC18" s="1933"/>
      <c r="JID18" s="1933"/>
      <c r="JIE18" s="1933"/>
      <c r="JIF18" s="1933"/>
      <c r="JIG18" s="1933"/>
      <c r="JIH18" s="1933"/>
      <c r="JII18" s="1933"/>
      <c r="JIJ18" s="1933"/>
      <c r="JIK18" s="1933"/>
      <c r="JIL18" s="1933"/>
      <c r="JIM18" s="1933"/>
      <c r="JIN18" s="1933"/>
      <c r="JIO18" s="1933"/>
      <c r="JIP18" s="1933"/>
      <c r="JIQ18" s="1933"/>
      <c r="JIR18" s="1933"/>
      <c r="JIS18" s="1933"/>
      <c r="JIT18" s="1933"/>
      <c r="JIU18" s="1933"/>
      <c r="JIV18" s="1933"/>
      <c r="JIW18" s="1933"/>
      <c r="JIX18" s="1933"/>
      <c r="JIY18" s="1933"/>
      <c r="JIZ18" s="1933"/>
      <c r="JJA18" s="1933"/>
      <c r="JJB18" s="1933"/>
      <c r="JJC18" s="1933"/>
      <c r="JJD18" s="1933"/>
      <c r="JJE18" s="1933"/>
      <c r="JJF18" s="1933"/>
      <c r="JJG18" s="1933"/>
      <c r="JJH18" s="1933"/>
      <c r="JJI18" s="1933"/>
      <c r="JJJ18" s="1933"/>
      <c r="JJK18" s="1933"/>
      <c r="JJL18" s="1933"/>
      <c r="JJM18" s="1933"/>
      <c r="JJN18" s="1933"/>
      <c r="JJO18" s="1933"/>
      <c r="JJP18" s="1933"/>
      <c r="JJQ18" s="1933"/>
      <c r="JJR18" s="1933"/>
      <c r="JJS18" s="1933"/>
      <c r="JJT18" s="1933"/>
      <c r="JJU18" s="1933"/>
      <c r="JJV18" s="1933"/>
      <c r="JJW18" s="1933"/>
      <c r="JJX18" s="1933"/>
      <c r="JJY18" s="1933"/>
      <c r="JJZ18" s="1933"/>
      <c r="JKA18" s="1933"/>
      <c r="JKB18" s="1933"/>
      <c r="JKC18" s="1933"/>
      <c r="JKD18" s="1933"/>
      <c r="JKE18" s="1933"/>
      <c r="JKF18" s="1933"/>
      <c r="JKG18" s="1933"/>
      <c r="JKH18" s="1933"/>
      <c r="JKI18" s="1933"/>
      <c r="JKJ18" s="1933"/>
      <c r="JKK18" s="1933"/>
      <c r="JKL18" s="1933"/>
      <c r="JKM18" s="1933"/>
      <c r="JKN18" s="1933"/>
      <c r="JKO18" s="1933"/>
      <c r="JKP18" s="1933"/>
      <c r="JKQ18" s="1933"/>
      <c r="JKR18" s="1933"/>
      <c r="JKS18" s="1933"/>
      <c r="JKT18" s="1933"/>
      <c r="JKU18" s="1933"/>
      <c r="JKV18" s="1933"/>
      <c r="JKW18" s="1933"/>
      <c r="JKX18" s="1933"/>
      <c r="JKY18" s="1933"/>
      <c r="JKZ18" s="1933"/>
      <c r="JLA18" s="1933"/>
      <c r="JLB18" s="1933"/>
      <c r="JLC18" s="1933"/>
      <c r="JLD18" s="1933"/>
      <c r="JLE18" s="1933"/>
      <c r="JLF18" s="1933"/>
      <c r="JLG18" s="1933"/>
      <c r="JLH18" s="1933"/>
      <c r="JLI18" s="1933"/>
      <c r="JLJ18" s="1933"/>
      <c r="JLK18" s="1933"/>
      <c r="JLL18" s="1933"/>
      <c r="JLM18" s="1933"/>
      <c r="JLN18" s="1933"/>
      <c r="JLO18" s="1933"/>
      <c r="JLP18" s="1933"/>
      <c r="JLQ18" s="1933"/>
      <c r="JLR18" s="1933"/>
      <c r="JLS18" s="1933"/>
      <c r="JLT18" s="1933"/>
      <c r="JLU18" s="1933"/>
      <c r="JLV18" s="1933"/>
      <c r="JLW18" s="1933"/>
      <c r="JLX18" s="1933"/>
      <c r="JLY18" s="1933"/>
      <c r="JLZ18" s="1933"/>
      <c r="JMA18" s="1933"/>
      <c r="JMB18" s="1933"/>
      <c r="JMC18" s="1933"/>
      <c r="JMD18" s="1933"/>
      <c r="JME18" s="1933"/>
      <c r="JMF18" s="1933"/>
      <c r="JMG18" s="1933"/>
      <c r="JMH18" s="1933"/>
      <c r="JMI18" s="1933"/>
      <c r="JMJ18" s="1933"/>
      <c r="JMK18" s="1933"/>
      <c r="JML18" s="1933"/>
      <c r="JMM18" s="1933"/>
      <c r="JMN18" s="1933"/>
      <c r="JMO18" s="1933"/>
      <c r="JMP18" s="1933"/>
      <c r="JMQ18" s="1933"/>
      <c r="JMR18" s="1933"/>
      <c r="JMS18" s="1933"/>
      <c r="JMT18" s="1933"/>
      <c r="JMU18" s="1933"/>
      <c r="JMV18" s="1933"/>
      <c r="JMW18" s="1933"/>
      <c r="JMX18" s="1933"/>
      <c r="JMY18" s="1933"/>
      <c r="JMZ18" s="1933"/>
      <c r="JNA18" s="1933"/>
      <c r="JNB18" s="1933"/>
      <c r="JNC18" s="1933"/>
      <c r="JND18" s="1933"/>
      <c r="JNE18" s="1933"/>
      <c r="JNF18" s="1933"/>
      <c r="JNG18" s="1933"/>
      <c r="JNH18" s="1933"/>
      <c r="JNI18" s="1933"/>
      <c r="JNJ18" s="1933"/>
      <c r="JNK18" s="1933"/>
      <c r="JNL18" s="1933"/>
      <c r="JNM18" s="1933"/>
      <c r="JNN18" s="1933"/>
      <c r="JNO18" s="1933"/>
      <c r="JNP18" s="1933"/>
      <c r="JNQ18" s="1933"/>
      <c r="JNR18" s="1933"/>
      <c r="JNS18" s="1933"/>
      <c r="JNT18" s="1933"/>
      <c r="JNU18" s="1933"/>
      <c r="JNV18" s="1933"/>
      <c r="JNW18" s="1933"/>
      <c r="JNX18" s="1933"/>
      <c r="JNY18" s="1933"/>
      <c r="JNZ18" s="1933"/>
      <c r="JOA18" s="1933"/>
      <c r="JOB18" s="1933"/>
      <c r="JOC18" s="1933"/>
      <c r="JOD18" s="1933"/>
      <c r="JOE18" s="1933"/>
      <c r="JOF18" s="1933"/>
      <c r="JOG18" s="1933"/>
      <c r="JOH18" s="1933"/>
      <c r="JOI18" s="1933"/>
      <c r="JOJ18" s="1933"/>
      <c r="JOK18" s="1933"/>
      <c r="JOL18" s="1933"/>
      <c r="JOM18" s="1933"/>
      <c r="JON18" s="1933"/>
      <c r="JOO18" s="1933"/>
      <c r="JOP18" s="1933"/>
      <c r="JOQ18" s="1933"/>
      <c r="JOR18" s="1933"/>
      <c r="JOS18" s="1933"/>
      <c r="JOT18" s="1933"/>
      <c r="JOU18" s="1933"/>
      <c r="JOV18" s="1933"/>
      <c r="JOW18" s="1933"/>
      <c r="JOX18" s="1933"/>
      <c r="JOY18" s="1933"/>
      <c r="JOZ18" s="1933"/>
      <c r="JPA18" s="1933"/>
      <c r="JPB18" s="1933"/>
      <c r="JPC18" s="1933"/>
      <c r="JPD18" s="1933"/>
      <c r="JPE18" s="1933"/>
      <c r="JPF18" s="1933"/>
      <c r="JPG18" s="1933"/>
      <c r="JPH18" s="1933"/>
      <c r="JPI18" s="1933"/>
      <c r="JPJ18" s="1933"/>
      <c r="JPK18" s="1933"/>
      <c r="JPL18" s="1933"/>
      <c r="JPM18" s="1933"/>
      <c r="JPN18" s="1933"/>
      <c r="JPO18" s="1933"/>
      <c r="JPP18" s="1933"/>
      <c r="JPQ18" s="1933"/>
      <c r="JPR18" s="1933"/>
      <c r="JPS18" s="1933"/>
      <c r="JPT18" s="1933"/>
      <c r="JPU18" s="1933"/>
      <c r="JPV18" s="1933"/>
      <c r="JPW18" s="1933"/>
      <c r="JPX18" s="1933"/>
      <c r="JPY18" s="1933"/>
      <c r="JPZ18" s="1933"/>
      <c r="JQA18" s="1933"/>
      <c r="JQB18" s="1933"/>
      <c r="JQC18" s="1933"/>
      <c r="JQD18" s="1933"/>
      <c r="JQE18" s="1933"/>
      <c r="JQF18" s="1933"/>
      <c r="JQG18" s="1933"/>
      <c r="JQH18" s="1933"/>
      <c r="JQI18" s="1933"/>
      <c r="JQJ18" s="1933"/>
      <c r="JQK18" s="1933"/>
      <c r="JQL18" s="1933"/>
      <c r="JQM18" s="1933"/>
      <c r="JQN18" s="1933"/>
      <c r="JQO18" s="1933"/>
      <c r="JQP18" s="1933"/>
      <c r="JQQ18" s="1933"/>
      <c r="JQR18" s="1933"/>
      <c r="JQS18" s="1933"/>
      <c r="JQT18" s="1933"/>
      <c r="JQU18" s="1933"/>
      <c r="JQV18" s="1933"/>
      <c r="JQW18" s="1933"/>
      <c r="JQX18" s="1933"/>
      <c r="JQY18" s="1933"/>
      <c r="JQZ18" s="1933"/>
      <c r="JRA18" s="1933"/>
      <c r="JRB18" s="1933"/>
      <c r="JRC18" s="1933"/>
      <c r="JRD18" s="1933"/>
      <c r="JRE18" s="1933"/>
      <c r="JRF18" s="1933"/>
      <c r="JRG18" s="1933"/>
      <c r="JRH18" s="1933"/>
      <c r="JRI18" s="1933"/>
      <c r="JRJ18" s="1933"/>
      <c r="JRK18" s="1933"/>
      <c r="JRL18" s="1933"/>
      <c r="JRM18" s="1933"/>
      <c r="JRN18" s="1933"/>
      <c r="JRO18" s="1933"/>
      <c r="JRP18" s="1933"/>
      <c r="JRQ18" s="1933"/>
      <c r="JRR18" s="1933"/>
      <c r="JRS18" s="1933"/>
      <c r="JRT18" s="1933"/>
      <c r="JRU18" s="1933"/>
      <c r="JRV18" s="1933"/>
      <c r="JRW18" s="1933"/>
      <c r="JRX18" s="1933"/>
      <c r="JRY18" s="1933"/>
      <c r="JRZ18" s="1933"/>
      <c r="JSA18" s="1933"/>
      <c r="JSB18" s="1933"/>
      <c r="JSC18" s="1933"/>
      <c r="JSD18" s="1933"/>
      <c r="JSE18" s="1933"/>
      <c r="JSF18" s="1933"/>
      <c r="JSG18" s="1933"/>
      <c r="JSH18" s="1933"/>
      <c r="JSI18" s="1933"/>
      <c r="JSJ18" s="1933"/>
      <c r="JSK18" s="1933"/>
      <c r="JSL18" s="1933"/>
      <c r="JSM18" s="1933"/>
      <c r="JSN18" s="1933"/>
      <c r="JSO18" s="1933"/>
      <c r="JSP18" s="1933"/>
      <c r="JSQ18" s="1933"/>
      <c r="JSR18" s="1933"/>
      <c r="JSS18" s="1933"/>
      <c r="JST18" s="1933"/>
      <c r="JSU18" s="1933"/>
      <c r="JSV18" s="1933"/>
      <c r="JSW18" s="1933"/>
      <c r="JSX18" s="1933"/>
      <c r="JSY18" s="1933"/>
      <c r="JSZ18" s="1933"/>
      <c r="JTA18" s="1933"/>
      <c r="JTB18" s="1933"/>
      <c r="JTC18" s="1933"/>
      <c r="JTD18" s="1933"/>
      <c r="JTE18" s="1933"/>
      <c r="JTF18" s="1933"/>
      <c r="JTG18" s="1933"/>
      <c r="JTH18" s="1933"/>
      <c r="JTI18" s="1933"/>
      <c r="JTJ18" s="1933"/>
      <c r="JTK18" s="1933"/>
      <c r="JTL18" s="1933"/>
      <c r="JTM18" s="1933"/>
      <c r="JTN18" s="1933"/>
      <c r="JTO18" s="1933"/>
      <c r="JTP18" s="1933"/>
      <c r="JTQ18" s="1933"/>
      <c r="JTR18" s="1933"/>
      <c r="JTS18" s="1933"/>
      <c r="JTT18" s="1933"/>
      <c r="JTU18" s="1933"/>
      <c r="JTV18" s="1933"/>
      <c r="JTW18" s="1933"/>
      <c r="JTX18" s="1933"/>
      <c r="JTY18" s="1933"/>
      <c r="JTZ18" s="1933"/>
      <c r="JUA18" s="1933"/>
      <c r="JUB18" s="1933"/>
      <c r="JUC18" s="1933"/>
      <c r="JUD18" s="1933"/>
      <c r="JUE18" s="1933"/>
      <c r="JUF18" s="1933"/>
      <c r="JUG18" s="1933"/>
      <c r="JUH18" s="1933"/>
      <c r="JUI18" s="1933"/>
      <c r="JUJ18" s="1933"/>
      <c r="JUK18" s="1933"/>
      <c r="JUL18" s="1933"/>
      <c r="JUM18" s="1933"/>
      <c r="JUN18" s="1933"/>
      <c r="JUO18" s="1933"/>
      <c r="JUP18" s="1933"/>
      <c r="JUQ18" s="1933"/>
      <c r="JUR18" s="1933"/>
      <c r="JUS18" s="1933"/>
      <c r="JUT18" s="1933"/>
      <c r="JUU18" s="1933"/>
      <c r="JUV18" s="1933"/>
      <c r="JUW18" s="1933"/>
      <c r="JUX18" s="1933"/>
      <c r="JUY18" s="1933"/>
      <c r="JUZ18" s="1933"/>
      <c r="JVA18" s="1933"/>
      <c r="JVB18" s="1933"/>
      <c r="JVC18" s="1933"/>
      <c r="JVD18" s="1933"/>
      <c r="JVE18" s="1933"/>
      <c r="JVF18" s="1933"/>
      <c r="JVG18" s="1933"/>
      <c r="JVH18" s="1933"/>
      <c r="JVI18" s="1933"/>
      <c r="JVJ18" s="1933"/>
      <c r="JVK18" s="1933"/>
      <c r="JVL18" s="1933"/>
      <c r="JVM18" s="1933"/>
      <c r="JVN18" s="1933"/>
      <c r="JVO18" s="1933"/>
      <c r="JVP18" s="1933"/>
      <c r="JVQ18" s="1933"/>
      <c r="JVR18" s="1933"/>
      <c r="JVS18" s="1933"/>
      <c r="JVT18" s="1933"/>
      <c r="JVU18" s="1933"/>
      <c r="JVV18" s="1933"/>
      <c r="JVW18" s="1933"/>
      <c r="JVX18" s="1933"/>
      <c r="JVY18" s="1933"/>
      <c r="JVZ18" s="1933"/>
      <c r="JWA18" s="1933"/>
      <c r="JWB18" s="1933"/>
      <c r="JWC18" s="1933"/>
      <c r="JWD18" s="1933"/>
      <c r="JWE18" s="1933"/>
      <c r="JWF18" s="1933"/>
      <c r="JWG18" s="1933"/>
      <c r="JWH18" s="1933"/>
      <c r="JWI18" s="1933"/>
      <c r="JWJ18" s="1933"/>
      <c r="JWK18" s="1933"/>
      <c r="JWL18" s="1933"/>
      <c r="JWM18" s="1933"/>
      <c r="JWN18" s="1933"/>
      <c r="JWO18" s="1933"/>
      <c r="JWP18" s="1933"/>
      <c r="JWQ18" s="1933"/>
      <c r="JWR18" s="1933"/>
      <c r="JWS18" s="1933"/>
      <c r="JWT18" s="1933"/>
      <c r="JWU18" s="1933"/>
      <c r="JWV18" s="1933"/>
      <c r="JWW18" s="1933"/>
      <c r="JWX18" s="1933"/>
      <c r="JWY18" s="1933"/>
      <c r="JWZ18" s="1933"/>
      <c r="JXA18" s="1933"/>
      <c r="JXB18" s="1933"/>
      <c r="JXC18" s="1933"/>
      <c r="JXD18" s="1933"/>
      <c r="JXE18" s="1933"/>
      <c r="JXF18" s="1933"/>
      <c r="JXG18" s="1933"/>
      <c r="JXH18" s="1933"/>
      <c r="JXI18" s="1933"/>
      <c r="JXJ18" s="1933"/>
      <c r="JXK18" s="1933"/>
      <c r="JXL18" s="1933"/>
      <c r="JXM18" s="1933"/>
      <c r="JXN18" s="1933"/>
      <c r="JXO18" s="1933"/>
      <c r="JXP18" s="1933"/>
      <c r="JXQ18" s="1933"/>
      <c r="JXR18" s="1933"/>
      <c r="JXS18" s="1933"/>
      <c r="JXT18" s="1933"/>
      <c r="JXU18" s="1933"/>
      <c r="JXV18" s="1933"/>
      <c r="JXW18" s="1933"/>
      <c r="JXX18" s="1933"/>
      <c r="JXY18" s="1933"/>
      <c r="JXZ18" s="1933"/>
      <c r="JYA18" s="1933"/>
      <c r="JYB18" s="1933"/>
      <c r="JYC18" s="1933"/>
      <c r="JYD18" s="1933"/>
      <c r="JYE18" s="1933"/>
      <c r="JYF18" s="1933"/>
      <c r="JYG18" s="1933"/>
      <c r="JYH18" s="1933"/>
      <c r="JYI18" s="1933"/>
      <c r="JYJ18" s="1933"/>
      <c r="JYK18" s="1933"/>
      <c r="JYL18" s="1933"/>
      <c r="JYM18" s="1933"/>
      <c r="JYN18" s="1933"/>
      <c r="JYO18" s="1933"/>
      <c r="JYP18" s="1933"/>
      <c r="JYQ18" s="1933"/>
      <c r="JYR18" s="1933"/>
      <c r="JYS18" s="1933"/>
      <c r="JYT18" s="1933"/>
      <c r="JYU18" s="1933"/>
      <c r="JYV18" s="1933"/>
      <c r="JYW18" s="1933"/>
      <c r="JYX18" s="1933"/>
      <c r="JYY18" s="1933"/>
      <c r="JYZ18" s="1933"/>
      <c r="JZA18" s="1933"/>
      <c r="JZB18" s="1933"/>
      <c r="JZC18" s="1933"/>
      <c r="JZD18" s="1933"/>
      <c r="JZE18" s="1933"/>
      <c r="JZF18" s="1933"/>
      <c r="JZG18" s="1933"/>
      <c r="JZH18" s="1933"/>
      <c r="JZI18" s="1933"/>
      <c r="JZJ18" s="1933"/>
      <c r="JZK18" s="1933"/>
      <c r="JZL18" s="1933"/>
      <c r="JZM18" s="1933"/>
      <c r="JZN18" s="1933"/>
      <c r="JZO18" s="1933"/>
      <c r="JZP18" s="1933"/>
      <c r="JZQ18" s="1933"/>
      <c r="JZR18" s="1933"/>
      <c r="JZS18" s="1933"/>
      <c r="JZT18" s="1933"/>
      <c r="JZU18" s="1933"/>
      <c r="JZV18" s="1933"/>
      <c r="JZW18" s="1933"/>
      <c r="JZX18" s="1933"/>
      <c r="JZY18" s="1933"/>
      <c r="JZZ18" s="1933"/>
      <c r="KAA18" s="1933"/>
      <c r="KAB18" s="1933"/>
      <c r="KAC18" s="1933"/>
      <c r="KAD18" s="1933"/>
      <c r="KAE18" s="1933"/>
      <c r="KAF18" s="1933"/>
      <c r="KAG18" s="1933"/>
      <c r="KAH18" s="1933"/>
      <c r="KAI18" s="1933"/>
      <c r="KAJ18" s="1933"/>
      <c r="KAK18" s="1933"/>
      <c r="KAL18" s="1933"/>
      <c r="KAM18" s="1933"/>
      <c r="KAN18" s="1933"/>
      <c r="KAO18" s="1933"/>
      <c r="KAP18" s="1933"/>
      <c r="KAQ18" s="1933"/>
      <c r="KAR18" s="1933"/>
      <c r="KAS18" s="1933"/>
      <c r="KAT18" s="1933"/>
      <c r="KAU18" s="1933"/>
      <c r="KAV18" s="1933"/>
      <c r="KAW18" s="1933"/>
      <c r="KAX18" s="1933"/>
      <c r="KAY18" s="1933"/>
      <c r="KAZ18" s="1933"/>
      <c r="KBA18" s="1933"/>
      <c r="KBB18" s="1933"/>
      <c r="KBC18" s="1933"/>
      <c r="KBD18" s="1933"/>
      <c r="KBE18" s="1933"/>
      <c r="KBF18" s="1933"/>
      <c r="KBG18" s="1933"/>
      <c r="KBH18" s="1933"/>
      <c r="KBI18" s="1933"/>
      <c r="KBJ18" s="1933"/>
      <c r="KBK18" s="1933"/>
      <c r="KBL18" s="1933"/>
      <c r="KBM18" s="1933"/>
      <c r="KBN18" s="1933"/>
      <c r="KBO18" s="1933"/>
      <c r="KBP18" s="1933"/>
      <c r="KBQ18" s="1933"/>
      <c r="KBR18" s="1933"/>
      <c r="KBS18" s="1933"/>
      <c r="KBT18" s="1933"/>
      <c r="KBU18" s="1933"/>
      <c r="KBV18" s="1933"/>
      <c r="KBW18" s="1933"/>
      <c r="KBX18" s="1933"/>
      <c r="KBY18" s="1933"/>
      <c r="KBZ18" s="1933"/>
      <c r="KCA18" s="1933"/>
      <c r="KCB18" s="1933"/>
      <c r="KCC18" s="1933"/>
      <c r="KCD18" s="1933"/>
      <c r="KCE18" s="1933"/>
      <c r="KCF18" s="1933"/>
      <c r="KCG18" s="1933"/>
      <c r="KCH18" s="1933"/>
      <c r="KCI18" s="1933"/>
      <c r="KCJ18" s="1933"/>
      <c r="KCK18" s="1933"/>
      <c r="KCL18" s="1933"/>
      <c r="KCM18" s="1933"/>
      <c r="KCN18" s="1933"/>
      <c r="KCO18" s="1933"/>
      <c r="KCP18" s="1933"/>
      <c r="KCQ18" s="1933"/>
      <c r="KCR18" s="1933"/>
      <c r="KCS18" s="1933"/>
      <c r="KCT18" s="1933"/>
      <c r="KCU18" s="1933"/>
      <c r="KCV18" s="1933"/>
      <c r="KCW18" s="1933"/>
      <c r="KCX18" s="1933"/>
      <c r="KCY18" s="1933"/>
      <c r="KCZ18" s="1933"/>
      <c r="KDA18" s="1933"/>
      <c r="KDB18" s="1933"/>
      <c r="KDC18" s="1933"/>
      <c r="KDD18" s="1933"/>
      <c r="KDE18" s="1933"/>
      <c r="KDF18" s="1933"/>
      <c r="KDG18" s="1933"/>
      <c r="KDH18" s="1933"/>
      <c r="KDI18" s="1933"/>
      <c r="KDJ18" s="1933"/>
      <c r="KDK18" s="1933"/>
      <c r="KDL18" s="1933"/>
      <c r="KDM18" s="1933"/>
      <c r="KDN18" s="1933"/>
      <c r="KDO18" s="1933"/>
      <c r="KDP18" s="1933"/>
      <c r="KDQ18" s="1933"/>
      <c r="KDR18" s="1933"/>
      <c r="KDS18" s="1933"/>
      <c r="KDT18" s="1933"/>
      <c r="KDU18" s="1933"/>
      <c r="KDV18" s="1933"/>
      <c r="KDW18" s="1933"/>
      <c r="KDX18" s="1933"/>
      <c r="KDY18" s="1933"/>
      <c r="KDZ18" s="1933"/>
      <c r="KEA18" s="1933"/>
      <c r="KEB18" s="1933"/>
      <c r="KEC18" s="1933"/>
      <c r="KED18" s="1933"/>
      <c r="KEE18" s="1933"/>
      <c r="KEF18" s="1933"/>
      <c r="KEG18" s="1933"/>
      <c r="KEH18" s="1933"/>
      <c r="KEI18" s="1933"/>
      <c r="KEJ18" s="1933"/>
      <c r="KEK18" s="1933"/>
      <c r="KEL18" s="1933"/>
      <c r="KEM18" s="1933"/>
      <c r="KEN18" s="1933"/>
      <c r="KEO18" s="1933"/>
      <c r="KEP18" s="1933"/>
      <c r="KEQ18" s="1933"/>
      <c r="KER18" s="1933"/>
      <c r="KES18" s="1933"/>
      <c r="KET18" s="1933"/>
      <c r="KEU18" s="1933"/>
      <c r="KEV18" s="1933"/>
      <c r="KEW18" s="1933"/>
      <c r="KEX18" s="1933"/>
      <c r="KEY18" s="1933"/>
      <c r="KEZ18" s="1933"/>
      <c r="KFA18" s="1933"/>
      <c r="KFB18" s="1933"/>
      <c r="KFC18" s="1933"/>
      <c r="KFD18" s="1933"/>
      <c r="KFE18" s="1933"/>
      <c r="KFF18" s="1933"/>
      <c r="KFG18" s="1933"/>
      <c r="KFH18" s="1933"/>
      <c r="KFI18" s="1933"/>
      <c r="KFJ18" s="1933"/>
      <c r="KFK18" s="1933"/>
      <c r="KFL18" s="1933"/>
      <c r="KFM18" s="1933"/>
      <c r="KFN18" s="1933"/>
      <c r="KFO18" s="1933"/>
      <c r="KFP18" s="1933"/>
      <c r="KFQ18" s="1933"/>
      <c r="KFR18" s="1933"/>
      <c r="KFS18" s="1933"/>
      <c r="KFT18" s="1933"/>
      <c r="KFU18" s="1933"/>
      <c r="KFV18" s="1933"/>
      <c r="KFW18" s="1933"/>
      <c r="KFX18" s="1933"/>
      <c r="KFY18" s="1933"/>
      <c r="KFZ18" s="1933"/>
      <c r="KGA18" s="1933"/>
      <c r="KGB18" s="1933"/>
      <c r="KGC18" s="1933"/>
      <c r="KGD18" s="1933"/>
      <c r="KGE18" s="1933"/>
      <c r="KGF18" s="1933"/>
      <c r="KGG18" s="1933"/>
      <c r="KGH18" s="1933"/>
      <c r="KGI18" s="1933"/>
      <c r="KGJ18" s="1933"/>
      <c r="KGK18" s="1933"/>
      <c r="KGL18" s="1933"/>
      <c r="KGM18" s="1933"/>
      <c r="KGN18" s="1933"/>
      <c r="KGO18" s="1933"/>
      <c r="KGP18" s="1933"/>
      <c r="KGQ18" s="1933"/>
      <c r="KGR18" s="1933"/>
      <c r="KGS18" s="1933"/>
      <c r="KGT18" s="1933"/>
      <c r="KGU18" s="1933"/>
      <c r="KGV18" s="1933"/>
      <c r="KGW18" s="1933"/>
      <c r="KGX18" s="1933"/>
      <c r="KGY18" s="1933"/>
      <c r="KGZ18" s="1933"/>
      <c r="KHA18" s="1933"/>
      <c r="KHB18" s="1933"/>
      <c r="KHC18" s="1933"/>
      <c r="KHD18" s="1933"/>
      <c r="KHE18" s="1933"/>
      <c r="KHF18" s="1933"/>
      <c r="KHG18" s="1933"/>
      <c r="KHH18" s="1933"/>
      <c r="KHI18" s="1933"/>
      <c r="KHJ18" s="1933"/>
      <c r="KHK18" s="1933"/>
      <c r="KHL18" s="1933"/>
      <c r="KHM18" s="1933"/>
      <c r="KHN18" s="1933"/>
      <c r="KHO18" s="1933"/>
      <c r="KHP18" s="1933"/>
      <c r="KHQ18" s="1933"/>
      <c r="KHR18" s="1933"/>
      <c r="KHS18" s="1933"/>
      <c r="KHT18" s="1933"/>
      <c r="KHU18" s="1933"/>
      <c r="KHV18" s="1933"/>
      <c r="KHW18" s="1933"/>
      <c r="KHX18" s="1933"/>
      <c r="KHY18" s="1933"/>
      <c r="KHZ18" s="1933"/>
      <c r="KIA18" s="1933"/>
      <c r="KIB18" s="1933"/>
      <c r="KIC18" s="1933"/>
      <c r="KID18" s="1933"/>
      <c r="KIE18" s="1933"/>
      <c r="KIF18" s="1933"/>
      <c r="KIG18" s="1933"/>
      <c r="KIH18" s="1933"/>
      <c r="KII18" s="1933"/>
      <c r="KIJ18" s="1933"/>
      <c r="KIK18" s="1933"/>
      <c r="KIL18" s="1933"/>
      <c r="KIM18" s="1933"/>
      <c r="KIN18" s="1933"/>
      <c r="KIO18" s="1933"/>
      <c r="KIP18" s="1933"/>
      <c r="KIQ18" s="1933"/>
      <c r="KIR18" s="1933"/>
      <c r="KIS18" s="1933"/>
      <c r="KIT18" s="1933"/>
      <c r="KIU18" s="1933"/>
      <c r="KIV18" s="1933"/>
      <c r="KIW18" s="1933"/>
      <c r="KIX18" s="1933"/>
      <c r="KIY18" s="1933"/>
      <c r="KIZ18" s="1933"/>
      <c r="KJA18" s="1933"/>
      <c r="KJB18" s="1933"/>
      <c r="KJC18" s="1933"/>
      <c r="KJD18" s="1933"/>
      <c r="KJE18" s="1933"/>
      <c r="KJF18" s="1933"/>
      <c r="KJG18" s="1933"/>
      <c r="KJH18" s="1933"/>
      <c r="KJI18" s="1933"/>
      <c r="KJJ18" s="1933"/>
      <c r="KJK18" s="1933"/>
      <c r="KJL18" s="1933"/>
      <c r="KJM18" s="1933"/>
      <c r="KJN18" s="1933"/>
      <c r="KJO18" s="1933"/>
      <c r="KJP18" s="1933"/>
      <c r="KJQ18" s="1933"/>
      <c r="KJR18" s="1933"/>
      <c r="KJS18" s="1933"/>
      <c r="KJT18" s="1933"/>
      <c r="KJU18" s="1933"/>
      <c r="KJV18" s="1933"/>
      <c r="KJW18" s="1933"/>
      <c r="KJX18" s="1933"/>
      <c r="KJY18" s="1933"/>
      <c r="KJZ18" s="1933"/>
      <c r="KKA18" s="1933"/>
      <c r="KKB18" s="1933"/>
      <c r="KKC18" s="1933"/>
      <c r="KKD18" s="1933"/>
      <c r="KKE18" s="1933"/>
      <c r="KKF18" s="1933"/>
      <c r="KKG18" s="1933"/>
      <c r="KKH18" s="1933"/>
      <c r="KKI18" s="1933"/>
      <c r="KKJ18" s="1933"/>
      <c r="KKK18" s="1933"/>
      <c r="KKL18" s="1933"/>
      <c r="KKM18" s="1933"/>
      <c r="KKN18" s="1933"/>
      <c r="KKO18" s="1933"/>
      <c r="KKP18" s="1933"/>
      <c r="KKQ18" s="1933"/>
      <c r="KKR18" s="1933"/>
      <c r="KKS18" s="1933"/>
      <c r="KKT18" s="1933"/>
      <c r="KKU18" s="1933"/>
      <c r="KKV18" s="1933"/>
      <c r="KKW18" s="1933"/>
      <c r="KKX18" s="1933"/>
      <c r="KKY18" s="1933"/>
      <c r="KKZ18" s="1933"/>
      <c r="KLA18" s="1933"/>
      <c r="KLB18" s="1933"/>
      <c r="KLC18" s="1933"/>
      <c r="KLD18" s="1933"/>
      <c r="KLE18" s="1933"/>
      <c r="KLF18" s="1933"/>
      <c r="KLG18" s="1933"/>
      <c r="KLH18" s="1933"/>
      <c r="KLI18" s="1933"/>
      <c r="KLJ18" s="1933"/>
      <c r="KLK18" s="1933"/>
      <c r="KLL18" s="1933"/>
      <c r="KLM18" s="1933"/>
      <c r="KLN18" s="1933"/>
      <c r="KLO18" s="1933"/>
      <c r="KLP18" s="1933"/>
      <c r="KLQ18" s="1933"/>
      <c r="KLR18" s="1933"/>
      <c r="KLS18" s="1933"/>
      <c r="KLT18" s="1933"/>
      <c r="KLU18" s="1933"/>
      <c r="KLV18" s="1933"/>
      <c r="KLW18" s="1933"/>
      <c r="KLX18" s="1933"/>
      <c r="KLY18" s="1933"/>
      <c r="KLZ18" s="1933"/>
      <c r="KMA18" s="1933"/>
      <c r="KMB18" s="1933"/>
      <c r="KMC18" s="1933"/>
      <c r="KMD18" s="1933"/>
      <c r="KME18" s="1933"/>
      <c r="KMF18" s="1933"/>
      <c r="KMG18" s="1933"/>
      <c r="KMH18" s="1933"/>
      <c r="KMI18" s="1933"/>
      <c r="KMJ18" s="1933"/>
      <c r="KMK18" s="1933"/>
      <c r="KML18" s="1933"/>
      <c r="KMM18" s="1933"/>
      <c r="KMN18" s="1933"/>
      <c r="KMO18" s="1933"/>
      <c r="KMP18" s="1933"/>
      <c r="KMQ18" s="1933"/>
      <c r="KMR18" s="1933"/>
      <c r="KMS18" s="1933"/>
      <c r="KMT18" s="1933"/>
      <c r="KMU18" s="1933"/>
      <c r="KMV18" s="1933"/>
      <c r="KMW18" s="1933"/>
      <c r="KMX18" s="1933"/>
      <c r="KMY18" s="1933"/>
      <c r="KMZ18" s="1933"/>
      <c r="KNA18" s="1933"/>
      <c r="KNB18" s="1933"/>
      <c r="KNC18" s="1933"/>
      <c r="KND18" s="1933"/>
      <c r="KNE18" s="1933"/>
      <c r="KNF18" s="1933"/>
      <c r="KNG18" s="1933"/>
      <c r="KNH18" s="1933"/>
      <c r="KNI18" s="1933"/>
      <c r="KNJ18" s="1933"/>
      <c r="KNK18" s="1933"/>
      <c r="KNL18" s="1933"/>
      <c r="KNM18" s="1933"/>
      <c r="KNN18" s="1933"/>
      <c r="KNO18" s="1933"/>
      <c r="KNP18" s="1933"/>
      <c r="KNQ18" s="1933"/>
      <c r="KNR18" s="1933"/>
      <c r="KNS18" s="1933"/>
      <c r="KNT18" s="1933"/>
      <c r="KNU18" s="1933"/>
      <c r="KNV18" s="1933"/>
      <c r="KNW18" s="1933"/>
      <c r="KNX18" s="1933"/>
      <c r="KNY18" s="1933"/>
      <c r="KNZ18" s="1933"/>
      <c r="KOA18" s="1933"/>
      <c r="KOB18" s="1933"/>
      <c r="KOC18" s="1933"/>
      <c r="KOD18" s="1933"/>
      <c r="KOE18" s="1933"/>
      <c r="KOF18" s="1933"/>
      <c r="KOG18" s="1933"/>
      <c r="KOH18" s="1933"/>
      <c r="KOI18" s="1933"/>
      <c r="KOJ18" s="1933"/>
      <c r="KOK18" s="1933"/>
      <c r="KOL18" s="1933"/>
      <c r="KOM18" s="1933"/>
      <c r="KON18" s="1933"/>
      <c r="KOO18" s="1933"/>
      <c r="KOP18" s="1933"/>
      <c r="KOQ18" s="1933"/>
      <c r="KOR18" s="1933"/>
      <c r="KOS18" s="1933"/>
      <c r="KOT18" s="1933"/>
      <c r="KOU18" s="1933"/>
      <c r="KOV18" s="1933"/>
      <c r="KOW18" s="1933"/>
      <c r="KOX18" s="1933"/>
      <c r="KOY18" s="1933"/>
      <c r="KOZ18" s="1933"/>
      <c r="KPA18" s="1933"/>
      <c r="KPB18" s="1933"/>
      <c r="KPC18" s="1933"/>
      <c r="KPD18" s="1933"/>
      <c r="KPE18" s="1933"/>
      <c r="KPF18" s="1933"/>
      <c r="KPG18" s="1933"/>
      <c r="KPH18" s="1933"/>
      <c r="KPI18" s="1933"/>
      <c r="KPJ18" s="1933"/>
      <c r="KPK18" s="1933"/>
      <c r="KPL18" s="1933"/>
      <c r="KPM18" s="1933"/>
      <c r="KPN18" s="1933"/>
      <c r="KPO18" s="1933"/>
      <c r="KPP18" s="1933"/>
      <c r="KPQ18" s="1933"/>
      <c r="KPR18" s="1933"/>
      <c r="KPS18" s="1933"/>
      <c r="KPT18" s="1933"/>
      <c r="KPU18" s="1933"/>
      <c r="KPV18" s="1933"/>
      <c r="KPW18" s="1933"/>
      <c r="KPX18" s="1933"/>
      <c r="KPY18" s="1933"/>
      <c r="KPZ18" s="1933"/>
      <c r="KQA18" s="1933"/>
      <c r="KQB18" s="1933"/>
      <c r="KQC18" s="1933"/>
      <c r="KQD18" s="1933"/>
      <c r="KQE18" s="1933"/>
      <c r="KQF18" s="1933"/>
      <c r="KQG18" s="1933"/>
      <c r="KQH18" s="1933"/>
      <c r="KQI18" s="1933"/>
      <c r="KQJ18" s="1933"/>
      <c r="KQK18" s="1933"/>
      <c r="KQL18" s="1933"/>
      <c r="KQM18" s="1933"/>
      <c r="KQN18" s="1933"/>
      <c r="KQO18" s="1933"/>
      <c r="KQP18" s="1933"/>
      <c r="KQQ18" s="1933"/>
      <c r="KQR18" s="1933"/>
      <c r="KQS18" s="1933"/>
      <c r="KQT18" s="1933"/>
      <c r="KQU18" s="1933"/>
      <c r="KQV18" s="1933"/>
      <c r="KQW18" s="1933"/>
      <c r="KQX18" s="1933"/>
      <c r="KQY18" s="1933"/>
      <c r="KQZ18" s="1933"/>
      <c r="KRA18" s="1933"/>
      <c r="KRB18" s="1933"/>
      <c r="KRC18" s="1933"/>
      <c r="KRD18" s="1933"/>
      <c r="KRE18" s="1933"/>
      <c r="KRF18" s="1933"/>
      <c r="KRG18" s="1933"/>
      <c r="KRH18" s="1933"/>
      <c r="KRI18" s="1933"/>
      <c r="KRJ18" s="1933"/>
      <c r="KRK18" s="1933"/>
      <c r="KRL18" s="1933"/>
      <c r="KRM18" s="1933"/>
      <c r="KRN18" s="1933"/>
      <c r="KRO18" s="1933"/>
      <c r="KRP18" s="1933"/>
      <c r="KRQ18" s="1933"/>
      <c r="KRR18" s="1933"/>
      <c r="KRS18" s="1933"/>
      <c r="KRT18" s="1933"/>
      <c r="KRU18" s="1933"/>
      <c r="KRV18" s="1933"/>
      <c r="KRW18" s="1933"/>
      <c r="KRX18" s="1933"/>
      <c r="KRY18" s="1933"/>
      <c r="KRZ18" s="1933"/>
      <c r="KSA18" s="1933"/>
      <c r="KSB18" s="1933"/>
      <c r="KSC18" s="1933"/>
      <c r="KSD18" s="1933"/>
      <c r="KSE18" s="1933"/>
      <c r="KSF18" s="1933"/>
      <c r="KSG18" s="1933"/>
      <c r="KSH18" s="1933"/>
      <c r="KSI18" s="1933"/>
      <c r="KSJ18" s="1933"/>
      <c r="KSK18" s="1933"/>
      <c r="KSL18" s="1933"/>
      <c r="KSM18" s="1933"/>
      <c r="KSN18" s="1933"/>
      <c r="KSO18" s="1933"/>
      <c r="KSP18" s="1933"/>
      <c r="KSQ18" s="1933"/>
      <c r="KSR18" s="1933"/>
      <c r="KSS18" s="1933"/>
      <c r="KST18" s="1933"/>
      <c r="KSU18" s="1933"/>
      <c r="KSV18" s="1933"/>
      <c r="KSW18" s="1933"/>
      <c r="KSX18" s="1933"/>
      <c r="KSY18" s="1933"/>
      <c r="KSZ18" s="1933"/>
      <c r="KTA18" s="1933"/>
      <c r="KTB18" s="1933"/>
      <c r="KTC18" s="1933"/>
      <c r="KTD18" s="1933"/>
      <c r="KTE18" s="1933"/>
      <c r="KTF18" s="1933"/>
      <c r="KTG18" s="1933"/>
      <c r="KTH18" s="1933"/>
      <c r="KTI18" s="1933"/>
      <c r="KTJ18" s="1933"/>
      <c r="KTK18" s="1933"/>
      <c r="KTL18" s="1933"/>
      <c r="KTM18" s="1933"/>
      <c r="KTN18" s="1933"/>
      <c r="KTO18" s="1933"/>
      <c r="KTP18" s="1933"/>
      <c r="KTQ18" s="1933"/>
      <c r="KTR18" s="1933"/>
      <c r="KTS18" s="1933"/>
      <c r="KTT18" s="1933"/>
      <c r="KTU18" s="1933"/>
      <c r="KTV18" s="1933"/>
      <c r="KTW18" s="1933"/>
      <c r="KTX18" s="1933"/>
      <c r="KTY18" s="1933"/>
      <c r="KTZ18" s="1933"/>
      <c r="KUA18" s="1933"/>
      <c r="KUB18" s="1933"/>
      <c r="KUC18" s="1933"/>
      <c r="KUD18" s="1933"/>
      <c r="KUE18" s="1933"/>
      <c r="KUF18" s="1933"/>
      <c r="KUG18" s="1933"/>
      <c r="KUH18" s="1933"/>
      <c r="KUI18" s="1933"/>
      <c r="KUJ18" s="1933"/>
      <c r="KUK18" s="1933"/>
      <c r="KUL18" s="1933"/>
      <c r="KUM18" s="1933"/>
      <c r="KUN18" s="1933"/>
      <c r="KUO18" s="1933"/>
      <c r="KUP18" s="1933"/>
      <c r="KUQ18" s="1933"/>
      <c r="KUR18" s="1933"/>
      <c r="KUS18" s="1933"/>
      <c r="KUT18" s="1933"/>
      <c r="KUU18" s="1933"/>
      <c r="KUV18" s="1933"/>
      <c r="KUW18" s="1933"/>
      <c r="KUX18" s="1933"/>
      <c r="KUY18" s="1933"/>
      <c r="KUZ18" s="1933"/>
      <c r="KVA18" s="1933"/>
      <c r="KVB18" s="1933"/>
      <c r="KVC18" s="1933"/>
      <c r="KVD18" s="1933"/>
      <c r="KVE18" s="1933"/>
      <c r="KVF18" s="1933"/>
      <c r="KVG18" s="1933"/>
      <c r="KVH18" s="1933"/>
      <c r="KVI18" s="1933"/>
      <c r="KVJ18" s="1933"/>
      <c r="KVK18" s="1933"/>
      <c r="KVL18" s="1933"/>
      <c r="KVM18" s="1933"/>
      <c r="KVN18" s="1933"/>
      <c r="KVO18" s="1933"/>
      <c r="KVP18" s="1933"/>
      <c r="KVQ18" s="1933"/>
      <c r="KVR18" s="1933"/>
      <c r="KVS18" s="1933"/>
      <c r="KVT18" s="1933"/>
      <c r="KVU18" s="1933"/>
      <c r="KVV18" s="1933"/>
      <c r="KVW18" s="1933"/>
      <c r="KVX18" s="1933"/>
      <c r="KVY18" s="1933"/>
      <c r="KVZ18" s="1933"/>
      <c r="KWA18" s="1933"/>
      <c r="KWB18" s="1933"/>
      <c r="KWC18" s="1933"/>
      <c r="KWD18" s="1933"/>
      <c r="KWE18" s="1933"/>
      <c r="KWF18" s="1933"/>
      <c r="KWG18" s="1933"/>
      <c r="KWH18" s="1933"/>
      <c r="KWI18" s="1933"/>
      <c r="KWJ18" s="1933"/>
      <c r="KWK18" s="1933"/>
      <c r="KWL18" s="1933"/>
      <c r="KWM18" s="1933"/>
      <c r="KWN18" s="1933"/>
      <c r="KWO18" s="1933"/>
      <c r="KWP18" s="1933"/>
      <c r="KWQ18" s="1933"/>
      <c r="KWR18" s="1933"/>
      <c r="KWS18" s="1933"/>
      <c r="KWT18" s="1933"/>
      <c r="KWU18" s="1933"/>
      <c r="KWV18" s="1933"/>
      <c r="KWW18" s="1933"/>
      <c r="KWX18" s="1933"/>
      <c r="KWY18" s="1933"/>
      <c r="KWZ18" s="1933"/>
      <c r="KXA18" s="1933"/>
      <c r="KXB18" s="1933"/>
      <c r="KXC18" s="1933"/>
      <c r="KXD18" s="1933"/>
      <c r="KXE18" s="1933"/>
      <c r="KXF18" s="1933"/>
      <c r="KXG18" s="1933"/>
      <c r="KXH18" s="1933"/>
      <c r="KXI18" s="1933"/>
      <c r="KXJ18" s="1933"/>
      <c r="KXK18" s="1933"/>
      <c r="KXL18" s="1933"/>
      <c r="KXM18" s="1933"/>
      <c r="KXN18" s="1933"/>
      <c r="KXO18" s="1933"/>
      <c r="KXP18" s="1933"/>
      <c r="KXQ18" s="1933"/>
      <c r="KXR18" s="1933"/>
      <c r="KXS18" s="1933"/>
      <c r="KXT18" s="1933"/>
      <c r="KXU18" s="1933"/>
      <c r="KXV18" s="1933"/>
      <c r="KXW18" s="1933"/>
      <c r="KXX18" s="1933"/>
      <c r="KXY18" s="1933"/>
      <c r="KXZ18" s="1933"/>
      <c r="KYA18" s="1933"/>
      <c r="KYB18" s="1933"/>
      <c r="KYC18" s="1933"/>
      <c r="KYD18" s="1933"/>
      <c r="KYE18" s="1933"/>
      <c r="KYF18" s="1933"/>
      <c r="KYG18" s="1933"/>
      <c r="KYH18" s="1933"/>
      <c r="KYI18" s="1933"/>
      <c r="KYJ18" s="1933"/>
      <c r="KYK18" s="1933"/>
      <c r="KYL18" s="1933"/>
      <c r="KYM18" s="1933"/>
      <c r="KYN18" s="1933"/>
      <c r="KYO18" s="1933"/>
      <c r="KYP18" s="1933"/>
      <c r="KYQ18" s="1933"/>
      <c r="KYR18" s="1933"/>
      <c r="KYS18" s="1933"/>
      <c r="KYT18" s="1933"/>
      <c r="KYU18" s="1933"/>
      <c r="KYV18" s="1933"/>
      <c r="KYW18" s="1933"/>
      <c r="KYX18" s="1933"/>
      <c r="KYY18" s="1933"/>
      <c r="KYZ18" s="1933"/>
      <c r="KZA18" s="1933"/>
      <c r="KZB18" s="1933"/>
      <c r="KZC18" s="1933"/>
      <c r="KZD18" s="1933"/>
      <c r="KZE18" s="1933"/>
      <c r="KZF18" s="1933"/>
      <c r="KZG18" s="1933"/>
      <c r="KZH18" s="1933"/>
      <c r="KZI18" s="1933"/>
      <c r="KZJ18" s="1933"/>
      <c r="KZK18" s="1933"/>
      <c r="KZL18" s="1933"/>
      <c r="KZM18" s="1933"/>
      <c r="KZN18" s="1933"/>
      <c r="KZO18" s="1933"/>
      <c r="KZP18" s="1933"/>
      <c r="KZQ18" s="1933"/>
      <c r="KZR18" s="1933"/>
      <c r="KZS18" s="1933"/>
      <c r="KZT18" s="1933"/>
      <c r="KZU18" s="1933"/>
      <c r="KZV18" s="1933"/>
      <c r="KZW18" s="1933"/>
      <c r="KZX18" s="1933"/>
      <c r="KZY18" s="1933"/>
      <c r="KZZ18" s="1933"/>
      <c r="LAA18" s="1933"/>
      <c r="LAB18" s="1933"/>
      <c r="LAC18" s="1933"/>
      <c r="LAD18" s="1933"/>
      <c r="LAE18" s="1933"/>
      <c r="LAF18" s="1933"/>
      <c r="LAG18" s="1933"/>
      <c r="LAH18" s="1933"/>
      <c r="LAI18" s="1933"/>
      <c r="LAJ18" s="1933"/>
      <c r="LAK18" s="1933"/>
      <c r="LAL18" s="1933"/>
      <c r="LAM18" s="1933"/>
      <c r="LAN18" s="1933"/>
      <c r="LAO18" s="1933"/>
      <c r="LAP18" s="1933"/>
      <c r="LAQ18" s="1933"/>
      <c r="LAR18" s="1933"/>
      <c r="LAS18" s="1933"/>
      <c r="LAT18" s="1933"/>
      <c r="LAU18" s="1933"/>
      <c r="LAV18" s="1933"/>
      <c r="LAW18" s="1933"/>
      <c r="LAX18" s="1933"/>
      <c r="LAY18" s="1933"/>
      <c r="LAZ18" s="1933"/>
      <c r="LBA18" s="1933"/>
      <c r="LBB18" s="1933"/>
      <c r="LBC18" s="1933"/>
      <c r="LBD18" s="1933"/>
      <c r="LBE18" s="1933"/>
      <c r="LBF18" s="1933"/>
      <c r="LBG18" s="1933"/>
      <c r="LBH18" s="1933"/>
      <c r="LBI18" s="1933"/>
      <c r="LBJ18" s="1933"/>
      <c r="LBK18" s="1933"/>
      <c r="LBL18" s="1933"/>
      <c r="LBM18" s="1933"/>
      <c r="LBN18" s="1933"/>
      <c r="LBO18" s="1933"/>
      <c r="LBP18" s="1933"/>
      <c r="LBQ18" s="1933"/>
      <c r="LBR18" s="1933"/>
      <c r="LBS18" s="1933"/>
      <c r="LBT18" s="1933"/>
      <c r="LBU18" s="1933"/>
      <c r="LBV18" s="1933"/>
      <c r="LBW18" s="1933"/>
      <c r="LBX18" s="1933"/>
      <c r="LBY18" s="1933"/>
      <c r="LBZ18" s="1933"/>
      <c r="LCA18" s="1933"/>
      <c r="LCB18" s="1933"/>
      <c r="LCC18" s="1933"/>
      <c r="LCD18" s="1933"/>
      <c r="LCE18" s="1933"/>
      <c r="LCF18" s="1933"/>
      <c r="LCG18" s="1933"/>
      <c r="LCH18" s="1933"/>
      <c r="LCI18" s="1933"/>
      <c r="LCJ18" s="1933"/>
      <c r="LCK18" s="1933"/>
      <c r="LCL18" s="1933"/>
      <c r="LCM18" s="1933"/>
      <c r="LCN18" s="1933"/>
      <c r="LCO18" s="1933"/>
      <c r="LCP18" s="1933"/>
      <c r="LCQ18" s="1933"/>
      <c r="LCR18" s="1933"/>
      <c r="LCS18" s="1933"/>
      <c r="LCT18" s="1933"/>
      <c r="LCU18" s="1933"/>
      <c r="LCV18" s="1933"/>
      <c r="LCW18" s="1933"/>
      <c r="LCX18" s="1933"/>
      <c r="LCY18" s="1933"/>
      <c r="LCZ18" s="1933"/>
      <c r="LDA18" s="1933"/>
      <c r="LDB18" s="1933"/>
      <c r="LDC18" s="1933"/>
      <c r="LDD18" s="1933"/>
      <c r="LDE18" s="1933"/>
      <c r="LDF18" s="1933"/>
      <c r="LDG18" s="1933"/>
      <c r="LDH18" s="1933"/>
      <c r="LDI18" s="1933"/>
      <c r="LDJ18" s="1933"/>
      <c r="LDK18" s="1933"/>
      <c r="LDL18" s="1933"/>
      <c r="LDM18" s="1933"/>
      <c r="LDN18" s="1933"/>
      <c r="LDO18" s="1933"/>
      <c r="LDP18" s="1933"/>
      <c r="LDQ18" s="1933"/>
      <c r="LDR18" s="1933"/>
      <c r="LDS18" s="1933"/>
      <c r="LDT18" s="1933"/>
      <c r="LDU18" s="1933"/>
      <c r="LDV18" s="1933"/>
      <c r="LDW18" s="1933"/>
      <c r="LDX18" s="1933"/>
      <c r="LDY18" s="1933"/>
      <c r="LDZ18" s="1933"/>
      <c r="LEA18" s="1933"/>
      <c r="LEB18" s="1933"/>
      <c r="LEC18" s="1933"/>
      <c r="LED18" s="1933"/>
      <c r="LEE18" s="1933"/>
      <c r="LEF18" s="1933"/>
      <c r="LEG18" s="1933"/>
      <c r="LEH18" s="1933"/>
      <c r="LEI18" s="1933"/>
      <c r="LEJ18" s="1933"/>
      <c r="LEK18" s="1933"/>
      <c r="LEL18" s="1933"/>
      <c r="LEM18" s="1933"/>
      <c r="LEN18" s="1933"/>
      <c r="LEO18" s="1933"/>
      <c r="LEP18" s="1933"/>
      <c r="LEQ18" s="1933"/>
      <c r="LER18" s="1933"/>
      <c r="LES18" s="1933"/>
      <c r="LET18" s="1933"/>
      <c r="LEU18" s="1933"/>
      <c r="LEV18" s="1933"/>
      <c r="LEW18" s="1933"/>
      <c r="LEX18" s="1933"/>
      <c r="LEY18" s="1933"/>
      <c r="LEZ18" s="1933"/>
      <c r="LFA18" s="1933"/>
      <c r="LFB18" s="1933"/>
      <c r="LFC18" s="1933"/>
      <c r="LFD18" s="1933"/>
      <c r="LFE18" s="1933"/>
      <c r="LFF18" s="1933"/>
      <c r="LFG18" s="1933"/>
      <c r="LFH18" s="1933"/>
      <c r="LFI18" s="1933"/>
      <c r="LFJ18" s="1933"/>
      <c r="LFK18" s="1933"/>
      <c r="LFL18" s="1933"/>
      <c r="LFM18" s="1933"/>
      <c r="LFN18" s="1933"/>
      <c r="LFO18" s="1933"/>
      <c r="LFP18" s="1933"/>
      <c r="LFQ18" s="1933"/>
      <c r="LFR18" s="1933"/>
      <c r="LFS18" s="1933"/>
      <c r="LFT18" s="1933"/>
      <c r="LFU18" s="1933"/>
      <c r="LFV18" s="1933"/>
      <c r="LFW18" s="1933"/>
      <c r="LFX18" s="1933"/>
      <c r="LFY18" s="1933"/>
      <c r="LFZ18" s="1933"/>
      <c r="LGA18" s="1933"/>
      <c r="LGB18" s="1933"/>
      <c r="LGC18" s="1933"/>
      <c r="LGD18" s="1933"/>
      <c r="LGE18" s="1933"/>
      <c r="LGF18" s="1933"/>
      <c r="LGG18" s="1933"/>
      <c r="LGH18" s="1933"/>
      <c r="LGI18" s="1933"/>
      <c r="LGJ18" s="1933"/>
      <c r="LGK18" s="1933"/>
      <c r="LGL18" s="1933"/>
      <c r="LGM18" s="1933"/>
      <c r="LGN18" s="1933"/>
      <c r="LGO18" s="1933"/>
      <c r="LGP18" s="1933"/>
      <c r="LGQ18" s="1933"/>
      <c r="LGR18" s="1933"/>
      <c r="LGS18" s="1933"/>
      <c r="LGT18" s="1933"/>
      <c r="LGU18" s="1933"/>
      <c r="LGV18" s="1933"/>
      <c r="LGW18" s="1933"/>
      <c r="LGX18" s="1933"/>
      <c r="LGY18" s="1933"/>
      <c r="LGZ18" s="1933"/>
      <c r="LHA18" s="1933"/>
      <c r="LHB18" s="1933"/>
      <c r="LHC18" s="1933"/>
      <c r="LHD18" s="1933"/>
      <c r="LHE18" s="1933"/>
      <c r="LHF18" s="1933"/>
      <c r="LHG18" s="1933"/>
      <c r="LHH18" s="1933"/>
      <c r="LHI18" s="1933"/>
      <c r="LHJ18" s="1933"/>
      <c r="LHK18" s="1933"/>
      <c r="LHL18" s="1933"/>
      <c r="LHM18" s="1933"/>
      <c r="LHN18" s="1933"/>
      <c r="LHO18" s="1933"/>
      <c r="LHP18" s="1933"/>
      <c r="LHQ18" s="1933"/>
      <c r="LHR18" s="1933"/>
      <c r="LHS18" s="1933"/>
      <c r="LHT18" s="1933"/>
      <c r="LHU18" s="1933"/>
      <c r="LHV18" s="1933"/>
      <c r="LHW18" s="1933"/>
      <c r="LHX18" s="1933"/>
      <c r="LHY18" s="1933"/>
      <c r="LHZ18" s="1933"/>
      <c r="LIA18" s="1933"/>
      <c r="LIB18" s="1933"/>
      <c r="LIC18" s="1933"/>
      <c r="LID18" s="1933"/>
      <c r="LIE18" s="1933"/>
      <c r="LIF18" s="1933"/>
      <c r="LIG18" s="1933"/>
      <c r="LIH18" s="1933"/>
      <c r="LII18" s="1933"/>
      <c r="LIJ18" s="1933"/>
      <c r="LIK18" s="1933"/>
      <c r="LIL18" s="1933"/>
      <c r="LIM18" s="1933"/>
      <c r="LIN18" s="1933"/>
      <c r="LIO18" s="1933"/>
      <c r="LIP18" s="1933"/>
      <c r="LIQ18" s="1933"/>
      <c r="LIR18" s="1933"/>
      <c r="LIS18" s="1933"/>
      <c r="LIT18" s="1933"/>
      <c r="LIU18" s="1933"/>
      <c r="LIV18" s="1933"/>
      <c r="LIW18" s="1933"/>
      <c r="LIX18" s="1933"/>
      <c r="LIY18" s="1933"/>
      <c r="LIZ18" s="1933"/>
      <c r="LJA18" s="1933"/>
      <c r="LJB18" s="1933"/>
      <c r="LJC18" s="1933"/>
      <c r="LJD18" s="1933"/>
      <c r="LJE18" s="1933"/>
      <c r="LJF18" s="1933"/>
      <c r="LJG18" s="1933"/>
      <c r="LJH18" s="1933"/>
      <c r="LJI18" s="1933"/>
      <c r="LJJ18" s="1933"/>
      <c r="LJK18" s="1933"/>
      <c r="LJL18" s="1933"/>
      <c r="LJM18" s="1933"/>
      <c r="LJN18" s="1933"/>
      <c r="LJO18" s="1933"/>
      <c r="LJP18" s="1933"/>
      <c r="LJQ18" s="1933"/>
      <c r="LJR18" s="1933"/>
      <c r="LJS18" s="1933"/>
      <c r="LJT18" s="1933"/>
      <c r="LJU18" s="1933"/>
      <c r="LJV18" s="1933"/>
      <c r="LJW18" s="1933"/>
      <c r="LJX18" s="1933"/>
      <c r="LJY18" s="1933"/>
      <c r="LJZ18" s="1933"/>
      <c r="LKA18" s="1933"/>
      <c r="LKB18" s="1933"/>
      <c r="LKC18" s="1933"/>
      <c r="LKD18" s="1933"/>
      <c r="LKE18" s="1933"/>
      <c r="LKF18" s="1933"/>
      <c r="LKG18" s="1933"/>
      <c r="LKH18" s="1933"/>
      <c r="LKI18" s="1933"/>
      <c r="LKJ18" s="1933"/>
      <c r="LKK18" s="1933"/>
      <c r="LKL18" s="1933"/>
      <c r="LKM18" s="1933"/>
      <c r="LKN18" s="1933"/>
      <c r="LKO18" s="1933"/>
      <c r="LKP18" s="1933"/>
      <c r="LKQ18" s="1933"/>
      <c r="LKR18" s="1933"/>
      <c r="LKS18" s="1933"/>
      <c r="LKT18" s="1933"/>
      <c r="LKU18" s="1933"/>
      <c r="LKV18" s="1933"/>
      <c r="LKW18" s="1933"/>
      <c r="LKX18" s="1933"/>
      <c r="LKY18" s="1933"/>
      <c r="LKZ18" s="1933"/>
      <c r="LLA18" s="1933"/>
      <c r="LLB18" s="1933"/>
      <c r="LLC18" s="1933"/>
      <c r="LLD18" s="1933"/>
      <c r="LLE18" s="1933"/>
      <c r="LLF18" s="1933"/>
      <c r="LLG18" s="1933"/>
      <c r="LLH18" s="1933"/>
      <c r="LLI18" s="1933"/>
      <c r="LLJ18" s="1933"/>
      <c r="LLK18" s="1933"/>
      <c r="LLL18" s="1933"/>
      <c r="LLM18" s="1933"/>
      <c r="LLN18" s="1933"/>
      <c r="LLO18" s="1933"/>
      <c r="LLP18" s="1933"/>
      <c r="LLQ18" s="1933"/>
      <c r="LLR18" s="1933"/>
      <c r="LLS18" s="1933"/>
      <c r="LLT18" s="1933"/>
      <c r="LLU18" s="1933"/>
      <c r="LLV18" s="1933"/>
      <c r="LLW18" s="1933"/>
      <c r="LLX18" s="1933"/>
      <c r="LLY18" s="1933"/>
      <c r="LLZ18" s="1933"/>
      <c r="LMA18" s="1933"/>
      <c r="LMB18" s="1933"/>
      <c r="LMC18" s="1933"/>
      <c r="LMD18" s="1933"/>
      <c r="LME18" s="1933"/>
      <c r="LMF18" s="1933"/>
      <c r="LMG18" s="1933"/>
      <c r="LMH18" s="1933"/>
      <c r="LMI18" s="1933"/>
      <c r="LMJ18" s="1933"/>
      <c r="LMK18" s="1933"/>
      <c r="LML18" s="1933"/>
      <c r="LMM18" s="1933"/>
      <c r="LMN18" s="1933"/>
      <c r="LMO18" s="1933"/>
      <c r="LMP18" s="1933"/>
      <c r="LMQ18" s="1933"/>
      <c r="LMR18" s="1933"/>
      <c r="LMS18" s="1933"/>
      <c r="LMT18" s="1933"/>
      <c r="LMU18" s="1933"/>
      <c r="LMV18" s="1933"/>
      <c r="LMW18" s="1933"/>
      <c r="LMX18" s="1933"/>
      <c r="LMY18" s="1933"/>
      <c r="LMZ18" s="1933"/>
      <c r="LNA18" s="1933"/>
      <c r="LNB18" s="1933"/>
      <c r="LNC18" s="1933"/>
      <c r="LND18" s="1933"/>
      <c r="LNE18" s="1933"/>
      <c r="LNF18" s="1933"/>
      <c r="LNG18" s="1933"/>
      <c r="LNH18" s="1933"/>
      <c r="LNI18" s="1933"/>
      <c r="LNJ18" s="1933"/>
      <c r="LNK18" s="1933"/>
      <c r="LNL18" s="1933"/>
      <c r="LNM18" s="1933"/>
      <c r="LNN18" s="1933"/>
      <c r="LNO18" s="1933"/>
      <c r="LNP18" s="1933"/>
      <c r="LNQ18" s="1933"/>
      <c r="LNR18" s="1933"/>
      <c r="LNS18" s="1933"/>
      <c r="LNT18" s="1933"/>
      <c r="LNU18" s="1933"/>
      <c r="LNV18" s="1933"/>
      <c r="LNW18" s="1933"/>
      <c r="LNX18" s="1933"/>
      <c r="LNY18" s="1933"/>
      <c r="LNZ18" s="1933"/>
      <c r="LOA18" s="1933"/>
      <c r="LOB18" s="1933"/>
      <c r="LOC18" s="1933"/>
      <c r="LOD18" s="1933"/>
      <c r="LOE18" s="1933"/>
      <c r="LOF18" s="1933"/>
      <c r="LOG18" s="1933"/>
      <c r="LOH18" s="1933"/>
      <c r="LOI18" s="1933"/>
      <c r="LOJ18" s="1933"/>
      <c r="LOK18" s="1933"/>
      <c r="LOL18" s="1933"/>
      <c r="LOM18" s="1933"/>
      <c r="LON18" s="1933"/>
      <c r="LOO18" s="1933"/>
      <c r="LOP18" s="1933"/>
      <c r="LOQ18" s="1933"/>
      <c r="LOR18" s="1933"/>
      <c r="LOS18" s="1933"/>
      <c r="LOT18" s="1933"/>
      <c r="LOU18" s="1933"/>
      <c r="LOV18" s="1933"/>
      <c r="LOW18" s="1933"/>
      <c r="LOX18" s="1933"/>
      <c r="LOY18" s="1933"/>
      <c r="LOZ18" s="1933"/>
      <c r="LPA18" s="1933"/>
      <c r="LPB18" s="1933"/>
      <c r="LPC18" s="1933"/>
      <c r="LPD18" s="1933"/>
      <c r="LPE18" s="1933"/>
      <c r="LPF18" s="1933"/>
      <c r="LPG18" s="1933"/>
      <c r="LPH18" s="1933"/>
      <c r="LPI18" s="1933"/>
      <c r="LPJ18" s="1933"/>
      <c r="LPK18" s="1933"/>
      <c r="LPL18" s="1933"/>
      <c r="LPM18" s="1933"/>
      <c r="LPN18" s="1933"/>
      <c r="LPO18" s="1933"/>
      <c r="LPP18" s="1933"/>
      <c r="LPQ18" s="1933"/>
      <c r="LPR18" s="1933"/>
      <c r="LPS18" s="1933"/>
      <c r="LPT18" s="1933"/>
      <c r="LPU18" s="1933"/>
      <c r="LPV18" s="1933"/>
      <c r="LPW18" s="1933"/>
      <c r="LPX18" s="1933"/>
      <c r="LPY18" s="1933"/>
      <c r="LPZ18" s="1933"/>
      <c r="LQA18" s="1933"/>
      <c r="LQB18" s="1933"/>
      <c r="LQC18" s="1933"/>
      <c r="LQD18" s="1933"/>
      <c r="LQE18" s="1933"/>
      <c r="LQF18" s="1933"/>
      <c r="LQG18" s="1933"/>
      <c r="LQH18" s="1933"/>
      <c r="LQI18" s="1933"/>
      <c r="LQJ18" s="1933"/>
      <c r="LQK18" s="1933"/>
      <c r="LQL18" s="1933"/>
      <c r="LQM18" s="1933"/>
      <c r="LQN18" s="1933"/>
      <c r="LQO18" s="1933"/>
      <c r="LQP18" s="1933"/>
      <c r="LQQ18" s="1933"/>
      <c r="LQR18" s="1933"/>
      <c r="LQS18" s="1933"/>
      <c r="LQT18" s="1933"/>
      <c r="LQU18" s="1933"/>
      <c r="LQV18" s="1933"/>
      <c r="LQW18" s="1933"/>
      <c r="LQX18" s="1933"/>
      <c r="LQY18" s="1933"/>
      <c r="LQZ18" s="1933"/>
      <c r="LRA18" s="1933"/>
      <c r="LRB18" s="1933"/>
      <c r="LRC18" s="1933"/>
      <c r="LRD18" s="1933"/>
      <c r="LRE18" s="1933"/>
      <c r="LRF18" s="1933"/>
      <c r="LRG18" s="1933"/>
      <c r="LRH18" s="1933"/>
      <c r="LRI18" s="1933"/>
      <c r="LRJ18" s="1933"/>
      <c r="LRK18" s="1933"/>
      <c r="LRL18" s="1933"/>
      <c r="LRM18" s="1933"/>
      <c r="LRN18" s="1933"/>
      <c r="LRO18" s="1933"/>
      <c r="LRP18" s="1933"/>
      <c r="LRQ18" s="1933"/>
      <c r="LRR18" s="1933"/>
      <c r="LRS18" s="1933"/>
      <c r="LRT18" s="1933"/>
      <c r="LRU18" s="1933"/>
      <c r="LRV18" s="1933"/>
      <c r="LRW18" s="1933"/>
      <c r="LRX18" s="1933"/>
      <c r="LRY18" s="1933"/>
      <c r="LRZ18" s="1933"/>
      <c r="LSA18" s="1933"/>
      <c r="LSB18" s="1933"/>
      <c r="LSC18" s="1933"/>
      <c r="LSD18" s="1933"/>
      <c r="LSE18" s="1933"/>
      <c r="LSF18" s="1933"/>
      <c r="LSG18" s="1933"/>
      <c r="LSH18" s="1933"/>
      <c r="LSI18" s="1933"/>
      <c r="LSJ18" s="1933"/>
      <c r="LSK18" s="1933"/>
      <c r="LSL18" s="1933"/>
      <c r="LSM18" s="1933"/>
      <c r="LSN18" s="1933"/>
      <c r="LSO18" s="1933"/>
      <c r="LSP18" s="1933"/>
      <c r="LSQ18" s="1933"/>
      <c r="LSR18" s="1933"/>
      <c r="LSS18" s="1933"/>
      <c r="LST18" s="1933"/>
      <c r="LSU18" s="1933"/>
      <c r="LSV18" s="1933"/>
      <c r="LSW18" s="1933"/>
      <c r="LSX18" s="1933"/>
      <c r="LSY18" s="1933"/>
      <c r="LSZ18" s="1933"/>
      <c r="LTA18" s="1933"/>
      <c r="LTB18" s="1933"/>
      <c r="LTC18" s="1933"/>
      <c r="LTD18" s="1933"/>
      <c r="LTE18" s="1933"/>
      <c r="LTF18" s="1933"/>
      <c r="LTG18" s="1933"/>
      <c r="LTH18" s="1933"/>
      <c r="LTI18" s="1933"/>
      <c r="LTJ18" s="1933"/>
      <c r="LTK18" s="1933"/>
      <c r="LTL18" s="1933"/>
      <c r="LTM18" s="1933"/>
      <c r="LTN18" s="1933"/>
      <c r="LTO18" s="1933"/>
      <c r="LTP18" s="1933"/>
      <c r="LTQ18" s="1933"/>
      <c r="LTR18" s="1933"/>
      <c r="LTS18" s="1933"/>
      <c r="LTT18" s="1933"/>
      <c r="LTU18" s="1933"/>
      <c r="LTV18" s="1933"/>
      <c r="LTW18" s="1933"/>
      <c r="LTX18" s="1933"/>
      <c r="LTY18" s="1933"/>
      <c r="LTZ18" s="1933"/>
      <c r="LUA18" s="1933"/>
      <c r="LUB18" s="1933"/>
      <c r="LUC18" s="1933"/>
      <c r="LUD18" s="1933"/>
      <c r="LUE18" s="1933"/>
      <c r="LUF18" s="1933"/>
      <c r="LUG18" s="1933"/>
      <c r="LUH18" s="1933"/>
      <c r="LUI18" s="1933"/>
      <c r="LUJ18" s="1933"/>
      <c r="LUK18" s="1933"/>
      <c r="LUL18" s="1933"/>
      <c r="LUM18" s="1933"/>
      <c r="LUN18" s="1933"/>
      <c r="LUO18" s="1933"/>
      <c r="LUP18" s="1933"/>
      <c r="LUQ18" s="1933"/>
      <c r="LUR18" s="1933"/>
      <c r="LUS18" s="1933"/>
      <c r="LUT18" s="1933"/>
      <c r="LUU18" s="1933"/>
      <c r="LUV18" s="1933"/>
      <c r="LUW18" s="1933"/>
      <c r="LUX18" s="1933"/>
      <c r="LUY18" s="1933"/>
      <c r="LUZ18" s="1933"/>
      <c r="LVA18" s="1933"/>
      <c r="LVB18" s="1933"/>
      <c r="LVC18" s="1933"/>
      <c r="LVD18" s="1933"/>
      <c r="LVE18" s="1933"/>
      <c r="LVF18" s="1933"/>
      <c r="LVG18" s="1933"/>
      <c r="LVH18" s="1933"/>
      <c r="LVI18" s="1933"/>
      <c r="LVJ18" s="1933"/>
      <c r="LVK18" s="1933"/>
      <c r="LVL18" s="1933"/>
      <c r="LVM18" s="1933"/>
      <c r="LVN18" s="1933"/>
      <c r="LVO18" s="1933"/>
      <c r="LVP18" s="1933"/>
      <c r="LVQ18" s="1933"/>
      <c r="LVR18" s="1933"/>
      <c r="LVS18" s="1933"/>
      <c r="LVT18" s="1933"/>
      <c r="LVU18" s="1933"/>
      <c r="LVV18" s="1933"/>
      <c r="LVW18" s="1933"/>
      <c r="LVX18" s="1933"/>
      <c r="LVY18" s="1933"/>
      <c r="LVZ18" s="1933"/>
      <c r="LWA18" s="1933"/>
      <c r="LWB18" s="1933"/>
      <c r="LWC18" s="1933"/>
      <c r="LWD18" s="1933"/>
      <c r="LWE18" s="1933"/>
      <c r="LWF18" s="1933"/>
      <c r="LWG18" s="1933"/>
      <c r="LWH18" s="1933"/>
      <c r="LWI18" s="1933"/>
      <c r="LWJ18" s="1933"/>
      <c r="LWK18" s="1933"/>
      <c r="LWL18" s="1933"/>
      <c r="LWM18" s="1933"/>
      <c r="LWN18" s="1933"/>
      <c r="LWO18" s="1933"/>
      <c r="LWP18" s="1933"/>
      <c r="LWQ18" s="1933"/>
      <c r="LWR18" s="1933"/>
      <c r="LWS18" s="1933"/>
      <c r="LWT18" s="1933"/>
      <c r="LWU18" s="1933"/>
      <c r="LWV18" s="1933"/>
      <c r="LWW18" s="1933"/>
      <c r="LWX18" s="1933"/>
      <c r="LWY18" s="1933"/>
      <c r="LWZ18" s="1933"/>
      <c r="LXA18" s="1933"/>
      <c r="LXB18" s="1933"/>
      <c r="LXC18" s="1933"/>
      <c r="LXD18" s="1933"/>
      <c r="LXE18" s="1933"/>
      <c r="LXF18" s="1933"/>
      <c r="LXG18" s="1933"/>
      <c r="LXH18" s="1933"/>
      <c r="LXI18" s="1933"/>
      <c r="LXJ18" s="1933"/>
      <c r="LXK18" s="1933"/>
      <c r="LXL18" s="1933"/>
      <c r="LXM18" s="1933"/>
      <c r="LXN18" s="1933"/>
      <c r="LXO18" s="1933"/>
      <c r="LXP18" s="1933"/>
      <c r="LXQ18" s="1933"/>
      <c r="LXR18" s="1933"/>
      <c r="LXS18" s="1933"/>
      <c r="LXT18" s="1933"/>
      <c r="LXU18" s="1933"/>
      <c r="LXV18" s="1933"/>
      <c r="LXW18" s="1933"/>
      <c r="LXX18" s="1933"/>
      <c r="LXY18" s="1933"/>
      <c r="LXZ18" s="1933"/>
      <c r="LYA18" s="1933"/>
      <c r="LYB18" s="1933"/>
      <c r="LYC18" s="1933"/>
      <c r="LYD18" s="1933"/>
      <c r="LYE18" s="1933"/>
      <c r="LYF18" s="1933"/>
      <c r="LYG18" s="1933"/>
      <c r="LYH18" s="1933"/>
      <c r="LYI18" s="1933"/>
      <c r="LYJ18" s="1933"/>
      <c r="LYK18" s="1933"/>
      <c r="LYL18" s="1933"/>
      <c r="LYM18" s="1933"/>
      <c r="LYN18" s="1933"/>
      <c r="LYO18" s="1933"/>
      <c r="LYP18" s="1933"/>
      <c r="LYQ18" s="1933"/>
      <c r="LYR18" s="1933"/>
      <c r="LYS18" s="1933"/>
      <c r="LYT18" s="1933"/>
      <c r="LYU18" s="1933"/>
      <c r="LYV18" s="1933"/>
      <c r="LYW18" s="1933"/>
      <c r="LYX18" s="1933"/>
      <c r="LYY18" s="1933"/>
      <c r="LYZ18" s="1933"/>
      <c r="LZA18" s="1933"/>
      <c r="LZB18" s="1933"/>
      <c r="LZC18" s="1933"/>
      <c r="LZD18" s="1933"/>
      <c r="LZE18" s="1933"/>
      <c r="LZF18" s="1933"/>
      <c r="LZG18" s="1933"/>
      <c r="LZH18" s="1933"/>
      <c r="LZI18" s="1933"/>
      <c r="LZJ18" s="1933"/>
      <c r="LZK18" s="1933"/>
      <c r="LZL18" s="1933"/>
      <c r="LZM18" s="1933"/>
      <c r="LZN18" s="1933"/>
      <c r="LZO18" s="1933"/>
      <c r="LZP18" s="1933"/>
      <c r="LZQ18" s="1933"/>
      <c r="LZR18" s="1933"/>
      <c r="LZS18" s="1933"/>
      <c r="LZT18" s="1933"/>
      <c r="LZU18" s="1933"/>
      <c r="LZV18" s="1933"/>
      <c r="LZW18" s="1933"/>
      <c r="LZX18" s="1933"/>
      <c r="LZY18" s="1933"/>
      <c r="LZZ18" s="1933"/>
      <c r="MAA18" s="1933"/>
      <c r="MAB18" s="1933"/>
      <c r="MAC18" s="1933"/>
      <c r="MAD18" s="1933"/>
      <c r="MAE18" s="1933"/>
      <c r="MAF18" s="1933"/>
      <c r="MAG18" s="1933"/>
      <c r="MAH18" s="1933"/>
      <c r="MAI18" s="1933"/>
      <c r="MAJ18" s="1933"/>
      <c r="MAK18" s="1933"/>
      <c r="MAL18" s="1933"/>
      <c r="MAM18" s="1933"/>
      <c r="MAN18" s="1933"/>
      <c r="MAO18" s="1933"/>
      <c r="MAP18" s="1933"/>
      <c r="MAQ18" s="1933"/>
      <c r="MAR18" s="1933"/>
      <c r="MAS18" s="1933"/>
      <c r="MAT18" s="1933"/>
      <c r="MAU18" s="1933"/>
      <c r="MAV18" s="1933"/>
      <c r="MAW18" s="1933"/>
      <c r="MAX18" s="1933"/>
      <c r="MAY18" s="1933"/>
      <c r="MAZ18" s="1933"/>
      <c r="MBA18" s="1933"/>
      <c r="MBB18" s="1933"/>
      <c r="MBC18" s="1933"/>
      <c r="MBD18" s="1933"/>
      <c r="MBE18" s="1933"/>
      <c r="MBF18" s="1933"/>
      <c r="MBG18" s="1933"/>
      <c r="MBH18" s="1933"/>
      <c r="MBI18" s="1933"/>
      <c r="MBJ18" s="1933"/>
      <c r="MBK18" s="1933"/>
      <c r="MBL18" s="1933"/>
      <c r="MBM18" s="1933"/>
      <c r="MBN18" s="1933"/>
      <c r="MBO18" s="1933"/>
      <c r="MBP18" s="1933"/>
      <c r="MBQ18" s="1933"/>
      <c r="MBR18" s="1933"/>
      <c r="MBS18" s="1933"/>
      <c r="MBT18" s="1933"/>
      <c r="MBU18" s="1933"/>
      <c r="MBV18" s="1933"/>
      <c r="MBW18" s="1933"/>
      <c r="MBX18" s="1933"/>
      <c r="MBY18" s="1933"/>
      <c r="MBZ18" s="1933"/>
      <c r="MCA18" s="1933"/>
      <c r="MCB18" s="1933"/>
      <c r="MCC18" s="1933"/>
      <c r="MCD18" s="1933"/>
      <c r="MCE18" s="1933"/>
      <c r="MCF18" s="1933"/>
      <c r="MCG18" s="1933"/>
      <c r="MCH18" s="1933"/>
      <c r="MCI18" s="1933"/>
      <c r="MCJ18" s="1933"/>
      <c r="MCK18" s="1933"/>
      <c r="MCL18" s="1933"/>
      <c r="MCM18" s="1933"/>
      <c r="MCN18" s="1933"/>
      <c r="MCO18" s="1933"/>
      <c r="MCP18" s="1933"/>
      <c r="MCQ18" s="1933"/>
      <c r="MCR18" s="1933"/>
      <c r="MCS18" s="1933"/>
      <c r="MCT18" s="1933"/>
      <c r="MCU18" s="1933"/>
      <c r="MCV18" s="1933"/>
      <c r="MCW18" s="1933"/>
      <c r="MCX18" s="1933"/>
      <c r="MCY18" s="1933"/>
      <c r="MCZ18" s="1933"/>
      <c r="MDA18" s="1933"/>
      <c r="MDB18" s="1933"/>
      <c r="MDC18" s="1933"/>
      <c r="MDD18" s="1933"/>
      <c r="MDE18" s="1933"/>
      <c r="MDF18" s="1933"/>
      <c r="MDG18" s="1933"/>
      <c r="MDH18" s="1933"/>
      <c r="MDI18" s="1933"/>
      <c r="MDJ18" s="1933"/>
      <c r="MDK18" s="1933"/>
      <c r="MDL18" s="1933"/>
      <c r="MDM18" s="1933"/>
      <c r="MDN18" s="1933"/>
      <c r="MDO18" s="1933"/>
      <c r="MDP18" s="1933"/>
      <c r="MDQ18" s="1933"/>
      <c r="MDR18" s="1933"/>
      <c r="MDS18" s="1933"/>
      <c r="MDT18" s="1933"/>
      <c r="MDU18" s="1933"/>
      <c r="MDV18" s="1933"/>
      <c r="MDW18" s="1933"/>
      <c r="MDX18" s="1933"/>
      <c r="MDY18" s="1933"/>
      <c r="MDZ18" s="1933"/>
      <c r="MEA18" s="1933"/>
      <c r="MEB18" s="1933"/>
      <c r="MEC18" s="1933"/>
      <c r="MED18" s="1933"/>
      <c r="MEE18" s="1933"/>
      <c r="MEF18" s="1933"/>
      <c r="MEG18" s="1933"/>
      <c r="MEH18" s="1933"/>
      <c r="MEI18" s="1933"/>
      <c r="MEJ18" s="1933"/>
      <c r="MEK18" s="1933"/>
      <c r="MEL18" s="1933"/>
      <c r="MEM18" s="1933"/>
      <c r="MEN18" s="1933"/>
      <c r="MEO18" s="1933"/>
      <c r="MEP18" s="1933"/>
      <c r="MEQ18" s="1933"/>
      <c r="MER18" s="1933"/>
      <c r="MES18" s="1933"/>
      <c r="MET18" s="1933"/>
      <c r="MEU18" s="1933"/>
      <c r="MEV18" s="1933"/>
      <c r="MEW18" s="1933"/>
      <c r="MEX18" s="1933"/>
      <c r="MEY18" s="1933"/>
      <c r="MEZ18" s="1933"/>
      <c r="MFA18" s="1933"/>
      <c r="MFB18" s="1933"/>
      <c r="MFC18" s="1933"/>
      <c r="MFD18" s="1933"/>
      <c r="MFE18" s="1933"/>
      <c r="MFF18" s="1933"/>
      <c r="MFG18" s="1933"/>
      <c r="MFH18" s="1933"/>
      <c r="MFI18" s="1933"/>
      <c r="MFJ18" s="1933"/>
      <c r="MFK18" s="1933"/>
      <c r="MFL18" s="1933"/>
      <c r="MFM18" s="1933"/>
      <c r="MFN18" s="1933"/>
      <c r="MFO18" s="1933"/>
      <c r="MFP18" s="1933"/>
      <c r="MFQ18" s="1933"/>
      <c r="MFR18" s="1933"/>
      <c r="MFS18" s="1933"/>
      <c r="MFT18" s="1933"/>
      <c r="MFU18" s="1933"/>
      <c r="MFV18" s="1933"/>
      <c r="MFW18" s="1933"/>
      <c r="MFX18" s="1933"/>
      <c r="MFY18" s="1933"/>
      <c r="MFZ18" s="1933"/>
      <c r="MGA18" s="1933"/>
      <c r="MGB18" s="1933"/>
      <c r="MGC18" s="1933"/>
      <c r="MGD18" s="1933"/>
      <c r="MGE18" s="1933"/>
      <c r="MGF18" s="1933"/>
      <c r="MGG18" s="1933"/>
      <c r="MGH18" s="1933"/>
      <c r="MGI18" s="1933"/>
      <c r="MGJ18" s="1933"/>
      <c r="MGK18" s="1933"/>
      <c r="MGL18" s="1933"/>
      <c r="MGM18" s="1933"/>
      <c r="MGN18" s="1933"/>
      <c r="MGO18" s="1933"/>
      <c r="MGP18" s="1933"/>
      <c r="MGQ18" s="1933"/>
      <c r="MGR18" s="1933"/>
      <c r="MGS18" s="1933"/>
      <c r="MGT18" s="1933"/>
      <c r="MGU18" s="1933"/>
      <c r="MGV18" s="1933"/>
      <c r="MGW18" s="1933"/>
      <c r="MGX18" s="1933"/>
      <c r="MGY18" s="1933"/>
      <c r="MGZ18" s="1933"/>
      <c r="MHA18" s="1933"/>
      <c r="MHB18" s="1933"/>
      <c r="MHC18" s="1933"/>
      <c r="MHD18" s="1933"/>
      <c r="MHE18" s="1933"/>
      <c r="MHF18" s="1933"/>
      <c r="MHG18" s="1933"/>
      <c r="MHH18" s="1933"/>
      <c r="MHI18" s="1933"/>
      <c r="MHJ18" s="1933"/>
      <c r="MHK18" s="1933"/>
      <c r="MHL18" s="1933"/>
      <c r="MHM18" s="1933"/>
      <c r="MHN18" s="1933"/>
      <c r="MHO18" s="1933"/>
      <c r="MHP18" s="1933"/>
      <c r="MHQ18" s="1933"/>
      <c r="MHR18" s="1933"/>
      <c r="MHS18" s="1933"/>
      <c r="MHT18" s="1933"/>
      <c r="MHU18" s="1933"/>
      <c r="MHV18" s="1933"/>
      <c r="MHW18" s="1933"/>
      <c r="MHX18" s="1933"/>
      <c r="MHY18" s="1933"/>
      <c r="MHZ18" s="1933"/>
      <c r="MIA18" s="1933"/>
      <c r="MIB18" s="1933"/>
      <c r="MIC18" s="1933"/>
      <c r="MID18" s="1933"/>
      <c r="MIE18" s="1933"/>
      <c r="MIF18" s="1933"/>
      <c r="MIG18" s="1933"/>
      <c r="MIH18" s="1933"/>
      <c r="MII18" s="1933"/>
      <c r="MIJ18" s="1933"/>
      <c r="MIK18" s="1933"/>
      <c r="MIL18" s="1933"/>
      <c r="MIM18" s="1933"/>
      <c r="MIN18" s="1933"/>
      <c r="MIO18" s="1933"/>
      <c r="MIP18" s="1933"/>
      <c r="MIQ18" s="1933"/>
      <c r="MIR18" s="1933"/>
      <c r="MIS18" s="1933"/>
      <c r="MIT18" s="1933"/>
      <c r="MIU18" s="1933"/>
      <c r="MIV18" s="1933"/>
      <c r="MIW18" s="1933"/>
      <c r="MIX18" s="1933"/>
      <c r="MIY18" s="1933"/>
      <c r="MIZ18" s="1933"/>
      <c r="MJA18" s="1933"/>
      <c r="MJB18" s="1933"/>
      <c r="MJC18" s="1933"/>
      <c r="MJD18" s="1933"/>
      <c r="MJE18" s="1933"/>
      <c r="MJF18" s="1933"/>
      <c r="MJG18" s="1933"/>
      <c r="MJH18" s="1933"/>
      <c r="MJI18" s="1933"/>
      <c r="MJJ18" s="1933"/>
      <c r="MJK18" s="1933"/>
      <c r="MJL18" s="1933"/>
      <c r="MJM18" s="1933"/>
      <c r="MJN18" s="1933"/>
      <c r="MJO18" s="1933"/>
      <c r="MJP18" s="1933"/>
      <c r="MJQ18" s="1933"/>
      <c r="MJR18" s="1933"/>
      <c r="MJS18" s="1933"/>
      <c r="MJT18" s="1933"/>
      <c r="MJU18" s="1933"/>
      <c r="MJV18" s="1933"/>
      <c r="MJW18" s="1933"/>
      <c r="MJX18" s="1933"/>
      <c r="MJY18" s="1933"/>
      <c r="MJZ18" s="1933"/>
      <c r="MKA18" s="1933"/>
      <c r="MKB18" s="1933"/>
      <c r="MKC18" s="1933"/>
      <c r="MKD18" s="1933"/>
      <c r="MKE18" s="1933"/>
      <c r="MKF18" s="1933"/>
      <c r="MKG18" s="1933"/>
      <c r="MKH18" s="1933"/>
      <c r="MKI18" s="1933"/>
      <c r="MKJ18" s="1933"/>
      <c r="MKK18" s="1933"/>
      <c r="MKL18" s="1933"/>
      <c r="MKM18" s="1933"/>
      <c r="MKN18" s="1933"/>
      <c r="MKO18" s="1933"/>
      <c r="MKP18" s="1933"/>
      <c r="MKQ18" s="1933"/>
      <c r="MKR18" s="1933"/>
      <c r="MKS18" s="1933"/>
      <c r="MKT18" s="1933"/>
      <c r="MKU18" s="1933"/>
      <c r="MKV18" s="1933"/>
      <c r="MKW18" s="1933"/>
      <c r="MKX18" s="1933"/>
      <c r="MKY18" s="1933"/>
      <c r="MKZ18" s="1933"/>
      <c r="MLA18" s="1933"/>
      <c r="MLB18" s="1933"/>
      <c r="MLC18" s="1933"/>
      <c r="MLD18" s="1933"/>
      <c r="MLE18" s="1933"/>
      <c r="MLF18" s="1933"/>
      <c r="MLG18" s="1933"/>
      <c r="MLH18" s="1933"/>
      <c r="MLI18" s="1933"/>
      <c r="MLJ18" s="1933"/>
      <c r="MLK18" s="1933"/>
      <c r="MLL18" s="1933"/>
      <c r="MLM18" s="1933"/>
      <c r="MLN18" s="1933"/>
      <c r="MLO18" s="1933"/>
      <c r="MLP18" s="1933"/>
      <c r="MLQ18" s="1933"/>
      <c r="MLR18" s="1933"/>
      <c r="MLS18" s="1933"/>
      <c r="MLT18" s="1933"/>
      <c r="MLU18" s="1933"/>
      <c r="MLV18" s="1933"/>
      <c r="MLW18" s="1933"/>
      <c r="MLX18" s="1933"/>
      <c r="MLY18" s="1933"/>
      <c r="MLZ18" s="1933"/>
      <c r="MMA18" s="1933"/>
      <c r="MMB18" s="1933"/>
      <c r="MMC18" s="1933"/>
      <c r="MMD18" s="1933"/>
      <c r="MME18" s="1933"/>
      <c r="MMF18" s="1933"/>
      <c r="MMG18" s="1933"/>
      <c r="MMH18" s="1933"/>
      <c r="MMI18" s="1933"/>
      <c r="MMJ18" s="1933"/>
      <c r="MMK18" s="1933"/>
      <c r="MML18" s="1933"/>
      <c r="MMM18" s="1933"/>
      <c r="MMN18" s="1933"/>
      <c r="MMO18" s="1933"/>
      <c r="MMP18" s="1933"/>
      <c r="MMQ18" s="1933"/>
      <c r="MMR18" s="1933"/>
      <c r="MMS18" s="1933"/>
      <c r="MMT18" s="1933"/>
      <c r="MMU18" s="1933"/>
      <c r="MMV18" s="1933"/>
      <c r="MMW18" s="1933"/>
      <c r="MMX18" s="1933"/>
      <c r="MMY18" s="1933"/>
      <c r="MMZ18" s="1933"/>
      <c r="MNA18" s="1933"/>
      <c r="MNB18" s="1933"/>
      <c r="MNC18" s="1933"/>
      <c r="MND18" s="1933"/>
      <c r="MNE18" s="1933"/>
      <c r="MNF18" s="1933"/>
      <c r="MNG18" s="1933"/>
      <c r="MNH18" s="1933"/>
      <c r="MNI18" s="1933"/>
      <c r="MNJ18" s="1933"/>
      <c r="MNK18" s="1933"/>
      <c r="MNL18" s="1933"/>
      <c r="MNM18" s="1933"/>
      <c r="MNN18" s="1933"/>
      <c r="MNO18" s="1933"/>
      <c r="MNP18" s="1933"/>
      <c r="MNQ18" s="1933"/>
      <c r="MNR18" s="1933"/>
      <c r="MNS18" s="1933"/>
      <c r="MNT18" s="1933"/>
      <c r="MNU18" s="1933"/>
      <c r="MNV18" s="1933"/>
      <c r="MNW18" s="1933"/>
      <c r="MNX18" s="1933"/>
      <c r="MNY18" s="1933"/>
      <c r="MNZ18" s="1933"/>
      <c r="MOA18" s="1933"/>
      <c r="MOB18" s="1933"/>
      <c r="MOC18" s="1933"/>
      <c r="MOD18" s="1933"/>
      <c r="MOE18" s="1933"/>
      <c r="MOF18" s="1933"/>
      <c r="MOG18" s="1933"/>
      <c r="MOH18" s="1933"/>
      <c r="MOI18" s="1933"/>
      <c r="MOJ18" s="1933"/>
      <c r="MOK18" s="1933"/>
      <c r="MOL18" s="1933"/>
      <c r="MOM18" s="1933"/>
      <c r="MON18" s="1933"/>
      <c r="MOO18" s="1933"/>
      <c r="MOP18" s="1933"/>
      <c r="MOQ18" s="1933"/>
      <c r="MOR18" s="1933"/>
      <c r="MOS18" s="1933"/>
      <c r="MOT18" s="1933"/>
      <c r="MOU18" s="1933"/>
      <c r="MOV18" s="1933"/>
      <c r="MOW18" s="1933"/>
      <c r="MOX18" s="1933"/>
      <c r="MOY18" s="1933"/>
      <c r="MOZ18" s="1933"/>
      <c r="MPA18" s="1933"/>
      <c r="MPB18" s="1933"/>
      <c r="MPC18" s="1933"/>
      <c r="MPD18" s="1933"/>
      <c r="MPE18" s="1933"/>
      <c r="MPF18" s="1933"/>
      <c r="MPG18" s="1933"/>
      <c r="MPH18" s="1933"/>
      <c r="MPI18" s="1933"/>
      <c r="MPJ18" s="1933"/>
      <c r="MPK18" s="1933"/>
      <c r="MPL18" s="1933"/>
      <c r="MPM18" s="1933"/>
      <c r="MPN18" s="1933"/>
      <c r="MPO18" s="1933"/>
      <c r="MPP18" s="1933"/>
      <c r="MPQ18" s="1933"/>
      <c r="MPR18" s="1933"/>
      <c r="MPS18" s="1933"/>
      <c r="MPT18" s="1933"/>
      <c r="MPU18" s="1933"/>
      <c r="MPV18" s="1933"/>
      <c r="MPW18" s="1933"/>
      <c r="MPX18" s="1933"/>
      <c r="MPY18" s="1933"/>
      <c r="MPZ18" s="1933"/>
      <c r="MQA18" s="1933"/>
      <c r="MQB18" s="1933"/>
      <c r="MQC18" s="1933"/>
      <c r="MQD18" s="1933"/>
      <c r="MQE18" s="1933"/>
      <c r="MQF18" s="1933"/>
      <c r="MQG18" s="1933"/>
      <c r="MQH18" s="1933"/>
      <c r="MQI18" s="1933"/>
      <c r="MQJ18" s="1933"/>
      <c r="MQK18" s="1933"/>
      <c r="MQL18" s="1933"/>
      <c r="MQM18" s="1933"/>
      <c r="MQN18" s="1933"/>
      <c r="MQO18" s="1933"/>
      <c r="MQP18" s="1933"/>
      <c r="MQQ18" s="1933"/>
      <c r="MQR18" s="1933"/>
      <c r="MQS18" s="1933"/>
      <c r="MQT18" s="1933"/>
      <c r="MQU18" s="1933"/>
      <c r="MQV18" s="1933"/>
      <c r="MQW18" s="1933"/>
      <c r="MQX18" s="1933"/>
      <c r="MQY18" s="1933"/>
      <c r="MQZ18" s="1933"/>
      <c r="MRA18" s="1933"/>
      <c r="MRB18" s="1933"/>
      <c r="MRC18" s="1933"/>
      <c r="MRD18" s="1933"/>
      <c r="MRE18" s="1933"/>
      <c r="MRF18" s="1933"/>
      <c r="MRG18" s="1933"/>
      <c r="MRH18" s="1933"/>
      <c r="MRI18" s="1933"/>
      <c r="MRJ18" s="1933"/>
      <c r="MRK18" s="1933"/>
      <c r="MRL18" s="1933"/>
      <c r="MRM18" s="1933"/>
      <c r="MRN18" s="1933"/>
      <c r="MRO18" s="1933"/>
      <c r="MRP18" s="1933"/>
      <c r="MRQ18" s="1933"/>
      <c r="MRR18" s="1933"/>
      <c r="MRS18" s="1933"/>
      <c r="MRT18" s="1933"/>
      <c r="MRU18" s="1933"/>
      <c r="MRV18" s="1933"/>
      <c r="MRW18" s="1933"/>
      <c r="MRX18" s="1933"/>
      <c r="MRY18" s="1933"/>
      <c r="MRZ18" s="1933"/>
      <c r="MSA18" s="1933"/>
      <c r="MSB18" s="1933"/>
      <c r="MSC18" s="1933"/>
      <c r="MSD18" s="1933"/>
      <c r="MSE18" s="1933"/>
      <c r="MSF18" s="1933"/>
      <c r="MSG18" s="1933"/>
      <c r="MSH18" s="1933"/>
      <c r="MSI18" s="1933"/>
      <c r="MSJ18" s="1933"/>
      <c r="MSK18" s="1933"/>
      <c r="MSL18" s="1933"/>
      <c r="MSM18" s="1933"/>
      <c r="MSN18" s="1933"/>
      <c r="MSO18" s="1933"/>
      <c r="MSP18" s="1933"/>
      <c r="MSQ18" s="1933"/>
      <c r="MSR18" s="1933"/>
      <c r="MSS18" s="1933"/>
      <c r="MST18" s="1933"/>
      <c r="MSU18" s="1933"/>
      <c r="MSV18" s="1933"/>
      <c r="MSW18" s="1933"/>
      <c r="MSX18" s="1933"/>
      <c r="MSY18" s="1933"/>
      <c r="MSZ18" s="1933"/>
      <c r="MTA18" s="1933"/>
      <c r="MTB18" s="1933"/>
      <c r="MTC18" s="1933"/>
      <c r="MTD18" s="1933"/>
      <c r="MTE18" s="1933"/>
      <c r="MTF18" s="1933"/>
      <c r="MTG18" s="1933"/>
      <c r="MTH18" s="1933"/>
      <c r="MTI18" s="1933"/>
      <c r="MTJ18" s="1933"/>
      <c r="MTK18" s="1933"/>
      <c r="MTL18" s="1933"/>
      <c r="MTM18" s="1933"/>
      <c r="MTN18" s="1933"/>
      <c r="MTO18" s="1933"/>
      <c r="MTP18" s="1933"/>
      <c r="MTQ18" s="1933"/>
      <c r="MTR18" s="1933"/>
      <c r="MTS18" s="1933"/>
      <c r="MTT18" s="1933"/>
      <c r="MTU18" s="1933"/>
      <c r="MTV18" s="1933"/>
      <c r="MTW18" s="1933"/>
      <c r="MTX18" s="1933"/>
      <c r="MTY18" s="1933"/>
      <c r="MTZ18" s="1933"/>
      <c r="MUA18" s="1933"/>
      <c r="MUB18" s="1933"/>
      <c r="MUC18" s="1933"/>
      <c r="MUD18" s="1933"/>
      <c r="MUE18" s="1933"/>
      <c r="MUF18" s="1933"/>
      <c r="MUG18" s="1933"/>
      <c r="MUH18" s="1933"/>
      <c r="MUI18" s="1933"/>
      <c r="MUJ18" s="1933"/>
      <c r="MUK18" s="1933"/>
      <c r="MUL18" s="1933"/>
      <c r="MUM18" s="1933"/>
      <c r="MUN18" s="1933"/>
      <c r="MUO18" s="1933"/>
      <c r="MUP18" s="1933"/>
      <c r="MUQ18" s="1933"/>
      <c r="MUR18" s="1933"/>
      <c r="MUS18" s="1933"/>
      <c r="MUT18" s="1933"/>
      <c r="MUU18" s="1933"/>
      <c r="MUV18" s="1933"/>
      <c r="MUW18" s="1933"/>
      <c r="MUX18" s="1933"/>
      <c r="MUY18" s="1933"/>
      <c r="MUZ18" s="1933"/>
      <c r="MVA18" s="1933"/>
      <c r="MVB18" s="1933"/>
      <c r="MVC18" s="1933"/>
      <c r="MVD18" s="1933"/>
      <c r="MVE18" s="1933"/>
      <c r="MVF18" s="1933"/>
      <c r="MVG18" s="1933"/>
      <c r="MVH18" s="1933"/>
      <c r="MVI18" s="1933"/>
      <c r="MVJ18" s="1933"/>
      <c r="MVK18" s="1933"/>
      <c r="MVL18" s="1933"/>
      <c r="MVM18" s="1933"/>
      <c r="MVN18" s="1933"/>
      <c r="MVO18" s="1933"/>
      <c r="MVP18" s="1933"/>
      <c r="MVQ18" s="1933"/>
      <c r="MVR18" s="1933"/>
      <c r="MVS18" s="1933"/>
      <c r="MVT18" s="1933"/>
      <c r="MVU18" s="1933"/>
      <c r="MVV18" s="1933"/>
      <c r="MVW18" s="1933"/>
      <c r="MVX18" s="1933"/>
      <c r="MVY18" s="1933"/>
      <c r="MVZ18" s="1933"/>
      <c r="MWA18" s="1933"/>
      <c r="MWB18" s="1933"/>
      <c r="MWC18" s="1933"/>
      <c r="MWD18" s="1933"/>
      <c r="MWE18" s="1933"/>
      <c r="MWF18" s="1933"/>
      <c r="MWG18" s="1933"/>
      <c r="MWH18" s="1933"/>
      <c r="MWI18" s="1933"/>
      <c r="MWJ18" s="1933"/>
      <c r="MWK18" s="1933"/>
      <c r="MWL18" s="1933"/>
      <c r="MWM18" s="1933"/>
      <c r="MWN18" s="1933"/>
      <c r="MWO18" s="1933"/>
      <c r="MWP18" s="1933"/>
      <c r="MWQ18" s="1933"/>
      <c r="MWR18" s="1933"/>
      <c r="MWS18" s="1933"/>
      <c r="MWT18" s="1933"/>
      <c r="MWU18" s="1933"/>
      <c r="MWV18" s="1933"/>
      <c r="MWW18" s="1933"/>
      <c r="MWX18" s="1933"/>
      <c r="MWY18" s="1933"/>
      <c r="MWZ18" s="1933"/>
      <c r="MXA18" s="1933"/>
      <c r="MXB18" s="1933"/>
      <c r="MXC18" s="1933"/>
      <c r="MXD18" s="1933"/>
      <c r="MXE18" s="1933"/>
      <c r="MXF18" s="1933"/>
      <c r="MXG18" s="1933"/>
      <c r="MXH18" s="1933"/>
      <c r="MXI18" s="1933"/>
      <c r="MXJ18" s="1933"/>
      <c r="MXK18" s="1933"/>
      <c r="MXL18" s="1933"/>
      <c r="MXM18" s="1933"/>
      <c r="MXN18" s="1933"/>
      <c r="MXO18" s="1933"/>
      <c r="MXP18" s="1933"/>
      <c r="MXQ18" s="1933"/>
      <c r="MXR18" s="1933"/>
      <c r="MXS18" s="1933"/>
      <c r="MXT18" s="1933"/>
      <c r="MXU18" s="1933"/>
      <c r="MXV18" s="1933"/>
      <c r="MXW18" s="1933"/>
      <c r="MXX18" s="1933"/>
      <c r="MXY18" s="1933"/>
      <c r="MXZ18" s="1933"/>
      <c r="MYA18" s="1933"/>
      <c r="MYB18" s="1933"/>
      <c r="MYC18" s="1933"/>
      <c r="MYD18" s="1933"/>
      <c r="MYE18" s="1933"/>
      <c r="MYF18" s="1933"/>
      <c r="MYG18" s="1933"/>
      <c r="MYH18" s="1933"/>
      <c r="MYI18" s="1933"/>
      <c r="MYJ18" s="1933"/>
      <c r="MYK18" s="1933"/>
      <c r="MYL18" s="1933"/>
      <c r="MYM18" s="1933"/>
      <c r="MYN18" s="1933"/>
      <c r="MYO18" s="1933"/>
      <c r="MYP18" s="1933"/>
      <c r="MYQ18" s="1933"/>
      <c r="MYR18" s="1933"/>
      <c r="MYS18" s="1933"/>
      <c r="MYT18" s="1933"/>
      <c r="MYU18" s="1933"/>
      <c r="MYV18" s="1933"/>
      <c r="MYW18" s="1933"/>
      <c r="MYX18" s="1933"/>
      <c r="MYY18" s="1933"/>
      <c r="MYZ18" s="1933"/>
      <c r="MZA18" s="1933"/>
      <c r="MZB18" s="1933"/>
      <c r="MZC18" s="1933"/>
      <c r="MZD18" s="1933"/>
      <c r="MZE18" s="1933"/>
      <c r="MZF18" s="1933"/>
      <c r="MZG18" s="1933"/>
      <c r="MZH18" s="1933"/>
      <c r="MZI18" s="1933"/>
      <c r="MZJ18" s="1933"/>
      <c r="MZK18" s="1933"/>
      <c r="MZL18" s="1933"/>
      <c r="MZM18" s="1933"/>
      <c r="MZN18" s="1933"/>
      <c r="MZO18" s="1933"/>
      <c r="MZP18" s="1933"/>
      <c r="MZQ18" s="1933"/>
      <c r="MZR18" s="1933"/>
      <c r="MZS18" s="1933"/>
      <c r="MZT18" s="1933"/>
      <c r="MZU18" s="1933"/>
      <c r="MZV18" s="1933"/>
      <c r="MZW18" s="1933"/>
      <c r="MZX18" s="1933"/>
      <c r="MZY18" s="1933"/>
      <c r="MZZ18" s="1933"/>
      <c r="NAA18" s="1933"/>
      <c r="NAB18" s="1933"/>
      <c r="NAC18" s="1933"/>
      <c r="NAD18" s="1933"/>
      <c r="NAE18" s="1933"/>
      <c r="NAF18" s="1933"/>
      <c r="NAG18" s="1933"/>
      <c r="NAH18" s="1933"/>
      <c r="NAI18" s="1933"/>
      <c r="NAJ18" s="1933"/>
      <c r="NAK18" s="1933"/>
      <c r="NAL18" s="1933"/>
      <c r="NAM18" s="1933"/>
      <c r="NAN18" s="1933"/>
      <c r="NAO18" s="1933"/>
      <c r="NAP18" s="1933"/>
      <c r="NAQ18" s="1933"/>
      <c r="NAR18" s="1933"/>
      <c r="NAS18" s="1933"/>
      <c r="NAT18" s="1933"/>
      <c r="NAU18" s="1933"/>
      <c r="NAV18" s="1933"/>
      <c r="NAW18" s="1933"/>
      <c r="NAX18" s="1933"/>
      <c r="NAY18" s="1933"/>
      <c r="NAZ18" s="1933"/>
      <c r="NBA18" s="1933"/>
      <c r="NBB18" s="1933"/>
      <c r="NBC18" s="1933"/>
      <c r="NBD18" s="1933"/>
      <c r="NBE18" s="1933"/>
      <c r="NBF18" s="1933"/>
      <c r="NBG18" s="1933"/>
      <c r="NBH18" s="1933"/>
      <c r="NBI18" s="1933"/>
      <c r="NBJ18" s="1933"/>
      <c r="NBK18" s="1933"/>
      <c r="NBL18" s="1933"/>
      <c r="NBM18" s="1933"/>
      <c r="NBN18" s="1933"/>
      <c r="NBO18" s="1933"/>
      <c r="NBP18" s="1933"/>
      <c r="NBQ18" s="1933"/>
      <c r="NBR18" s="1933"/>
      <c r="NBS18" s="1933"/>
      <c r="NBT18" s="1933"/>
      <c r="NBU18" s="1933"/>
      <c r="NBV18" s="1933"/>
      <c r="NBW18" s="1933"/>
      <c r="NBX18" s="1933"/>
      <c r="NBY18" s="1933"/>
      <c r="NBZ18" s="1933"/>
      <c r="NCA18" s="1933"/>
      <c r="NCB18" s="1933"/>
      <c r="NCC18" s="1933"/>
      <c r="NCD18" s="1933"/>
      <c r="NCE18" s="1933"/>
      <c r="NCF18" s="1933"/>
      <c r="NCG18" s="1933"/>
      <c r="NCH18" s="1933"/>
      <c r="NCI18" s="1933"/>
      <c r="NCJ18" s="1933"/>
      <c r="NCK18" s="1933"/>
      <c r="NCL18" s="1933"/>
      <c r="NCM18" s="1933"/>
      <c r="NCN18" s="1933"/>
      <c r="NCO18" s="1933"/>
      <c r="NCP18" s="1933"/>
      <c r="NCQ18" s="1933"/>
      <c r="NCR18" s="1933"/>
      <c r="NCS18" s="1933"/>
      <c r="NCT18" s="1933"/>
      <c r="NCU18" s="1933"/>
      <c r="NCV18" s="1933"/>
      <c r="NCW18" s="1933"/>
      <c r="NCX18" s="1933"/>
      <c r="NCY18" s="1933"/>
      <c r="NCZ18" s="1933"/>
      <c r="NDA18" s="1933"/>
      <c r="NDB18" s="1933"/>
      <c r="NDC18" s="1933"/>
      <c r="NDD18" s="1933"/>
      <c r="NDE18" s="1933"/>
      <c r="NDF18" s="1933"/>
      <c r="NDG18" s="1933"/>
      <c r="NDH18" s="1933"/>
      <c r="NDI18" s="1933"/>
      <c r="NDJ18" s="1933"/>
      <c r="NDK18" s="1933"/>
      <c r="NDL18" s="1933"/>
      <c r="NDM18" s="1933"/>
      <c r="NDN18" s="1933"/>
      <c r="NDO18" s="1933"/>
      <c r="NDP18" s="1933"/>
      <c r="NDQ18" s="1933"/>
      <c r="NDR18" s="1933"/>
      <c r="NDS18" s="1933"/>
      <c r="NDT18" s="1933"/>
      <c r="NDU18" s="1933"/>
      <c r="NDV18" s="1933"/>
      <c r="NDW18" s="1933"/>
      <c r="NDX18" s="1933"/>
      <c r="NDY18" s="1933"/>
      <c r="NDZ18" s="1933"/>
      <c r="NEA18" s="1933"/>
      <c r="NEB18" s="1933"/>
      <c r="NEC18" s="1933"/>
      <c r="NED18" s="1933"/>
      <c r="NEE18" s="1933"/>
      <c r="NEF18" s="1933"/>
      <c r="NEG18" s="1933"/>
      <c r="NEH18" s="1933"/>
      <c r="NEI18" s="1933"/>
      <c r="NEJ18" s="1933"/>
      <c r="NEK18" s="1933"/>
      <c r="NEL18" s="1933"/>
      <c r="NEM18" s="1933"/>
      <c r="NEN18" s="1933"/>
      <c r="NEO18" s="1933"/>
      <c r="NEP18" s="1933"/>
      <c r="NEQ18" s="1933"/>
      <c r="NER18" s="1933"/>
      <c r="NES18" s="1933"/>
      <c r="NET18" s="1933"/>
      <c r="NEU18" s="1933"/>
      <c r="NEV18" s="1933"/>
      <c r="NEW18" s="1933"/>
      <c r="NEX18" s="1933"/>
      <c r="NEY18" s="1933"/>
      <c r="NEZ18" s="1933"/>
      <c r="NFA18" s="1933"/>
      <c r="NFB18" s="1933"/>
      <c r="NFC18" s="1933"/>
      <c r="NFD18" s="1933"/>
      <c r="NFE18" s="1933"/>
      <c r="NFF18" s="1933"/>
      <c r="NFG18" s="1933"/>
      <c r="NFH18" s="1933"/>
      <c r="NFI18" s="1933"/>
      <c r="NFJ18" s="1933"/>
      <c r="NFK18" s="1933"/>
      <c r="NFL18" s="1933"/>
      <c r="NFM18" s="1933"/>
      <c r="NFN18" s="1933"/>
      <c r="NFO18" s="1933"/>
      <c r="NFP18" s="1933"/>
      <c r="NFQ18" s="1933"/>
      <c r="NFR18" s="1933"/>
      <c r="NFS18" s="1933"/>
      <c r="NFT18" s="1933"/>
      <c r="NFU18" s="1933"/>
      <c r="NFV18" s="1933"/>
      <c r="NFW18" s="1933"/>
      <c r="NFX18" s="1933"/>
      <c r="NFY18" s="1933"/>
      <c r="NFZ18" s="1933"/>
      <c r="NGA18" s="1933"/>
      <c r="NGB18" s="1933"/>
      <c r="NGC18" s="1933"/>
      <c r="NGD18" s="1933"/>
      <c r="NGE18" s="1933"/>
      <c r="NGF18" s="1933"/>
      <c r="NGG18" s="1933"/>
      <c r="NGH18" s="1933"/>
      <c r="NGI18" s="1933"/>
      <c r="NGJ18" s="1933"/>
      <c r="NGK18" s="1933"/>
      <c r="NGL18" s="1933"/>
      <c r="NGM18" s="1933"/>
      <c r="NGN18" s="1933"/>
      <c r="NGO18" s="1933"/>
      <c r="NGP18" s="1933"/>
      <c r="NGQ18" s="1933"/>
      <c r="NGR18" s="1933"/>
      <c r="NGS18" s="1933"/>
      <c r="NGT18" s="1933"/>
      <c r="NGU18" s="1933"/>
      <c r="NGV18" s="1933"/>
      <c r="NGW18" s="1933"/>
      <c r="NGX18" s="1933"/>
      <c r="NGY18" s="1933"/>
      <c r="NGZ18" s="1933"/>
      <c r="NHA18" s="1933"/>
      <c r="NHB18" s="1933"/>
      <c r="NHC18" s="1933"/>
      <c r="NHD18" s="1933"/>
      <c r="NHE18" s="1933"/>
      <c r="NHF18" s="1933"/>
      <c r="NHG18" s="1933"/>
      <c r="NHH18" s="1933"/>
      <c r="NHI18" s="1933"/>
      <c r="NHJ18" s="1933"/>
      <c r="NHK18" s="1933"/>
      <c r="NHL18" s="1933"/>
      <c r="NHM18" s="1933"/>
      <c r="NHN18" s="1933"/>
      <c r="NHO18" s="1933"/>
      <c r="NHP18" s="1933"/>
      <c r="NHQ18" s="1933"/>
      <c r="NHR18" s="1933"/>
      <c r="NHS18" s="1933"/>
      <c r="NHT18" s="1933"/>
      <c r="NHU18" s="1933"/>
      <c r="NHV18" s="1933"/>
      <c r="NHW18" s="1933"/>
      <c r="NHX18" s="1933"/>
      <c r="NHY18" s="1933"/>
      <c r="NHZ18" s="1933"/>
      <c r="NIA18" s="1933"/>
      <c r="NIB18" s="1933"/>
      <c r="NIC18" s="1933"/>
      <c r="NID18" s="1933"/>
      <c r="NIE18" s="1933"/>
      <c r="NIF18" s="1933"/>
      <c r="NIG18" s="1933"/>
      <c r="NIH18" s="1933"/>
      <c r="NII18" s="1933"/>
      <c r="NIJ18" s="1933"/>
      <c r="NIK18" s="1933"/>
      <c r="NIL18" s="1933"/>
      <c r="NIM18" s="1933"/>
      <c r="NIN18" s="1933"/>
      <c r="NIO18" s="1933"/>
      <c r="NIP18" s="1933"/>
      <c r="NIQ18" s="1933"/>
      <c r="NIR18" s="1933"/>
      <c r="NIS18" s="1933"/>
      <c r="NIT18" s="1933"/>
      <c r="NIU18" s="1933"/>
      <c r="NIV18" s="1933"/>
      <c r="NIW18" s="1933"/>
      <c r="NIX18" s="1933"/>
      <c r="NIY18" s="1933"/>
      <c r="NIZ18" s="1933"/>
      <c r="NJA18" s="1933"/>
      <c r="NJB18" s="1933"/>
      <c r="NJC18" s="1933"/>
      <c r="NJD18" s="1933"/>
      <c r="NJE18" s="1933"/>
      <c r="NJF18" s="1933"/>
      <c r="NJG18" s="1933"/>
      <c r="NJH18" s="1933"/>
      <c r="NJI18" s="1933"/>
      <c r="NJJ18" s="1933"/>
      <c r="NJK18" s="1933"/>
      <c r="NJL18" s="1933"/>
      <c r="NJM18" s="1933"/>
      <c r="NJN18" s="1933"/>
      <c r="NJO18" s="1933"/>
      <c r="NJP18" s="1933"/>
      <c r="NJQ18" s="1933"/>
      <c r="NJR18" s="1933"/>
      <c r="NJS18" s="1933"/>
      <c r="NJT18" s="1933"/>
      <c r="NJU18" s="1933"/>
      <c r="NJV18" s="1933"/>
      <c r="NJW18" s="1933"/>
      <c r="NJX18" s="1933"/>
      <c r="NJY18" s="1933"/>
      <c r="NJZ18" s="1933"/>
      <c r="NKA18" s="1933"/>
      <c r="NKB18" s="1933"/>
      <c r="NKC18" s="1933"/>
      <c r="NKD18" s="1933"/>
      <c r="NKE18" s="1933"/>
      <c r="NKF18" s="1933"/>
      <c r="NKG18" s="1933"/>
      <c r="NKH18" s="1933"/>
      <c r="NKI18" s="1933"/>
      <c r="NKJ18" s="1933"/>
      <c r="NKK18" s="1933"/>
      <c r="NKL18" s="1933"/>
      <c r="NKM18" s="1933"/>
      <c r="NKN18" s="1933"/>
      <c r="NKO18" s="1933"/>
      <c r="NKP18" s="1933"/>
      <c r="NKQ18" s="1933"/>
      <c r="NKR18" s="1933"/>
      <c r="NKS18" s="1933"/>
      <c r="NKT18" s="1933"/>
      <c r="NKU18" s="1933"/>
      <c r="NKV18" s="1933"/>
      <c r="NKW18" s="1933"/>
      <c r="NKX18" s="1933"/>
      <c r="NKY18" s="1933"/>
      <c r="NKZ18" s="1933"/>
      <c r="NLA18" s="1933"/>
      <c r="NLB18" s="1933"/>
      <c r="NLC18" s="1933"/>
      <c r="NLD18" s="1933"/>
      <c r="NLE18" s="1933"/>
      <c r="NLF18" s="1933"/>
      <c r="NLG18" s="1933"/>
      <c r="NLH18" s="1933"/>
      <c r="NLI18" s="1933"/>
      <c r="NLJ18" s="1933"/>
      <c r="NLK18" s="1933"/>
      <c r="NLL18" s="1933"/>
      <c r="NLM18" s="1933"/>
      <c r="NLN18" s="1933"/>
      <c r="NLO18" s="1933"/>
      <c r="NLP18" s="1933"/>
      <c r="NLQ18" s="1933"/>
      <c r="NLR18" s="1933"/>
      <c r="NLS18" s="1933"/>
      <c r="NLT18" s="1933"/>
      <c r="NLU18" s="1933"/>
      <c r="NLV18" s="1933"/>
      <c r="NLW18" s="1933"/>
      <c r="NLX18" s="1933"/>
      <c r="NLY18" s="1933"/>
      <c r="NLZ18" s="1933"/>
      <c r="NMA18" s="1933"/>
      <c r="NMB18" s="1933"/>
      <c r="NMC18" s="1933"/>
      <c r="NMD18" s="1933"/>
      <c r="NME18" s="1933"/>
      <c r="NMF18" s="1933"/>
      <c r="NMG18" s="1933"/>
      <c r="NMH18" s="1933"/>
      <c r="NMI18" s="1933"/>
      <c r="NMJ18" s="1933"/>
      <c r="NMK18" s="1933"/>
      <c r="NML18" s="1933"/>
      <c r="NMM18" s="1933"/>
      <c r="NMN18" s="1933"/>
      <c r="NMO18" s="1933"/>
      <c r="NMP18" s="1933"/>
      <c r="NMQ18" s="1933"/>
      <c r="NMR18" s="1933"/>
      <c r="NMS18" s="1933"/>
      <c r="NMT18" s="1933"/>
      <c r="NMU18" s="1933"/>
      <c r="NMV18" s="1933"/>
      <c r="NMW18" s="1933"/>
      <c r="NMX18" s="1933"/>
      <c r="NMY18" s="1933"/>
      <c r="NMZ18" s="1933"/>
      <c r="NNA18" s="1933"/>
      <c r="NNB18" s="1933"/>
      <c r="NNC18" s="1933"/>
      <c r="NND18" s="1933"/>
      <c r="NNE18" s="1933"/>
      <c r="NNF18" s="1933"/>
      <c r="NNG18" s="1933"/>
      <c r="NNH18" s="1933"/>
      <c r="NNI18" s="1933"/>
      <c r="NNJ18" s="1933"/>
      <c r="NNK18" s="1933"/>
      <c r="NNL18" s="1933"/>
      <c r="NNM18" s="1933"/>
      <c r="NNN18" s="1933"/>
      <c r="NNO18" s="1933"/>
      <c r="NNP18" s="1933"/>
      <c r="NNQ18" s="1933"/>
      <c r="NNR18" s="1933"/>
      <c r="NNS18" s="1933"/>
      <c r="NNT18" s="1933"/>
      <c r="NNU18" s="1933"/>
      <c r="NNV18" s="1933"/>
      <c r="NNW18" s="1933"/>
      <c r="NNX18" s="1933"/>
      <c r="NNY18" s="1933"/>
      <c r="NNZ18" s="1933"/>
      <c r="NOA18" s="1933"/>
      <c r="NOB18" s="1933"/>
      <c r="NOC18" s="1933"/>
      <c r="NOD18" s="1933"/>
      <c r="NOE18" s="1933"/>
      <c r="NOF18" s="1933"/>
      <c r="NOG18" s="1933"/>
      <c r="NOH18" s="1933"/>
      <c r="NOI18" s="1933"/>
      <c r="NOJ18" s="1933"/>
      <c r="NOK18" s="1933"/>
      <c r="NOL18" s="1933"/>
      <c r="NOM18" s="1933"/>
      <c r="NON18" s="1933"/>
      <c r="NOO18" s="1933"/>
      <c r="NOP18" s="1933"/>
      <c r="NOQ18" s="1933"/>
      <c r="NOR18" s="1933"/>
      <c r="NOS18" s="1933"/>
      <c r="NOT18" s="1933"/>
      <c r="NOU18" s="1933"/>
      <c r="NOV18" s="1933"/>
      <c r="NOW18" s="1933"/>
      <c r="NOX18" s="1933"/>
      <c r="NOY18" s="1933"/>
      <c r="NOZ18" s="1933"/>
      <c r="NPA18" s="1933"/>
      <c r="NPB18" s="1933"/>
      <c r="NPC18" s="1933"/>
      <c r="NPD18" s="1933"/>
      <c r="NPE18" s="1933"/>
      <c r="NPF18" s="1933"/>
      <c r="NPG18" s="1933"/>
      <c r="NPH18" s="1933"/>
      <c r="NPI18" s="1933"/>
      <c r="NPJ18" s="1933"/>
      <c r="NPK18" s="1933"/>
      <c r="NPL18" s="1933"/>
      <c r="NPM18" s="1933"/>
      <c r="NPN18" s="1933"/>
      <c r="NPO18" s="1933"/>
      <c r="NPP18" s="1933"/>
      <c r="NPQ18" s="1933"/>
      <c r="NPR18" s="1933"/>
      <c r="NPS18" s="1933"/>
      <c r="NPT18" s="1933"/>
      <c r="NPU18" s="1933"/>
      <c r="NPV18" s="1933"/>
      <c r="NPW18" s="1933"/>
      <c r="NPX18" s="1933"/>
      <c r="NPY18" s="1933"/>
      <c r="NPZ18" s="1933"/>
      <c r="NQA18" s="1933"/>
      <c r="NQB18" s="1933"/>
      <c r="NQC18" s="1933"/>
      <c r="NQD18" s="1933"/>
      <c r="NQE18" s="1933"/>
      <c r="NQF18" s="1933"/>
      <c r="NQG18" s="1933"/>
      <c r="NQH18" s="1933"/>
      <c r="NQI18" s="1933"/>
      <c r="NQJ18" s="1933"/>
      <c r="NQK18" s="1933"/>
      <c r="NQL18" s="1933"/>
      <c r="NQM18" s="1933"/>
      <c r="NQN18" s="1933"/>
      <c r="NQO18" s="1933"/>
      <c r="NQP18" s="1933"/>
      <c r="NQQ18" s="1933"/>
      <c r="NQR18" s="1933"/>
      <c r="NQS18" s="1933"/>
      <c r="NQT18" s="1933"/>
      <c r="NQU18" s="1933"/>
      <c r="NQV18" s="1933"/>
      <c r="NQW18" s="1933"/>
      <c r="NQX18" s="1933"/>
      <c r="NQY18" s="1933"/>
      <c r="NQZ18" s="1933"/>
      <c r="NRA18" s="1933"/>
      <c r="NRB18" s="1933"/>
      <c r="NRC18" s="1933"/>
      <c r="NRD18" s="1933"/>
      <c r="NRE18" s="1933"/>
      <c r="NRF18" s="1933"/>
      <c r="NRG18" s="1933"/>
      <c r="NRH18" s="1933"/>
      <c r="NRI18" s="1933"/>
      <c r="NRJ18" s="1933"/>
      <c r="NRK18" s="1933"/>
      <c r="NRL18" s="1933"/>
      <c r="NRM18" s="1933"/>
      <c r="NRN18" s="1933"/>
      <c r="NRO18" s="1933"/>
      <c r="NRP18" s="1933"/>
      <c r="NRQ18" s="1933"/>
      <c r="NRR18" s="1933"/>
      <c r="NRS18" s="1933"/>
      <c r="NRT18" s="1933"/>
      <c r="NRU18" s="1933"/>
      <c r="NRV18" s="1933"/>
      <c r="NRW18" s="1933"/>
      <c r="NRX18" s="1933"/>
      <c r="NRY18" s="1933"/>
      <c r="NRZ18" s="1933"/>
      <c r="NSA18" s="1933"/>
      <c r="NSB18" s="1933"/>
      <c r="NSC18" s="1933"/>
      <c r="NSD18" s="1933"/>
      <c r="NSE18" s="1933"/>
      <c r="NSF18" s="1933"/>
      <c r="NSG18" s="1933"/>
      <c r="NSH18" s="1933"/>
      <c r="NSI18" s="1933"/>
      <c r="NSJ18" s="1933"/>
      <c r="NSK18" s="1933"/>
      <c r="NSL18" s="1933"/>
      <c r="NSM18" s="1933"/>
      <c r="NSN18" s="1933"/>
      <c r="NSO18" s="1933"/>
      <c r="NSP18" s="1933"/>
      <c r="NSQ18" s="1933"/>
      <c r="NSR18" s="1933"/>
      <c r="NSS18" s="1933"/>
      <c r="NST18" s="1933"/>
      <c r="NSU18" s="1933"/>
      <c r="NSV18" s="1933"/>
      <c r="NSW18" s="1933"/>
      <c r="NSX18" s="1933"/>
      <c r="NSY18" s="1933"/>
      <c r="NSZ18" s="1933"/>
      <c r="NTA18" s="1933"/>
      <c r="NTB18" s="1933"/>
      <c r="NTC18" s="1933"/>
      <c r="NTD18" s="1933"/>
      <c r="NTE18" s="1933"/>
      <c r="NTF18" s="1933"/>
      <c r="NTG18" s="1933"/>
      <c r="NTH18" s="1933"/>
      <c r="NTI18" s="1933"/>
      <c r="NTJ18" s="1933"/>
      <c r="NTK18" s="1933"/>
      <c r="NTL18" s="1933"/>
      <c r="NTM18" s="1933"/>
      <c r="NTN18" s="1933"/>
      <c r="NTO18" s="1933"/>
      <c r="NTP18" s="1933"/>
      <c r="NTQ18" s="1933"/>
      <c r="NTR18" s="1933"/>
      <c r="NTS18" s="1933"/>
      <c r="NTT18" s="1933"/>
      <c r="NTU18" s="1933"/>
      <c r="NTV18" s="1933"/>
      <c r="NTW18" s="1933"/>
      <c r="NTX18" s="1933"/>
      <c r="NTY18" s="1933"/>
      <c r="NTZ18" s="1933"/>
      <c r="NUA18" s="1933"/>
      <c r="NUB18" s="1933"/>
      <c r="NUC18" s="1933"/>
      <c r="NUD18" s="1933"/>
      <c r="NUE18" s="1933"/>
      <c r="NUF18" s="1933"/>
      <c r="NUG18" s="1933"/>
      <c r="NUH18" s="1933"/>
      <c r="NUI18" s="1933"/>
      <c r="NUJ18" s="1933"/>
      <c r="NUK18" s="1933"/>
      <c r="NUL18" s="1933"/>
      <c r="NUM18" s="1933"/>
      <c r="NUN18" s="1933"/>
      <c r="NUO18" s="1933"/>
      <c r="NUP18" s="1933"/>
      <c r="NUQ18" s="1933"/>
      <c r="NUR18" s="1933"/>
      <c r="NUS18" s="1933"/>
      <c r="NUT18" s="1933"/>
      <c r="NUU18" s="1933"/>
      <c r="NUV18" s="1933"/>
      <c r="NUW18" s="1933"/>
      <c r="NUX18" s="1933"/>
      <c r="NUY18" s="1933"/>
      <c r="NUZ18" s="1933"/>
      <c r="NVA18" s="1933"/>
      <c r="NVB18" s="1933"/>
      <c r="NVC18" s="1933"/>
      <c r="NVD18" s="1933"/>
      <c r="NVE18" s="1933"/>
      <c r="NVF18" s="1933"/>
      <c r="NVG18" s="1933"/>
      <c r="NVH18" s="1933"/>
      <c r="NVI18" s="1933"/>
      <c r="NVJ18" s="1933"/>
      <c r="NVK18" s="1933"/>
      <c r="NVL18" s="1933"/>
      <c r="NVM18" s="1933"/>
      <c r="NVN18" s="1933"/>
      <c r="NVO18" s="1933"/>
      <c r="NVP18" s="1933"/>
      <c r="NVQ18" s="1933"/>
      <c r="NVR18" s="1933"/>
      <c r="NVS18" s="1933"/>
      <c r="NVT18" s="1933"/>
      <c r="NVU18" s="1933"/>
      <c r="NVV18" s="1933"/>
      <c r="NVW18" s="1933"/>
      <c r="NVX18" s="1933"/>
      <c r="NVY18" s="1933"/>
      <c r="NVZ18" s="1933"/>
      <c r="NWA18" s="1933"/>
      <c r="NWB18" s="1933"/>
      <c r="NWC18" s="1933"/>
      <c r="NWD18" s="1933"/>
      <c r="NWE18" s="1933"/>
      <c r="NWF18" s="1933"/>
      <c r="NWG18" s="1933"/>
      <c r="NWH18" s="1933"/>
      <c r="NWI18" s="1933"/>
      <c r="NWJ18" s="1933"/>
      <c r="NWK18" s="1933"/>
      <c r="NWL18" s="1933"/>
      <c r="NWM18" s="1933"/>
      <c r="NWN18" s="1933"/>
      <c r="NWO18" s="1933"/>
      <c r="NWP18" s="1933"/>
      <c r="NWQ18" s="1933"/>
      <c r="NWR18" s="1933"/>
      <c r="NWS18" s="1933"/>
      <c r="NWT18" s="1933"/>
      <c r="NWU18" s="1933"/>
      <c r="NWV18" s="1933"/>
      <c r="NWW18" s="1933"/>
      <c r="NWX18" s="1933"/>
      <c r="NWY18" s="1933"/>
      <c r="NWZ18" s="1933"/>
      <c r="NXA18" s="1933"/>
      <c r="NXB18" s="1933"/>
      <c r="NXC18" s="1933"/>
      <c r="NXD18" s="1933"/>
      <c r="NXE18" s="1933"/>
      <c r="NXF18" s="1933"/>
      <c r="NXG18" s="1933"/>
      <c r="NXH18" s="1933"/>
      <c r="NXI18" s="1933"/>
      <c r="NXJ18" s="1933"/>
      <c r="NXK18" s="1933"/>
      <c r="NXL18" s="1933"/>
      <c r="NXM18" s="1933"/>
      <c r="NXN18" s="1933"/>
      <c r="NXO18" s="1933"/>
      <c r="NXP18" s="1933"/>
      <c r="NXQ18" s="1933"/>
      <c r="NXR18" s="1933"/>
      <c r="NXS18" s="1933"/>
      <c r="NXT18" s="1933"/>
      <c r="NXU18" s="1933"/>
      <c r="NXV18" s="1933"/>
      <c r="NXW18" s="1933"/>
      <c r="NXX18" s="1933"/>
      <c r="NXY18" s="1933"/>
      <c r="NXZ18" s="1933"/>
      <c r="NYA18" s="1933"/>
      <c r="NYB18" s="1933"/>
      <c r="NYC18" s="1933"/>
      <c r="NYD18" s="1933"/>
      <c r="NYE18" s="1933"/>
      <c r="NYF18" s="1933"/>
      <c r="NYG18" s="1933"/>
      <c r="NYH18" s="1933"/>
      <c r="NYI18" s="1933"/>
      <c r="NYJ18" s="1933"/>
      <c r="NYK18" s="1933"/>
      <c r="NYL18" s="1933"/>
      <c r="NYM18" s="1933"/>
      <c r="NYN18" s="1933"/>
      <c r="NYO18" s="1933"/>
      <c r="NYP18" s="1933"/>
      <c r="NYQ18" s="1933"/>
      <c r="NYR18" s="1933"/>
      <c r="NYS18" s="1933"/>
      <c r="NYT18" s="1933"/>
      <c r="NYU18" s="1933"/>
      <c r="NYV18" s="1933"/>
      <c r="NYW18" s="1933"/>
      <c r="NYX18" s="1933"/>
      <c r="NYY18" s="1933"/>
      <c r="NYZ18" s="1933"/>
      <c r="NZA18" s="1933"/>
      <c r="NZB18" s="1933"/>
      <c r="NZC18" s="1933"/>
      <c r="NZD18" s="1933"/>
      <c r="NZE18" s="1933"/>
      <c r="NZF18" s="1933"/>
      <c r="NZG18" s="1933"/>
      <c r="NZH18" s="1933"/>
      <c r="NZI18" s="1933"/>
      <c r="NZJ18" s="1933"/>
      <c r="NZK18" s="1933"/>
      <c r="NZL18" s="1933"/>
      <c r="NZM18" s="1933"/>
      <c r="NZN18" s="1933"/>
      <c r="NZO18" s="1933"/>
      <c r="NZP18" s="1933"/>
      <c r="NZQ18" s="1933"/>
      <c r="NZR18" s="1933"/>
      <c r="NZS18" s="1933"/>
      <c r="NZT18" s="1933"/>
      <c r="NZU18" s="1933"/>
      <c r="NZV18" s="1933"/>
      <c r="NZW18" s="1933"/>
      <c r="NZX18" s="1933"/>
      <c r="NZY18" s="1933"/>
      <c r="NZZ18" s="1933"/>
      <c r="OAA18" s="1933"/>
      <c r="OAB18" s="1933"/>
      <c r="OAC18" s="1933"/>
      <c r="OAD18" s="1933"/>
      <c r="OAE18" s="1933"/>
      <c r="OAF18" s="1933"/>
      <c r="OAG18" s="1933"/>
      <c r="OAH18" s="1933"/>
      <c r="OAI18" s="1933"/>
      <c r="OAJ18" s="1933"/>
      <c r="OAK18" s="1933"/>
      <c r="OAL18" s="1933"/>
      <c r="OAM18" s="1933"/>
      <c r="OAN18" s="1933"/>
      <c r="OAO18" s="1933"/>
      <c r="OAP18" s="1933"/>
      <c r="OAQ18" s="1933"/>
      <c r="OAR18" s="1933"/>
      <c r="OAS18" s="1933"/>
      <c r="OAT18" s="1933"/>
      <c r="OAU18" s="1933"/>
      <c r="OAV18" s="1933"/>
      <c r="OAW18" s="1933"/>
      <c r="OAX18" s="1933"/>
      <c r="OAY18" s="1933"/>
      <c r="OAZ18" s="1933"/>
      <c r="OBA18" s="1933"/>
      <c r="OBB18" s="1933"/>
      <c r="OBC18" s="1933"/>
      <c r="OBD18" s="1933"/>
      <c r="OBE18" s="1933"/>
      <c r="OBF18" s="1933"/>
      <c r="OBG18" s="1933"/>
      <c r="OBH18" s="1933"/>
      <c r="OBI18" s="1933"/>
      <c r="OBJ18" s="1933"/>
      <c r="OBK18" s="1933"/>
      <c r="OBL18" s="1933"/>
      <c r="OBM18" s="1933"/>
      <c r="OBN18" s="1933"/>
      <c r="OBO18" s="1933"/>
      <c r="OBP18" s="1933"/>
      <c r="OBQ18" s="1933"/>
      <c r="OBR18" s="1933"/>
      <c r="OBS18" s="1933"/>
      <c r="OBT18" s="1933"/>
      <c r="OBU18" s="1933"/>
      <c r="OBV18" s="1933"/>
      <c r="OBW18" s="1933"/>
      <c r="OBX18" s="1933"/>
      <c r="OBY18" s="1933"/>
      <c r="OBZ18" s="1933"/>
      <c r="OCA18" s="1933"/>
      <c r="OCB18" s="1933"/>
      <c r="OCC18" s="1933"/>
      <c r="OCD18" s="1933"/>
      <c r="OCE18" s="1933"/>
      <c r="OCF18" s="1933"/>
      <c r="OCG18" s="1933"/>
      <c r="OCH18" s="1933"/>
      <c r="OCI18" s="1933"/>
      <c r="OCJ18" s="1933"/>
      <c r="OCK18" s="1933"/>
      <c r="OCL18" s="1933"/>
      <c r="OCM18" s="1933"/>
      <c r="OCN18" s="1933"/>
      <c r="OCO18" s="1933"/>
      <c r="OCP18" s="1933"/>
      <c r="OCQ18" s="1933"/>
      <c r="OCR18" s="1933"/>
      <c r="OCS18" s="1933"/>
      <c r="OCT18" s="1933"/>
      <c r="OCU18" s="1933"/>
      <c r="OCV18" s="1933"/>
      <c r="OCW18" s="1933"/>
      <c r="OCX18" s="1933"/>
      <c r="OCY18" s="1933"/>
      <c r="OCZ18" s="1933"/>
      <c r="ODA18" s="1933"/>
      <c r="ODB18" s="1933"/>
      <c r="ODC18" s="1933"/>
      <c r="ODD18" s="1933"/>
      <c r="ODE18" s="1933"/>
      <c r="ODF18" s="1933"/>
      <c r="ODG18" s="1933"/>
      <c r="ODH18" s="1933"/>
      <c r="ODI18" s="1933"/>
      <c r="ODJ18" s="1933"/>
      <c r="ODK18" s="1933"/>
      <c r="ODL18" s="1933"/>
      <c r="ODM18" s="1933"/>
      <c r="ODN18" s="1933"/>
      <c r="ODO18" s="1933"/>
      <c r="ODP18" s="1933"/>
      <c r="ODQ18" s="1933"/>
      <c r="ODR18" s="1933"/>
      <c r="ODS18" s="1933"/>
      <c r="ODT18" s="1933"/>
      <c r="ODU18" s="1933"/>
      <c r="ODV18" s="1933"/>
      <c r="ODW18" s="1933"/>
      <c r="ODX18" s="1933"/>
      <c r="ODY18" s="1933"/>
      <c r="ODZ18" s="1933"/>
      <c r="OEA18" s="1933"/>
      <c r="OEB18" s="1933"/>
      <c r="OEC18" s="1933"/>
      <c r="OED18" s="1933"/>
      <c r="OEE18" s="1933"/>
      <c r="OEF18" s="1933"/>
      <c r="OEG18" s="1933"/>
      <c r="OEH18" s="1933"/>
      <c r="OEI18" s="1933"/>
      <c r="OEJ18" s="1933"/>
      <c r="OEK18" s="1933"/>
      <c r="OEL18" s="1933"/>
      <c r="OEM18" s="1933"/>
      <c r="OEN18" s="1933"/>
      <c r="OEO18" s="1933"/>
      <c r="OEP18" s="1933"/>
      <c r="OEQ18" s="1933"/>
      <c r="OER18" s="1933"/>
      <c r="OES18" s="1933"/>
      <c r="OET18" s="1933"/>
      <c r="OEU18" s="1933"/>
      <c r="OEV18" s="1933"/>
      <c r="OEW18" s="1933"/>
      <c r="OEX18" s="1933"/>
      <c r="OEY18" s="1933"/>
      <c r="OEZ18" s="1933"/>
      <c r="OFA18" s="1933"/>
      <c r="OFB18" s="1933"/>
      <c r="OFC18" s="1933"/>
      <c r="OFD18" s="1933"/>
      <c r="OFE18" s="1933"/>
      <c r="OFF18" s="1933"/>
      <c r="OFG18" s="1933"/>
      <c r="OFH18" s="1933"/>
      <c r="OFI18" s="1933"/>
      <c r="OFJ18" s="1933"/>
      <c r="OFK18" s="1933"/>
      <c r="OFL18" s="1933"/>
      <c r="OFM18" s="1933"/>
      <c r="OFN18" s="1933"/>
      <c r="OFO18" s="1933"/>
      <c r="OFP18" s="1933"/>
      <c r="OFQ18" s="1933"/>
      <c r="OFR18" s="1933"/>
      <c r="OFS18" s="1933"/>
      <c r="OFT18" s="1933"/>
      <c r="OFU18" s="1933"/>
      <c r="OFV18" s="1933"/>
      <c r="OFW18" s="1933"/>
      <c r="OFX18" s="1933"/>
      <c r="OFY18" s="1933"/>
      <c r="OFZ18" s="1933"/>
      <c r="OGA18" s="1933"/>
      <c r="OGB18" s="1933"/>
      <c r="OGC18" s="1933"/>
      <c r="OGD18" s="1933"/>
      <c r="OGE18" s="1933"/>
      <c r="OGF18" s="1933"/>
      <c r="OGG18" s="1933"/>
      <c r="OGH18" s="1933"/>
      <c r="OGI18" s="1933"/>
      <c r="OGJ18" s="1933"/>
      <c r="OGK18" s="1933"/>
      <c r="OGL18" s="1933"/>
      <c r="OGM18" s="1933"/>
      <c r="OGN18" s="1933"/>
      <c r="OGO18" s="1933"/>
      <c r="OGP18" s="1933"/>
      <c r="OGQ18" s="1933"/>
      <c r="OGR18" s="1933"/>
      <c r="OGS18" s="1933"/>
      <c r="OGT18" s="1933"/>
      <c r="OGU18" s="1933"/>
      <c r="OGV18" s="1933"/>
      <c r="OGW18" s="1933"/>
      <c r="OGX18" s="1933"/>
      <c r="OGY18" s="1933"/>
      <c r="OGZ18" s="1933"/>
      <c r="OHA18" s="1933"/>
      <c r="OHB18" s="1933"/>
      <c r="OHC18" s="1933"/>
      <c r="OHD18" s="1933"/>
      <c r="OHE18" s="1933"/>
      <c r="OHF18" s="1933"/>
      <c r="OHG18" s="1933"/>
      <c r="OHH18" s="1933"/>
      <c r="OHI18" s="1933"/>
      <c r="OHJ18" s="1933"/>
      <c r="OHK18" s="1933"/>
      <c r="OHL18" s="1933"/>
      <c r="OHM18" s="1933"/>
      <c r="OHN18" s="1933"/>
      <c r="OHO18" s="1933"/>
      <c r="OHP18" s="1933"/>
      <c r="OHQ18" s="1933"/>
      <c r="OHR18" s="1933"/>
      <c r="OHS18" s="1933"/>
      <c r="OHT18" s="1933"/>
      <c r="OHU18" s="1933"/>
      <c r="OHV18" s="1933"/>
      <c r="OHW18" s="1933"/>
      <c r="OHX18" s="1933"/>
      <c r="OHY18" s="1933"/>
      <c r="OHZ18" s="1933"/>
      <c r="OIA18" s="1933"/>
      <c r="OIB18" s="1933"/>
      <c r="OIC18" s="1933"/>
      <c r="OID18" s="1933"/>
      <c r="OIE18" s="1933"/>
      <c r="OIF18" s="1933"/>
      <c r="OIG18" s="1933"/>
      <c r="OIH18" s="1933"/>
      <c r="OII18" s="1933"/>
      <c r="OIJ18" s="1933"/>
      <c r="OIK18" s="1933"/>
      <c r="OIL18" s="1933"/>
      <c r="OIM18" s="1933"/>
      <c r="OIN18" s="1933"/>
      <c r="OIO18" s="1933"/>
      <c r="OIP18" s="1933"/>
      <c r="OIQ18" s="1933"/>
      <c r="OIR18" s="1933"/>
      <c r="OIS18" s="1933"/>
      <c r="OIT18" s="1933"/>
      <c r="OIU18" s="1933"/>
      <c r="OIV18" s="1933"/>
      <c r="OIW18" s="1933"/>
      <c r="OIX18" s="1933"/>
      <c r="OIY18" s="1933"/>
      <c r="OIZ18" s="1933"/>
      <c r="OJA18" s="1933"/>
      <c r="OJB18" s="1933"/>
      <c r="OJC18" s="1933"/>
      <c r="OJD18" s="1933"/>
      <c r="OJE18" s="1933"/>
      <c r="OJF18" s="1933"/>
      <c r="OJG18" s="1933"/>
      <c r="OJH18" s="1933"/>
      <c r="OJI18" s="1933"/>
      <c r="OJJ18" s="1933"/>
      <c r="OJK18" s="1933"/>
      <c r="OJL18" s="1933"/>
      <c r="OJM18" s="1933"/>
      <c r="OJN18" s="1933"/>
      <c r="OJO18" s="1933"/>
      <c r="OJP18" s="1933"/>
      <c r="OJQ18" s="1933"/>
      <c r="OJR18" s="1933"/>
      <c r="OJS18" s="1933"/>
      <c r="OJT18" s="1933"/>
      <c r="OJU18" s="1933"/>
      <c r="OJV18" s="1933"/>
      <c r="OJW18" s="1933"/>
      <c r="OJX18" s="1933"/>
      <c r="OJY18" s="1933"/>
      <c r="OJZ18" s="1933"/>
      <c r="OKA18" s="1933"/>
      <c r="OKB18" s="1933"/>
      <c r="OKC18" s="1933"/>
      <c r="OKD18" s="1933"/>
      <c r="OKE18" s="1933"/>
      <c r="OKF18" s="1933"/>
      <c r="OKG18" s="1933"/>
      <c r="OKH18" s="1933"/>
      <c r="OKI18" s="1933"/>
      <c r="OKJ18" s="1933"/>
      <c r="OKK18" s="1933"/>
      <c r="OKL18" s="1933"/>
      <c r="OKM18" s="1933"/>
      <c r="OKN18" s="1933"/>
      <c r="OKO18" s="1933"/>
      <c r="OKP18" s="1933"/>
      <c r="OKQ18" s="1933"/>
      <c r="OKR18" s="1933"/>
      <c r="OKS18" s="1933"/>
      <c r="OKT18" s="1933"/>
      <c r="OKU18" s="1933"/>
      <c r="OKV18" s="1933"/>
      <c r="OKW18" s="1933"/>
      <c r="OKX18" s="1933"/>
      <c r="OKY18" s="1933"/>
      <c r="OKZ18" s="1933"/>
      <c r="OLA18" s="1933"/>
      <c r="OLB18" s="1933"/>
      <c r="OLC18" s="1933"/>
      <c r="OLD18" s="1933"/>
      <c r="OLE18" s="1933"/>
      <c r="OLF18" s="1933"/>
      <c r="OLG18" s="1933"/>
      <c r="OLH18" s="1933"/>
      <c r="OLI18" s="1933"/>
      <c r="OLJ18" s="1933"/>
      <c r="OLK18" s="1933"/>
      <c r="OLL18" s="1933"/>
      <c r="OLM18" s="1933"/>
      <c r="OLN18" s="1933"/>
      <c r="OLO18" s="1933"/>
      <c r="OLP18" s="1933"/>
      <c r="OLQ18" s="1933"/>
      <c r="OLR18" s="1933"/>
      <c r="OLS18" s="1933"/>
      <c r="OLT18" s="1933"/>
      <c r="OLU18" s="1933"/>
      <c r="OLV18" s="1933"/>
      <c r="OLW18" s="1933"/>
      <c r="OLX18" s="1933"/>
      <c r="OLY18" s="1933"/>
      <c r="OLZ18" s="1933"/>
      <c r="OMA18" s="1933"/>
      <c r="OMB18" s="1933"/>
      <c r="OMC18" s="1933"/>
      <c r="OMD18" s="1933"/>
      <c r="OME18" s="1933"/>
      <c r="OMF18" s="1933"/>
      <c r="OMG18" s="1933"/>
      <c r="OMH18" s="1933"/>
      <c r="OMI18" s="1933"/>
      <c r="OMJ18" s="1933"/>
      <c r="OMK18" s="1933"/>
      <c r="OML18" s="1933"/>
      <c r="OMM18" s="1933"/>
      <c r="OMN18" s="1933"/>
      <c r="OMO18" s="1933"/>
      <c r="OMP18" s="1933"/>
      <c r="OMQ18" s="1933"/>
      <c r="OMR18" s="1933"/>
      <c r="OMS18" s="1933"/>
      <c r="OMT18" s="1933"/>
      <c r="OMU18" s="1933"/>
      <c r="OMV18" s="1933"/>
      <c r="OMW18" s="1933"/>
      <c r="OMX18" s="1933"/>
      <c r="OMY18" s="1933"/>
      <c r="OMZ18" s="1933"/>
      <c r="ONA18" s="1933"/>
      <c r="ONB18" s="1933"/>
      <c r="ONC18" s="1933"/>
      <c r="OND18" s="1933"/>
      <c r="ONE18" s="1933"/>
      <c r="ONF18" s="1933"/>
      <c r="ONG18" s="1933"/>
      <c r="ONH18" s="1933"/>
      <c r="ONI18" s="1933"/>
      <c r="ONJ18" s="1933"/>
      <c r="ONK18" s="1933"/>
      <c r="ONL18" s="1933"/>
      <c r="ONM18" s="1933"/>
      <c r="ONN18" s="1933"/>
      <c r="ONO18" s="1933"/>
      <c r="ONP18" s="1933"/>
      <c r="ONQ18" s="1933"/>
      <c r="ONR18" s="1933"/>
      <c r="ONS18" s="1933"/>
      <c r="ONT18" s="1933"/>
      <c r="ONU18" s="1933"/>
      <c r="ONV18" s="1933"/>
      <c r="ONW18" s="1933"/>
      <c r="ONX18" s="1933"/>
      <c r="ONY18" s="1933"/>
      <c r="ONZ18" s="1933"/>
      <c r="OOA18" s="1933"/>
      <c r="OOB18" s="1933"/>
      <c r="OOC18" s="1933"/>
      <c r="OOD18" s="1933"/>
      <c r="OOE18" s="1933"/>
      <c r="OOF18" s="1933"/>
      <c r="OOG18" s="1933"/>
      <c r="OOH18" s="1933"/>
      <c r="OOI18" s="1933"/>
      <c r="OOJ18" s="1933"/>
      <c r="OOK18" s="1933"/>
      <c r="OOL18" s="1933"/>
      <c r="OOM18" s="1933"/>
      <c r="OON18" s="1933"/>
      <c r="OOO18" s="1933"/>
      <c r="OOP18" s="1933"/>
      <c r="OOQ18" s="1933"/>
      <c r="OOR18" s="1933"/>
      <c r="OOS18" s="1933"/>
      <c r="OOT18" s="1933"/>
      <c r="OOU18" s="1933"/>
      <c r="OOV18" s="1933"/>
      <c r="OOW18" s="1933"/>
      <c r="OOX18" s="1933"/>
      <c r="OOY18" s="1933"/>
      <c r="OOZ18" s="1933"/>
      <c r="OPA18" s="1933"/>
      <c r="OPB18" s="1933"/>
      <c r="OPC18" s="1933"/>
      <c r="OPD18" s="1933"/>
      <c r="OPE18" s="1933"/>
      <c r="OPF18" s="1933"/>
      <c r="OPG18" s="1933"/>
      <c r="OPH18" s="1933"/>
      <c r="OPI18" s="1933"/>
      <c r="OPJ18" s="1933"/>
      <c r="OPK18" s="1933"/>
      <c r="OPL18" s="1933"/>
      <c r="OPM18" s="1933"/>
      <c r="OPN18" s="1933"/>
      <c r="OPO18" s="1933"/>
      <c r="OPP18" s="1933"/>
      <c r="OPQ18" s="1933"/>
      <c r="OPR18" s="1933"/>
      <c r="OPS18" s="1933"/>
      <c r="OPT18" s="1933"/>
      <c r="OPU18" s="1933"/>
      <c r="OPV18" s="1933"/>
      <c r="OPW18" s="1933"/>
      <c r="OPX18" s="1933"/>
      <c r="OPY18" s="1933"/>
      <c r="OPZ18" s="1933"/>
      <c r="OQA18" s="1933"/>
      <c r="OQB18" s="1933"/>
      <c r="OQC18" s="1933"/>
      <c r="OQD18" s="1933"/>
      <c r="OQE18" s="1933"/>
      <c r="OQF18" s="1933"/>
      <c r="OQG18" s="1933"/>
      <c r="OQH18" s="1933"/>
      <c r="OQI18" s="1933"/>
      <c r="OQJ18" s="1933"/>
      <c r="OQK18" s="1933"/>
      <c r="OQL18" s="1933"/>
      <c r="OQM18" s="1933"/>
      <c r="OQN18" s="1933"/>
      <c r="OQO18" s="1933"/>
      <c r="OQP18" s="1933"/>
      <c r="OQQ18" s="1933"/>
      <c r="OQR18" s="1933"/>
      <c r="OQS18" s="1933"/>
      <c r="OQT18" s="1933"/>
      <c r="OQU18" s="1933"/>
      <c r="OQV18" s="1933"/>
      <c r="OQW18" s="1933"/>
      <c r="OQX18" s="1933"/>
      <c r="OQY18" s="1933"/>
      <c r="OQZ18" s="1933"/>
      <c r="ORA18" s="1933"/>
      <c r="ORB18" s="1933"/>
      <c r="ORC18" s="1933"/>
      <c r="ORD18" s="1933"/>
      <c r="ORE18" s="1933"/>
      <c r="ORF18" s="1933"/>
      <c r="ORG18" s="1933"/>
      <c r="ORH18" s="1933"/>
      <c r="ORI18" s="1933"/>
      <c r="ORJ18" s="1933"/>
      <c r="ORK18" s="1933"/>
      <c r="ORL18" s="1933"/>
      <c r="ORM18" s="1933"/>
      <c r="ORN18" s="1933"/>
      <c r="ORO18" s="1933"/>
      <c r="ORP18" s="1933"/>
      <c r="ORQ18" s="1933"/>
      <c r="ORR18" s="1933"/>
      <c r="ORS18" s="1933"/>
      <c r="ORT18" s="1933"/>
      <c r="ORU18" s="1933"/>
      <c r="ORV18" s="1933"/>
      <c r="ORW18" s="1933"/>
      <c r="ORX18" s="1933"/>
      <c r="ORY18" s="1933"/>
      <c r="ORZ18" s="1933"/>
      <c r="OSA18" s="1933"/>
      <c r="OSB18" s="1933"/>
      <c r="OSC18" s="1933"/>
      <c r="OSD18" s="1933"/>
      <c r="OSE18" s="1933"/>
      <c r="OSF18" s="1933"/>
      <c r="OSG18" s="1933"/>
      <c r="OSH18" s="1933"/>
      <c r="OSI18" s="1933"/>
      <c r="OSJ18" s="1933"/>
      <c r="OSK18" s="1933"/>
      <c r="OSL18" s="1933"/>
      <c r="OSM18" s="1933"/>
      <c r="OSN18" s="1933"/>
      <c r="OSO18" s="1933"/>
      <c r="OSP18" s="1933"/>
      <c r="OSQ18" s="1933"/>
      <c r="OSR18" s="1933"/>
      <c r="OSS18" s="1933"/>
      <c r="OST18" s="1933"/>
      <c r="OSU18" s="1933"/>
      <c r="OSV18" s="1933"/>
      <c r="OSW18" s="1933"/>
      <c r="OSX18" s="1933"/>
      <c r="OSY18" s="1933"/>
      <c r="OSZ18" s="1933"/>
      <c r="OTA18" s="1933"/>
      <c r="OTB18" s="1933"/>
      <c r="OTC18" s="1933"/>
      <c r="OTD18" s="1933"/>
      <c r="OTE18" s="1933"/>
      <c r="OTF18" s="1933"/>
      <c r="OTG18" s="1933"/>
      <c r="OTH18" s="1933"/>
      <c r="OTI18" s="1933"/>
      <c r="OTJ18" s="1933"/>
      <c r="OTK18" s="1933"/>
      <c r="OTL18" s="1933"/>
      <c r="OTM18" s="1933"/>
      <c r="OTN18" s="1933"/>
      <c r="OTO18" s="1933"/>
      <c r="OTP18" s="1933"/>
      <c r="OTQ18" s="1933"/>
      <c r="OTR18" s="1933"/>
      <c r="OTS18" s="1933"/>
      <c r="OTT18" s="1933"/>
      <c r="OTU18" s="1933"/>
      <c r="OTV18" s="1933"/>
      <c r="OTW18" s="1933"/>
      <c r="OTX18" s="1933"/>
      <c r="OTY18" s="1933"/>
      <c r="OTZ18" s="1933"/>
      <c r="OUA18" s="1933"/>
      <c r="OUB18" s="1933"/>
      <c r="OUC18" s="1933"/>
      <c r="OUD18" s="1933"/>
      <c r="OUE18" s="1933"/>
      <c r="OUF18" s="1933"/>
      <c r="OUG18" s="1933"/>
      <c r="OUH18" s="1933"/>
      <c r="OUI18" s="1933"/>
      <c r="OUJ18" s="1933"/>
      <c r="OUK18" s="1933"/>
      <c r="OUL18" s="1933"/>
      <c r="OUM18" s="1933"/>
      <c r="OUN18" s="1933"/>
      <c r="OUO18" s="1933"/>
      <c r="OUP18" s="1933"/>
      <c r="OUQ18" s="1933"/>
      <c r="OUR18" s="1933"/>
      <c r="OUS18" s="1933"/>
      <c r="OUT18" s="1933"/>
      <c r="OUU18" s="1933"/>
      <c r="OUV18" s="1933"/>
      <c r="OUW18" s="1933"/>
      <c r="OUX18" s="1933"/>
      <c r="OUY18" s="1933"/>
      <c r="OUZ18" s="1933"/>
      <c r="OVA18" s="1933"/>
      <c r="OVB18" s="1933"/>
      <c r="OVC18" s="1933"/>
      <c r="OVD18" s="1933"/>
      <c r="OVE18" s="1933"/>
      <c r="OVF18" s="1933"/>
      <c r="OVG18" s="1933"/>
      <c r="OVH18" s="1933"/>
      <c r="OVI18" s="1933"/>
      <c r="OVJ18" s="1933"/>
      <c r="OVK18" s="1933"/>
      <c r="OVL18" s="1933"/>
      <c r="OVM18" s="1933"/>
      <c r="OVN18" s="1933"/>
      <c r="OVO18" s="1933"/>
      <c r="OVP18" s="1933"/>
      <c r="OVQ18" s="1933"/>
      <c r="OVR18" s="1933"/>
      <c r="OVS18" s="1933"/>
      <c r="OVT18" s="1933"/>
      <c r="OVU18" s="1933"/>
      <c r="OVV18" s="1933"/>
      <c r="OVW18" s="1933"/>
      <c r="OVX18" s="1933"/>
      <c r="OVY18" s="1933"/>
      <c r="OVZ18" s="1933"/>
      <c r="OWA18" s="1933"/>
      <c r="OWB18" s="1933"/>
      <c r="OWC18" s="1933"/>
      <c r="OWD18" s="1933"/>
      <c r="OWE18" s="1933"/>
      <c r="OWF18" s="1933"/>
      <c r="OWG18" s="1933"/>
      <c r="OWH18" s="1933"/>
      <c r="OWI18" s="1933"/>
      <c r="OWJ18" s="1933"/>
      <c r="OWK18" s="1933"/>
      <c r="OWL18" s="1933"/>
      <c r="OWM18" s="1933"/>
      <c r="OWN18" s="1933"/>
      <c r="OWO18" s="1933"/>
      <c r="OWP18" s="1933"/>
      <c r="OWQ18" s="1933"/>
      <c r="OWR18" s="1933"/>
      <c r="OWS18" s="1933"/>
      <c r="OWT18" s="1933"/>
      <c r="OWU18" s="1933"/>
      <c r="OWV18" s="1933"/>
      <c r="OWW18" s="1933"/>
      <c r="OWX18" s="1933"/>
      <c r="OWY18" s="1933"/>
      <c r="OWZ18" s="1933"/>
      <c r="OXA18" s="1933"/>
      <c r="OXB18" s="1933"/>
      <c r="OXC18" s="1933"/>
      <c r="OXD18" s="1933"/>
      <c r="OXE18" s="1933"/>
      <c r="OXF18" s="1933"/>
      <c r="OXG18" s="1933"/>
      <c r="OXH18" s="1933"/>
      <c r="OXI18" s="1933"/>
      <c r="OXJ18" s="1933"/>
      <c r="OXK18" s="1933"/>
      <c r="OXL18" s="1933"/>
      <c r="OXM18" s="1933"/>
      <c r="OXN18" s="1933"/>
      <c r="OXO18" s="1933"/>
      <c r="OXP18" s="1933"/>
      <c r="OXQ18" s="1933"/>
      <c r="OXR18" s="1933"/>
      <c r="OXS18" s="1933"/>
      <c r="OXT18" s="1933"/>
      <c r="OXU18" s="1933"/>
      <c r="OXV18" s="1933"/>
      <c r="OXW18" s="1933"/>
      <c r="OXX18" s="1933"/>
      <c r="OXY18" s="1933"/>
      <c r="OXZ18" s="1933"/>
      <c r="OYA18" s="1933"/>
      <c r="OYB18" s="1933"/>
      <c r="OYC18" s="1933"/>
      <c r="OYD18" s="1933"/>
      <c r="OYE18" s="1933"/>
      <c r="OYF18" s="1933"/>
      <c r="OYG18" s="1933"/>
      <c r="OYH18" s="1933"/>
      <c r="OYI18" s="1933"/>
      <c r="OYJ18" s="1933"/>
      <c r="OYK18" s="1933"/>
      <c r="OYL18" s="1933"/>
      <c r="OYM18" s="1933"/>
      <c r="OYN18" s="1933"/>
      <c r="OYO18" s="1933"/>
      <c r="OYP18" s="1933"/>
      <c r="OYQ18" s="1933"/>
      <c r="OYR18" s="1933"/>
      <c r="OYS18" s="1933"/>
      <c r="OYT18" s="1933"/>
      <c r="OYU18" s="1933"/>
      <c r="OYV18" s="1933"/>
      <c r="OYW18" s="1933"/>
      <c r="OYX18" s="1933"/>
      <c r="OYY18" s="1933"/>
      <c r="OYZ18" s="1933"/>
      <c r="OZA18" s="1933"/>
      <c r="OZB18" s="1933"/>
      <c r="OZC18" s="1933"/>
      <c r="OZD18" s="1933"/>
      <c r="OZE18" s="1933"/>
      <c r="OZF18" s="1933"/>
      <c r="OZG18" s="1933"/>
      <c r="OZH18" s="1933"/>
      <c r="OZI18" s="1933"/>
      <c r="OZJ18" s="1933"/>
      <c r="OZK18" s="1933"/>
      <c r="OZL18" s="1933"/>
      <c r="OZM18" s="1933"/>
      <c r="OZN18" s="1933"/>
      <c r="OZO18" s="1933"/>
      <c r="OZP18" s="1933"/>
      <c r="OZQ18" s="1933"/>
      <c r="OZR18" s="1933"/>
      <c r="OZS18" s="1933"/>
      <c r="OZT18" s="1933"/>
      <c r="OZU18" s="1933"/>
      <c r="OZV18" s="1933"/>
      <c r="OZW18" s="1933"/>
      <c r="OZX18" s="1933"/>
      <c r="OZY18" s="1933"/>
      <c r="OZZ18" s="1933"/>
      <c r="PAA18" s="1933"/>
      <c r="PAB18" s="1933"/>
      <c r="PAC18" s="1933"/>
      <c r="PAD18" s="1933"/>
      <c r="PAE18" s="1933"/>
      <c r="PAF18" s="1933"/>
      <c r="PAG18" s="1933"/>
      <c r="PAH18" s="1933"/>
      <c r="PAI18" s="1933"/>
      <c r="PAJ18" s="1933"/>
      <c r="PAK18" s="1933"/>
      <c r="PAL18" s="1933"/>
      <c r="PAM18" s="1933"/>
      <c r="PAN18" s="1933"/>
      <c r="PAO18" s="1933"/>
      <c r="PAP18" s="1933"/>
      <c r="PAQ18" s="1933"/>
      <c r="PAR18" s="1933"/>
      <c r="PAS18" s="1933"/>
      <c r="PAT18" s="1933"/>
      <c r="PAU18" s="1933"/>
      <c r="PAV18" s="1933"/>
      <c r="PAW18" s="1933"/>
      <c r="PAX18" s="1933"/>
      <c r="PAY18" s="1933"/>
      <c r="PAZ18" s="1933"/>
      <c r="PBA18" s="1933"/>
      <c r="PBB18" s="1933"/>
      <c r="PBC18" s="1933"/>
      <c r="PBD18" s="1933"/>
      <c r="PBE18" s="1933"/>
      <c r="PBF18" s="1933"/>
      <c r="PBG18" s="1933"/>
      <c r="PBH18" s="1933"/>
      <c r="PBI18" s="1933"/>
      <c r="PBJ18" s="1933"/>
      <c r="PBK18" s="1933"/>
      <c r="PBL18" s="1933"/>
      <c r="PBM18" s="1933"/>
      <c r="PBN18" s="1933"/>
      <c r="PBO18" s="1933"/>
      <c r="PBP18" s="1933"/>
      <c r="PBQ18" s="1933"/>
      <c r="PBR18" s="1933"/>
      <c r="PBS18" s="1933"/>
      <c r="PBT18" s="1933"/>
      <c r="PBU18" s="1933"/>
      <c r="PBV18" s="1933"/>
      <c r="PBW18" s="1933"/>
      <c r="PBX18" s="1933"/>
      <c r="PBY18" s="1933"/>
      <c r="PBZ18" s="1933"/>
      <c r="PCA18" s="1933"/>
      <c r="PCB18" s="1933"/>
      <c r="PCC18" s="1933"/>
      <c r="PCD18" s="1933"/>
      <c r="PCE18" s="1933"/>
      <c r="PCF18" s="1933"/>
      <c r="PCG18" s="1933"/>
      <c r="PCH18" s="1933"/>
      <c r="PCI18" s="1933"/>
      <c r="PCJ18" s="1933"/>
      <c r="PCK18" s="1933"/>
      <c r="PCL18" s="1933"/>
      <c r="PCM18" s="1933"/>
      <c r="PCN18" s="1933"/>
      <c r="PCO18" s="1933"/>
      <c r="PCP18" s="1933"/>
      <c r="PCQ18" s="1933"/>
      <c r="PCR18" s="1933"/>
      <c r="PCS18" s="1933"/>
      <c r="PCT18" s="1933"/>
      <c r="PCU18" s="1933"/>
      <c r="PCV18" s="1933"/>
      <c r="PCW18" s="1933"/>
      <c r="PCX18" s="1933"/>
      <c r="PCY18" s="1933"/>
      <c r="PCZ18" s="1933"/>
      <c r="PDA18" s="1933"/>
      <c r="PDB18" s="1933"/>
      <c r="PDC18" s="1933"/>
      <c r="PDD18" s="1933"/>
      <c r="PDE18" s="1933"/>
      <c r="PDF18" s="1933"/>
      <c r="PDG18" s="1933"/>
      <c r="PDH18" s="1933"/>
      <c r="PDI18" s="1933"/>
      <c r="PDJ18" s="1933"/>
      <c r="PDK18" s="1933"/>
      <c r="PDL18" s="1933"/>
      <c r="PDM18" s="1933"/>
      <c r="PDN18" s="1933"/>
      <c r="PDO18" s="1933"/>
      <c r="PDP18" s="1933"/>
      <c r="PDQ18" s="1933"/>
      <c r="PDR18" s="1933"/>
      <c r="PDS18" s="1933"/>
      <c r="PDT18" s="1933"/>
      <c r="PDU18" s="1933"/>
      <c r="PDV18" s="1933"/>
      <c r="PDW18" s="1933"/>
      <c r="PDX18" s="1933"/>
      <c r="PDY18" s="1933"/>
      <c r="PDZ18" s="1933"/>
      <c r="PEA18" s="1933"/>
      <c r="PEB18" s="1933"/>
      <c r="PEC18" s="1933"/>
      <c r="PED18" s="1933"/>
      <c r="PEE18" s="1933"/>
      <c r="PEF18" s="1933"/>
      <c r="PEG18" s="1933"/>
      <c r="PEH18" s="1933"/>
      <c r="PEI18" s="1933"/>
      <c r="PEJ18" s="1933"/>
      <c r="PEK18" s="1933"/>
      <c r="PEL18" s="1933"/>
      <c r="PEM18" s="1933"/>
      <c r="PEN18" s="1933"/>
      <c r="PEO18" s="1933"/>
      <c r="PEP18" s="1933"/>
      <c r="PEQ18" s="1933"/>
      <c r="PER18" s="1933"/>
      <c r="PES18" s="1933"/>
      <c r="PET18" s="1933"/>
      <c r="PEU18" s="1933"/>
      <c r="PEV18" s="1933"/>
      <c r="PEW18" s="1933"/>
      <c r="PEX18" s="1933"/>
      <c r="PEY18" s="1933"/>
      <c r="PEZ18" s="1933"/>
      <c r="PFA18" s="1933"/>
      <c r="PFB18" s="1933"/>
      <c r="PFC18" s="1933"/>
      <c r="PFD18" s="1933"/>
      <c r="PFE18" s="1933"/>
      <c r="PFF18" s="1933"/>
      <c r="PFG18" s="1933"/>
      <c r="PFH18" s="1933"/>
      <c r="PFI18" s="1933"/>
      <c r="PFJ18" s="1933"/>
      <c r="PFK18" s="1933"/>
      <c r="PFL18" s="1933"/>
      <c r="PFM18" s="1933"/>
      <c r="PFN18" s="1933"/>
      <c r="PFO18" s="1933"/>
      <c r="PFP18" s="1933"/>
      <c r="PFQ18" s="1933"/>
      <c r="PFR18" s="1933"/>
      <c r="PFS18" s="1933"/>
      <c r="PFT18" s="1933"/>
      <c r="PFU18" s="1933"/>
      <c r="PFV18" s="1933"/>
      <c r="PFW18" s="1933"/>
      <c r="PFX18" s="1933"/>
      <c r="PFY18" s="1933"/>
      <c r="PFZ18" s="1933"/>
      <c r="PGA18" s="1933"/>
      <c r="PGB18" s="1933"/>
      <c r="PGC18" s="1933"/>
      <c r="PGD18" s="1933"/>
      <c r="PGE18" s="1933"/>
      <c r="PGF18" s="1933"/>
      <c r="PGG18" s="1933"/>
      <c r="PGH18" s="1933"/>
      <c r="PGI18" s="1933"/>
      <c r="PGJ18" s="1933"/>
      <c r="PGK18" s="1933"/>
      <c r="PGL18" s="1933"/>
      <c r="PGM18" s="1933"/>
      <c r="PGN18" s="1933"/>
      <c r="PGO18" s="1933"/>
      <c r="PGP18" s="1933"/>
      <c r="PGQ18" s="1933"/>
      <c r="PGR18" s="1933"/>
      <c r="PGS18" s="1933"/>
      <c r="PGT18" s="1933"/>
      <c r="PGU18" s="1933"/>
      <c r="PGV18" s="1933"/>
      <c r="PGW18" s="1933"/>
      <c r="PGX18" s="1933"/>
      <c r="PGY18" s="1933"/>
      <c r="PGZ18" s="1933"/>
      <c r="PHA18" s="1933"/>
      <c r="PHB18" s="1933"/>
      <c r="PHC18" s="1933"/>
      <c r="PHD18" s="1933"/>
      <c r="PHE18" s="1933"/>
      <c r="PHF18" s="1933"/>
      <c r="PHG18" s="1933"/>
      <c r="PHH18" s="1933"/>
      <c r="PHI18" s="1933"/>
      <c r="PHJ18" s="1933"/>
      <c r="PHK18" s="1933"/>
      <c r="PHL18" s="1933"/>
      <c r="PHM18" s="1933"/>
      <c r="PHN18" s="1933"/>
      <c r="PHO18" s="1933"/>
      <c r="PHP18" s="1933"/>
      <c r="PHQ18" s="1933"/>
      <c r="PHR18" s="1933"/>
      <c r="PHS18" s="1933"/>
      <c r="PHT18" s="1933"/>
      <c r="PHU18" s="1933"/>
      <c r="PHV18" s="1933"/>
      <c r="PHW18" s="1933"/>
      <c r="PHX18" s="1933"/>
      <c r="PHY18" s="1933"/>
      <c r="PHZ18" s="1933"/>
      <c r="PIA18" s="1933"/>
      <c r="PIB18" s="1933"/>
      <c r="PIC18" s="1933"/>
      <c r="PID18" s="1933"/>
      <c r="PIE18" s="1933"/>
      <c r="PIF18" s="1933"/>
      <c r="PIG18" s="1933"/>
      <c r="PIH18" s="1933"/>
      <c r="PII18" s="1933"/>
      <c r="PIJ18" s="1933"/>
      <c r="PIK18" s="1933"/>
      <c r="PIL18" s="1933"/>
      <c r="PIM18" s="1933"/>
      <c r="PIN18" s="1933"/>
      <c r="PIO18" s="1933"/>
      <c r="PIP18" s="1933"/>
      <c r="PIQ18" s="1933"/>
      <c r="PIR18" s="1933"/>
      <c r="PIS18" s="1933"/>
      <c r="PIT18" s="1933"/>
      <c r="PIU18" s="1933"/>
      <c r="PIV18" s="1933"/>
      <c r="PIW18" s="1933"/>
      <c r="PIX18" s="1933"/>
      <c r="PIY18" s="1933"/>
      <c r="PIZ18" s="1933"/>
      <c r="PJA18" s="1933"/>
      <c r="PJB18" s="1933"/>
      <c r="PJC18" s="1933"/>
      <c r="PJD18" s="1933"/>
      <c r="PJE18" s="1933"/>
      <c r="PJF18" s="1933"/>
      <c r="PJG18" s="1933"/>
      <c r="PJH18" s="1933"/>
      <c r="PJI18" s="1933"/>
      <c r="PJJ18" s="1933"/>
      <c r="PJK18" s="1933"/>
      <c r="PJL18" s="1933"/>
      <c r="PJM18" s="1933"/>
      <c r="PJN18" s="1933"/>
      <c r="PJO18" s="1933"/>
      <c r="PJP18" s="1933"/>
      <c r="PJQ18" s="1933"/>
      <c r="PJR18" s="1933"/>
      <c r="PJS18" s="1933"/>
      <c r="PJT18" s="1933"/>
      <c r="PJU18" s="1933"/>
      <c r="PJV18" s="1933"/>
      <c r="PJW18" s="1933"/>
      <c r="PJX18" s="1933"/>
      <c r="PJY18" s="1933"/>
      <c r="PJZ18" s="1933"/>
      <c r="PKA18" s="1933"/>
      <c r="PKB18" s="1933"/>
      <c r="PKC18" s="1933"/>
      <c r="PKD18" s="1933"/>
      <c r="PKE18" s="1933"/>
      <c r="PKF18" s="1933"/>
      <c r="PKG18" s="1933"/>
      <c r="PKH18" s="1933"/>
      <c r="PKI18" s="1933"/>
      <c r="PKJ18" s="1933"/>
      <c r="PKK18" s="1933"/>
      <c r="PKL18" s="1933"/>
      <c r="PKM18" s="1933"/>
      <c r="PKN18" s="1933"/>
      <c r="PKO18" s="1933"/>
      <c r="PKP18" s="1933"/>
      <c r="PKQ18" s="1933"/>
      <c r="PKR18" s="1933"/>
      <c r="PKS18" s="1933"/>
      <c r="PKT18" s="1933"/>
      <c r="PKU18" s="1933"/>
      <c r="PKV18" s="1933"/>
      <c r="PKW18" s="1933"/>
      <c r="PKX18" s="1933"/>
      <c r="PKY18" s="1933"/>
      <c r="PKZ18" s="1933"/>
      <c r="PLA18" s="1933"/>
      <c r="PLB18" s="1933"/>
      <c r="PLC18" s="1933"/>
      <c r="PLD18" s="1933"/>
      <c r="PLE18" s="1933"/>
      <c r="PLF18" s="1933"/>
      <c r="PLG18" s="1933"/>
      <c r="PLH18" s="1933"/>
      <c r="PLI18" s="1933"/>
      <c r="PLJ18" s="1933"/>
      <c r="PLK18" s="1933"/>
      <c r="PLL18" s="1933"/>
      <c r="PLM18" s="1933"/>
      <c r="PLN18" s="1933"/>
      <c r="PLO18" s="1933"/>
      <c r="PLP18" s="1933"/>
      <c r="PLQ18" s="1933"/>
      <c r="PLR18" s="1933"/>
      <c r="PLS18" s="1933"/>
      <c r="PLT18" s="1933"/>
      <c r="PLU18" s="1933"/>
      <c r="PLV18" s="1933"/>
      <c r="PLW18" s="1933"/>
      <c r="PLX18" s="1933"/>
      <c r="PLY18" s="1933"/>
      <c r="PLZ18" s="1933"/>
      <c r="PMA18" s="1933"/>
      <c r="PMB18" s="1933"/>
      <c r="PMC18" s="1933"/>
      <c r="PMD18" s="1933"/>
      <c r="PME18" s="1933"/>
      <c r="PMF18" s="1933"/>
      <c r="PMG18" s="1933"/>
      <c r="PMH18" s="1933"/>
      <c r="PMI18" s="1933"/>
      <c r="PMJ18" s="1933"/>
      <c r="PMK18" s="1933"/>
      <c r="PML18" s="1933"/>
      <c r="PMM18" s="1933"/>
      <c r="PMN18" s="1933"/>
      <c r="PMO18" s="1933"/>
      <c r="PMP18" s="1933"/>
      <c r="PMQ18" s="1933"/>
      <c r="PMR18" s="1933"/>
      <c r="PMS18" s="1933"/>
      <c r="PMT18" s="1933"/>
      <c r="PMU18" s="1933"/>
      <c r="PMV18" s="1933"/>
      <c r="PMW18" s="1933"/>
      <c r="PMX18" s="1933"/>
      <c r="PMY18" s="1933"/>
      <c r="PMZ18" s="1933"/>
      <c r="PNA18" s="1933"/>
      <c r="PNB18" s="1933"/>
      <c r="PNC18" s="1933"/>
      <c r="PND18" s="1933"/>
      <c r="PNE18" s="1933"/>
      <c r="PNF18" s="1933"/>
      <c r="PNG18" s="1933"/>
      <c r="PNH18" s="1933"/>
      <c r="PNI18" s="1933"/>
      <c r="PNJ18" s="1933"/>
      <c r="PNK18" s="1933"/>
      <c r="PNL18" s="1933"/>
      <c r="PNM18" s="1933"/>
      <c r="PNN18" s="1933"/>
      <c r="PNO18" s="1933"/>
      <c r="PNP18" s="1933"/>
      <c r="PNQ18" s="1933"/>
      <c r="PNR18" s="1933"/>
      <c r="PNS18" s="1933"/>
      <c r="PNT18" s="1933"/>
      <c r="PNU18" s="1933"/>
      <c r="PNV18" s="1933"/>
      <c r="PNW18" s="1933"/>
      <c r="PNX18" s="1933"/>
      <c r="PNY18" s="1933"/>
      <c r="PNZ18" s="1933"/>
      <c r="POA18" s="1933"/>
      <c r="POB18" s="1933"/>
      <c r="POC18" s="1933"/>
      <c r="POD18" s="1933"/>
      <c r="POE18" s="1933"/>
      <c r="POF18" s="1933"/>
      <c r="POG18" s="1933"/>
      <c r="POH18" s="1933"/>
      <c r="POI18" s="1933"/>
      <c r="POJ18" s="1933"/>
      <c r="POK18" s="1933"/>
      <c r="POL18" s="1933"/>
      <c r="POM18" s="1933"/>
      <c r="PON18" s="1933"/>
      <c r="POO18" s="1933"/>
      <c r="POP18" s="1933"/>
      <c r="POQ18" s="1933"/>
      <c r="POR18" s="1933"/>
      <c r="POS18" s="1933"/>
      <c r="POT18" s="1933"/>
      <c r="POU18" s="1933"/>
      <c r="POV18" s="1933"/>
      <c r="POW18" s="1933"/>
      <c r="POX18" s="1933"/>
      <c r="POY18" s="1933"/>
      <c r="POZ18" s="1933"/>
      <c r="PPA18" s="1933"/>
      <c r="PPB18" s="1933"/>
      <c r="PPC18" s="1933"/>
      <c r="PPD18" s="1933"/>
      <c r="PPE18" s="1933"/>
      <c r="PPF18" s="1933"/>
      <c r="PPG18" s="1933"/>
      <c r="PPH18" s="1933"/>
      <c r="PPI18" s="1933"/>
      <c r="PPJ18" s="1933"/>
      <c r="PPK18" s="1933"/>
      <c r="PPL18" s="1933"/>
      <c r="PPM18" s="1933"/>
      <c r="PPN18" s="1933"/>
      <c r="PPO18" s="1933"/>
      <c r="PPP18" s="1933"/>
      <c r="PPQ18" s="1933"/>
      <c r="PPR18" s="1933"/>
      <c r="PPS18" s="1933"/>
      <c r="PPT18" s="1933"/>
      <c r="PPU18" s="1933"/>
      <c r="PPV18" s="1933"/>
      <c r="PPW18" s="1933"/>
      <c r="PPX18" s="1933"/>
      <c r="PPY18" s="1933"/>
      <c r="PPZ18" s="1933"/>
      <c r="PQA18" s="1933"/>
      <c r="PQB18" s="1933"/>
      <c r="PQC18" s="1933"/>
      <c r="PQD18" s="1933"/>
      <c r="PQE18" s="1933"/>
      <c r="PQF18" s="1933"/>
      <c r="PQG18" s="1933"/>
      <c r="PQH18" s="1933"/>
      <c r="PQI18" s="1933"/>
      <c r="PQJ18" s="1933"/>
      <c r="PQK18" s="1933"/>
      <c r="PQL18" s="1933"/>
      <c r="PQM18" s="1933"/>
      <c r="PQN18" s="1933"/>
      <c r="PQO18" s="1933"/>
      <c r="PQP18" s="1933"/>
      <c r="PQQ18" s="1933"/>
      <c r="PQR18" s="1933"/>
      <c r="PQS18" s="1933"/>
      <c r="PQT18" s="1933"/>
      <c r="PQU18" s="1933"/>
      <c r="PQV18" s="1933"/>
      <c r="PQW18" s="1933"/>
      <c r="PQX18" s="1933"/>
      <c r="PQY18" s="1933"/>
      <c r="PQZ18" s="1933"/>
      <c r="PRA18" s="1933"/>
      <c r="PRB18" s="1933"/>
      <c r="PRC18" s="1933"/>
      <c r="PRD18" s="1933"/>
      <c r="PRE18" s="1933"/>
      <c r="PRF18" s="1933"/>
      <c r="PRG18" s="1933"/>
      <c r="PRH18" s="1933"/>
      <c r="PRI18" s="1933"/>
      <c r="PRJ18" s="1933"/>
      <c r="PRK18" s="1933"/>
      <c r="PRL18" s="1933"/>
      <c r="PRM18" s="1933"/>
      <c r="PRN18" s="1933"/>
      <c r="PRO18" s="1933"/>
      <c r="PRP18" s="1933"/>
      <c r="PRQ18" s="1933"/>
      <c r="PRR18" s="1933"/>
      <c r="PRS18" s="1933"/>
      <c r="PRT18" s="1933"/>
      <c r="PRU18" s="1933"/>
      <c r="PRV18" s="1933"/>
      <c r="PRW18" s="1933"/>
      <c r="PRX18" s="1933"/>
      <c r="PRY18" s="1933"/>
      <c r="PRZ18" s="1933"/>
      <c r="PSA18" s="1933"/>
      <c r="PSB18" s="1933"/>
      <c r="PSC18" s="1933"/>
      <c r="PSD18" s="1933"/>
      <c r="PSE18" s="1933"/>
      <c r="PSF18" s="1933"/>
      <c r="PSG18" s="1933"/>
      <c r="PSH18" s="1933"/>
      <c r="PSI18" s="1933"/>
      <c r="PSJ18" s="1933"/>
      <c r="PSK18" s="1933"/>
      <c r="PSL18" s="1933"/>
      <c r="PSM18" s="1933"/>
      <c r="PSN18" s="1933"/>
      <c r="PSO18" s="1933"/>
      <c r="PSP18" s="1933"/>
      <c r="PSQ18" s="1933"/>
      <c r="PSR18" s="1933"/>
      <c r="PSS18" s="1933"/>
      <c r="PST18" s="1933"/>
      <c r="PSU18" s="1933"/>
      <c r="PSV18" s="1933"/>
      <c r="PSW18" s="1933"/>
      <c r="PSX18" s="1933"/>
      <c r="PSY18" s="1933"/>
      <c r="PSZ18" s="1933"/>
      <c r="PTA18" s="1933"/>
      <c r="PTB18" s="1933"/>
      <c r="PTC18" s="1933"/>
      <c r="PTD18" s="1933"/>
      <c r="PTE18" s="1933"/>
      <c r="PTF18" s="1933"/>
      <c r="PTG18" s="1933"/>
      <c r="PTH18" s="1933"/>
      <c r="PTI18" s="1933"/>
      <c r="PTJ18" s="1933"/>
      <c r="PTK18" s="1933"/>
      <c r="PTL18" s="1933"/>
      <c r="PTM18" s="1933"/>
      <c r="PTN18" s="1933"/>
      <c r="PTO18" s="1933"/>
      <c r="PTP18" s="1933"/>
      <c r="PTQ18" s="1933"/>
      <c r="PTR18" s="1933"/>
      <c r="PTS18" s="1933"/>
      <c r="PTT18" s="1933"/>
      <c r="PTU18" s="1933"/>
      <c r="PTV18" s="1933"/>
      <c r="PTW18" s="1933"/>
      <c r="PTX18" s="1933"/>
      <c r="PTY18" s="1933"/>
      <c r="PTZ18" s="1933"/>
      <c r="PUA18" s="1933"/>
      <c r="PUB18" s="1933"/>
      <c r="PUC18" s="1933"/>
      <c r="PUD18" s="1933"/>
      <c r="PUE18" s="1933"/>
      <c r="PUF18" s="1933"/>
      <c r="PUG18" s="1933"/>
      <c r="PUH18" s="1933"/>
      <c r="PUI18" s="1933"/>
      <c r="PUJ18" s="1933"/>
      <c r="PUK18" s="1933"/>
      <c r="PUL18" s="1933"/>
      <c r="PUM18" s="1933"/>
      <c r="PUN18" s="1933"/>
      <c r="PUO18" s="1933"/>
      <c r="PUP18" s="1933"/>
      <c r="PUQ18" s="1933"/>
      <c r="PUR18" s="1933"/>
      <c r="PUS18" s="1933"/>
      <c r="PUT18" s="1933"/>
      <c r="PUU18" s="1933"/>
      <c r="PUV18" s="1933"/>
      <c r="PUW18" s="1933"/>
      <c r="PUX18" s="1933"/>
      <c r="PUY18" s="1933"/>
      <c r="PUZ18" s="1933"/>
      <c r="PVA18" s="1933"/>
      <c r="PVB18" s="1933"/>
      <c r="PVC18" s="1933"/>
      <c r="PVD18" s="1933"/>
      <c r="PVE18" s="1933"/>
      <c r="PVF18" s="1933"/>
      <c r="PVG18" s="1933"/>
      <c r="PVH18" s="1933"/>
      <c r="PVI18" s="1933"/>
      <c r="PVJ18" s="1933"/>
      <c r="PVK18" s="1933"/>
      <c r="PVL18" s="1933"/>
      <c r="PVM18" s="1933"/>
      <c r="PVN18" s="1933"/>
      <c r="PVO18" s="1933"/>
      <c r="PVP18" s="1933"/>
      <c r="PVQ18" s="1933"/>
      <c r="PVR18" s="1933"/>
      <c r="PVS18" s="1933"/>
      <c r="PVT18" s="1933"/>
      <c r="PVU18" s="1933"/>
      <c r="PVV18" s="1933"/>
      <c r="PVW18" s="1933"/>
      <c r="PVX18" s="1933"/>
      <c r="PVY18" s="1933"/>
      <c r="PVZ18" s="1933"/>
      <c r="PWA18" s="1933"/>
      <c r="PWB18" s="1933"/>
      <c r="PWC18" s="1933"/>
      <c r="PWD18" s="1933"/>
      <c r="PWE18" s="1933"/>
      <c r="PWF18" s="1933"/>
      <c r="PWG18" s="1933"/>
      <c r="PWH18" s="1933"/>
      <c r="PWI18" s="1933"/>
      <c r="PWJ18" s="1933"/>
      <c r="PWK18" s="1933"/>
      <c r="PWL18" s="1933"/>
      <c r="PWM18" s="1933"/>
      <c r="PWN18" s="1933"/>
      <c r="PWO18" s="1933"/>
      <c r="PWP18" s="1933"/>
      <c r="PWQ18" s="1933"/>
      <c r="PWR18" s="1933"/>
      <c r="PWS18" s="1933"/>
      <c r="PWT18" s="1933"/>
      <c r="PWU18" s="1933"/>
      <c r="PWV18" s="1933"/>
      <c r="PWW18" s="1933"/>
      <c r="PWX18" s="1933"/>
      <c r="PWY18" s="1933"/>
      <c r="PWZ18" s="1933"/>
      <c r="PXA18" s="1933"/>
      <c r="PXB18" s="1933"/>
      <c r="PXC18" s="1933"/>
      <c r="PXD18" s="1933"/>
      <c r="PXE18" s="1933"/>
      <c r="PXF18" s="1933"/>
      <c r="PXG18" s="1933"/>
      <c r="PXH18" s="1933"/>
      <c r="PXI18" s="1933"/>
      <c r="PXJ18" s="1933"/>
      <c r="PXK18" s="1933"/>
      <c r="PXL18" s="1933"/>
      <c r="PXM18" s="1933"/>
      <c r="PXN18" s="1933"/>
      <c r="PXO18" s="1933"/>
      <c r="PXP18" s="1933"/>
      <c r="PXQ18" s="1933"/>
      <c r="PXR18" s="1933"/>
      <c r="PXS18" s="1933"/>
      <c r="PXT18" s="1933"/>
      <c r="PXU18" s="1933"/>
      <c r="PXV18" s="1933"/>
      <c r="PXW18" s="1933"/>
      <c r="PXX18" s="1933"/>
      <c r="PXY18" s="1933"/>
      <c r="PXZ18" s="1933"/>
      <c r="PYA18" s="1933"/>
      <c r="PYB18" s="1933"/>
      <c r="PYC18" s="1933"/>
      <c r="PYD18" s="1933"/>
      <c r="PYE18" s="1933"/>
      <c r="PYF18" s="1933"/>
      <c r="PYG18" s="1933"/>
      <c r="PYH18" s="1933"/>
      <c r="PYI18" s="1933"/>
      <c r="PYJ18" s="1933"/>
      <c r="PYK18" s="1933"/>
      <c r="PYL18" s="1933"/>
      <c r="PYM18" s="1933"/>
      <c r="PYN18" s="1933"/>
      <c r="PYO18" s="1933"/>
      <c r="PYP18" s="1933"/>
      <c r="PYQ18" s="1933"/>
      <c r="PYR18" s="1933"/>
      <c r="PYS18" s="1933"/>
      <c r="PYT18" s="1933"/>
      <c r="PYU18" s="1933"/>
      <c r="PYV18" s="1933"/>
      <c r="PYW18" s="1933"/>
      <c r="PYX18" s="1933"/>
      <c r="PYY18" s="1933"/>
      <c r="PYZ18" s="1933"/>
      <c r="PZA18" s="1933"/>
      <c r="PZB18" s="1933"/>
      <c r="PZC18" s="1933"/>
      <c r="PZD18" s="1933"/>
      <c r="PZE18" s="1933"/>
      <c r="PZF18" s="1933"/>
      <c r="PZG18" s="1933"/>
      <c r="PZH18" s="1933"/>
      <c r="PZI18" s="1933"/>
      <c r="PZJ18" s="1933"/>
      <c r="PZK18" s="1933"/>
      <c r="PZL18" s="1933"/>
      <c r="PZM18" s="1933"/>
      <c r="PZN18" s="1933"/>
      <c r="PZO18" s="1933"/>
      <c r="PZP18" s="1933"/>
      <c r="PZQ18" s="1933"/>
      <c r="PZR18" s="1933"/>
      <c r="PZS18" s="1933"/>
      <c r="PZT18" s="1933"/>
      <c r="PZU18" s="1933"/>
      <c r="PZV18" s="1933"/>
      <c r="PZW18" s="1933"/>
      <c r="PZX18" s="1933"/>
      <c r="PZY18" s="1933"/>
      <c r="PZZ18" s="1933"/>
      <c r="QAA18" s="1933"/>
      <c r="QAB18" s="1933"/>
      <c r="QAC18" s="1933"/>
      <c r="QAD18" s="1933"/>
      <c r="QAE18" s="1933"/>
      <c r="QAF18" s="1933"/>
      <c r="QAG18" s="1933"/>
      <c r="QAH18" s="1933"/>
      <c r="QAI18" s="1933"/>
      <c r="QAJ18" s="1933"/>
      <c r="QAK18" s="1933"/>
      <c r="QAL18" s="1933"/>
      <c r="QAM18" s="1933"/>
      <c r="QAN18" s="1933"/>
      <c r="QAO18" s="1933"/>
      <c r="QAP18" s="1933"/>
      <c r="QAQ18" s="1933"/>
      <c r="QAR18" s="1933"/>
      <c r="QAS18" s="1933"/>
      <c r="QAT18" s="1933"/>
      <c r="QAU18" s="1933"/>
      <c r="QAV18" s="1933"/>
      <c r="QAW18" s="1933"/>
      <c r="QAX18" s="1933"/>
      <c r="QAY18" s="1933"/>
      <c r="QAZ18" s="1933"/>
      <c r="QBA18" s="1933"/>
      <c r="QBB18" s="1933"/>
      <c r="QBC18" s="1933"/>
      <c r="QBD18" s="1933"/>
      <c r="QBE18" s="1933"/>
      <c r="QBF18" s="1933"/>
      <c r="QBG18" s="1933"/>
      <c r="QBH18" s="1933"/>
      <c r="QBI18" s="1933"/>
      <c r="QBJ18" s="1933"/>
      <c r="QBK18" s="1933"/>
      <c r="QBL18" s="1933"/>
      <c r="QBM18" s="1933"/>
      <c r="QBN18" s="1933"/>
      <c r="QBO18" s="1933"/>
      <c r="QBP18" s="1933"/>
      <c r="QBQ18" s="1933"/>
      <c r="QBR18" s="1933"/>
      <c r="QBS18" s="1933"/>
      <c r="QBT18" s="1933"/>
      <c r="QBU18" s="1933"/>
      <c r="QBV18" s="1933"/>
      <c r="QBW18" s="1933"/>
      <c r="QBX18" s="1933"/>
      <c r="QBY18" s="1933"/>
      <c r="QBZ18" s="1933"/>
      <c r="QCA18" s="1933"/>
      <c r="QCB18" s="1933"/>
      <c r="QCC18" s="1933"/>
      <c r="QCD18" s="1933"/>
      <c r="QCE18" s="1933"/>
      <c r="QCF18" s="1933"/>
      <c r="QCG18" s="1933"/>
      <c r="QCH18" s="1933"/>
      <c r="QCI18" s="1933"/>
      <c r="QCJ18" s="1933"/>
      <c r="QCK18" s="1933"/>
      <c r="QCL18" s="1933"/>
      <c r="QCM18" s="1933"/>
      <c r="QCN18" s="1933"/>
      <c r="QCO18" s="1933"/>
      <c r="QCP18" s="1933"/>
      <c r="QCQ18" s="1933"/>
      <c r="QCR18" s="1933"/>
      <c r="QCS18" s="1933"/>
      <c r="QCT18" s="1933"/>
      <c r="QCU18" s="1933"/>
      <c r="QCV18" s="1933"/>
      <c r="QCW18" s="1933"/>
      <c r="QCX18" s="1933"/>
      <c r="QCY18" s="1933"/>
      <c r="QCZ18" s="1933"/>
      <c r="QDA18" s="1933"/>
      <c r="QDB18" s="1933"/>
      <c r="QDC18" s="1933"/>
      <c r="QDD18" s="1933"/>
      <c r="QDE18" s="1933"/>
      <c r="QDF18" s="1933"/>
      <c r="QDG18" s="1933"/>
      <c r="QDH18" s="1933"/>
      <c r="QDI18" s="1933"/>
      <c r="QDJ18" s="1933"/>
      <c r="QDK18" s="1933"/>
      <c r="QDL18" s="1933"/>
      <c r="QDM18" s="1933"/>
      <c r="QDN18" s="1933"/>
      <c r="QDO18" s="1933"/>
      <c r="QDP18" s="1933"/>
      <c r="QDQ18" s="1933"/>
      <c r="QDR18" s="1933"/>
      <c r="QDS18" s="1933"/>
      <c r="QDT18" s="1933"/>
      <c r="QDU18" s="1933"/>
      <c r="QDV18" s="1933"/>
      <c r="QDW18" s="1933"/>
      <c r="QDX18" s="1933"/>
      <c r="QDY18" s="1933"/>
      <c r="QDZ18" s="1933"/>
      <c r="QEA18" s="1933"/>
      <c r="QEB18" s="1933"/>
      <c r="QEC18" s="1933"/>
      <c r="QED18" s="1933"/>
      <c r="QEE18" s="1933"/>
      <c r="QEF18" s="1933"/>
      <c r="QEG18" s="1933"/>
      <c r="QEH18" s="1933"/>
      <c r="QEI18" s="1933"/>
      <c r="QEJ18" s="1933"/>
      <c r="QEK18" s="1933"/>
      <c r="QEL18" s="1933"/>
      <c r="QEM18" s="1933"/>
      <c r="QEN18" s="1933"/>
      <c r="QEO18" s="1933"/>
      <c r="QEP18" s="1933"/>
      <c r="QEQ18" s="1933"/>
      <c r="QER18" s="1933"/>
      <c r="QES18" s="1933"/>
      <c r="QET18" s="1933"/>
      <c r="QEU18" s="1933"/>
      <c r="QEV18" s="1933"/>
      <c r="QEW18" s="1933"/>
      <c r="QEX18" s="1933"/>
      <c r="QEY18" s="1933"/>
      <c r="QEZ18" s="1933"/>
      <c r="QFA18" s="1933"/>
      <c r="QFB18" s="1933"/>
      <c r="QFC18" s="1933"/>
      <c r="QFD18" s="1933"/>
      <c r="QFE18" s="1933"/>
      <c r="QFF18" s="1933"/>
      <c r="QFG18" s="1933"/>
      <c r="QFH18" s="1933"/>
      <c r="QFI18" s="1933"/>
      <c r="QFJ18" s="1933"/>
      <c r="QFK18" s="1933"/>
      <c r="QFL18" s="1933"/>
      <c r="QFM18" s="1933"/>
      <c r="QFN18" s="1933"/>
      <c r="QFO18" s="1933"/>
      <c r="QFP18" s="1933"/>
      <c r="QFQ18" s="1933"/>
      <c r="QFR18" s="1933"/>
      <c r="QFS18" s="1933"/>
      <c r="QFT18" s="1933"/>
      <c r="QFU18" s="1933"/>
      <c r="QFV18" s="1933"/>
      <c r="QFW18" s="1933"/>
      <c r="QFX18" s="1933"/>
      <c r="QFY18" s="1933"/>
      <c r="QFZ18" s="1933"/>
      <c r="QGA18" s="1933"/>
      <c r="QGB18" s="1933"/>
      <c r="QGC18" s="1933"/>
      <c r="QGD18" s="1933"/>
      <c r="QGE18" s="1933"/>
      <c r="QGF18" s="1933"/>
      <c r="QGG18" s="1933"/>
      <c r="QGH18" s="1933"/>
      <c r="QGI18" s="1933"/>
      <c r="QGJ18" s="1933"/>
      <c r="QGK18" s="1933"/>
      <c r="QGL18" s="1933"/>
      <c r="QGM18" s="1933"/>
      <c r="QGN18" s="1933"/>
      <c r="QGO18" s="1933"/>
      <c r="QGP18" s="1933"/>
      <c r="QGQ18" s="1933"/>
      <c r="QGR18" s="1933"/>
      <c r="QGS18" s="1933"/>
      <c r="QGT18" s="1933"/>
      <c r="QGU18" s="1933"/>
      <c r="QGV18" s="1933"/>
      <c r="QGW18" s="1933"/>
      <c r="QGX18" s="1933"/>
      <c r="QGY18" s="1933"/>
      <c r="QGZ18" s="1933"/>
      <c r="QHA18" s="1933"/>
      <c r="QHB18" s="1933"/>
      <c r="QHC18" s="1933"/>
      <c r="QHD18" s="1933"/>
      <c r="QHE18" s="1933"/>
      <c r="QHF18" s="1933"/>
      <c r="QHG18" s="1933"/>
      <c r="QHH18" s="1933"/>
      <c r="QHI18" s="1933"/>
      <c r="QHJ18" s="1933"/>
      <c r="QHK18" s="1933"/>
      <c r="QHL18" s="1933"/>
      <c r="QHM18" s="1933"/>
      <c r="QHN18" s="1933"/>
      <c r="QHO18" s="1933"/>
      <c r="QHP18" s="1933"/>
      <c r="QHQ18" s="1933"/>
      <c r="QHR18" s="1933"/>
      <c r="QHS18" s="1933"/>
      <c r="QHT18" s="1933"/>
      <c r="QHU18" s="1933"/>
      <c r="QHV18" s="1933"/>
      <c r="QHW18" s="1933"/>
      <c r="QHX18" s="1933"/>
      <c r="QHY18" s="1933"/>
      <c r="QHZ18" s="1933"/>
      <c r="QIA18" s="1933"/>
      <c r="QIB18" s="1933"/>
      <c r="QIC18" s="1933"/>
      <c r="QID18" s="1933"/>
      <c r="QIE18" s="1933"/>
      <c r="QIF18" s="1933"/>
      <c r="QIG18" s="1933"/>
      <c r="QIH18" s="1933"/>
      <c r="QII18" s="1933"/>
      <c r="QIJ18" s="1933"/>
      <c r="QIK18" s="1933"/>
      <c r="QIL18" s="1933"/>
      <c r="QIM18" s="1933"/>
      <c r="QIN18" s="1933"/>
      <c r="QIO18" s="1933"/>
      <c r="QIP18" s="1933"/>
      <c r="QIQ18" s="1933"/>
      <c r="QIR18" s="1933"/>
      <c r="QIS18" s="1933"/>
      <c r="QIT18" s="1933"/>
      <c r="QIU18" s="1933"/>
      <c r="QIV18" s="1933"/>
      <c r="QIW18" s="1933"/>
      <c r="QIX18" s="1933"/>
      <c r="QIY18" s="1933"/>
      <c r="QIZ18" s="1933"/>
      <c r="QJA18" s="1933"/>
      <c r="QJB18" s="1933"/>
      <c r="QJC18" s="1933"/>
      <c r="QJD18" s="1933"/>
      <c r="QJE18" s="1933"/>
      <c r="QJF18" s="1933"/>
      <c r="QJG18" s="1933"/>
      <c r="QJH18" s="1933"/>
      <c r="QJI18" s="1933"/>
      <c r="QJJ18" s="1933"/>
      <c r="QJK18" s="1933"/>
      <c r="QJL18" s="1933"/>
      <c r="QJM18" s="1933"/>
      <c r="QJN18" s="1933"/>
      <c r="QJO18" s="1933"/>
      <c r="QJP18" s="1933"/>
      <c r="QJQ18" s="1933"/>
      <c r="QJR18" s="1933"/>
      <c r="QJS18" s="1933"/>
      <c r="QJT18" s="1933"/>
      <c r="QJU18" s="1933"/>
      <c r="QJV18" s="1933"/>
      <c r="QJW18" s="1933"/>
      <c r="QJX18" s="1933"/>
      <c r="QJY18" s="1933"/>
      <c r="QJZ18" s="1933"/>
      <c r="QKA18" s="1933"/>
      <c r="QKB18" s="1933"/>
      <c r="QKC18" s="1933"/>
      <c r="QKD18" s="1933"/>
      <c r="QKE18" s="1933"/>
      <c r="QKF18" s="1933"/>
      <c r="QKG18" s="1933"/>
      <c r="QKH18" s="1933"/>
      <c r="QKI18" s="1933"/>
      <c r="QKJ18" s="1933"/>
      <c r="QKK18" s="1933"/>
      <c r="QKL18" s="1933"/>
      <c r="QKM18" s="1933"/>
      <c r="QKN18" s="1933"/>
      <c r="QKO18" s="1933"/>
      <c r="QKP18" s="1933"/>
      <c r="QKQ18" s="1933"/>
      <c r="QKR18" s="1933"/>
      <c r="QKS18" s="1933"/>
      <c r="QKT18" s="1933"/>
      <c r="QKU18" s="1933"/>
      <c r="QKV18" s="1933"/>
      <c r="QKW18" s="1933"/>
      <c r="QKX18" s="1933"/>
      <c r="QKY18" s="1933"/>
      <c r="QKZ18" s="1933"/>
      <c r="QLA18" s="1933"/>
      <c r="QLB18" s="1933"/>
      <c r="QLC18" s="1933"/>
      <c r="QLD18" s="1933"/>
      <c r="QLE18" s="1933"/>
      <c r="QLF18" s="1933"/>
      <c r="QLG18" s="1933"/>
      <c r="QLH18" s="1933"/>
      <c r="QLI18" s="1933"/>
      <c r="QLJ18" s="1933"/>
      <c r="QLK18" s="1933"/>
      <c r="QLL18" s="1933"/>
      <c r="QLM18" s="1933"/>
      <c r="QLN18" s="1933"/>
      <c r="QLO18" s="1933"/>
      <c r="QLP18" s="1933"/>
      <c r="QLQ18" s="1933"/>
      <c r="QLR18" s="1933"/>
      <c r="QLS18" s="1933"/>
      <c r="QLT18" s="1933"/>
      <c r="QLU18" s="1933"/>
      <c r="QLV18" s="1933"/>
      <c r="QLW18" s="1933"/>
      <c r="QLX18" s="1933"/>
      <c r="QLY18" s="1933"/>
      <c r="QLZ18" s="1933"/>
      <c r="QMA18" s="1933"/>
      <c r="QMB18" s="1933"/>
      <c r="QMC18" s="1933"/>
      <c r="QMD18" s="1933"/>
      <c r="QME18" s="1933"/>
      <c r="QMF18" s="1933"/>
      <c r="QMG18" s="1933"/>
      <c r="QMH18" s="1933"/>
      <c r="QMI18" s="1933"/>
      <c r="QMJ18" s="1933"/>
      <c r="QMK18" s="1933"/>
      <c r="QML18" s="1933"/>
      <c r="QMM18" s="1933"/>
      <c r="QMN18" s="1933"/>
      <c r="QMO18" s="1933"/>
      <c r="QMP18" s="1933"/>
      <c r="QMQ18" s="1933"/>
      <c r="QMR18" s="1933"/>
      <c r="QMS18" s="1933"/>
      <c r="QMT18" s="1933"/>
      <c r="QMU18" s="1933"/>
      <c r="QMV18" s="1933"/>
      <c r="QMW18" s="1933"/>
      <c r="QMX18" s="1933"/>
      <c r="QMY18" s="1933"/>
      <c r="QMZ18" s="1933"/>
      <c r="QNA18" s="1933"/>
      <c r="QNB18" s="1933"/>
      <c r="QNC18" s="1933"/>
      <c r="QND18" s="1933"/>
      <c r="QNE18" s="1933"/>
      <c r="QNF18" s="1933"/>
      <c r="QNG18" s="1933"/>
      <c r="QNH18" s="1933"/>
      <c r="QNI18" s="1933"/>
      <c r="QNJ18" s="1933"/>
      <c r="QNK18" s="1933"/>
      <c r="QNL18" s="1933"/>
      <c r="QNM18" s="1933"/>
      <c r="QNN18" s="1933"/>
      <c r="QNO18" s="1933"/>
      <c r="QNP18" s="1933"/>
      <c r="QNQ18" s="1933"/>
      <c r="QNR18" s="1933"/>
      <c r="QNS18" s="1933"/>
      <c r="QNT18" s="1933"/>
      <c r="QNU18" s="1933"/>
      <c r="QNV18" s="1933"/>
      <c r="QNW18" s="1933"/>
      <c r="QNX18" s="1933"/>
      <c r="QNY18" s="1933"/>
      <c r="QNZ18" s="1933"/>
      <c r="QOA18" s="1933"/>
      <c r="QOB18" s="1933"/>
      <c r="QOC18" s="1933"/>
      <c r="QOD18" s="1933"/>
      <c r="QOE18" s="1933"/>
      <c r="QOF18" s="1933"/>
      <c r="QOG18" s="1933"/>
      <c r="QOH18" s="1933"/>
      <c r="QOI18" s="1933"/>
      <c r="QOJ18" s="1933"/>
      <c r="QOK18" s="1933"/>
      <c r="QOL18" s="1933"/>
      <c r="QOM18" s="1933"/>
      <c r="QON18" s="1933"/>
      <c r="QOO18" s="1933"/>
      <c r="QOP18" s="1933"/>
      <c r="QOQ18" s="1933"/>
      <c r="QOR18" s="1933"/>
      <c r="QOS18" s="1933"/>
      <c r="QOT18" s="1933"/>
      <c r="QOU18" s="1933"/>
      <c r="QOV18" s="1933"/>
      <c r="QOW18" s="1933"/>
      <c r="QOX18" s="1933"/>
      <c r="QOY18" s="1933"/>
      <c r="QOZ18" s="1933"/>
      <c r="QPA18" s="1933"/>
      <c r="QPB18" s="1933"/>
      <c r="QPC18" s="1933"/>
      <c r="QPD18" s="1933"/>
      <c r="QPE18" s="1933"/>
      <c r="QPF18" s="1933"/>
      <c r="QPG18" s="1933"/>
      <c r="QPH18" s="1933"/>
      <c r="QPI18" s="1933"/>
      <c r="QPJ18" s="1933"/>
      <c r="QPK18" s="1933"/>
      <c r="QPL18" s="1933"/>
      <c r="QPM18" s="1933"/>
      <c r="QPN18" s="1933"/>
      <c r="QPO18" s="1933"/>
      <c r="QPP18" s="1933"/>
      <c r="QPQ18" s="1933"/>
      <c r="QPR18" s="1933"/>
      <c r="QPS18" s="1933"/>
      <c r="QPT18" s="1933"/>
      <c r="QPU18" s="1933"/>
      <c r="QPV18" s="1933"/>
      <c r="QPW18" s="1933"/>
      <c r="QPX18" s="1933"/>
      <c r="QPY18" s="1933"/>
      <c r="QPZ18" s="1933"/>
      <c r="QQA18" s="1933"/>
      <c r="QQB18" s="1933"/>
      <c r="QQC18" s="1933"/>
      <c r="QQD18" s="1933"/>
      <c r="QQE18" s="1933"/>
      <c r="QQF18" s="1933"/>
      <c r="QQG18" s="1933"/>
      <c r="QQH18" s="1933"/>
      <c r="QQI18" s="1933"/>
      <c r="QQJ18" s="1933"/>
      <c r="QQK18" s="1933"/>
      <c r="QQL18" s="1933"/>
      <c r="QQM18" s="1933"/>
      <c r="QQN18" s="1933"/>
      <c r="QQO18" s="1933"/>
      <c r="QQP18" s="1933"/>
      <c r="QQQ18" s="1933"/>
      <c r="QQR18" s="1933"/>
      <c r="QQS18" s="1933"/>
      <c r="QQT18" s="1933"/>
      <c r="QQU18" s="1933"/>
      <c r="QQV18" s="1933"/>
      <c r="QQW18" s="1933"/>
      <c r="QQX18" s="1933"/>
      <c r="QQY18" s="1933"/>
      <c r="QQZ18" s="1933"/>
      <c r="QRA18" s="1933"/>
      <c r="QRB18" s="1933"/>
      <c r="QRC18" s="1933"/>
      <c r="QRD18" s="1933"/>
      <c r="QRE18" s="1933"/>
      <c r="QRF18" s="1933"/>
      <c r="QRG18" s="1933"/>
      <c r="QRH18" s="1933"/>
      <c r="QRI18" s="1933"/>
      <c r="QRJ18" s="1933"/>
      <c r="QRK18" s="1933"/>
      <c r="QRL18" s="1933"/>
      <c r="QRM18" s="1933"/>
      <c r="QRN18" s="1933"/>
      <c r="QRO18" s="1933"/>
      <c r="QRP18" s="1933"/>
      <c r="QRQ18" s="1933"/>
      <c r="QRR18" s="1933"/>
      <c r="QRS18" s="1933"/>
      <c r="QRT18" s="1933"/>
      <c r="QRU18" s="1933"/>
      <c r="QRV18" s="1933"/>
      <c r="QRW18" s="1933"/>
      <c r="QRX18" s="1933"/>
      <c r="QRY18" s="1933"/>
      <c r="QRZ18" s="1933"/>
      <c r="QSA18" s="1933"/>
      <c r="QSB18" s="1933"/>
      <c r="QSC18" s="1933"/>
      <c r="QSD18" s="1933"/>
      <c r="QSE18" s="1933"/>
      <c r="QSF18" s="1933"/>
      <c r="QSG18" s="1933"/>
      <c r="QSH18" s="1933"/>
      <c r="QSI18" s="1933"/>
      <c r="QSJ18" s="1933"/>
      <c r="QSK18" s="1933"/>
      <c r="QSL18" s="1933"/>
      <c r="QSM18" s="1933"/>
      <c r="QSN18" s="1933"/>
      <c r="QSO18" s="1933"/>
      <c r="QSP18" s="1933"/>
      <c r="QSQ18" s="1933"/>
      <c r="QSR18" s="1933"/>
      <c r="QSS18" s="1933"/>
      <c r="QST18" s="1933"/>
      <c r="QSU18" s="1933"/>
      <c r="QSV18" s="1933"/>
      <c r="QSW18" s="1933"/>
      <c r="QSX18" s="1933"/>
      <c r="QSY18" s="1933"/>
      <c r="QSZ18" s="1933"/>
      <c r="QTA18" s="1933"/>
      <c r="QTB18" s="1933"/>
      <c r="QTC18" s="1933"/>
      <c r="QTD18" s="1933"/>
      <c r="QTE18" s="1933"/>
      <c r="QTF18" s="1933"/>
      <c r="QTG18" s="1933"/>
      <c r="QTH18" s="1933"/>
      <c r="QTI18" s="1933"/>
      <c r="QTJ18" s="1933"/>
      <c r="QTK18" s="1933"/>
      <c r="QTL18" s="1933"/>
      <c r="QTM18" s="1933"/>
      <c r="QTN18" s="1933"/>
      <c r="QTO18" s="1933"/>
      <c r="QTP18" s="1933"/>
      <c r="QTQ18" s="1933"/>
      <c r="QTR18" s="1933"/>
      <c r="QTS18" s="1933"/>
      <c r="QTT18" s="1933"/>
      <c r="QTU18" s="1933"/>
      <c r="QTV18" s="1933"/>
      <c r="QTW18" s="1933"/>
      <c r="QTX18" s="1933"/>
      <c r="QTY18" s="1933"/>
      <c r="QTZ18" s="1933"/>
      <c r="QUA18" s="1933"/>
      <c r="QUB18" s="1933"/>
      <c r="QUC18" s="1933"/>
      <c r="QUD18" s="1933"/>
      <c r="QUE18" s="1933"/>
      <c r="QUF18" s="1933"/>
      <c r="QUG18" s="1933"/>
      <c r="QUH18" s="1933"/>
      <c r="QUI18" s="1933"/>
      <c r="QUJ18" s="1933"/>
      <c r="QUK18" s="1933"/>
      <c r="QUL18" s="1933"/>
      <c r="QUM18" s="1933"/>
      <c r="QUN18" s="1933"/>
      <c r="QUO18" s="1933"/>
      <c r="QUP18" s="1933"/>
      <c r="QUQ18" s="1933"/>
      <c r="QUR18" s="1933"/>
      <c r="QUS18" s="1933"/>
      <c r="QUT18" s="1933"/>
      <c r="QUU18" s="1933"/>
      <c r="QUV18" s="1933"/>
      <c r="QUW18" s="1933"/>
      <c r="QUX18" s="1933"/>
      <c r="QUY18" s="1933"/>
      <c r="QUZ18" s="1933"/>
      <c r="QVA18" s="1933"/>
      <c r="QVB18" s="1933"/>
      <c r="QVC18" s="1933"/>
      <c r="QVD18" s="1933"/>
      <c r="QVE18" s="1933"/>
      <c r="QVF18" s="1933"/>
      <c r="QVG18" s="1933"/>
      <c r="QVH18" s="1933"/>
      <c r="QVI18" s="1933"/>
      <c r="QVJ18" s="1933"/>
      <c r="QVK18" s="1933"/>
      <c r="QVL18" s="1933"/>
      <c r="QVM18" s="1933"/>
      <c r="QVN18" s="1933"/>
      <c r="QVO18" s="1933"/>
      <c r="QVP18" s="1933"/>
      <c r="QVQ18" s="1933"/>
      <c r="QVR18" s="1933"/>
      <c r="QVS18" s="1933"/>
      <c r="QVT18" s="1933"/>
      <c r="QVU18" s="1933"/>
      <c r="QVV18" s="1933"/>
      <c r="QVW18" s="1933"/>
      <c r="QVX18" s="1933"/>
      <c r="QVY18" s="1933"/>
      <c r="QVZ18" s="1933"/>
      <c r="QWA18" s="1933"/>
      <c r="QWB18" s="1933"/>
      <c r="QWC18" s="1933"/>
      <c r="QWD18" s="1933"/>
      <c r="QWE18" s="1933"/>
      <c r="QWF18" s="1933"/>
      <c r="QWG18" s="1933"/>
      <c r="QWH18" s="1933"/>
      <c r="QWI18" s="1933"/>
      <c r="QWJ18" s="1933"/>
      <c r="QWK18" s="1933"/>
      <c r="QWL18" s="1933"/>
      <c r="QWM18" s="1933"/>
      <c r="QWN18" s="1933"/>
      <c r="QWO18" s="1933"/>
      <c r="QWP18" s="1933"/>
      <c r="QWQ18" s="1933"/>
      <c r="QWR18" s="1933"/>
      <c r="QWS18" s="1933"/>
      <c r="QWT18" s="1933"/>
      <c r="QWU18" s="1933"/>
      <c r="QWV18" s="1933"/>
      <c r="QWW18" s="1933"/>
      <c r="QWX18" s="1933"/>
      <c r="QWY18" s="1933"/>
      <c r="QWZ18" s="1933"/>
      <c r="QXA18" s="1933"/>
      <c r="QXB18" s="1933"/>
      <c r="QXC18" s="1933"/>
      <c r="QXD18" s="1933"/>
      <c r="QXE18" s="1933"/>
      <c r="QXF18" s="1933"/>
      <c r="QXG18" s="1933"/>
      <c r="QXH18" s="1933"/>
      <c r="QXI18" s="1933"/>
      <c r="QXJ18" s="1933"/>
      <c r="QXK18" s="1933"/>
      <c r="QXL18" s="1933"/>
      <c r="QXM18" s="1933"/>
      <c r="QXN18" s="1933"/>
      <c r="QXO18" s="1933"/>
      <c r="QXP18" s="1933"/>
      <c r="QXQ18" s="1933"/>
      <c r="QXR18" s="1933"/>
      <c r="QXS18" s="1933"/>
      <c r="QXT18" s="1933"/>
      <c r="QXU18" s="1933"/>
      <c r="QXV18" s="1933"/>
      <c r="QXW18" s="1933"/>
      <c r="QXX18" s="1933"/>
      <c r="QXY18" s="1933"/>
      <c r="QXZ18" s="1933"/>
      <c r="QYA18" s="1933"/>
      <c r="QYB18" s="1933"/>
      <c r="QYC18" s="1933"/>
      <c r="QYD18" s="1933"/>
      <c r="QYE18" s="1933"/>
      <c r="QYF18" s="1933"/>
      <c r="QYG18" s="1933"/>
      <c r="QYH18" s="1933"/>
      <c r="QYI18" s="1933"/>
      <c r="QYJ18" s="1933"/>
      <c r="QYK18" s="1933"/>
      <c r="QYL18" s="1933"/>
      <c r="QYM18" s="1933"/>
      <c r="QYN18" s="1933"/>
      <c r="QYO18" s="1933"/>
      <c r="QYP18" s="1933"/>
      <c r="QYQ18" s="1933"/>
      <c r="QYR18" s="1933"/>
      <c r="QYS18" s="1933"/>
      <c r="QYT18" s="1933"/>
      <c r="QYU18" s="1933"/>
      <c r="QYV18" s="1933"/>
      <c r="QYW18" s="1933"/>
      <c r="QYX18" s="1933"/>
      <c r="QYY18" s="1933"/>
      <c r="QYZ18" s="1933"/>
      <c r="QZA18" s="1933"/>
      <c r="QZB18" s="1933"/>
      <c r="QZC18" s="1933"/>
      <c r="QZD18" s="1933"/>
      <c r="QZE18" s="1933"/>
      <c r="QZF18" s="1933"/>
      <c r="QZG18" s="1933"/>
      <c r="QZH18" s="1933"/>
      <c r="QZI18" s="1933"/>
      <c r="QZJ18" s="1933"/>
      <c r="QZK18" s="1933"/>
      <c r="QZL18" s="1933"/>
      <c r="QZM18" s="1933"/>
      <c r="QZN18" s="1933"/>
      <c r="QZO18" s="1933"/>
      <c r="QZP18" s="1933"/>
      <c r="QZQ18" s="1933"/>
      <c r="QZR18" s="1933"/>
      <c r="QZS18" s="1933"/>
      <c r="QZT18" s="1933"/>
      <c r="QZU18" s="1933"/>
      <c r="QZV18" s="1933"/>
      <c r="QZW18" s="1933"/>
      <c r="QZX18" s="1933"/>
      <c r="QZY18" s="1933"/>
      <c r="QZZ18" s="1933"/>
      <c r="RAA18" s="1933"/>
      <c r="RAB18" s="1933"/>
      <c r="RAC18" s="1933"/>
      <c r="RAD18" s="1933"/>
      <c r="RAE18" s="1933"/>
      <c r="RAF18" s="1933"/>
      <c r="RAG18" s="1933"/>
      <c r="RAH18" s="1933"/>
      <c r="RAI18" s="1933"/>
      <c r="RAJ18" s="1933"/>
      <c r="RAK18" s="1933"/>
      <c r="RAL18" s="1933"/>
      <c r="RAM18" s="1933"/>
      <c r="RAN18" s="1933"/>
      <c r="RAO18" s="1933"/>
      <c r="RAP18" s="1933"/>
      <c r="RAQ18" s="1933"/>
      <c r="RAR18" s="1933"/>
      <c r="RAS18" s="1933"/>
      <c r="RAT18" s="1933"/>
      <c r="RAU18" s="1933"/>
      <c r="RAV18" s="1933"/>
      <c r="RAW18" s="1933"/>
      <c r="RAX18" s="1933"/>
      <c r="RAY18" s="1933"/>
      <c r="RAZ18" s="1933"/>
      <c r="RBA18" s="1933"/>
      <c r="RBB18" s="1933"/>
      <c r="RBC18" s="1933"/>
      <c r="RBD18" s="1933"/>
      <c r="RBE18" s="1933"/>
      <c r="RBF18" s="1933"/>
      <c r="RBG18" s="1933"/>
      <c r="RBH18" s="1933"/>
      <c r="RBI18" s="1933"/>
      <c r="RBJ18" s="1933"/>
      <c r="RBK18" s="1933"/>
      <c r="RBL18" s="1933"/>
      <c r="RBM18" s="1933"/>
      <c r="RBN18" s="1933"/>
      <c r="RBO18" s="1933"/>
      <c r="RBP18" s="1933"/>
      <c r="RBQ18" s="1933"/>
      <c r="RBR18" s="1933"/>
      <c r="RBS18" s="1933"/>
      <c r="RBT18" s="1933"/>
      <c r="RBU18" s="1933"/>
      <c r="RBV18" s="1933"/>
      <c r="RBW18" s="1933"/>
      <c r="RBX18" s="1933"/>
      <c r="RBY18" s="1933"/>
      <c r="RBZ18" s="1933"/>
      <c r="RCA18" s="1933"/>
      <c r="RCB18" s="1933"/>
      <c r="RCC18" s="1933"/>
      <c r="RCD18" s="1933"/>
      <c r="RCE18" s="1933"/>
      <c r="RCF18" s="1933"/>
      <c r="RCG18" s="1933"/>
      <c r="RCH18" s="1933"/>
      <c r="RCI18" s="1933"/>
      <c r="RCJ18" s="1933"/>
      <c r="RCK18" s="1933"/>
      <c r="RCL18" s="1933"/>
      <c r="RCM18" s="1933"/>
      <c r="RCN18" s="1933"/>
      <c r="RCO18" s="1933"/>
      <c r="RCP18" s="1933"/>
      <c r="RCQ18" s="1933"/>
      <c r="RCR18" s="1933"/>
      <c r="RCS18" s="1933"/>
      <c r="RCT18" s="1933"/>
      <c r="RCU18" s="1933"/>
      <c r="RCV18" s="1933"/>
      <c r="RCW18" s="1933"/>
      <c r="RCX18" s="1933"/>
      <c r="RCY18" s="1933"/>
      <c r="RCZ18" s="1933"/>
      <c r="RDA18" s="1933"/>
      <c r="RDB18" s="1933"/>
      <c r="RDC18" s="1933"/>
      <c r="RDD18" s="1933"/>
      <c r="RDE18" s="1933"/>
      <c r="RDF18" s="1933"/>
      <c r="RDG18" s="1933"/>
      <c r="RDH18" s="1933"/>
      <c r="RDI18" s="1933"/>
      <c r="RDJ18" s="1933"/>
      <c r="RDK18" s="1933"/>
      <c r="RDL18" s="1933"/>
      <c r="RDM18" s="1933"/>
      <c r="RDN18" s="1933"/>
      <c r="RDO18" s="1933"/>
      <c r="RDP18" s="1933"/>
      <c r="RDQ18" s="1933"/>
      <c r="RDR18" s="1933"/>
      <c r="RDS18" s="1933"/>
      <c r="RDT18" s="1933"/>
      <c r="RDU18" s="1933"/>
      <c r="RDV18" s="1933"/>
      <c r="RDW18" s="1933"/>
      <c r="RDX18" s="1933"/>
      <c r="RDY18" s="1933"/>
      <c r="RDZ18" s="1933"/>
      <c r="REA18" s="1933"/>
      <c r="REB18" s="1933"/>
      <c r="REC18" s="1933"/>
      <c r="RED18" s="1933"/>
      <c r="REE18" s="1933"/>
      <c r="REF18" s="1933"/>
      <c r="REG18" s="1933"/>
      <c r="REH18" s="1933"/>
      <c r="REI18" s="1933"/>
      <c r="REJ18" s="1933"/>
      <c r="REK18" s="1933"/>
      <c r="REL18" s="1933"/>
      <c r="REM18" s="1933"/>
      <c r="REN18" s="1933"/>
      <c r="REO18" s="1933"/>
      <c r="REP18" s="1933"/>
      <c r="REQ18" s="1933"/>
      <c r="RER18" s="1933"/>
      <c r="RES18" s="1933"/>
      <c r="RET18" s="1933"/>
      <c r="REU18" s="1933"/>
      <c r="REV18" s="1933"/>
      <c r="REW18" s="1933"/>
      <c r="REX18" s="1933"/>
      <c r="REY18" s="1933"/>
      <c r="REZ18" s="1933"/>
      <c r="RFA18" s="1933"/>
      <c r="RFB18" s="1933"/>
      <c r="RFC18" s="1933"/>
      <c r="RFD18" s="1933"/>
      <c r="RFE18" s="1933"/>
      <c r="RFF18" s="1933"/>
      <c r="RFG18" s="1933"/>
      <c r="RFH18" s="1933"/>
      <c r="RFI18" s="1933"/>
      <c r="RFJ18" s="1933"/>
      <c r="RFK18" s="1933"/>
      <c r="RFL18" s="1933"/>
      <c r="RFM18" s="1933"/>
      <c r="RFN18" s="1933"/>
      <c r="RFO18" s="1933"/>
      <c r="RFP18" s="1933"/>
      <c r="RFQ18" s="1933"/>
      <c r="RFR18" s="1933"/>
      <c r="RFS18" s="1933"/>
      <c r="RFT18" s="1933"/>
      <c r="RFU18" s="1933"/>
      <c r="RFV18" s="1933"/>
      <c r="RFW18" s="1933"/>
      <c r="RFX18" s="1933"/>
      <c r="RFY18" s="1933"/>
      <c r="RFZ18" s="1933"/>
      <c r="RGA18" s="1933"/>
      <c r="RGB18" s="1933"/>
      <c r="RGC18" s="1933"/>
      <c r="RGD18" s="1933"/>
      <c r="RGE18" s="1933"/>
      <c r="RGF18" s="1933"/>
      <c r="RGG18" s="1933"/>
      <c r="RGH18" s="1933"/>
      <c r="RGI18" s="1933"/>
      <c r="RGJ18" s="1933"/>
      <c r="RGK18" s="1933"/>
      <c r="RGL18" s="1933"/>
      <c r="RGM18" s="1933"/>
      <c r="RGN18" s="1933"/>
      <c r="RGO18" s="1933"/>
      <c r="RGP18" s="1933"/>
      <c r="RGQ18" s="1933"/>
      <c r="RGR18" s="1933"/>
      <c r="RGS18" s="1933"/>
      <c r="RGT18" s="1933"/>
      <c r="RGU18" s="1933"/>
      <c r="RGV18" s="1933"/>
      <c r="RGW18" s="1933"/>
      <c r="RGX18" s="1933"/>
      <c r="RGY18" s="1933"/>
      <c r="RGZ18" s="1933"/>
      <c r="RHA18" s="1933"/>
      <c r="RHB18" s="1933"/>
      <c r="RHC18" s="1933"/>
      <c r="RHD18" s="1933"/>
      <c r="RHE18" s="1933"/>
      <c r="RHF18" s="1933"/>
      <c r="RHG18" s="1933"/>
      <c r="RHH18" s="1933"/>
      <c r="RHI18" s="1933"/>
      <c r="RHJ18" s="1933"/>
      <c r="RHK18" s="1933"/>
      <c r="RHL18" s="1933"/>
      <c r="RHM18" s="1933"/>
      <c r="RHN18" s="1933"/>
      <c r="RHO18" s="1933"/>
      <c r="RHP18" s="1933"/>
      <c r="RHQ18" s="1933"/>
      <c r="RHR18" s="1933"/>
      <c r="RHS18" s="1933"/>
      <c r="RHT18" s="1933"/>
      <c r="RHU18" s="1933"/>
      <c r="RHV18" s="1933"/>
      <c r="RHW18" s="1933"/>
      <c r="RHX18" s="1933"/>
      <c r="RHY18" s="1933"/>
      <c r="RHZ18" s="1933"/>
      <c r="RIA18" s="1933"/>
      <c r="RIB18" s="1933"/>
      <c r="RIC18" s="1933"/>
      <c r="RID18" s="1933"/>
      <c r="RIE18" s="1933"/>
      <c r="RIF18" s="1933"/>
      <c r="RIG18" s="1933"/>
      <c r="RIH18" s="1933"/>
      <c r="RII18" s="1933"/>
      <c r="RIJ18" s="1933"/>
      <c r="RIK18" s="1933"/>
      <c r="RIL18" s="1933"/>
      <c r="RIM18" s="1933"/>
      <c r="RIN18" s="1933"/>
      <c r="RIO18" s="1933"/>
      <c r="RIP18" s="1933"/>
      <c r="RIQ18" s="1933"/>
      <c r="RIR18" s="1933"/>
      <c r="RIS18" s="1933"/>
      <c r="RIT18" s="1933"/>
      <c r="RIU18" s="1933"/>
      <c r="RIV18" s="1933"/>
      <c r="RIW18" s="1933"/>
      <c r="RIX18" s="1933"/>
      <c r="RIY18" s="1933"/>
      <c r="RIZ18" s="1933"/>
      <c r="RJA18" s="1933"/>
      <c r="RJB18" s="1933"/>
      <c r="RJC18" s="1933"/>
      <c r="RJD18" s="1933"/>
      <c r="RJE18" s="1933"/>
      <c r="RJF18" s="1933"/>
      <c r="RJG18" s="1933"/>
      <c r="RJH18" s="1933"/>
      <c r="RJI18" s="1933"/>
      <c r="RJJ18" s="1933"/>
      <c r="RJK18" s="1933"/>
      <c r="RJL18" s="1933"/>
      <c r="RJM18" s="1933"/>
      <c r="RJN18" s="1933"/>
      <c r="RJO18" s="1933"/>
      <c r="RJP18" s="1933"/>
      <c r="RJQ18" s="1933"/>
      <c r="RJR18" s="1933"/>
      <c r="RJS18" s="1933"/>
      <c r="RJT18" s="1933"/>
      <c r="RJU18" s="1933"/>
      <c r="RJV18" s="1933"/>
      <c r="RJW18" s="1933"/>
      <c r="RJX18" s="1933"/>
      <c r="RJY18" s="1933"/>
      <c r="RJZ18" s="1933"/>
      <c r="RKA18" s="1933"/>
      <c r="RKB18" s="1933"/>
      <c r="RKC18" s="1933"/>
      <c r="RKD18" s="1933"/>
      <c r="RKE18" s="1933"/>
      <c r="RKF18" s="1933"/>
      <c r="RKG18" s="1933"/>
      <c r="RKH18" s="1933"/>
      <c r="RKI18" s="1933"/>
      <c r="RKJ18" s="1933"/>
      <c r="RKK18" s="1933"/>
      <c r="RKL18" s="1933"/>
      <c r="RKM18" s="1933"/>
      <c r="RKN18" s="1933"/>
      <c r="RKO18" s="1933"/>
      <c r="RKP18" s="1933"/>
      <c r="RKQ18" s="1933"/>
      <c r="RKR18" s="1933"/>
      <c r="RKS18" s="1933"/>
      <c r="RKT18" s="1933"/>
      <c r="RKU18" s="1933"/>
      <c r="RKV18" s="1933"/>
      <c r="RKW18" s="1933"/>
      <c r="RKX18" s="1933"/>
      <c r="RKY18" s="1933"/>
      <c r="RKZ18" s="1933"/>
      <c r="RLA18" s="1933"/>
      <c r="RLB18" s="1933"/>
      <c r="RLC18" s="1933"/>
      <c r="RLD18" s="1933"/>
      <c r="RLE18" s="1933"/>
      <c r="RLF18" s="1933"/>
      <c r="RLG18" s="1933"/>
      <c r="RLH18" s="1933"/>
      <c r="RLI18" s="1933"/>
      <c r="RLJ18" s="1933"/>
      <c r="RLK18" s="1933"/>
      <c r="RLL18" s="1933"/>
      <c r="RLM18" s="1933"/>
      <c r="RLN18" s="1933"/>
      <c r="RLO18" s="1933"/>
      <c r="RLP18" s="1933"/>
      <c r="RLQ18" s="1933"/>
      <c r="RLR18" s="1933"/>
      <c r="RLS18" s="1933"/>
      <c r="RLT18" s="1933"/>
      <c r="RLU18" s="1933"/>
      <c r="RLV18" s="1933"/>
      <c r="RLW18" s="1933"/>
      <c r="RLX18" s="1933"/>
      <c r="RLY18" s="1933"/>
      <c r="RLZ18" s="1933"/>
      <c r="RMA18" s="1933"/>
      <c r="RMB18" s="1933"/>
      <c r="RMC18" s="1933"/>
      <c r="RMD18" s="1933"/>
      <c r="RME18" s="1933"/>
      <c r="RMF18" s="1933"/>
      <c r="RMG18" s="1933"/>
      <c r="RMH18" s="1933"/>
      <c r="RMI18" s="1933"/>
      <c r="RMJ18" s="1933"/>
      <c r="RMK18" s="1933"/>
      <c r="RML18" s="1933"/>
      <c r="RMM18" s="1933"/>
      <c r="RMN18" s="1933"/>
      <c r="RMO18" s="1933"/>
      <c r="RMP18" s="1933"/>
      <c r="RMQ18" s="1933"/>
      <c r="RMR18" s="1933"/>
      <c r="RMS18" s="1933"/>
      <c r="RMT18" s="1933"/>
      <c r="RMU18" s="1933"/>
      <c r="RMV18" s="1933"/>
      <c r="RMW18" s="1933"/>
      <c r="RMX18" s="1933"/>
      <c r="RMY18" s="1933"/>
      <c r="RMZ18" s="1933"/>
      <c r="RNA18" s="1933"/>
      <c r="RNB18" s="1933"/>
      <c r="RNC18" s="1933"/>
      <c r="RND18" s="1933"/>
      <c r="RNE18" s="1933"/>
      <c r="RNF18" s="1933"/>
      <c r="RNG18" s="1933"/>
      <c r="RNH18" s="1933"/>
      <c r="RNI18" s="1933"/>
      <c r="RNJ18" s="1933"/>
      <c r="RNK18" s="1933"/>
      <c r="RNL18" s="1933"/>
      <c r="RNM18" s="1933"/>
      <c r="RNN18" s="1933"/>
      <c r="RNO18" s="1933"/>
      <c r="RNP18" s="1933"/>
      <c r="RNQ18" s="1933"/>
      <c r="RNR18" s="1933"/>
      <c r="RNS18" s="1933"/>
      <c r="RNT18" s="1933"/>
      <c r="RNU18" s="1933"/>
      <c r="RNV18" s="1933"/>
      <c r="RNW18" s="1933"/>
      <c r="RNX18" s="1933"/>
      <c r="RNY18" s="1933"/>
      <c r="RNZ18" s="1933"/>
      <c r="ROA18" s="1933"/>
      <c r="ROB18" s="1933"/>
      <c r="ROC18" s="1933"/>
      <c r="ROD18" s="1933"/>
      <c r="ROE18" s="1933"/>
      <c r="ROF18" s="1933"/>
      <c r="ROG18" s="1933"/>
      <c r="ROH18" s="1933"/>
      <c r="ROI18" s="1933"/>
      <c r="ROJ18" s="1933"/>
      <c r="ROK18" s="1933"/>
      <c r="ROL18" s="1933"/>
      <c r="ROM18" s="1933"/>
      <c r="RON18" s="1933"/>
      <c r="ROO18" s="1933"/>
      <c r="ROP18" s="1933"/>
      <c r="ROQ18" s="1933"/>
      <c r="ROR18" s="1933"/>
      <c r="ROS18" s="1933"/>
      <c r="ROT18" s="1933"/>
      <c r="ROU18" s="1933"/>
      <c r="ROV18" s="1933"/>
      <c r="ROW18" s="1933"/>
      <c r="ROX18" s="1933"/>
      <c r="ROY18" s="1933"/>
      <c r="ROZ18" s="1933"/>
      <c r="RPA18" s="1933"/>
      <c r="RPB18" s="1933"/>
      <c r="RPC18" s="1933"/>
      <c r="RPD18" s="1933"/>
      <c r="RPE18" s="1933"/>
      <c r="RPF18" s="1933"/>
      <c r="RPG18" s="1933"/>
      <c r="RPH18" s="1933"/>
      <c r="RPI18" s="1933"/>
      <c r="RPJ18" s="1933"/>
      <c r="RPK18" s="1933"/>
      <c r="RPL18" s="1933"/>
      <c r="RPM18" s="1933"/>
      <c r="RPN18" s="1933"/>
      <c r="RPO18" s="1933"/>
      <c r="RPP18" s="1933"/>
      <c r="RPQ18" s="1933"/>
      <c r="RPR18" s="1933"/>
      <c r="RPS18" s="1933"/>
      <c r="RPT18" s="1933"/>
      <c r="RPU18" s="1933"/>
      <c r="RPV18" s="1933"/>
      <c r="RPW18" s="1933"/>
      <c r="RPX18" s="1933"/>
      <c r="RPY18" s="1933"/>
      <c r="RPZ18" s="1933"/>
      <c r="RQA18" s="1933"/>
      <c r="RQB18" s="1933"/>
      <c r="RQC18" s="1933"/>
      <c r="RQD18" s="1933"/>
      <c r="RQE18" s="1933"/>
      <c r="RQF18" s="1933"/>
      <c r="RQG18" s="1933"/>
      <c r="RQH18" s="1933"/>
      <c r="RQI18" s="1933"/>
      <c r="RQJ18" s="1933"/>
      <c r="RQK18" s="1933"/>
      <c r="RQL18" s="1933"/>
      <c r="RQM18" s="1933"/>
      <c r="RQN18" s="1933"/>
      <c r="RQO18" s="1933"/>
      <c r="RQP18" s="1933"/>
      <c r="RQQ18" s="1933"/>
      <c r="RQR18" s="1933"/>
      <c r="RQS18" s="1933"/>
      <c r="RQT18" s="1933"/>
      <c r="RQU18" s="1933"/>
      <c r="RQV18" s="1933"/>
      <c r="RQW18" s="1933"/>
      <c r="RQX18" s="1933"/>
      <c r="RQY18" s="1933"/>
      <c r="RQZ18" s="1933"/>
      <c r="RRA18" s="1933"/>
      <c r="RRB18" s="1933"/>
      <c r="RRC18" s="1933"/>
      <c r="RRD18" s="1933"/>
      <c r="RRE18" s="1933"/>
      <c r="RRF18" s="1933"/>
      <c r="RRG18" s="1933"/>
      <c r="RRH18" s="1933"/>
      <c r="RRI18" s="1933"/>
      <c r="RRJ18" s="1933"/>
      <c r="RRK18" s="1933"/>
      <c r="RRL18" s="1933"/>
      <c r="RRM18" s="1933"/>
      <c r="RRN18" s="1933"/>
      <c r="RRO18" s="1933"/>
      <c r="RRP18" s="1933"/>
      <c r="RRQ18" s="1933"/>
      <c r="RRR18" s="1933"/>
      <c r="RRS18" s="1933"/>
      <c r="RRT18" s="1933"/>
      <c r="RRU18" s="1933"/>
      <c r="RRV18" s="1933"/>
      <c r="RRW18" s="1933"/>
      <c r="RRX18" s="1933"/>
      <c r="RRY18" s="1933"/>
      <c r="RRZ18" s="1933"/>
      <c r="RSA18" s="1933"/>
      <c r="RSB18" s="1933"/>
      <c r="RSC18" s="1933"/>
      <c r="RSD18" s="1933"/>
      <c r="RSE18" s="1933"/>
      <c r="RSF18" s="1933"/>
      <c r="RSG18" s="1933"/>
      <c r="RSH18" s="1933"/>
      <c r="RSI18" s="1933"/>
      <c r="RSJ18" s="1933"/>
      <c r="RSK18" s="1933"/>
      <c r="RSL18" s="1933"/>
      <c r="RSM18" s="1933"/>
      <c r="RSN18" s="1933"/>
      <c r="RSO18" s="1933"/>
      <c r="RSP18" s="1933"/>
      <c r="RSQ18" s="1933"/>
      <c r="RSR18" s="1933"/>
      <c r="RSS18" s="1933"/>
      <c r="RST18" s="1933"/>
      <c r="RSU18" s="1933"/>
      <c r="RSV18" s="1933"/>
      <c r="RSW18" s="1933"/>
      <c r="RSX18" s="1933"/>
      <c r="RSY18" s="1933"/>
      <c r="RSZ18" s="1933"/>
      <c r="RTA18" s="1933"/>
      <c r="RTB18" s="1933"/>
      <c r="RTC18" s="1933"/>
      <c r="RTD18" s="1933"/>
      <c r="RTE18" s="1933"/>
      <c r="RTF18" s="1933"/>
      <c r="RTG18" s="1933"/>
      <c r="RTH18" s="1933"/>
      <c r="RTI18" s="1933"/>
      <c r="RTJ18" s="1933"/>
      <c r="RTK18" s="1933"/>
      <c r="RTL18" s="1933"/>
      <c r="RTM18" s="1933"/>
      <c r="RTN18" s="1933"/>
      <c r="RTO18" s="1933"/>
      <c r="RTP18" s="1933"/>
      <c r="RTQ18" s="1933"/>
      <c r="RTR18" s="1933"/>
      <c r="RTS18" s="1933"/>
      <c r="RTT18" s="1933"/>
      <c r="RTU18" s="1933"/>
      <c r="RTV18" s="1933"/>
      <c r="RTW18" s="1933"/>
      <c r="RTX18" s="1933"/>
      <c r="RTY18" s="1933"/>
      <c r="RTZ18" s="1933"/>
      <c r="RUA18" s="1933"/>
      <c r="RUB18" s="1933"/>
      <c r="RUC18" s="1933"/>
      <c r="RUD18" s="1933"/>
      <c r="RUE18" s="1933"/>
      <c r="RUF18" s="1933"/>
      <c r="RUG18" s="1933"/>
      <c r="RUH18" s="1933"/>
      <c r="RUI18" s="1933"/>
      <c r="RUJ18" s="1933"/>
      <c r="RUK18" s="1933"/>
      <c r="RUL18" s="1933"/>
      <c r="RUM18" s="1933"/>
      <c r="RUN18" s="1933"/>
      <c r="RUO18" s="1933"/>
      <c r="RUP18" s="1933"/>
      <c r="RUQ18" s="1933"/>
      <c r="RUR18" s="1933"/>
      <c r="RUS18" s="1933"/>
      <c r="RUT18" s="1933"/>
      <c r="RUU18" s="1933"/>
      <c r="RUV18" s="1933"/>
      <c r="RUW18" s="1933"/>
      <c r="RUX18" s="1933"/>
      <c r="RUY18" s="1933"/>
      <c r="RUZ18" s="1933"/>
      <c r="RVA18" s="1933"/>
      <c r="RVB18" s="1933"/>
      <c r="RVC18" s="1933"/>
      <c r="RVD18" s="1933"/>
      <c r="RVE18" s="1933"/>
      <c r="RVF18" s="1933"/>
      <c r="RVG18" s="1933"/>
      <c r="RVH18" s="1933"/>
      <c r="RVI18" s="1933"/>
      <c r="RVJ18" s="1933"/>
      <c r="RVK18" s="1933"/>
      <c r="RVL18" s="1933"/>
      <c r="RVM18" s="1933"/>
      <c r="RVN18" s="1933"/>
      <c r="RVO18" s="1933"/>
      <c r="RVP18" s="1933"/>
      <c r="RVQ18" s="1933"/>
      <c r="RVR18" s="1933"/>
      <c r="RVS18" s="1933"/>
      <c r="RVT18" s="1933"/>
      <c r="RVU18" s="1933"/>
      <c r="RVV18" s="1933"/>
      <c r="RVW18" s="1933"/>
      <c r="RVX18" s="1933"/>
      <c r="RVY18" s="1933"/>
      <c r="RVZ18" s="1933"/>
      <c r="RWA18" s="1933"/>
      <c r="RWB18" s="1933"/>
      <c r="RWC18" s="1933"/>
      <c r="RWD18" s="1933"/>
      <c r="RWE18" s="1933"/>
      <c r="RWF18" s="1933"/>
      <c r="RWG18" s="1933"/>
      <c r="RWH18" s="1933"/>
      <c r="RWI18" s="1933"/>
      <c r="RWJ18" s="1933"/>
      <c r="RWK18" s="1933"/>
      <c r="RWL18" s="1933"/>
      <c r="RWM18" s="1933"/>
      <c r="RWN18" s="1933"/>
      <c r="RWO18" s="1933"/>
      <c r="RWP18" s="1933"/>
      <c r="RWQ18" s="1933"/>
      <c r="RWR18" s="1933"/>
      <c r="RWS18" s="1933"/>
      <c r="RWT18" s="1933"/>
      <c r="RWU18" s="1933"/>
      <c r="RWV18" s="1933"/>
      <c r="RWW18" s="1933"/>
      <c r="RWX18" s="1933"/>
      <c r="RWY18" s="1933"/>
      <c r="RWZ18" s="1933"/>
      <c r="RXA18" s="1933"/>
      <c r="RXB18" s="1933"/>
      <c r="RXC18" s="1933"/>
      <c r="RXD18" s="1933"/>
      <c r="RXE18" s="1933"/>
      <c r="RXF18" s="1933"/>
      <c r="RXG18" s="1933"/>
      <c r="RXH18" s="1933"/>
      <c r="RXI18" s="1933"/>
      <c r="RXJ18" s="1933"/>
      <c r="RXK18" s="1933"/>
      <c r="RXL18" s="1933"/>
      <c r="RXM18" s="1933"/>
      <c r="RXN18" s="1933"/>
      <c r="RXO18" s="1933"/>
      <c r="RXP18" s="1933"/>
      <c r="RXQ18" s="1933"/>
      <c r="RXR18" s="1933"/>
      <c r="RXS18" s="1933"/>
      <c r="RXT18" s="1933"/>
      <c r="RXU18" s="1933"/>
      <c r="RXV18" s="1933"/>
      <c r="RXW18" s="1933"/>
      <c r="RXX18" s="1933"/>
      <c r="RXY18" s="1933"/>
      <c r="RXZ18" s="1933"/>
      <c r="RYA18" s="1933"/>
      <c r="RYB18" s="1933"/>
      <c r="RYC18" s="1933"/>
      <c r="RYD18" s="1933"/>
      <c r="RYE18" s="1933"/>
      <c r="RYF18" s="1933"/>
      <c r="RYG18" s="1933"/>
      <c r="RYH18" s="1933"/>
      <c r="RYI18" s="1933"/>
      <c r="RYJ18" s="1933"/>
      <c r="RYK18" s="1933"/>
      <c r="RYL18" s="1933"/>
      <c r="RYM18" s="1933"/>
      <c r="RYN18" s="1933"/>
      <c r="RYO18" s="1933"/>
      <c r="RYP18" s="1933"/>
      <c r="RYQ18" s="1933"/>
      <c r="RYR18" s="1933"/>
      <c r="RYS18" s="1933"/>
      <c r="RYT18" s="1933"/>
      <c r="RYU18" s="1933"/>
      <c r="RYV18" s="1933"/>
      <c r="RYW18" s="1933"/>
      <c r="RYX18" s="1933"/>
      <c r="RYY18" s="1933"/>
      <c r="RYZ18" s="1933"/>
      <c r="RZA18" s="1933"/>
      <c r="RZB18" s="1933"/>
      <c r="RZC18" s="1933"/>
      <c r="RZD18" s="1933"/>
      <c r="RZE18" s="1933"/>
      <c r="RZF18" s="1933"/>
      <c r="RZG18" s="1933"/>
      <c r="RZH18" s="1933"/>
      <c r="RZI18" s="1933"/>
      <c r="RZJ18" s="1933"/>
      <c r="RZK18" s="1933"/>
      <c r="RZL18" s="1933"/>
      <c r="RZM18" s="1933"/>
      <c r="RZN18" s="1933"/>
      <c r="RZO18" s="1933"/>
      <c r="RZP18" s="1933"/>
      <c r="RZQ18" s="1933"/>
      <c r="RZR18" s="1933"/>
      <c r="RZS18" s="1933"/>
      <c r="RZT18" s="1933"/>
      <c r="RZU18" s="1933"/>
      <c r="RZV18" s="1933"/>
      <c r="RZW18" s="1933"/>
      <c r="RZX18" s="1933"/>
      <c r="RZY18" s="1933"/>
      <c r="RZZ18" s="1933"/>
      <c r="SAA18" s="1933"/>
      <c r="SAB18" s="1933"/>
      <c r="SAC18" s="1933"/>
      <c r="SAD18" s="1933"/>
      <c r="SAE18" s="1933"/>
      <c r="SAF18" s="1933"/>
      <c r="SAG18" s="1933"/>
      <c r="SAH18" s="1933"/>
      <c r="SAI18" s="1933"/>
      <c r="SAJ18" s="1933"/>
      <c r="SAK18" s="1933"/>
      <c r="SAL18" s="1933"/>
      <c r="SAM18" s="1933"/>
      <c r="SAN18" s="1933"/>
      <c r="SAO18" s="1933"/>
      <c r="SAP18" s="1933"/>
      <c r="SAQ18" s="1933"/>
      <c r="SAR18" s="1933"/>
      <c r="SAS18" s="1933"/>
      <c r="SAT18" s="1933"/>
      <c r="SAU18" s="1933"/>
      <c r="SAV18" s="1933"/>
      <c r="SAW18" s="1933"/>
      <c r="SAX18" s="1933"/>
      <c r="SAY18" s="1933"/>
      <c r="SAZ18" s="1933"/>
      <c r="SBA18" s="1933"/>
      <c r="SBB18" s="1933"/>
      <c r="SBC18" s="1933"/>
      <c r="SBD18" s="1933"/>
      <c r="SBE18" s="1933"/>
      <c r="SBF18" s="1933"/>
      <c r="SBG18" s="1933"/>
      <c r="SBH18" s="1933"/>
      <c r="SBI18" s="1933"/>
      <c r="SBJ18" s="1933"/>
      <c r="SBK18" s="1933"/>
      <c r="SBL18" s="1933"/>
      <c r="SBM18" s="1933"/>
      <c r="SBN18" s="1933"/>
      <c r="SBO18" s="1933"/>
      <c r="SBP18" s="1933"/>
      <c r="SBQ18" s="1933"/>
      <c r="SBR18" s="1933"/>
      <c r="SBS18" s="1933"/>
      <c r="SBT18" s="1933"/>
      <c r="SBU18" s="1933"/>
      <c r="SBV18" s="1933"/>
      <c r="SBW18" s="1933"/>
      <c r="SBX18" s="1933"/>
      <c r="SBY18" s="1933"/>
      <c r="SBZ18" s="1933"/>
      <c r="SCA18" s="1933"/>
      <c r="SCB18" s="1933"/>
      <c r="SCC18" s="1933"/>
      <c r="SCD18" s="1933"/>
      <c r="SCE18" s="1933"/>
      <c r="SCF18" s="1933"/>
      <c r="SCG18" s="1933"/>
      <c r="SCH18" s="1933"/>
      <c r="SCI18" s="1933"/>
      <c r="SCJ18" s="1933"/>
      <c r="SCK18" s="1933"/>
      <c r="SCL18" s="1933"/>
      <c r="SCM18" s="1933"/>
      <c r="SCN18" s="1933"/>
      <c r="SCO18" s="1933"/>
      <c r="SCP18" s="1933"/>
      <c r="SCQ18" s="1933"/>
      <c r="SCR18" s="1933"/>
      <c r="SCS18" s="1933"/>
      <c r="SCT18" s="1933"/>
      <c r="SCU18" s="1933"/>
      <c r="SCV18" s="1933"/>
      <c r="SCW18" s="1933"/>
      <c r="SCX18" s="1933"/>
      <c r="SCY18" s="1933"/>
      <c r="SCZ18" s="1933"/>
      <c r="SDA18" s="1933"/>
      <c r="SDB18" s="1933"/>
      <c r="SDC18" s="1933"/>
      <c r="SDD18" s="1933"/>
      <c r="SDE18" s="1933"/>
      <c r="SDF18" s="1933"/>
      <c r="SDG18" s="1933"/>
      <c r="SDH18" s="1933"/>
      <c r="SDI18" s="1933"/>
      <c r="SDJ18" s="1933"/>
      <c r="SDK18" s="1933"/>
      <c r="SDL18" s="1933"/>
      <c r="SDM18" s="1933"/>
      <c r="SDN18" s="1933"/>
      <c r="SDO18" s="1933"/>
      <c r="SDP18" s="1933"/>
      <c r="SDQ18" s="1933"/>
      <c r="SDR18" s="1933"/>
      <c r="SDS18" s="1933"/>
      <c r="SDT18" s="1933"/>
      <c r="SDU18" s="1933"/>
      <c r="SDV18" s="1933"/>
      <c r="SDW18" s="1933"/>
      <c r="SDX18" s="1933"/>
      <c r="SDY18" s="1933"/>
      <c r="SDZ18" s="1933"/>
      <c r="SEA18" s="1933"/>
      <c r="SEB18" s="1933"/>
      <c r="SEC18" s="1933"/>
      <c r="SED18" s="1933"/>
      <c r="SEE18" s="1933"/>
      <c r="SEF18" s="1933"/>
      <c r="SEG18" s="1933"/>
      <c r="SEH18" s="1933"/>
      <c r="SEI18" s="1933"/>
      <c r="SEJ18" s="1933"/>
      <c r="SEK18" s="1933"/>
      <c r="SEL18" s="1933"/>
      <c r="SEM18" s="1933"/>
      <c r="SEN18" s="1933"/>
      <c r="SEO18" s="1933"/>
      <c r="SEP18" s="1933"/>
      <c r="SEQ18" s="1933"/>
      <c r="SER18" s="1933"/>
      <c r="SES18" s="1933"/>
      <c r="SET18" s="1933"/>
      <c r="SEU18" s="1933"/>
      <c r="SEV18" s="1933"/>
      <c r="SEW18" s="1933"/>
      <c r="SEX18" s="1933"/>
      <c r="SEY18" s="1933"/>
      <c r="SEZ18" s="1933"/>
      <c r="SFA18" s="1933"/>
      <c r="SFB18" s="1933"/>
      <c r="SFC18" s="1933"/>
      <c r="SFD18" s="1933"/>
      <c r="SFE18" s="1933"/>
      <c r="SFF18" s="1933"/>
      <c r="SFG18" s="1933"/>
      <c r="SFH18" s="1933"/>
      <c r="SFI18" s="1933"/>
      <c r="SFJ18" s="1933"/>
      <c r="SFK18" s="1933"/>
      <c r="SFL18" s="1933"/>
      <c r="SFM18" s="1933"/>
      <c r="SFN18" s="1933"/>
      <c r="SFO18" s="1933"/>
      <c r="SFP18" s="1933"/>
      <c r="SFQ18" s="1933"/>
      <c r="SFR18" s="1933"/>
      <c r="SFS18" s="1933"/>
      <c r="SFT18" s="1933"/>
      <c r="SFU18" s="1933"/>
      <c r="SFV18" s="1933"/>
      <c r="SFW18" s="1933"/>
      <c r="SFX18" s="1933"/>
      <c r="SFY18" s="1933"/>
      <c r="SFZ18" s="1933"/>
      <c r="SGA18" s="1933"/>
      <c r="SGB18" s="1933"/>
      <c r="SGC18" s="1933"/>
      <c r="SGD18" s="1933"/>
      <c r="SGE18" s="1933"/>
      <c r="SGF18" s="1933"/>
      <c r="SGG18" s="1933"/>
      <c r="SGH18" s="1933"/>
      <c r="SGI18" s="1933"/>
      <c r="SGJ18" s="1933"/>
      <c r="SGK18" s="1933"/>
      <c r="SGL18" s="1933"/>
      <c r="SGM18" s="1933"/>
      <c r="SGN18" s="1933"/>
      <c r="SGO18" s="1933"/>
      <c r="SGP18" s="1933"/>
      <c r="SGQ18" s="1933"/>
      <c r="SGR18" s="1933"/>
      <c r="SGS18" s="1933"/>
      <c r="SGT18" s="1933"/>
      <c r="SGU18" s="1933"/>
      <c r="SGV18" s="1933"/>
      <c r="SGW18" s="1933"/>
      <c r="SGX18" s="1933"/>
      <c r="SGY18" s="1933"/>
      <c r="SGZ18" s="1933"/>
      <c r="SHA18" s="1933"/>
      <c r="SHB18" s="1933"/>
      <c r="SHC18" s="1933"/>
      <c r="SHD18" s="1933"/>
      <c r="SHE18" s="1933"/>
      <c r="SHF18" s="1933"/>
      <c r="SHG18" s="1933"/>
      <c r="SHH18" s="1933"/>
      <c r="SHI18" s="1933"/>
      <c r="SHJ18" s="1933"/>
      <c r="SHK18" s="1933"/>
      <c r="SHL18" s="1933"/>
      <c r="SHM18" s="1933"/>
      <c r="SHN18" s="1933"/>
      <c r="SHO18" s="1933"/>
      <c r="SHP18" s="1933"/>
      <c r="SHQ18" s="1933"/>
      <c r="SHR18" s="1933"/>
      <c r="SHS18" s="1933"/>
      <c r="SHT18" s="1933"/>
      <c r="SHU18" s="1933"/>
      <c r="SHV18" s="1933"/>
      <c r="SHW18" s="1933"/>
      <c r="SHX18" s="1933"/>
      <c r="SHY18" s="1933"/>
      <c r="SHZ18" s="1933"/>
      <c r="SIA18" s="1933"/>
      <c r="SIB18" s="1933"/>
      <c r="SIC18" s="1933"/>
      <c r="SID18" s="1933"/>
      <c r="SIE18" s="1933"/>
      <c r="SIF18" s="1933"/>
      <c r="SIG18" s="1933"/>
      <c r="SIH18" s="1933"/>
      <c r="SII18" s="1933"/>
      <c r="SIJ18" s="1933"/>
      <c r="SIK18" s="1933"/>
      <c r="SIL18" s="1933"/>
      <c r="SIM18" s="1933"/>
      <c r="SIN18" s="1933"/>
      <c r="SIO18" s="1933"/>
      <c r="SIP18" s="1933"/>
      <c r="SIQ18" s="1933"/>
      <c r="SIR18" s="1933"/>
      <c r="SIS18" s="1933"/>
      <c r="SIT18" s="1933"/>
      <c r="SIU18" s="1933"/>
      <c r="SIV18" s="1933"/>
      <c r="SIW18" s="1933"/>
      <c r="SIX18" s="1933"/>
      <c r="SIY18" s="1933"/>
      <c r="SIZ18" s="1933"/>
      <c r="SJA18" s="1933"/>
      <c r="SJB18" s="1933"/>
      <c r="SJC18" s="1933"/>
      <c r="SJD18" s="1933"/>
      <c r="SJE18" s="1933"/>
      <c r="SJF18" s="1933"/>
      <c r="SJG18" s="1933"/>
      <c r="SJH18" s="1933"/>
      <c r="SJI18" s="1933"/>
      <c r="SJJ18" s="1933"/>
      <c r="SJK18" s="1933"/>
      <c r="SJL18" s="1933"/>
      <c r="SJM18" s="1933"/>
      <c r="SJN18" s="1933"/>
      <c r="SJO18" s="1933"/>
      <c r="SJP18" s="1933"/>
      <c r="SJQ18" s="1933"/>
      <c r="SJR18" s="1933"/>
      <c r="SJS18" s="1933"/>
      <c r="SJT18" s="1933"/>
      <c r="SJU18" s="1933"/>
      <c r="SJV18" s="1933"/>
      <c r="SJW18" s="1933"/>
      <c r="SJX18" s="1933"/>
      <c r="SJY18" s="1933"/>
      <c r="SJZ18" s="1933"/>
      <c r="SKA18" s="1933"/>
      <c r="SKB18" s="1933"/>
      <c r="SKC18" s="1933"/>
      <c r="SKD18" s="1933"/>
      <c r="SKE18" s="1933"/>
      <c r="SKF18" s="1933"/>
      <c r="SKG18" s="1933"/>
      <c r="SKH18" s="1933"/>
      <c r="SKI18" s="1933"/>
      <c r="SKJ18" s="1933"/>
      <c r="SKK18" s="1933"/>
      <c r="SKL18" s="1933"/>
      <c r="SKM18" s="1933"/>
      <c r="SKN18" s="1933"/>
      <c r="SKO18" s="1933"/>
      <c r="SKP18" s="1933"/>
      <c r="SKQ18" s="1933"/>
      <c r="SKR18" s="1933"/>
      <c r="SKS18" s="1933"/>
      <c r="SKT18" s="1933"/>
      <c r="SKU18" s="1933"/>
      <c r="SKV18" s="1933"/>
      <c r="SKW18" s="1933"/>
      <c r="SKX18" s="1933"/>
      <c r="SKY18" s="1933"/>
      <c r="SKZ18" s="1933"/>
      <c r="SLA18" s="1933"/>
      <c r="SLB18" s="1933"/>
      <c r="SLC18" s="1933"/>
      <c r="SLD18" s="1933"/>
      <c r="SLE18" s="1933"/>
      <c r="SLF18" s="1933"/>
      <c r="SLG18" s="1933"/>
      <c r="SLH18" s="1933"/>
      <c r="SLI18" s="1933"/>
      <c r="SLJ18" s="1933"/>
      <c r="SLK18" s="1933"/>
      <c r="SLL18" s="1933"/>
      <c r="SLM18" s="1933"/>
      <c r="SLN18" s="1933"/>
      <c r="SLO18" s="1933"/>
      <c r="SLP18" s="1933"/>
      <c r="SLQ18" s="1933"/>
      <c r="SLR18" s="1933"/>
      <c r="SLS18" s="1933"/>
      <c r="SLT18" s="1933"/>
      <c r="SLU18" s="1933"/>
      <c r="SLV18" s="1933"/>
      <c r="SLW18" s="1933"/>
      <c r="SLX18" s="1933"/>
      <c r="SLY18" s="1933"/>
      <c r="SLZ18" s="1933"/>
      <c r="SMA18" s="1933"/>
      <c r="SMB18" s="1933"/>
      <c r="SMC18" s="1933"/>
      <c r="SMD18" s="1933"/>
      <c r="SME18" s="1933"/>
      <c r="SMF18" s="1933"/>
      <c r="SMG18" s="1933"/>
      <c r="SMH18" s="1933"/>
      <c r="SMI18" s="1933"/>
      <c r="SMJ18" s="1933"/>
      <c r="SMK18" s="1933"/>
      <c r="SML18" s="1933"/>
      <c r="SMM18" s="1933"/>
      <c r="SMN18" s="1933"/>
      <c r="SMO18" s="1933"/>
      <c r="SMP18" s="1933"/>
      <c r="SMQ18" s="1933"/>
      <c r="SMR18" s="1933"/>
      <c r="SMS18" s="1933"/>
      <c r="SMT18" s="1933"/>
      <c r="SMU18" s="1933"/>
      <c r="SMV18" s="1933"/>
      <c r="SMW18" s="1933"/>
      <c r="SMX18" s="1933"/>
      <c r="SMY18" s="1933"/>
      <c r="SMZ18" s="1933"/>
      <c r="SNA18" s="1933"/>
      <c r="SNB18" s="1933"/>
      <c r="SNC18" s="1933"/>
      <c r="SND18" s="1933"/>
      <c r="SNE18" s="1933"/>
      <c r="SNF18" s="1933"/>
      <c r="SNG18" s="1933"/>
      <c r="SNH18" s="1933"/>
      <c r="SNI18" s="1933"/>
      <c r="SNJ18" s="1933"/>
      <c r="SNK18" s="1933"/>
      <c r="SNL18" s="1933"/>
      <c r="SNM18" s="1933"/>
      <c r="SNN18" s="1933"/>
      <c r="SNO18" s="1933"/>
      <c r="SNP18" s="1933"/>
      <c r="SNQ18" s="1933"/>
      <c r="SNR18" s="1933"/>
      <c r="SNS18" s="1933"/>
      <c r="SNT18" s="1933"/>
      <c r="SNU18" s="1933"/>
      <c r="SNV18" s="1933"/>
      <c r="SNW18" s="1933"/>
      <c r="SNX18" s="1933"/>
      <c r="SNY18" s="1933"/>
      <c r="SNZ18" s="1933"/>
      <c r="SOA18" s="1933"/>
      <c r="SOB18" s="1933"/>
      <c r="SOC18" s="1933"/>
      <c r="SOD18" s="1933"/>
      <c r="SOE18" s="1933"/>
      <c r="SOF18" s="1933"/>
      <c r="SOG18" s="1933"/>
      <c r="SOH18" s="1933"/>
      <c r="SOI18" s="1933"/>
      <c r="SOJ18" s="1933"/>
      <c r="SOK18" s="1933"/>
      <c r="SOL18" s="1933"/>
      <c r="SOM18" s="1933"/>
      <c r="SON18" s="1933"/>
      <c r="SOO18" s="1933"/>
      <c r="SOP18" s="1933"/>
      <c r="SOQ18" s="1933"/>
      <c r="SOR18" s="1933"/>
      <c r="SOS18" s="1933"/>
      <c r="SOT18" s="1933"/>
      <c r="SOU18" s="1933"/>
      <c r="SOV18" s="1933"/>
      <c r="SOW18" s="1933"/>
      <c r="SOX18" s="1933"/>
      <c r="SOY18" s="1933"/>
      <c r="SOZ18" s="1933"/>
      <c r="SPA18" s="1933"/>
      <c r="SPB18" s="1933"/>
      <c r="SPC18" s="1933"/>
      <c r="SPD18" s="1933"/>
      <c r="SPE18" s="1933"/>
      <c r="SPF18" s="1933"/>
      <c r="SPG18" s="1933"/>
      <c r="SPH18" s="1933"/>
      <c r="SPI18" s="1933"/>
      <c r="SPJ18" s="1933"/>
      <c r="SPK18" s="1933"/>
      <c r="SPL18" s="1933"/>
      <c r="SPM18" s="1933"/>
      <c r="SPN18" s="1933"/>
      <c r="SPO18" s="1933"/>
      <c r="SPP18" s="1933"/>
      <c r="SPQ18" s="1933"/>
      <c r="SPR18" s="1933"/>
      <c r="SPS18" s="1933"/>
      <c r="SPT18" s="1933"/>
      <c r="SPU18" s="1933"/>
      <c r="SPV18" s="1933"/>
      <c r="SPW18" s="1933"/>
      <c r="SPX18" s="1933"/>
      <c r="SPY18" s="1933"/>
      <c r="SPZ18" s="1933"/>
      <c r="SQA18" s="1933"/>
      <c r="SQB18" s="1933"/>
      <c r="SQC18" s="1933"/>
      <c r="SQD18" s="1933"/>
      <c r="SQE18" s="1933"/>
      <c r="SQF18" s="1933"/>
      <c r="SQG18" s="1933"/>
      <c r="SQH18" s="1933"/>
      <c r="SQI18" s="1933"/>
      <c r="SQJ18" s="1933"/>
      <c r="SQK18" s="1933"/>
      <c r="SQL18" s="1933"/>
      <c r="SQM18" s="1933"/>
      <c r="SQN18" s="1933"/>
      <c r="SQO18" s="1933"/>
      <c r="SQP18" s="1933"/>
      <c r="SQQ18" s="1933"/>
      <c r="SQR18" s="1933"/>
      <c r="SQS18" s="1933"/>
      <c r="SQT18" s="1933"/>
      <c r="SQU18" s="1933"/>
      <c r="SQV18" s="1933"/>
      <c r="SQW18" s="1933"/>
      <c r="SQX18" s="1933"/>
      <c r="SQY18" s="1933"/>
      <c r="SQZ18" s="1933"/>
      <c r="SRA18" s="1933"/>
      <c r="SRB18" s="1933"/>
      <c r="SRC18" s="1933"/>
      <c r="SRD18" s="1933"/>
      <c r="SRE18" s="1933"/>
      <c r="SRF18" s="1933"/>
      <c r="SRG18" s="1933"/>
      <c r="SRH18" s="1933"/>
      <c r="SRI18" s="1933"/>
      <c r="SRJ18" s="1933"/>
      <c r="SRK18" s="1933"/>
      <c r="SRL18" s="1933"/>
      <c r="SRM18" s="1933"/>
      <c r="SRN18" s="1933"/>
      <c r="SRO18" s="1933"/>
      <c r="SRP18" s="1933"/>
      <c r="SRQ18" s="1933"/>
      <c r="SRR18" s="1933"/>
      <c r="SRS18" s="1933"/>
      <c r="SRT18" s="1933"/>
      <c r="SRU18" s="1933"/>
      <c r="SRV18" s="1933"/>
      <c r="SRW18" s="1933"/>
      <c r="SRX18" s="1933"/>
      <c r="SRY18" s="1933"/>
      <c r="SRZ18" s="1933"/>
      <c r="SSA18" s="1933"/>
      <c r="SSB18" s="1933"/>
      <c r="SSC18" s="1933"/>
      <c r="SSD18" s="1933"/>
      <c r="SSE18" s="1933"/>
      <c r="SSF18" s="1933"/>
      <c r="SSG18" s="1933"/>
      <c r="SSH18" s="1933"/>
      <c r="SSI18" s="1933"/>
      <c r="SSJ18" s="1933"/>
      <c r="SSK18" s="1933"/>
      <c r="SSL18" s="1933"/>
      <c r="SSM18" s="1933"/>
      <c r="SSN18" s="1933"/>
      <c r="SSO18" s="1933"/>
      <c r="SSP18" s="1933"/>
      <c r="SSQ18" s="1933"/>
      <c r="SSR18" s="1933"/>
      <c r="SSS18" s="1933"/>
      <c r="SST18" s="1933"/>
      <c r="SSU18" s="1933"/>
      <c r="SSV18" s="1933"/>
      <c r="SSW18" s="1933"/>
      <c r="SSX18" s="1933"/>
      <c r="SSY18" s="1933"/>
      <c r="SSZ18" s="1933"/>
      <c r="STA18" s="1933"/>
      <c r="STB18" s="1933"/>
      <c r="STC18" s="1933"/>
      <c r="STD18" s="1933"/>
      <c r="STE18" s="1933"/>
      <c r="STF18" s="1933"/>
      <c r="STG18" s="1933"/>
      <c r="STH18" s="1933"/>
      <c r="STI18" s="1933"/>
      <c r="STJ18" s="1933"/>
      <c r="STK18" s="1933"/>
      <c r="STL18" s="1933"/>
      <c r="STM18" s="1933"/>
      <c r="STN18" s="1933"/>
      <c r="STO18" s="1933"/>
      <c r="STP18" s="1933"/>
      <c r="STQ18" s="1933"/>
      <c r="STR18" s="1933"/>
      <c r="STS18" s="1933"/>
      <c r="STT18" s="1933"/>
      <c r="STU18" s="1933"/>
      <c r="STV18" s="1933"/>
      <c r="STW18" s="1933"/>
      <c r="STX18" s="1933"/>
      <c r="STY18" s="1933"/>
      <c r="STZ18" s="1933"/>
      <c r="SUA18" s="1933"/>
      <c r="SUB18" s="1933"/>
      <c r="SUC18" s="1933"/>
      <c r="SUD18" s="1933"/>
      <c r="SUE18" s="1933"/>
      <c r="SUF18" s="1933"/>
      <c r="SUG18" s="1933"/>
      <c r="SUH18" s="1933"/>
      <c r="SUI18" s="1933"/>
      <c r="SUJ18" s="1933"/>
      <c r="SUK18" s="1933"/>
      <c r="SUL18" s="1933"/>
      <c r="SUM18" s="1933"/>
      <c r="SUN18" s="1933"/>
      <c r="SUO18" s="1933"/>
      <c r="SUP18" s="1933"/>
      <c r="SUQ18" s="1933"/>
      <c r="SUR18" s="1933"/>
      <c r="SUS18" s="1933"/>
      <c r="SUT18" s="1933"/>
      <c r="SUU18" s="1933"/>
      <c r="SUV18" s="1933"/>
      <c r="SUW18" s="1933"/>
      <c r="SUX18" s="1933"/>
      <c r="SUY18" s="1933"/>
      <c r="SUZ18" s="1933"/>
      <c r="SVA18" s="1933"/>
      <c r="SVB18" s="1933"/>
      <c r="SVC18" s="1933"/>
      <c r="SVD18" s="1933"/>
      <c r="SVE18" s="1933"/>
      <c r="SVF18" s="1933"/>
      <c r="SVG18" s="1933"/>
      <c r="SVH18" s="1933"/>
      <c r="SVI18" s="1933"/>
      <c r="SVJ18" s="1933"/>
      <c r="SVK18" s="1933"/>
      <c r="SVL18" s="1933"/>
      <c r="SVM18" s="1933"/>
      <c r="SVN18" s="1933"/>
      <c r="SVO18" s="1933"/>
      <c r="SVP18" s="1933"/>
      <c r="SVQ18" s="1933"/>
      <c r="SVR18" s="1933"/>
      <c r="SVS18" s="1933"/>
      <c r="SVT18" s="1933"/>
      <c r="SVU18" s="1933"/>
      <c r="SVV18" s="1933"/>
      <c r="SVW18" s="1933"/>
      <c r="SVX18" s="1933"/>
      <c r="SVY18" s="1933"/>
      <c r="SVZ18" s="1933"/>
      <c r="SWA18" s="1933"/>
      <c r="SWB18" s="1933"/>
      <c r="SWC18" s="1933"/>
      <c r="SWD18" s="1933"/>
      <c r="SWE18" s="1933"/>
      <c r="SWF18" s="1933"/>
      <c r="SWG18" s="1933"/>
      <c r="SWH18" s="1933"/>
      <c r="SWI18" s="1933"/>
      <c r="SWJ18" s="1933"/>
      <c r="SWK18" s="1933"/>
      <c r="SWL18" s="1933"/>
      <c r="SWM18" s="1933"/>
      <c r="SWN18" s="1933"/>
      <c r="SWO18" s="1933"/>
      <c r="SWP18" s="1933"/>
      <c r="SWQ18" s="1933"/>
      <c r="SWR18" s="1933"/>
      <c r="SWS18" s="1933"/>
      <c r="SWT18" s="1933"/>
      <c r="SWU18" s="1933"/>
      <c r="SWV18" s="1933"/>
      <c r="SWW18" s="1933"/>
      <c r="SWX18" s="1933"/>
      <c r="SWY18" s="1933"/>
      <c r="SWZ18" s="1933"/>
      <c r="SXA18" s="1933"/>
      <c r="SXB18" s="1933"/>
      <c r="SXC18" s="1933"/>
      <c r="SXD18" s="1933"/>
      <c r="SXE18" s="1933"/>
      <c r="SXF18" s="1933"/>
      <c r="SXG18" s="1933"/>
      <c r="SXH18" s="1933"/>
      <c r="SXI18" s="1933"/>
      <c r="SXJ18" s="1933"/>
      <c r="SXK18" s="1933"/>
      <c r="SXL18" s="1933"/>
      <c r="SXM18" s="1933"/>
      <c r="SXN18" s="1933"/>
      <c r="SXO18" s="1933"/>
      <c r="SXP18" s="1933"/>
      <c r="SXQ18" s="1933"/>
      <c r="SXR18" s="1933"/>
      <c r="SXS18" s="1933"/>
      <c r="SXT18" s="1933"/>
      <c r="SXU18" s="1933"/>
      <c r="SXV18" s="1933"/>
      <c r="SXW18" s="1933"/>
      <c r="SXX18" s="1933"/>
      <c r="SXY18" s="1933"/>
      <c r="SXZ18" s="1933"/>
      <c r="SYA18" s="1933"/>
      <c r="SYB18" s="1933"/>
      <c r="SYC18" s="1933"/>
      <c r="SYD18" s="1933"/>
      <c r="SYE18" s="1933"/>
      <c r="SYF18" s="1933"/>
      <c r="SYG18" s="1933"/>
      <c r="SYH18" s="1933"/>
      <c r="SYI18" s="1933"/>
      <c r="SYJ18" s="1933"/>
      <c r="SYK18" s="1933"/>
      <c r="SYL18" s="1933"/>
      <c r="SYM18" s="1933"/>
      <c r="SYN18" s="1933"/>
      <c r="SYO18" s="1933"/>
      <c r="SYP18" s="1933"/>
      <c r="SYQ18" s="1933"/>
      <c r="SYR18" s="1933"/>
      <c r="SYS18" s="1933"/>
      <c r="SYT18" s="1933"/>
      <c r="SYU18" s="1933"/>
      <c r="SYV18" s="1933"/>
      <c r="SYW18" s="1933"/>
      <c r="SYX18" s="1933"/>
      <c r="SYY18" s="1933"/>
      <c r="SYZ18" s="1933"/>
      <c r="SZA18" s="1933"/>
      <c r="SZB18" s="1933"/>
      <c r="SZC18" s="1933"/>
      <c r="SZD18" s="1933"/>
      <c r="SZE18" s="1933"/>
      <c r="SZF18" s="1933"/>
      <c r="SZG18" s="1933"/>
      <c r="SZH18" s="1933"/>
      <c r="SZI18" s="1933"/>
      <c r="SZJ18" s="1933"/>
      <c r="SZK18" s="1933"/>
      <c r="SZL18" s="1933"/>
      <c r="SZM18" s="1933"/>
      <c r="SZN18" s="1933"/>
      <c r="SZO18" s="1933"/>
      <c r="SZP18" s="1933"/>
      <c r="SZQ18" s="1933"/>
      <c r="SZR18" s="1933"/>
      <c r="SZS18" s="1933"/>
      <c r="SZT18" s="1933"/>
      <c r="SZU18" s="1933"/>
      <c r="SZV18" s="1933"/>
      <c r="SZW18" s="1933"/>
      <c r="SZX18" s="1933"/>
      <c r="SZY18" s="1933"/>
      <c r="SZZ18" s="1933"/>
      <c r="TAA18" s="1933"/>
      <c r="TAB18" s="1933"/>
      <c r="TAC18" s="1933"/>
      <c r="TAD18" s="1933"/>
      <c r="TAE18" s="1933"/>
      <c r="TAF18" s="1933"/>
      <c r="TAG18" s="1933"/>
      <c r="TAH18" s="1933"/>
      <c r="TAI18" s="1933"/>
      <c r="TAJ18" s="1933"/>
      <c r="TAK18" s="1933"/>
      <c r="TAL18" s="1933"/>
      <c r="TAM18" s="1933"/>
      <c r="TAN18" s="1933"/>
      <c r="TAO18" s="1933"/>
      <c r="TAP18" s="1933"/>
      <c r="TAQ18" s="1933"/>
      <c r="TAR18" s="1933"/>
      <c r="TAS18" s="1933"/>
      <c r="TAT18" s="1933"/>
      <c r="TAU18" s="1933"/>
      <c r="TAV18" s="1933"/>
      <c r="TAW18" s="1933"/>
      <c r="TAX18" s="1933"/>
      <c r="TAY18" s="1933"/>
      <c r="TAZ18" s="1933"/>
      <c r="TBA18" s="1933"/>
      <c r="TBB18" s="1933"/>
      <c r="TBC18" s="1933"/>
      <c r="TBD18" s="1933"/>
      <c r="TBE18" s="1933"/>
      <c r="TBF18" s="1933"/>
      <c r="TBG18" s="1933"/>
      <c r="TBH18" s="1933"/>
      <c r="TBI18" s="1933"/>
      <c r="TBJ18" s="1933"/>
      <c r="TBK18" s="1933"/>
      <c r="TBL18" s="1933"/>
      <c r="TBM18" s="1933"/>
      <c r="TBN18" s="1933"/>
      <c r="TBO18" s="1933"/>
      <c r="TBP18" s="1933"/>
      <c r="TBQ18" s="1933"/>
      <c r="TBR18" s="1933"/>
      <c r="TBS18" s="1933"/>
      <c r="TBT18" s="1933"/>
      <c r="TBU18" s="1933"/>
      <c r="TBV18" s="1933"/>
      <c r="TBW18" s="1933"/>
      <c r="TBX18" s="1933"/>
      <c r="TBY18" s="1933"/>
      <c r="TBZ18" s="1933"/>
      <c r="TCA18" s="1933"/>
      <c r="TCB18" s="1933"/>
      <c r="TCC18" s="1933"/>
      <c r="TCD18" s="1933"/>
      <c r="TCE18" s="1933"/>
      <c r="TCF18" s="1933"/>
      <c r="TCG18" s="1933"/>
      <c r="TCH18" s="1933"/>
      <c r="TCI18" s="1933"/>
      <c r="TCJ18" s="1933"/>
      <c r="TCK18" s="1933"/>
      <c r="TCL18" s="1933"/>
      <c r="TCM18" s="1933"/>
      <c r="TCN18" s="1933"/>
      <c r="TCO18" s="1933"/>
      <c r="TCP18" s="1933"/>
      <c r="TCQ18" s="1933"/>
      <c r="TCR18" s="1933"/>
      <c r="TCS18" s="1933"/>
      <c r="TCT18" s="1933"/>
      <c r="TCU18" s="1933"/>
      <c r="TCV18" s="1933"/>
      <c r="TCW18" s="1933"/>
      <c r="TCX18" s="1933"/>
      <c r="TCY18" s="1933"/>
      <c r="TCZ18" s="1933"/>
      <c r="TDA18" s="1933"/>
      <c r="TDB18" s="1933"/>
      <c r="TDC18" s="1933"/>
      <c r="TDD18" s="1933"/>
      <c r="TDE18" s="1933"/>
      <c r="TDF18" s="1933"/>
      <c r="TDG18" s="1933"/>
      <c r="TDH18" s="1933"/>
      <c r="TDI18" s="1933"/>
      <c r="TDJ18" s="1933"/>
      <c r="TDK18" s="1933"/>
      <c r="TDL18" s="1933"/>
      <c r="TDM18" s="1933"/>
      <c r="TDN18" s="1933"/>
      <c r="TDO18" s="1933"/>
      <c r="TDP18" s="1933"/>
      <c r="TDQ18" s="1933"/>
      <c r="TDR18" s="1933"/>
      <c r="TDS18" s="1933"/>
      <c r="TDT18" s="1933"/>
      <c r="TDU18" s="1933"/>
      <c r="TDV18" s="1933"/>
      <c r="TDW18" s="1933"/>
      <c r="TDX18" s="1933"/>
      <c r="TDY18" s="1933"/>
      <c r="TDZ18" s="1933"/>
      <c r="TEA18" s="1933"/>
      <c r="TEB18" s="1933"/>
      <c r="TEC18" s="1933"/>
      <c r="TED18" s="1933"/>
      <c r="TEE18" s="1933"/>
      <c r="TEF18" s="1933"/>
      <c r="TEG18" s="1933"/>
      <c r="TEH18" s="1933"/>
      <c r="TEI18" s="1933"/>
      <c r="TEJ18" s="1933"/>
      <c r="TEK18" s="1933"/>
      <c r="TEL18" s="1933"/>
      <c r="TEM18" s="1933"/>
      <c r="TEN18" s="1933"/>
      <c r="TEO18" s="1933"/>
      <c r="TEP18" s="1933"/>
      <c r="TEQ18" s="1933"/>
      <c r="TER18" s="1933"/>
      <c r="TES18" s="1933"/>
      <c r="TET18" s="1933"/>
      <c r="TEU18" s="1933"/>
      <c r="TEV18" s="1933"/>
      <c r="TEW18" s="1933"/>
      <c r="TEX18" s="1933"/>
      <c r="TEY18" s="1933"/>
      <c r="TEZ18" s="1933"/>
      <c r="TFA18" s="1933"/>
      <c r="TFB18" s="1933"/>
      <c r="TFC18" s="1933"/>
      <c r="TFD18" s="1933"/>
      <c r="TFE18" s="1933"/>
      <c r="TFF18" s="1933"/>
      <c r="TFG18" s="1933"/>
      <c r="TFH18" s="1933"/>
      <c r="TFI18" s="1933"/>
      <c r="TFJ18" s="1933"/>
      <c r="TFK18" s="1933"/>
      <c r="TFL18" s="1933"/>
      <c r="TFM18" s="1933"/>
      <c r="TFN18" s="1933"/>
      <c r="TFO18" s="1933"/>
      <c r="TFP18" s="1933"/>
      <c r="TFQ18" s="1933"/>
      <c r="TFR18" s="1933"/>
      <c r="TFS18" s="1933"/>
      <c r="TFT18" s="1933"/>
      <c r="TFU18" s="1933"/>
      <c r="TFV18" s="1933"/>
      <c r="TFW18" s="1933"/>
      <c r="TFX18" s="1933"/>
      <c r="TFY18" s="1933"/>
      <c r="TFZ18" s="1933"/>
      <c r="TGA18" s="1933"/>
      <c r="TGB18" s="1933"/>
      <c r="TGC18" s="1933"/>
      <c r="TGD18" s="1933"/>
      <c r="TGE18" s="1933"/>
      <c r="TGF18" s="1933"/>
      <c r="TGG18" s="1933"/>
      <c r="TGH18" s="1933"/>
      <c r="TGI18" s="1933"/>
      <c r="TGJ18" s="1933"/>
      <c r="TGK18" s="1933"/>
      <c r="TGL18" s="1933"/>
      <c r="TGM18" s="1933"/>
      <c r="TGN18" s="1933"/>
      <c r="TGO18" s="1933"/>
      <c r="TGP18" s="1933"/>
      <c r="TGQ18" s="1933"/>
      <c r="TGR18" s="1933"/>
      <c r="TGS18" s="1933"/>
      <c r="TGT18" s="1933"/>
      <c r="TGU18" s="1933"/>
      <c r="TGV18" s="1933"/>
      <c r="TGW18" s="1933"/>
      <c r="TGX18" s="1933"/>
      <c r="TGY18" s="1933"/>
      <c r="TGZ18" s="1933"/>
      <c r="THA18" s="1933"/>
      <c r="THB18" s="1933"/>
      <c r="THC18" s="1933"/>
      <c r="THD18" s="1933"/>
      <c r="THE18" s="1933"/>
      <c r="THF18" s="1933"/>
      <c r="THG18" s="1933"/>
      <c r="THH18" s="1933"/>
      <c r="THI18" s="1933"/>
      <c r="THJ18" s="1933"/>
      <c r="THK18" s="1933"/>
      <c r="THL18" s="1933"/>
      <c r="THM18" s="1933"/>
      <c r="THN18" s="1933"/>
      <c r="THO18" s="1933"/>
      <c r="THP18" s="1933"/>
      <c r="THQ18" s="1933"/>
      <c r="THR18" s="1933"/>
      <c r="THS18" s="1933"/>
      <c r="THT18" s="1933"/>
      <c r="THU18" s="1933"/>
      <c r="THV18" s="1933"/>
      <c r="THW18" s="1933"/>
      <c r="THX18" s="1933"/>
      <c r="THY18" s="1933"/>
      <c r="THZ18" s="1933"/>
      <c r="TIA18" s="1933"/>
      <c r="TIB18" s="1933"/>
      <c r="TIC18" s="1933"/>
      <c r="TID18" s="1933"/>
      <c r="TIE18" s="1933"/>
      <c r="TIF18" s="1933"/>
      <c r="TIG18" s="1933"/>
      <c r="TIH18" s="1933"/>
      <c r="TII18" s="1933"/>
      <c r="TIJ18" s="1933"/>
      <c r="TIK18" s="1933"/>
      <c r="TIL18" s="1933"/>
      <c r="TIM18" s="1933"/>
      <c r="TIN18" s="1933"/>
      <c r="TIO18" s="1933"/>
      <c r="TIP18" s="1933"/>
      <c r="TIQ18" s="1933"/>
      <c r="TIR18" s="1933"/>
      <c r="TIS18" s="1933"/>
      <c r="TIT18" s="1933"/>
      <c r="TIU18" s="1933"/>
      <c r="TIV18" s="1933"/>
      <c r="TIW18" s="1933"/>
      <c r="TIX18" s="1933"/>
      <c r="TIY18" s="1933"/>
      <c r="TIZ18" s="1933"/>
      <c r="TJA18" s="1933"/>
      <c r="TJB18" s="1933"/>
      <c r="TJC18" s="1933"/>
      <c r="TJD18" s="1933"/>
      <c r="TJE18" s="1933"/>
      <c r="TJF18" s="1933"/>
      <c r="TJG18" s="1933"/>
      <c r="TJH18" s="1933"/>
      <c r="TJI18" s="1933"/>
      <c r="TJJ18" s="1933"/>
      <c r="TJK18" s="1933"/>
      <c r="TJL18" s="1933"/>
      <c r="TJM18" s="1933"/>
      <c r="TJN18" s="1933"/>
      <c r="TJO18" s="1933"/>
      <c r="TJP18" s="1933"/>
      <c r="TJQ18" s="1933"/>
      <c r="TJR18" s="1933"/>
      <c r="TJS18" s="1933"/>
      <c r="TJT18" s="1933"/>
      <c r="TJU18" s="1933"/>
      <c r="TJV18" s="1933"/>
      <c r="TJW18" s="1933"/>
      <c r="TJX18" s="1933"/>
      <c r="TJY18" s="1933"/>
      <c r="TJZ18" s="1933"/>
      <c r="TKA18" s="1933"/>
      <c r="TKB18" s="1933"/>
      <c r="TKC18" s="1933"/>
      <c r="TKD18" s="1933"/>
      <c r="TKE18" s="1933"/>
      <c r="TKF18" s="1933"/>
      <c r="TKG18" s="1933"/>
      <c r="TKH18" s="1933"/>
      <c r="TKI18" s="1933"/>
      <c r="TKJ18" s="1933"/>
      <c r="TKK18" s="1933"/>
      <c r="TKL18" s="1933"/>
      <c r="TKM18" s="1933"/>
      <c r="TKN18" s="1933"/>
      <c r="TKO18" s="1933"/>
      <c r="TKP18" s="1933"/>
      <c r="TKQ18" s="1933"/>
      <c r="TKR18" s="1933"/>
      <c r="TKS18" s="1933"/>
      <c r="TKT18" s="1933"/>
      <c r="TKU18" s="1933"/>
      <c r="TKV18" s="1933"/>
      <c r="TKW18" s="1933"/>
      <c r="TKX18" s="1933"/>
      <c r="TKY18" s="1933"/>
      <c r="TKZ18" s="1933"/>
      <c r="TLA18" s="1933"/>
      <c r="TLB18" s="1933"/>
      <c r="TLC18" s="1933"/>
      <c r="TLD18" s="1933"/>
      <c r="TLE18" s="1933"/>
      <c r="TLF18" s="1933"/>
      <c r="TLG18" s="1933"/>
      <c r="TLH18" s="1933"/>
      <c r="TLI18" s="1933"/>
      <c r="TLJ18" s="1933"/>
      <c r="TLK18" s="1933"/>
      <c r="TLL18" s="1933"/>
      <c r="TLM18" s="1933"/>
      <c r="TLN18" s="1933"/>
      <c r="TLO18" s="1933"/>
      <c r="TLP18" s="1933"/>
      <c r="TLQ18" s="1933"/>
      <c r="TLR18" s="1933"/>
      <c r="TLS18" s="1933"/>
      <c r="TLT18" s="1933"/>
      <c r="TLU18" s="1933"/>
      <c r="TLV18" s="1933"/>
      <c r="TLW18" s="1933"/>
      <c r="TLX18" s="1933"/>
      <c r="TLY18" s="1933"/>
      <c r="TLZ18" s="1933"/>
      <c r="TMA18" s="1933"/>
      <c r="TMB18" s="1933"/>
      <c r="TMC18" s="1933"/>
      <c r="TMD18" s="1933"/>
      <c r="TME18" s="1933"/>
      <c r="TMF18" s="1933"/>
      <c r="TMG18" s="1933"/>
      <c r="TMH18" s="1933"/>
      <c r="TMI18" s="1933"/>
      <c r="TMJ18" s="1933"/>
      <c r="TMK18" s="1933"/>
      <c r="TML18" s="1933"/>
      <c r="TMM18" s="1933"/>
      <c r="TMN18" s="1933"/>
      <c r="TMO18" s="1933"/>
      <c r="TMP18" s="1933"/>
      <c r="TMQ18" s="1933"/>
      <c r="TMR18" s="1933"/>
      <c r="TMS18" s="1933"/>
      <c r="TMT18" s="1933"/>
      <c r="TMU18" s="1933"/>
      <c r="TMV18" s="1933"/>
      <c r="TMW18" s="1933"/>
      <c r="TMX18" s="1933"/>
      <c r="TMY18" s="1933"/>
      <c r="TMZ18" s="1933"/>
      <c r="TNA18" s="1933"/>
      <c r="TNB18" s="1933"/>
      <c r="TNC18" s="1933"/>
      <c r="TND18" s="1933"/>
      <c r="TNE18" s="1933"/>
      <c r="TNF18" s="1933"/>
      <c r="TNG18" s="1933"/>
      <c r="TNH18" s="1933"/>
      <c r="TNI18" s="1933"/>
      <c r="TNJ18" s="1933"/>
      <c r="TNK18" s="1933"/>
      <c r="TNL18" s="1933"/>
      <c r="TNM18" s="1933"/>
      <c r="TNN18" s="1933"/>
      <c r="TNO18" s="1933"/>
      <c r="TNP18" s="1933"/>
      <c r="TNQ18" s="1933"/>
      <c r="TNR18" s="1933"/>
      <c r="TNS18" s="1933"/>
      <c r="TNT18" s="1933"/>
      <c r="TNU18" s="1933"/>
      <c r="TNV18" s="1933"/>
      <c r="TNW18" s="1933"/>
      <c r="TNX18" s="1933"/>
      <c r="TNY18" s="1933"/>
      <c r="TNZ18" s="1933"/>
      <c r="TOA18" s="1933"/>
      <c r="TOB18" s="1933"/>
      <c r="TOC18" s="1933"/>
      <c r="TOD18" s="1933"/>
      <c r="TOE18" s="1933"/>
      <c r="TOF18" s="1933"/>
      <c r="TOG18" s="1933"/>
      <c r="TOH18" s="1933"/>
      <c r="TOI18" s="1933"/>
      <c r="TOJ18" s="1933"/>
      <c r="TOK18" s="1933"/>
      <c r="TOL18" s="1933"/>
      <c r="TOM18" s="1933"/>
      <c r="TON18" s="1933"/>
      <c r="TOO18" s="1933"/>
      <c r="TOP18" s="1933"/>
      <c r="TOQ18" s="1933"/>
      <c r="TOR18" s="1933"/>
      <c r="TOS18" s="1933"/>
      <c r="TOT18" s="1933"/>
      <c r="TOU18" s="1933"/>
      <c r="TOV18" s="1933"/>
      <c r="TOW18" s="1933"/>
      <c r="TOX18" s="1933"/>
      <c r="TOY18" s="1933"/>
      <c r="TOZ18" s="1933"/>
      <c r="TPA18" s="1933"/>
      <c r="TPB18" s="1933"/>
      <c r="TPC18" s="1933"/>
      <c r="TPD18" s="1933"/>
      <c r="TPE18" s="1933"/>
      <c r="TPF18" s="1933"/>
      <c r="TPG18" s="1933"/>
      <c r="TPH18" s="1933"/>
      <c r="TPI18" s="1933"/>
      <c r="TPJ18" s="1933"/>
      <c r="TPK18" s="1933"/>
      <c r="TPL18" s="1933"/>
      <c r="TPM18" s="1933"/>
      <c r="TPN18" s="1933"/>
      <c r="TPO18" s="1933"/>
      <c r="TPP18" s="1933"/>
      <c r="TPQ18" s="1933"/>
      <c r="TPR18" s="1933"/>
      <c r="TPS18" s="1933"/>
      <c r="TPT18" s="1933"/>
      <c r="TPU18" s="1933"/>
      <c r="TPV18" s="1933"/>
      <c r="TPW18" s="1933"/>
      <c r="TPX18" s="1933"/>
      <c r="TPY18" s="1933"/>
      <c r="TPZ18" s="1933"/>
      <c r="TQA18" s="1933"/>
      <c r="TQB18" s="1933"/>
      <c r="TQC18" s="1933"/>
      <c r="TQD18" s="1933"/>
      <c r="TQE18" s="1933"/>
      <c r="TQF18" s="1933"/>
      <c r="TQG18" s="1933"/>
      <c r="TQH18" s="1933"/>
      <c r="TQI18" s="1933"/>
      <c r="TQJ18" s="1933"/>
      <c r="TQK18" s="1933"/>
      <c r="TQL18" s="1933"/>
      <c r="TQM18" s="1933"/>
      <c r="TQN18" s="1933"/>
      <c r="TQO18" s="1933"/>
      <c r="TQP18" s="1933"/>
      <c r="TQQ18" s="1933"/>
      <c r="TQR18" s="1933"/>
      <c r="TQS18" s="1933"/>
      <c r="TQT18" s="1933"/>
      <c r="TQU18" s="1933"/>
      <c r="TQV18" s="1933"/>
      <c r="TQW18" s="1933"/>
      <c r="TQX18" s="1933"/>
      <c r="TQY18" s="1933"/>
      <c r="TQZ18" s="1933"/>
      <c r="TRA18" s="1933"/>
      <c r="TRB18" s="1933"/>
      <c r="TRC18" s="1933"/>
      <c r="TRD18" s="1933"/>
      <c r="TRE18" s="1933"/>
      <c r="TRF18" s="1933"/>
      <c r="TRG18" s="1933"/>
      <c r="TRH18" s="1933"/>
      <c r="TRI18" s="1933"/>
      <c r="TRJ18" s="1933"/>
      <c r="TRK18" s="1933"/>
      <c r="TRL18" s="1933"/>
      <c r="TRM18" s="1933"/>
      <c r="TRN18" s="1933"/>
      <c r="TRO18" s="1933"/>
      <c r="TRP18" s="1933"/>
      <c r="TRQ18" s="1933"/>
      <c r="TRR18" s="1933"/>
      <c r="TRS18" s="1933"/>
      <c r="TRT18" s="1933"/>
      <c r="TRU18" s="1933"/>
      <c r="TRV18" s="1933"/>
      <c r="TRW18" s="1933"/>
      <c r="TRX18" s="1933"/>
      <c r="TRY18" s="1933"/>
      <c r="TRZ18" s="1933"/>
      <c r="TSA18" s="1933"/>
      <c r="TSB18" s="1933"/>
      <c r="TSC18" s="1933"/>
      <c r="TSD18" s="1933"/>
      <c r="TSE18" s="1933"/>
      <c r="TSF18" s="1933"/>
      <c r="TSG18" s="1933"/>
      <c r="TSH18" s="1933"/>
      <c r="TSI18" s="1933"/>
      <c r="TSJ18" s="1933"/>
      <c r="TSK18" s="1933"/>
      <c r="TSL18" s="1933"/>
      <c r="TSM18" s="1933"/>
      <c r="TSN18" s="1933"/>
      <c r="TSO18" s="1933"/>
      <c r="TSP18" s="1933"/>
      <c r="TSQ18" s="1933"/>
      <c r="TSR18" s="1933"/>
      <c r="TSS18" s="1933"/>
      <c r="TST18" s="1933"/>
      <c r="TSU18" s="1933"/>
      <c r="TSV18" s="1933"/>
      <c r="TSW18" s="1933"/>
      <c r="TSX18" s="1933"/>
      <c r="TSY18" s="1933"/>
      <c r="TSZ18" s="1933"/>
      <c r="TTA18" s="1933"/>
      <c r="TTB18" s="1933"/>
      <c r="TTC18" s="1933"/>
      <c r="TTD18" s="1933"/>
      <c r="TTE18" s="1933"/>
      <c r="TTF18" s="1933"/>
      <c r="TTG18" s="1933"/>
      <c r="TTH18" s="1933"/>
      <c r="TTI18" s="1933"/>
      <c r="TTJ18" s="1933"/>
      <c r="TTK18" s="1933"/>
      <c r="TTL18" s="1933"/>
      <c r="TTM18" s="1933"/>
      <c r="TTN18" s="1933"/>
      <c r="TTO18" s="1933"/>
      <c r="TTP18" s="1933"/>
      <c r="TTQ18" s="1933"/>
      <c r="TTR18" s="1933"/>
      <c r="TTS18" s="1933"/>
      <c r="TTT18" s="1933"/>
      <c r="TTU18" s="1933"/>
      <c r="TTV18" s="1933"/>
      <c r="TTW18" s="1933"/>
      <c r="TTX18" s="1933"/>
      <c r="TTY18" s="1933"/>
      <c r="TTZ18" s="1933"/>
      <c r="TUA18" s="1933"/>
      <c r="TUB18" s="1933"/>
      <c r="TUC18" s="1933"/>
      <c r="TUD18" s="1933"/>
      <c r="TUE18" s="1933"/>
      <c r="TUF18" s="1933"/>
      <c r="TUG18" s="1933"/>
      <c r="TUH18" s="1933"/>
      <c r="TUI18" s="1933"/>
      <c r="TUJ18" s="1933"/>
      <c r="TUK18" s="1933"/>
      <c r="TUL18" s="1933"/>
      <c r="TUM18" s="1933"/>
      <c r="TUN18" s="1933"/>
      <c r="TUO18" s="1933"/>
      <c r="TUP18" s="1933"/>
      <c r="TUQ18" s="1933"/>
      <c r="TUR18" s="1933"/>
      <c r="TUS18" s="1933"/>
      <c r="TUT18" s="1933"/>
      <c r="TUU18" s="1933"/>
      <c r="TUV18" s="1933"/>
      <c r="TUW18" s="1933"/>
      <c r="TUX18" s="1933"/>
      <c r="TUY18" s="1933"/>
      <c r="TUZ18" s="1933"/>
      <c r="TVA18" s="1933"/>
      <c r="TVB18" s="1933"/>
      <c r="TVC18" s="1933"/>
      <c r="TVD18" s="1933"/>
      <c r="TVE18" s="1933"/>
      <c r="TVF18" s="1933"/>
      <c r="TVG18" s="1933"/>
      <c r="TVH18" s="1933"/>
      <c r="TVI18" s="1933"/>
      <c r="TVJ18" s="1933"/>
      <c r="TVK18" s="1933"/>
      <c r="TVL18" s="1933"/>
      <c r="TVM18" s="1933"/>
      <c r="TVN18" s="1933"/>
      <c r="TVO18" s="1933"/>
      <c r="TVP18" s="1933"/>
      <c r="TVQ18" s="1933"/>
      <c r="TVR18" s="1933"/>
      <c r="TVS18" s="1933"/>
      <c r="TVT18" s="1933"/>
      <c r="TVU18" s="1933"/>
      <c r="TVV18" s="1933"/>
      <c r="TVW18" s="1933"/>
      <c r="TVX18" s="1933"/>
      <c r="TVY18" s="1933"/>
      <c r="TVZ18" s="1933"/>
      <c r="TWA18" s="1933"/>
      <c r="TWB18" s="1933"/>
      <c r="TWC18" s="1933"/>
      <c r="TWD18" s="1933"/>
      <c r="TWE18" s="1933"/>
      <c r="TWF18" s="1933"/>
      <c r="TWG18" s="1933"/>
      <c r="TWH18" s="1933"/>
      <c r="TWI18" s="1933"/>
      <c r="TWJ18" s="1933"/>
      <c r="TWK18" s="1933"/>
      <c r="TWL18" s="1933"/>
      <c r="TWM18" s="1933"/>
      <c r="TWN18" s="1933"/>
      <c r="TWO18" s="1933"/>
      <c r="TWP18" s="1933"/>
      <c r="TWQ18" s="1933"/>
      <c r="TWR18" s="1933"/>
      <c r="TWS18" s="1933"/>
      <c r="TWT18" s="1933"/>
      <c r="TWU18" s="1933"/>
      <c r="TWV18" s="1933"/>
      <c r="TWW18" s="1933"/>
      <c r="TWX18" s="1933"/>
      <c r="TWY18" s="1933"/>
      <c r="TWZ18" s="1933"/>
      <c r="TXA18" s="1933"/>
      <c r="TXB18" s="1933"/>
      <c r="TXC18" s="1933"/>
      <c r="TXD18" s="1933"/>
      <c r="TXE18" s="1933"/>
      <c r="TXF18" s="1933"/>
      <c r="TXG18" s="1933"/>
      <c r="TXH18" s="1933"/>
      <c r="TXI18" s="1933"/>
      <c r="TXJ18" s="1933"/>
      <c r="TXK18" s="1933"/>
      <c r="TXL18" s="1933"/>
      <c r="TXM18" s="1933"/>
      <c r="TXN18" s="1933"/>
      <c r="TXO18" s="1933"/>
      <c r="TXP18" s="1933"/>
      <c r="TXQ18" s="1933"/>
      <c r="TXR18" s="1933"/>
      <c r="TXS18" s="1933"/>
      <c r="TXT18" s="1933"/>
      <c r="TXU18" s="1933"/>
      <c r="TXV18" s="1933"/>
      <c r="TXW18" s="1933"/>
      <c r="TXX18" s="1933"/>
      <c r="TXY18" s="1933"/>
      <c r="TXZ18" s="1933"/>
      <c r="TYA18" s="1933"/>
      <c r="TYB18" s="1933"/>
      <c r="TYC18" s="1933"/>
      <c r="TYD18" s="1933"/>
      <c r="TYE18" s="1933"/>
      <c r="TYF18" s="1933"/>
      <c r="TYG18" s="1933"/>
      <c r="TYH18" s="1933"/>
      <c r="TYI18" s="1933"/>
      <c r="TYJ18" s="1933"/>
      <c r="TYK18" s="1933"/>
      <c r="TYL18" s="1933"/>
      <c r="TYM18" s="1933"/>
      <c r="TYN18" s="1933"/>
      <c r="TYO18" s="1933"/>
      <c r="TYP18" s="1933"/>
      <c r="TYQ18" s="1933"/>
      <c r="TYR18" s="1933"/>
      <c r="TYS18" s="1933"/>
      <c r="TYT18" s="1933"/>
      <c r="TYU18" s="1933"/>
      <c r="TYV18" s="1933"/>
      <c r="TYW18" s="1933"/>
      <c r="TYX18" s="1933"/>
      <c r="TYY18" s="1933"/>
      <c r="TYZ18" s="1933"/>
      <c r="TZA18" s="1933"/>
      <c r="TZB18" s="1933"/>
      <c r="TZC18" s="1933"/>
      <c r="TZD18" s="1933"/>
      <c r="TZE18" s="1933"/>
      <c r="TZF18" s="1933"/>
      <c r="TZG18" s="1933"/>
      <c r="TZH18" s="1933"/>
      <c r="TZI18" s="1933"/>
      <c r="TZJ18" s="1933"/>
      <c r="TZK18" s="1933"/>
      <c r="TZL18" s="1933"/>
      <c r="TZM18" s="1933"/>
      <c r="TZN18" s="1933"/>
      <c r="TZO18" s="1933"/>
      <c r="TZP18" s="1933"/>
      <c r="TZQ18" s="1933"/>
      <c r="TZR18" s="1933"/>
      <c r="TZS18" s="1933"/>
      <c r="TZT18" s="1933"/>
      <c r="TZU18" s="1933"/>
      <c r="TZV18" s="1933"/>
      <c r="TZW18" s="1933"/>
      <c r="TZX18" s="1933"/>
      <c r="TZY18" s="1933"/>
      <c r="TZZ18" s="1933"/>
      <c r="UAA18" s="1933"/>
      <c r="UAB18" s="1933"/>
      <c r="UAC18" s="1933"/>
      <c r="UAD18" s="1933"/>
      <c r="UAE18" s="1933"/>
      <c r="UAF18" s="1933"/>
      <c r="UAG18" s="1933"/>
      <c r="UAH18" s="1933"/>
      <c r="UAI18" s="1933"/>
      <c r="UAJ18" s="1933"/>
      <c r="UAK18" s="1933"/>
      <c r="UAL18" s="1933"/>
      <c r="UAM18" s="1933"/>
      <c r="UAN18" s="1933"/>
      <c r="UAO18" s="1933"/>
      <c r="UAP18" s="1933"/>
      <c r="UAQ18" s="1933"/>
      <c r="UAR18" s="1933"/>
      <c r="UAS18" s="1933"/>
      <c r="UAT18" s="1933"/>
      <c r="UAU18" s="1933"/>
      <c r="UAV18" s="1933"/>
      <c r="UAW18" s="1933"/>
      <c r="UAX18" s="1933"/>
      <c r="UAY18" s="1933"/>
      <c r="UAZ18" s="1933"/>
      <c r="UBA18" s="1933"/>
      <c r="UBB18" s="1933"/>
      <c r="UBC18" s="1933"/>
      <c r="UBD18" s="1933"/>
      <c r="UBE18" s="1933"/>
      <c r="UBF18" s="1933"/>
      <c r="UBG18" s="1933"/>
      <c r="UBH18" s="1933"/>
      <c r="UBI18" s="1933"/>
      <c r="UBJ18" s="1933"/>
      <c r="UBK18" s="1933"/>
      <c r="UBL18" s="1933"/>
      <c r="UBM18" s="1933"/>
      <c r="UBN18" s="1933"/>
      <c r="UBO18" s="1933"/>
      <c r="UBP18" s="1933"/>
      <c r="UBQ18" s="1933"/>
      <c r="UBR18" s="1933"/>
      <c r="UBS18" s="1933"/>
      <c r="UBT18" s="1933"/>
      <c r="UBU18" s="1933"/>
      <c r="UBV18" s="1933"/>
      <c r="UBW18" s="1933"/>
      <c r="UBX18" s="1933"/>
      <c r="UBY18" s="1933"/>
      <c r="UBZ18" s="1933"/>
      <c r="UCA18" s="1933"/>
      <c r="UCB18" s="1933"/>
      <c r="UCC18" s="1933"/>
      <c r="UCD18" s="1933"/>
      <c r="UCE18" s="1933"/>
      <c r="UCF18" s="1933"/>
      <c r="UCG18" s="1933"/>
      <c r="UCH18" s="1933"/>
      <c r="UCI18" s="1933"/>
      <c r="UCJ18" s="1933"/>
      <c r="UCK18" s="1933"/>
      <c r="UCL18" s="1933"/>
      <c r="UCM18" s="1933"/>
      <c r="UCN18" s="1933"/>
      <c r="UCO18" s="1933"/>
      <c r="UCP18" s="1933"/>
      <c r="UCQ18" s="1933"/>
      <c r="UCR18" s="1933"/>
      <c r="UCS18" s="1933"/>
      <c r="UCT18" s="1933"/>
      <c r="UCU18" s="1933"/>
      <c r="UCV18" s="1933"/>
      <c r="UCW18" s="1933"/>
      <c r="UCX18" s="1933"/>
      <c r="UCY18" s="1933"/>
      <c r="UCZ18" s="1933"/>
      <c r="UDA18" s="1933"/>
      <c r="UDB18" s="1933"/>
      <c r="UDC18" s="1933"/>
      <c r="UDD18" s="1933"/>
      <c r="UDE18" s="1933"/>
      <c r="UDF18" s="1933"/>
      <c r="UDG18" s="1933"/>
      <c r="UDH18" s="1933"/>
      <c r="UDI18" s="1933"/>
      <c r="UDJ18" s="1933"/>
      <c r="UDK18" s="1933"/>
      <c r="UDL18" s="1933"/>
      <c r="UDM18" s="1933"/>
      <c r="UDN18" s="1933"/>
      <c r="UDO18" s="1933"/>
      <c r="UDP18" s="1933"/>
      <c r="UDQ18" s="1933"/>
      <c r="UDR18" s="1933"/>
      <c r="UDS18" s="1933"/>
      <c r="UDT18" s="1933"/>
      <c r="UDU18" s="1933"/>
      <c r="UDV18" s="1933"/>
      <c r="UDW18" s="1933"/>
      <c r="UDX18" s="1933"/>
      <c r="UDY18" s="1933"/>
      <c r="UDZ18" s="1933"/>
      <c r="UEA18" s="1933"/>
      <c r="UEB18" s="1933"/>
      <c r="UEC18" s="1933"/>
      <c r="UED18" s="1933"/>
      <c r="UEE18" s="1933"/>
      <c r="UEF18" s="1933"/>
      <c r="UEG18" s="1933"/>
      <c r="UEH18" s="1933"/>
      <c r="UEI18" s="1933"/>
      <c r="UEJ18" s="1933"/>
      <c r="UEK18" s="1933"/>
      <c r="UEL18" s="1933"/>
      <c r="UEM18" s="1933"/>
      <c r="UEN18" s="1933"/>
      <c r="UEO18" s="1933"/>
      <c r="UEP18" s="1933"/>
      <c r="UEQ18" s="1933"/>
      <c r="UER18" s="1933"/>
      <c r="UES18" s="1933"/>
      <c r="UET18" s="1933"/>
      <c r="UEU18" s="1933"/>
      <c r="UEV18" s="1933"/>
      <c r="UEW18" s="1933"/>
      <c r="UEX18" s="1933"/>
      <c r="UEY18" s="1933"/>
      <c r="UEZ18" s="1933"/>
      <c r="UFA18" s="1933"/>
      <c r="UFB18" s="1933"/>
      <c r="UFC18" s="1933"/>
      <c r="UFD18" s="1933"/>
      <c r="UFE18" s="1933"/>
      <c r="UFF18" s="1933"/>
      <c r="UFG18" s="1933"/>
      <c r="UFH18" s="1933"/>
      <c r="UFI18" s="1933"/>
      <c r="UFJ18" s="1933"/>
      <c r="UFK18" s="1933"/>
      <c r="UFL18" s="1933"/>
      <c r="UFM18" s="1933"/>
      <c r="UFN18" s="1933"/>
      <c r="UFO18" s="1933"/>
      <c r="UFP18" s="1933"/>
      <c r="UFQ18" s="1933"/>
      <c r="UFR18" s="1933"/>
      <c r="UFS18" s="1933"/>
      <c r="UFT18" s="1933"/>
      <c r="UFU18" s="1933"/>
      <c r="UFV18" s="1933"/>
      <c r="UFW18" s="1933"/>
      <c r="UFX18" s="1933"/>
      <c r="UFY18" s="1933"/>
      <c r="UFZ18" s="1933"/>
      <c r="UGA18" s="1933"/>
      <c r="UGB18" s="1933"/>
      <c r="UGC18" s="1933"/>
      <c r="UGD18" s="1933"/>
      <c r="UGE18" s="1933"/>
      <c r="UGF18" s="1933"/>
      <c r="UGG18" s="1933"/>
      <c r="UGH18" s="1933"/>
      <c r="UGI18" s="1933"/>
      <c r="UGJ18" s="1933"/>
      <c r="UGK18" s="1933"/>
      <c r="UGL18" s="1933"/>
      <c r="UGM18" s="1933"/>
      <c r="UGN18" s="1933"/>
      <c r="UGO18" s="1933"/>
      <c r="UGP18" s="1933"/>
      <c r="UGQ18" s="1933"/>
      <c r="UGR18" s="1933"/>
      <c r="UGS18" s="1933"/>
      <c r="UGT18" s="1933"/>
      <c r="UGU18" s="1933"/>
      <c r="UGV18" s="1933"/>
      <c r="UGW18" s="1933"/>
      <c r="UGX18" s="1933"/>
      <c r="UGY18" s="1933"/>
      <c r="UGZ18" s="1933"/>
      <c r="UHA18" s="1933"/>
      <c r="UHB18" s="1933"/>
      <c r="UHC18" s="1933"/>
      <c r="UHD18" s="1933"/>
      <c r="UHE18" s="1933"/>
      <c r="UHF18" s="1933"/>
      <c r="UHG18" s="1933"/>
      <c r="UHH18" s="1933"/>
      <c r="UHI18" s="1933"/>
      <c r="UHJ18" s="1933"/>
      <c r="UHK18" s="1933"/>
      <c r="UHL18" s="1933"/>
      <c r="UHM18" s="1933"/>
      <c r="UHN18" s="1933"/>
      <c r="UHO18" s="1933"/>
      <c r="UHP18" s="1933"/>
      <c r="UHQ18" s="1933"/>
      <c r="UHR18" s="1933"/>
      <c r="UHS18" s="1933"/>
      <c r="UHT18" s="1933"/>
      <c r="UHU18" s="1933"/>
      <c r="UHV18" s="1933"/>
      <c r="UHW18" s="1933"/>
      <c r="UHX18" s="1933"/>
      <c r="UHY18" s="1933"/>
      <c r="UHZ18" s="1933"/>
      <c r="UIA18" s="1933"/>
      <c r="UIB18" s="1933"/>
      <c r="UIC18" s="1933"/>
      <c r="UID18" s="1933"/>
      <c r="UIE18" s="1933"/>
      <c r="UIF18" s="1933"/>
      <c r="UIG18" s="1933"/>
      <c r="UIH18" s="1933"/>
      <c r="UII18" s="1933"/>
      <c r="UIJ18" s="1933"/>
      <c r="UIK18" s="1933"/>
      <c r="UIL18" s="1933"/>
      <c r="UIM18" s="1933"/>
      <c r="UIN18" s="1933"/>
      <c r="UIO18" s="1933"/>
      <c r="UIP18" s="1933"/>
      <c r="UIQ18" s="1933"/>
      <c r="UIR18" s="1933"/>
      <c r="UIS18" s="1933"/>
      <c r="UIT18" s="1933"/>
      <c r="UIU18" s="1933"/>
      <c r="UIV18" s="1933"/>
      <c r="UIW18" s="1933"/>
      <c r="UIX18" s="1933"/>
      <c r="UIY18" s="1933"/>
      <c r="UIZ18" s="1933"/>
      <c r="UJA18" s="1933"/>
      <c r="UJB18" s="1933"/>
      <c r="UJC18" s="1933"/>
      <c r="UJD18" s="1933"/>
      <c r="UJE18" s="1933"/>
      <c r="UJF18" s="1933"/>
      <c r="UJG18" s="1933"/>
      <c r="UJH18" s="1933"/>
      <c r="UJI18" s="1933"/>
      <c r="UJJ18" s="1933"/>
      <c r="UJK18" s="1933"/>
      <c r="UJL18" s="1933"/>
      <c r="UJM18" s="1933"/>
      <c r="UJN18" s="1933"/>
      <c r="UJO18" s="1933"/>
      <c r="UJP18" s="1933"/>
      <c r="UJQ18" s="1933"/>
      <c r="UJR18" s="1933"/>
      <c r="UJS18" s="1933"/>
      <c r="UJT18" s="1933"/>
      <c r="UJU18" s="1933"/>
      <c r="UJV18" s="1933"/>
      <c r="UJW18" s="1933"/>
      <c r="UJX18" s="1933"/>
      <c r="UJY18" s="1933"/>
      <c r="UJZ18" s="1933"/>
      <c r="UKA18" s="1933"/>
      <c r="UKB18" s="1933"/>
      <c r="UKC18" s="1933"/>
      <c r="UKD18" s="1933"/>
      <c r="UKE18" s="1933"/>
      <c r="UKF18" s="1933"/>
      <c r="UKG18" s="1933"/>
      <c r="UKH18" s="1933"/>
      <c r="UKI18" s="1933"/>
      <c r="UKJ18" s="1933"/>
      <c r="UKK18" s="1933"/>
      <c r="UKL18" s="1933"/>
      <c r="UKM18" s="1933"/>
      <c r="UKN18" s="1933"/>
      <c r="UKO18" s="1933"/>
      <c r="UKP18" s="1933"/>
      <c r="UKQ18" s="1933"/>
      <c r="UKR18" s="1933"/>
      <c r="UKS18" s="1933"/>
      <c r="UKT18" s="1933"/>
      <c r="UKU18" s="1933"/>
      <c r="UKV18" s="1933"/>
      <c r="UKW18" s="1933"/>
      <c r="UKX18" s="1933"/>
      <c r="UKY18" s="1933"/>
      <c r="UKZ18" s="1933"/>
      <c r="ULA18" s="1933"/>
      <c r="ULB18" s="1933"/>
      <c r="ULC18" s="1933"/>
      <c r="ULD18" s="1933"/>
      <c r="ULE18" s="1933"/>
      <c r="ULF18" s="1933"/>
      <c r="ULG18" s="1933"/>
      <c r="ULH18" s="1933"/>
      <c r="ULI18" s="1933"/>
      <c r="ULJ18" s="1933"/>
      <c r="ULK18" s="1933"/>
      <c r="ULL18" s="1933"/>
      <c r="ULM18" s="1933"/>
      <c r="ULN18" s="1933"/>
      <c r="ULO18" s="1933"/>
      <c r="ULP18" s="1933"/>
      <c r="ULQ18" s="1933"/>
      <c r="ULR18" s="1933"/>
      <c r="ULS18" s="1933"/>
      <c r="ULT18" s="1933"/>
      <c r="ULU18" s="1933"/>
      <c r="ULV18" s="1933"/>
      <c r="ULW18" s="1933"/>
      <c r="ULX18" s="1933"/>
      <c r="ULY18" s="1933"/>
      <c r="ULZ18" s="1933"/>
      <c r="UMA18" s="1933"/>
      <c r="UMB18" s="1933"/>
      <c r="UMC18" s="1933"/>
      <c r="UMD18" s="1933"/>
      <c r="UME18" s="1933"/>
      <c r="UMF18" s="1933"/>
      <c r="UMG18" s="1933"/>
      <c r="UMH18" s="1933"/>
      <c r="UMI18" s="1933"/>
      <c r="UMJ18" s="1933"/>
      <c r="UMK18" s="1933"/>
      <c r="UML18" s="1933"/>
      <c r="UMM18" s="1933"/>
      <c r="UMN18" s="1933"/>
      <c r="UMO18" s="1933"/>
      <c r="UMP18" s="1933"/>
      <c r="UMQ18" s="1933"/>
      <c r="UMR18" s="1933"/>
      <c r="UMS18" s="1933"/>
      <c r="UMT18" s="1933"/>
      <c r="UMU18" s="1933"/>
      <c r="UMV18" s="1933"/>
      <c r="UMW18" s="1933"/>
      <c r="UMX18" s="1933"/>
      <c r="UMY18" s="1933"/>
      <c r="UMZ18" s="1933"/>
      <c r="UNA18" s="1933"/>
      <c r="UNB18" s="1933"/>
      <c r="UNC18" s="1933"/>
      <c r="UND18" s="1933"/>
      <c r="UNE18" s="1933"/>
      <c r="UNF18" s="1933"/>
      <c r="UNG18" s="1933"/>
      <c r="UNH18" s="1933"/>
      <c r="UNI18" s="1933"/>
      <c r="UNJ18" s="1933"/>
      <c r="UNK18" s="1933"/>
      <c r="UNL18" s="1933"/>
      <c r="UNM18" s="1933"/>
      <c r="UNN18" s="1933"/>
      <c r="UNO18" s="1933"/>
      <c r="UNP18" s="1933"/>
      <c r="UNQ18" s="1933"/>
      <c r="UNR18" s="1933"/>
      <c r="UNS18" s="1933"/>
      <c r="UNT18" s="1933"/>
      <c r="UNU18" s="1933"/>
      <c r="UNV18" s="1933"/>
      <c r="UNW18" s="1933"/>
      <c r="UNX18" s="1933"/>
      <c r="UNY18" s="1933"/>
      <c r="UNZ18" s="1933"/>
      <c r="UOA18" s="1933"/>
      <c r="UOB18" s="1933"/>
      <c r="UOC18" s="1933"/>
      <c r="UOD18" s="1933"/>
      <c r="UOE18" s="1933"/>
      <c r="UOF18" s="1933"/>
      <c r="UOG18" s="1933"/>
      <c r="UOH18" s="1933"/>
      <c r="UOI18" s="1933"/>
      <c r="UOJ18" s="1933"/>
      <c r="UOK18" s="1933"/>
      <c r="UOL18" s="1933"/>
      <c r="UOM18" s="1933"/>
      <c r="UON18" s="1933"/>
      <c r="UOO18" s="1933"/>
      <c r="UOP18" s="1933"/>
      <c r="UOQ18" s="1933"/>
      <c r="UOR18" s="1933"/>
      <c r="UOS18" s="1933"/>
      <c r="UOT18" s="1933"/>
      <c r="UOU18" s="1933"/>
      <c r="UOV18" s="1933"/>
      <c r="UOW18" s="1933"/>
      <c r="UOX18" s="1933"/>
      <c r="UOY18" s="1933"/>
      <c r="UOZ18" s="1933"/>
      <c r="UPA18" s="1933"/>
      <c r="UPB18" s="1933"/>
      <c r="UPC18" s="1933"/>
      <c r="UPD18" s="1933"/>
      <c r="UPE18" s="1933"/>
      <c r="UPF18" s="1933"/>
      <c r="UPG18" s="1933"/>
      <c r="UPH18" s="1933"/>
      <c r="UPI18" s="1933"/>
      <c r="UPJ18" s="1933"/>
      <c r="UPK18" s="1933"/>
      <c r="UPL18" s="1933"/>
      <c r="UPM18" s="1933"/>
      <c r="UPN18" s="1933"/>
      <c r="UPO18" s="1933"/>
      <c r="UPP18" s="1933"/>
      <c r="UPQ18" s="1933"/>
      <c r="UPR18" s="1933"/>
      <c r="UPS18" s="1933"/>
      <c r="UPT18" s="1933"/>
      <c r="UPU18" s="1933"/>
      <c r="UPV18" s="1933"/>
      <c r="UPW18" s="1933"/>
      <c r="UPX18" s="1933"/>
      <c r="UPY18" s="1933"/>
      <c r="UPZ18" s="1933"/>
      <c r="UQA18" s="1933"/>
      <c r="UQB18" s="1933"/>
      <c r="UQC18" s="1933"/>
      <c r="UQD18" s="1933"/>
      <c r="UQE18" s="1933"/>
      <c r="UQF18" s="1933"/>
      <c r="UQG18" s="1933"/>
      <c r="UQH18" s="1933"/>
      <c r="UQI18" s="1933"/>
      <c r="UQJ18" s="1933"/>
      <c r="UQK18" s="1933"/>
      <c r="UQL18" s="1933"/>
      <c r="UQM18" s="1933"/>
      <c r="UQN18" s="1933"/>
      <c r="UQO18" s="1933"/>
      <c r="UQP18" s="1933"/>
      <c r="UQQ18" s="1933"/>
      <c r="UQR18" s="1933"/>
      <c r="UQS18" s="1933"/>
      <c r="UQT18" s="1933"/>
      <c r="UQU18" s="1933"/>
      <c r="UQV18" s="1933"/>
      <c r="UQW18" s="1933"/>
      <c r="UQX18" s="1933"/>
      <c r="UQY18" s="1933"/>
      <c r="UQZ18" s="1933"/>
      <c r="URA18" s="1933"/>
      <c r="URB18" s="1933"/>
      <c r="URC18" s="1933"/>
      <c r="URD18" s="1933"/>
      <c r="URE18" s="1933"/>
      <c r="URF18" s="1933"/>
      <c r="URG18" s="1933"/>
      <c r="URH18" s="1933"/>
      <c r="URI18" s="1933"/>
      <c r="URJ18" s="1933"/>
      <c r="URK18" s="1933"/>
      <c r="URL18" s="1933"/>
      <c r="URM18" s="1933"/>
      <c r="URN18" s="1933"/>
      <c r="URO18" s="1933"/>
      <c r="URP18" s="1933"/>
      <c r="URQ18" s="1933"/>
      <c r="URR18" s="1933"/>
      <c r="URS18" s="1933"/>
      <c r="URT18" s="1933"/>
      <c r="URU18" s="1933"/>
      <c r="URV18" s="1933"/>
      <c r="URW18" s="1933"/>
      <c r="URX18" s="1933"/>
      <c r="URY18" s="1933"/>
      <c r="URZ18" s="1933"/>
      <c r="USA18" s="1933"/>
      <c r="USB18" s="1933"/>
      <c r="USC18" s="1933"/>
      <c r="USD18" s="1933"/>
      <c r="USE18" s="1933"/>
      <c r="USF18" s="1933"/>
      <c r="USG18" s="1933"/>
      <c r="USH18" s="1933"/>
      <c r="USI18" s="1933"/>
      <c r="USJ18" s="1933"/>
      <c r="USK18" s="1933"/>
      <c r="USL18" s="1933"/>
      <c r="USM18" s="1933"/>
      <c r="USN18" s="1933"/>
      <c r="USO18" s="1933"/>
      <c r="USP18" s="1933"/>
      <c r="USQ18" s="1933"/>
      <c r="USR18" s="1933"/>
      <c r="USS18" s="1933"/>
      <c r="UST18" s="1933"/>
      <c r="USU18" s="1933"/>
      <c r="USV18" s="1933"/>
      <c r="USW18" s="1933"/>
      <c r="USX18" s="1933"/>
      <c r="USY18" s="1933"/>
      <c r="USZ18" s="1933"/>
      <c r="UTA18" s="1933"/>
      <c r="UTB18" s="1933"/>
      <c r="UTC18" s="1933"/>
      <c r="UTD18" s="1933"/>
      <c r="UTE18" s="1933"/>
      <c r="UTF18" s="1933"/>
      <c r="UTG18" s="1933"/>
      <c r="UTH18" s="1933"/>
      <c r="UTI18" s="1933"/>
      <c r="UTJ18" s="1933"/>
      <c r="UTK18" s="1933"/>
      <c r="UTL18" s="1933"/>
      <c r="UTM18" s="1933"/>
      <c r="UTN18" s="1933"/>
      <c r="UTO18" s="1933"/>
      <c r="UTP18" s="1933"/>
      <c r="UTQ18" s="1933"/>
      <c r="UTR18" s="1933"/>
      <c r="UTS18" s="1933"/>
      <c r="UTT18" s="1933"/>
      <c r="UTU18" s="1933"/>
      <c r="UTV18" s="1933"/>
      <c r="UTW18" s="1933"/>
      <c r="UTX18" s="1933"/>
      <c r="UTY18" s="1933"/>
      <c r="UTZ18" s="1933"/>
      <c r="UUA18" s="1933"/>
      <c r="UUB18" s="1933"/>
      <c r="UUC18" s="1933"/>
      <c r="UUD18" s="1933"/>
      <c r="UUE18" s="1933"/>
      <c r="UUF18" s="1933"/>
      <c r="UUG18" s="1933"/>
      <c r="UUH18" s="1933"/>
      <c r="UUI18" s="1933"/>
      <c r="UUJ18" s="1933"/>
      <c r="UUK18" s="1933"/>
      <c r="UUL18" s="1933"/>
      <c r="UUM18" s="1933"/>
      <c r="UUN18" s="1933"/>
      <c r="UUO18" s="1933"/>
      <c r="UUP18" s="1933"/>
      <c r="UUQ18" s="1933"/>
      <c r="UUR18" s="1933"/>
      <c r="UUS18" s="1933"/>
      <c r="UUT18" s="1933"/>
      <c r="UUU18" s="1933"/>
      <c r="UUV18" s="1933"/>
      <c r="UUW18" s="1933"/>
      <c r="UUX18" s="1933"/>
      <c r="UUY18" s="1933"/>
      <c r="UUZ18" s="1933"/>
      <c r="UVA18" s="1933"/>
      <c r="UVB18" s="1933"/>
      <c r="UVC18" s="1933"/>
      <c r="UVD18" s="1933"/>
      <c r="UVE18" s="1933"/>
      <c r="UVF18" s="1933"/>
      <c r="UVG18" s="1933"/>
      <c r="UVH18" s="1933"/>
      <c r="UVI18" s="1933"/>
      <c r="UVJ18" s="1933"/>
      <c r="UVK18" s="1933"/>
      <c r="UVL18" s="1933"/>
      <c r="UVM18" s="1933"/>
      <c r="UVN18" s="1933"/>
      <c r="UVO18" s="1933"/>
      <c r="UVP18" s="1933"/>
      <c r="UVQ18" s="1933"/>
      <c r="UVR18" s="1933"/>
      <c r="UVS18" s="1933"/>
      <c r="UVT18" s="1933"/>
      <c r="UVU18" s="1933"/>
      <c r="UVV18" s="1933"/>
      <c r="UVW18" s="1933"/>
      <c r="UVX18" s="1933"/>
      <c r="UVY18" s="1933"/>
      <c r="UVZ18" s="1933"/>
      <c r="UWA18" s="1933"/>
      <c r="UWB18" s="1933"/>
      <c r="UWC18" s="1933"/>
      <c r="UWD18" s="1933"/>
      <c r="UWE18" s="1933"/>
      <c r="UWF18" s="1933"/>
      <c r="UWG18" s="1933"/>
      <c r="UWH18" s="1933"/>
      <c r="UWI18" s="1933"/>
      <c r="UWJ18" s="1933"/>
      <c r="UWK18" s="1933"/>
      <c r="UWL18" s="1933"/>
      <c r="UWM18" s="1933"/>
      <c r="UWN18" s="1933"/>
      <c r="UWO18" s="1933"/>
      <c r="UWP18" s="1933"/>
      <c r="UWQ18" s="1933"/>
      <c r="UWR18" s="1933"/>
      <c r="UWS18" s="1933"/>
      <c r="UWT18" s="1933"/>
      <c r="UWU18" s="1933"/>
      <c r="UWV18" s="1933"/>
      <c r="UWW18" s="1933"/>
      <c r="UWX18" s="1933"/>
      <c r="UWY18" s="1933"/>
      <c r="UWZ18" s="1933"/>
      <c r="UXA18" s="1933"/>
      <c r="UXB18" s="1933"/>
      <c r="UXC18" s="1933"/>
      <c r="UXD18" s="1933"/>
      <c r="UXE18" s="1933"/>
      <c r="UXF18" s="1933"/>
      <c r="UXG18" s="1933"/>
      <c r="UXH18" s="1933"/>
      <c r="UXI18" s="1933"/>
      <c r="UXJ18" s="1933"/>
      <c r="UXK18" s="1933"/>
      <c r="UXL18" s="1933"/>
      <c r="UXM18" s="1933"/>
      <c r="UXN18" s="1933"/>
      <c r="UXO18" s="1933"/>
      <c r="UXP18" s="1933"/>
      <c r="UXQ18" s="1933"/>
      <c r="UXR18" s="1933"/>
      <c r="UXS18" s="1933"/>
      <c r="UXT18" s="1933"/>
      <c r="UXU18" s="1933"/>
      <c r="UXV18" s="1933"/>
      <c r="UXW18" s="1933"/>
      <c r="UXX18" s="1933"/>
      <c r="UXY18" s="1933"/>
      <c r="UXZ18" s="1933"/>
      <c r="UYA18" s="1933"/>
      <c r="UYB18" s="1933"/>
      <c r="UYC18" s="1933"/>
      <c r="UYD18" s="1933"/>
      <c r="UYE18" s="1933"/>
      <c r="UYF18" s="1933"/>
      <c r="UYG18" s="1933"/>
      <c r="UYH18" s="1933"/>
      <c r="UYI18" s="1933"/>
      <c r="UYJ18" s="1933"/>
      <c r="UYK18" s="1933"/>
      <c r="UYL18" s="1933"/>
      <c r="UYM18" s="1933"/>
      <c r="UYN18" s="1933"/>
      <c r="UYO18" s="1933"/>
      <c r="UYP18" s="1933"/>
      <c r="UYQ18" s="1933"/>
      <c r="UYR18" s="1933"/>
      <c r="UYS18" s="1933"/>
      <c r="UYT18" s="1933"/>
      <c r="UYU18" s="1933"/>
      <c r="UYV18" s="1933"/>
      <c r="UYW18" s="1933"/>
      <c r="UYX18" s="1933"/>
      <c r="UYY18" s="1933"/>
      <c r="UYZ18" s="1933"/>
      <c r="UZA18" s="1933"/>
      <c r="UZB18" s="1933"/>
      <c r="UZC18" s="1933"/>
      <c r="UZD18" s="1933"/>
      <c r="UZE18" s="1933"/>
      <c r="UZF18" s="1933"/>
      <c r="UZG18" s="1933"/>
      <c r="UZH18" s="1933"/>
      <c r="UZI18" s="1933"/>
      <c r="UZJ18" s="1933"/>
      <c r="UZK18" s="1933"/>
      <c r="UZL18" s="1933"/>
      <c r="UZM18" s="1933"/>
      <c r="UZN18" s="1933"/>
      <c r="UZO18" s="1933"/>
      <c r="UZP18" s="1933"/>
      <c r="UZQ18" s="1933"/>
      <c r="UZR18" s="1933"/>
      <c r="UZS18" s="1933"/>
      <c r="UZT18" s="1933"/>
      <c r="UZU18" s="1933"/>
      <c r="UZV18" s="1933"/>
      <c r="UZW18" s="1933"/>
      <c r="UZX18" s="1933"/>
      <c r="UZY18" s="1933"/>
      <c r="UZZ18" s="1933"/>
      <c r="VAA18" s="1933"/>
      <c r="VAB18" s="1933"/>
      <c r="VAC18" s="1933"/>
      <c r="VAD18" s="1933"/>
      <c r="VAE18" s="1933"/>
      <c r="VAF18" s="1933"/>
      <c r="VAG18" s="1933"/>
      <c r="VAH18" s="1933"/>
      <c r="VAI18" s="1933"/>
      <c r="VAJ18" s="1933"/>
      <c r="VAK18" s="1933"/>
      <c r="VAL18" s="1933"/>
      <c r="VAM18" s="1933"/>
      <c r="VAN18" s="1933"/>
      <c r="VAO18" s="1933"/>
      <c r="VAP18" s="1933"/>
      <c r="VAQ18" s="1933"/>
      <c r="VAR18" s="1933"/>
      <c r="VAS18" s="1933"/>
      <c r="VAT18" s="1933"/>
      <c r="VAU18" s="1933"/>
      <c r="VAV18" s="1933"/>
      <c r="VAW18" s="1933"/>
      <c r="VAX18" s="1933"/>
      <c r="VAY18" s="1933"/>
      <c r="VAZ18" s="1933"/>
      <c r="VBA18" s="1933"/>
      <c r="VBB18" s="1933"/>
      <c r="VBC18" s="1933"/>
      <c r="VBD18" s="1933"/>
      <c r="VBE18" s="1933"/>
      <c r="VBF18" s="1933"/>
      <c r="VBG18" s="1933"/>
      <c r="VBH18" s="1933"/>
      <c r="VBI18" s="1933"/>
      <c r="VBJ18" s="1933"/>
      <c r="VBK18" s="1933"/>
      <c r="VBL18" s="1933"/>
      <c r="VBM18" s="1933"/>
      <c r="VBN18" s="1933"/>
      <c r="VBO18" s="1933"/>
      <c r="VBP18" s="1933"/>
      <c r="VBQ18" s="1933"/>
      <c r="VBR18" s="1933"/>
      <c r="VBS18" s="1933"/>
      <c r="VBT18" s="1933"/>
      <c r="VBU18" s="1933"/>
      <c r="VBV18" s="1933"/>
      <c r="VBW18" s="1933"/>
      <c r="VBX18" s="1933"/>
      <c r="VBY18" s="1933"/>
      <c r="VBZ18" s="1933"/>
      <c r="VCA18" s="1933"/>
      <c r="VCB18" s="1933"/>
      <c r="VCC18" s="1933"/>
      <c r="VCD18" s="1933"/>
      <c r="VCE18" s="1933"/>
      <c r="VCF18" s="1933"/>
      <c r="VCG18" s="1933"/>
      <c r="VCH18" s="1933"/>
      <c r="VCI18" s="1933"/>
      <c r="VCJ18" s="1933"/>
      <c r="VCK18" s="1933"/>
      <c r="VCL18" s="1933"/>
      <c r="VCM18" s="1933"/>
      <c r="VCN18" s="1933"/>
      <c r="VCO18" s="1933"/>
      <c r="VCP18" s="1933"/>
      <c r="VCQ18" s="1933"/>
      <c r="VCR18" s="1933"/>
      <c r="VCS18" s="1933"/>
      <c r="VCT18" s="1933"/>
      <c r="VCU18" s="1933"/>
      <c r="VCV18" s="1933"/>
      <c r="VCW18" s="1933"/>
      <c r="VCX18" s="1933"/>
      <c r="VCY18" s="1933"/>
      <c r="VCZ18" s="1933"/>
      <c r="VDA18" s="1933"/>
      <c r="VDB18" s="1933"/>
      <c r="VDC18" s="1933"/>
      <c r="VDD18" s="1933"/>
      <c r="VDE18" s="1933"/>
      <c r="VDF18" s="1933"/>
      <c r="VDG18" s="1933"/>
      <c r="VDH18" s="1933"/>
      <c r="VDI18" s="1933"/>
      <c r="VDJ18" s="1933"/>
      <c r="VDK18" s="1933"/>
      <c r="VDL18" s="1933"/>
      <c r="VDM18" s="1933"/>
      <c r="VDN18" s="1933"/>
      <c r="VDO18" s="1933"/>
      <c r="VDP18" s="1933"/>
      <c r="VDQ18" s="1933"/>
      <c r="VDR18" s="1933"/>
      <c r="VDS18" s="1933"/>
      <c r="VDT18" s="1933"/>
      <c r="VDU18" s="1933"/>
      <c r="VDV18" s="1933"/>
      <c r="VDW18" s="1933"/>
      <c r="VDX18" s="1933"/>
      <c r="VDY18" s="1933"/>
      <c r="VDZ18" s="1933"/>
      <c r="VEA18" s="1933"/>
      <c r="VEB18" s="1933"/>
      <c r="VEC18" s="1933"/>
      <c r="VED18" s="1933"/>
      <c r="VEE18" s="1933"/>
      <c r="VEF18" s="1933"/>
      <c r="VEG18" s="1933"/>
      <c r="VEH18" s="1933"/>
      <c r="VEI18" s="1933"/>
      <c r="VEJ18" s="1933"/>
      <c r="VEK18" s="1933"/>
      <c r="VEL18" s="1933"/>
      <c r="VEM18" s="1933"/>
      <c r="VEN18" s="1933"/>
      <c r="VEO18" s="1933"/>
      <c r="VEP18" s="1933"/>
      <c r="VEQ18" s="1933"/>
      <c r="VER18" s="1933"/>
      <c r="VES18" s="1933"/>
      <c r="VET18" s="1933"/>
      <c r="VEU18" s="1933"/>
      <c r="VEV18" s="1933"/>
      <c r="VEW18" s="1933"/>
      <c r="VEX18" s="1933"/>
      <c r="VEY18" s="1933"/>
      <c r="VEZ18" s="1933"/>
      <c r="VFA18" s="1933"/>
      <c r="VFB18" s="1933"/>
      <c r="VFC18" s="1933"/>
      <c r="VFD18" s="1933"/>
      <c r="VFE18" s="1933"/>
      <c r="VFF18" s="1933"/>
      <c r="VFG18" s="1933"/>
      <c r="VFH18" s="1933"/>
      <c r="VFI18" s="1933"/>
      <c r="VFJ18" s="1933"/>
      <c r="VFK18" s="1933"/>
      <c r="VFL18" s="1933"/>
      <c r="VFM18" s="1933"/>
      <c r="VFN18" s="1933"/>
      <c r="VFO18" s="1933"/>
      <c r="VFP18" s="1933"/>
      <c r="VFQ18" s="1933"/>
      <c r="VFR18" s="1933"/>
      <c r="VFS18" s="1933"/>
      <c r="VFT18" s="1933"/>
      <c r="VFU18" s="1933"/>
      <c r="VFV18" s="1933"/>
      <c r="VFW18" s="1933"/>
      <c r="VFX18" s="1933"/>
      <c r="VFY18" s="1933"/>
      <c r="VFZ18" s="1933"/>
      <c r="VGA18" s="1933"/>
      <c r="VGB18" s="1933"/>
      <c r="VGC18" s="1933"/>
      <c r="VGD18" s="1933"/>
      <c r="VGE18" s="1933"/>
      <c r="VGF18" s="1933"/>
      <c r="VGG18" s="1933"/>
      <c r="VGH18" s="1933"/>
      <c r="VGI18" s="1933"/>
      <c r="VGJ18" s="1933"/>
      <c r="VGK18" s="1933"/>
      <c r="VGL18" s="1933"/>
      <c r="VGM18" s="1933"/>
      <c r="VGN18" s="1933"/>
      <c r="VGO18" s="1933"/>
      <c r="VGP18" s="1933"/>
      <c r="VGQ18" s="1933"/>
      <c r="VGR18" s="1933"/>
      <c r="VGS18" s="1933"/>
      <c r="VGT18" s="1933"/>
      <c r="VGU18" s="1933"/>
      <c r="VGV18" s="1933"/>
      <c r="VGW18" s="1933"/>
      <c r="VGX18" s="1933"/>
      <c r="VGY18" s="1933"/>
      <c r="VGZ18" s="1933"/>
      <c r="VHA18" s="1933"/>
      <c r="VHB18" s="1933"/>
      <c r="VHC18" s="1933"/>
      <c r="VHD18" s="1933"/>
      <c r="VHE18" s="1933"/>
      <c r="VHF18" s="1933"/>
      <c r="VHG18" s="1933"/>
      <c r="VHH18" s="1933"/>
      <c r="VHI18" s="1933"/>
      <c r="VHJ18" s="1933"/>
      <c r="VHK18" s="1933"/>
      <c r="VHL18" s="1933"/>
      <c r="VHM18" s="1933"/>
      <c r="VHN18" s="1933"/>
      <c r="VHO18" s="1933"/>
      <c r="VHP18" s="1933"/>
      <c r="VHQ18" s="1933"/>
      <c r="VHR18" s="1933"/>
      <c r="VHS18" s="1933"/>
      <c r="VHT18" s="1933"/>
      <c r="VHU18" s="1933"/>
      <c r="VHV18" s="1933"/>
      <c r="VHW18" s="1933"/>
      <c r="VHX18" s="1933"/>
      <c r="VHY18" s="1933"/>
      <c r="VHZ18" s="1933"/>
      <c r="VIA18" s="1933"/>
      <c r="VIB18" s="1933"/>
      <c r="VIC18" s="1933"/>
      <c r="VID18" s="1933"/>
      <c r="VIE18" s="1933"/>
      <c r="VIF18" s="1933"/>
      <c r="VIG18" s="1933"/>
      <c r="VIH18" s="1933"/>
      <c r="VII18" s="1933"/>
      <c r="VIJ18" s="1933"/>
      <c r="VIK18" s="1933"/>
      <c r="VIL18" s="1933"/>
      <c r="VIM18" s="1933"/>
      <c r="VIN18" s="1933"/>
      <c r="VIO18" s="1933"/>
      <c r="VIP18" s="1933"/>
      <c r="VIQ18" s="1933"/>
      <c r="VIR18" s="1933"/>
      <c r="VIS18" s="1933"/>
      <c r="VIT18" s="1933"/>
      <c r="VIU18" s="1933"/>
      <c r="VIV18" s="1933"/>
      <c r="VIW18" s="1933"/>
      <c r="VIX18" s="1933"/>
      <c r="VIY18" s="1933"/>
      <c r="VIZ18" s="1933"/>
      <c r="VJA18" s="1933"/>
      <c r="VJB18" s="1933"/>
      <c r="VJC18" s="1933"/>
      <c r="VJD18" s="1933"/>
      <c r="VJE18" s="1933"/>
      <c r="VJF18" s="1933"/>
      <c r="VJG18" s="1933"/>
      <c r="VJH18" s="1933"/>
      <c r="VJI18" s="1933"/>
      <c r="VJJ18" s="1933"/>
      <c r="VJK18" s="1933"/>
      <c r="VJL18" s="1933"/>
      <c r="VJM18" s="1933"/>
      <c r="VJN18" s="1933"/>
      <c r="VJO18" s="1933"/>
      <c r="VJP18" s="1933"/>
      <c r="VJQ18" s="1933"/>
      <c r="VJR18" s="1933"/>
      <c r="VJS18" s="1933"/>
      <c r="VJT18" s="1933"/>
      <c r="VJU18" s="1933"/>
      <c r="VJV18" s="1933"/>
      <c r="VJW18" s="1933"/>
      <c r="VJX18" s="1933"/>
      <c r="VJY18" s="1933"/>
      <c r="VJZ18" s="1933"/>
      <c r="VKA18" s="1933"/>
      <c r="VKB18" s="1933"/>
      <c r="VKC18" s="1933"/>
      <c r="VKD18" s="1933"/>
      <c r="VKE18" s="1933"/>
      <c r="VKF18" s="1933"/>
      <c r="VKG18" s="1933"/>
      <c r="VKH18" s="1933"/>
      <c r="VKI18" s="1933"/>
      <c r="VKJ18" s="1933"/>
      <c r="VKK18" s="1933"/>
      <c r="VKL18" s="1933"/>
      <c r="VKM18" s="1933"/>
      <c r="VKN18" s="1933"/>
      <c r="VKO18" s="1933"/>
      <c r="VKP18" s="1933"/>
      <c r="VKQ18" s="1933"/>
      <c r="VKR18" s="1933"/>
      <c r="VKS18" s="1933"/>
      <c r="VKT18" s="1933"/>
      <c r="VKU18" s="1933"/>
      <c r="VKV18" s="1933"/>
      <c r="VKW18" s="1933"/>
      <c r="VKX18" s="1933"/>
      <c r="VKY18" s="1933"/>
      <c r="VKZ18" s="1933"/>
      <c r="VLA18" s="1933"/>
      <c r="VLB18" s="1933"/>
      <c r="VLC18" s="1933"/>
      <c r="VLD18" s="1933"/>
      <c r="VLE18" s="1933"/>
      <c r="VLF18" s="1933"/>
      <c r="VLG18" s="1933"/>
      <c r="VLH18" s="1933"/>
      <c r="VLI18" s="1933"/>
      <c r="VLJ18" s="1933"/>
      <c r="VLK18" s="1933"/>
      <c r="VLL18" s="1933"/>
      <c r="VLM18" s="1933"/>
      <c r="VLN18" s="1933"/>
      <c r="VLO18" s="1933"/>
      <c r="VLP18" s="1933"/>
      <c r="VLQ18" s="1933"/>
      <c r="VLR18" s="1933"/>
      <c r="VLS18" s="1933"/>
      <c r="VLT18" s="1933"/>
      <c r="VLU18" s="1933"/>
      <c r="VLV18" s="1933"/>
      <c r="VLW18" s="1933"/>
      <c r="VLX18" s="1933"/>
      <c r="VLY18" s="1933"/>
      <c r="VLZ18" s="1933"/>
      <c r="VMA18" s="1933"/>
      <c r="VMB18" s="1933"/>
      <c r="VMC18" s="1933"/>
      <c r="VMD18" s="1933"/>
      <c r="VME18" s="1933"/>
      <c r="VMF18" s="1933"/>
      <c r="VMG18" s="1933"/>
      <c r="VMH18" s="1933"/>
      <c r="VMI18" s="1933"/>
      <c r="VMJ18" s="1933"/>
      <c r="VMK18" s="1933"/>
      <c r="VML18" s="1933"/>
      <c r="VMM18" s="1933"/>
      <c r="VMN18" s="1933"/>
      <c r="VMO18" s="1933"/>
      <c r="VMP18" s="1933"/>
      <c r="VMQ18" s="1933"/>
      <c r="VMR18" s="1933"/>
      <c r="VMS18" s="1933"/>
      <c r="VMT18" s="1933"/>
      <c r="VMU18" s="1933"/>
      <c r="VMV18" s="1933"/>
      <c r="VMW18" s="1933"/>
      <c r="VMX18" s="1933"/>
      <c r="VMY18" s="1933"/>
      <c r="VMZ18" s="1933"/>
      <c r="VNA18" s="1933"/>
      <c r="VNB18" s="1933"/>
      <c r="VNC18" s="1933"/>
      <c r="VND18" s="1933"/>
      <c r="VNE18" s="1933"/>
      <c r="VNF18" s="1933"/>
      <c r="VNG18" s="1933"/>
      <c r="VNH18" s="1933"/>
      <c r="VNI18" s="1933"/>
      <c r="VNJ18" s="1933"/>
      <c r="VNK18" s="1933"/>
      <c r="VNL18" s="1933"/>
      <c r="VNM18" s="1933"/>
      <c r="VNN18" s="1933"/>
      <c r="VNO18" s="1933"/>
      <c r="VNP18" s="1933"/>
      <c r="VNQ18" s="1933"/>
      <c r="VNR18" s="1933"/>
      <c r="VNS18" s="1933"/>
      <c r="VNT18" s="1933"/>
      <c r="VNU18" s="1933"/>
      <c r="VNV18" s="1933"/>
      <c r="VNW18" s="1933"/>
      <c r="VNX18" s="1933"/>
      <c r="VNY18" s="1933"/>
      <c r="VNZ18" s="1933"/>
      <c r="VOA18" s="1933"/>
      <c r="VOB18" s="1933"/>
      <c r="VOC18" s="1933"/>
      <c r="VOD18" s="1933"/>
      <c r="VOE18" s="1933"/>
      <c r="VOF18" s="1933"/>
      <c r="VOG18" s="1933"/>
      <c r="VOH18" s="1933"/>
      <c r="VOI18" s="1933"/>
      <c r="VOJ18" s="1933"/>
      <c r="VOK18" s="1933"/>
      <c r="VOL18" s="1933"/>
      <c r="VOM18" s="1933"/>
      <c r="VON18" s="1933"/>
      <c r="VOO18" s="1933"/>
      <c r="VOP18" s="1933"/>
      <c r="VOQ18" s="1933"/>
      <c r="VOR18" s="1933"/>
      <c r="VOS18" s="1933"/>
      <c r="VOT18" s="1933"/>
      <c r="VOU18" s="1933"/>
      <c r="VOV18" s="1933"/>
      <c r="VOW18" s="1933"/>
      <c r="VOX18" s="1933"/>
      <c r="VOY18" s="1933"/>
      <c r="VOZ18" s="1933"/>
      <c r="VPA18" s="1933"/>
      <c r="VPB18" s="1933"/>
      <c r="VPC18" s="1933"/>
      <c r="VPD18" s="1933"/>
      <c r="VPE18" s="1933"/>
      <c r="VPF18" s="1933"/>
      <c r="VPG18" s="1933"/>
      <c r="VPH18" s="1933"/>
      <c r="VPI18" s="1933"/>
      <c r="VPJ18" s="1933"/>
      <c r="VPK18" s="1933"/>
      <c r="VPL18" s="1933"/>
      <c r="VPM18" s="1933"/>
      <c r="VPN18" s="1933"/>
      <c r="VPO18" s="1933"/>
      <c r="VPP18" s="1933"/>
      <c r="VPQ18" s="1933"/>
      <c r="VPR18" s="1933"/>
      <c r="VPS18" s="1933"/>
      <c r="VPT18" s="1933"/>
      <c r="VPU18" s="1933"/>
      <c r="VPV18" s="1933"/>
      <c r="VPW18" s="1933"/>
      <c r="VPX18" s="1933"/>
      <c r="VPY18" s="1933"/>
      <c r="VPZ18" s="1933"/>
      <c r="VQA18" s="1933"/>
      <c r="VQB18" s="1933"/>
      <c r="VQC18" s="1933"/>
      <c r="VQD18" s="1933"/>
      <c r="VQE18" s="1933"/>
      <c r="VQF18" s="1933"/>
      <c r="VQG18" s="1933"/>
      <c r="VQH18" s="1933"/>
      <c r="VQI18" s="1933"/>
      <c r="VQJ18" s="1933"/>
      <c r="VQK18" s="1933"/>
      <c r="VQL18" s="1933"/>
      <c r="VQM18" s="1933"/>
      <c r="VQN18" s="1933"/>
      <c r="VQO18" s="1933"/>
      <c r="VQP18" s="1933"/>
      <c r="VQQ18" s="1933"/>
      <c r="VQR18" s="1933"/>
      <c r="VQS18" s="1933"/>
      <c r="VQT18" s="1933"/>
      <c r="VQU18" s="1933"/>
      <c r="VQV18" s="1933"/>
      <c r="VQW18" s="1933"/>
      <c r="VQX18" s="1933"/>
      <c r="VQY18" s="1933"/>
      <c r="VQZ18" s="1933"/>
      <c r="VRA18" s="1933"/>
      <c r="VRB18" s="1933"/>
      <c r="VRC18" s="1933"/>
      <c r="VRD18" s="1933"/>
      <c r="VRE18" s="1933"/>
      <c r="VRF18" s="1933"/>
      <c r="VRG18" s="1933"/>
      <c r="VRH18" s="1933"/>
      <c r="VRI18" s="1933"/>
      <c r="VRJ18" s="1933"/>
      <c r="VRK18" s="1933"/>
      <c r="VRL18" s="1933"/>
      <c r="VRM18" s="1933"/>
      <c r="VRN18" s="1933"/>
      <c r="VRO18" s="1933"/>
      <c r="VRP18" s="1933"/>
      <c r="VRQ18" s="1933"/>
      <c r="VRR18" s="1933"/>
      <c r="VRS18" s="1933"/>
      <c r="VRT18" s="1933"/>
      <c r="VRU18" s="1933"/>
      <c r="VRV18" s="1933"/>
      <c r="VRW18" s="1933"/>
      <c r="VRX18" s="1933"/>
      <c r="VRY18" s="1933"/>
      <c r="VRZ18" s="1933"/>
      <c r="VSA18" s="1933"/>
      <c r="VSB18" s="1933"/>
      <c r="VSC18" s="1933"/>
      <c r="VSD18" s="1933"/>
      <c r="VSE18" s="1933"/>
      <c r="VSF18" s="1933"/>
      <c r="VSG18" s="1933"/>
      <c r="VSH18" s="1933"/>
      <c r="VSI18" s="1933"/>
      <c r="VSJ18" s="1933"/>
      <c r="VSK18" s="1933"/>
      <c r="VSL18" s="1933"/>
      <c r="VSM18" s="1933"/>
      <c r="VSN18" s="1933"/>
      <c r="VSO18" s="1933"/>
      <c r="VSP18" s="1933"/>
      <c r="VSQ18" s="1933"/>
      <c r="VSR18" s="1933"/>
      <c r="VSS18" s="1933"/>
      <c r="VST18" s="1933"/>
      <c r="VSU18" s="1933"/>
      <c r="VSV18" s="1933"/>
      <c r="VSW18" s="1933"/>
      <c r="VSX18" s="1933"/>
      <c r="VSY18" s="1933"/>
      <c r="VSZ18" s="1933"/>
      <c r="VTA18" s="1933"/>
      <c r="VTB18" s="1933"/>
      <c r="VTC18" s="1933"/>
      <c r="VTD18" s="1933"/>
      <c r="VTE18" s="1933"/>
      <c r="VTF18" s="1933"/>
      <c r="VTG18" s="1933"/>
      <c r="VTH18" s="1933"/>
      <c r="VTI18" s="1933"/>
      <c r="VTJ18" s="1933"/>
      <c r="VTK18" s="1933"/>
      <c r="VTL18" s="1933"/>
      <c r="VTM18" s="1933"/>
      <c r="VTN18" s="1933"/>
      <c r="VTO18" s="1933"/>
      <c r="VTP18" s="1933"/>
      <c r="VTQ18" s="1933"/>
      <c r="VTR18" s="1933"/>
      <c r="VTS18" s="1933"/>
      <c r="VTT18" s="1933"/>
      <c r="VTU18" s="1933"/>
      <c r="VTV18" s="1933"/>
      <c r="VTW18" s="1933"/>
      <c r="VTX18" s="1933"/>
      <c r="VTY18" s="1933"/>
      <c r="VTZ18" s="1933"/>
      <c r="VUA18" s="1933"/>
      <c r="VUB18" s="1933"/>
      <c r="VUC18" s="1933"/>
      <c r="VUD18" s="1933"/>
      <c r="VUE18" s="1933"/>
      <c r="VUF18" s="1933"/>
      <c r="VUG18" s="1933"/>
      <c r="VUH18" s="1933"/>
      <c r="VUI18" s="1933"/>
      <c r="VUJ18" s="1933"/>
      <c r="VUK18" s="1933"/>
      <c r="VUL18" s="1933"/>
      <c r="VUM18" s="1933"/>
      <c r="VUN18" s="1933"/>
      <c r="VUO18" s="1933"/>
      <c r="VUP18" s="1933"/>
      <c r="VUQ18" s="1933"/>
      <c r="VUR18" s="1933"/>
      <c r="VUS18" s="1933"/>
      <c r="VUT18" s="1933"/>
      <c r="VUU18" s="1933"/>
      <c r="VUV18" s="1933"/>
      <c r="VUW18" s="1933"/>
      <c r="VUX18" s="1933"/>
      <c r="VUY18" s="1933"/>
      <c r="VUZ18" s="1933"/>
      <c r="VVA18" s="1933"/>
      <c r="VVB18" s="1933"/>
      <c r="VVC18" s="1933"/>
      <c r="VVD18" s="1933"/>
      <c r="VVE18" s="1933"/>
      <c r="VVF18" s="1933"/>
      <c r="VVG18" s="1933"/>
      <c r="VVH18" s="1933"/>
      <c r="VVI18" s="1933"/>
      <c r="VVJ18" s="1933"/>
      <c r="VVK18" s="1933"/>
      <c r="VVL18" s="1933"/>
      <c r="VVM18" s="1933"/>
      <c r="VVN18" s="1933"/>
      <c r="VVO18" s="1933"/>
      <c r="VVP18" s="1933"/>
      <c r="VVQ18" s="1933"/>
      <c r="VVR18" s="1933"/>
      <c r="VVS18" s="1933"/>
      <c r="VVT18" s="1933"/>
      <c r="VVU18" s="1933"/>
      <c r="VVV18" s="1933"/>
      <c r="VVW18" s="1933"/>
      <c r="VVX18" s="1933"/>
      <c r="VVY18" s="1933"/>
      <c r="VVZ18" s="1933"/>
      <c r="VWA18" s="1933"/>
      <c r="VWB18" s="1933"/>
      <c r="VWC18" s="1933"/>
      <c r="VWD18" s="1933"/>
      <c r="VWE18" s="1933"/>
      <c r="VWF18" s="1933"/>
      <c r="VWG18" s="1933"/>
      <c r="VWH18" s="1933"/>
      <c r="VWI18" s="1933"/>
      <c r="VWJ18" s="1933"/>
      <c r="VWK18" s="1933"/>
      <c r="VWL18" s="1933"/>
      <c r="VWM18" s="1933"/>
      <c r="VWN18" s="1933"/>
      <c r="VWO18" s="1933"/>
      <c r="VWP18" s="1933"/>
      <c r="VWQ18" s="1933"/>
      <c r="VWR18" s="1933"/>
      <c r="VWS18" s="1933"/>
      <c r="VWT18" s="1933"/>
      <c r="VWU18" s="1933"/>
      <c r="VWV18" s="1933"/>
      <c r="VWW18" s="1933"/>
      <c r="VWX18" s="1933"/>
      <c r="VWY18" s="1933"/>
      <c r="VWZ18" s="1933"/>
      <c r="VXA18" s="1933"/>
      <c r="VXB18" s="1933"/>
      <c r="VXC18" s="1933"/>
      <c r="VXD18" s="1933"/>
      <c r="VXE18" s="1933"/>
      <c r="VXF18" s="1933"/>
      <c r="VXG18" s="1933"/>
      <c r="VXH18" s="1933"/>
      <c r="VXI18" s="1933"/>
      <c r="VXJ18" s="1933"/>
      <c r="VXK18" s="1933"/>
      <c r="VXL18" s="1933"/>
      <c r="VXM18" s="1933"/>
      <c r="VXN18" s="1933"/>
      <c r="VXO18" s="1933"/>
      <c r="VXP18" s="1933"/>
      <c r="VXQ18" s="1933"/>
      <c r="VXR18" s="1933"/>
      <c r="VXS18" s="1933"/>
      <c r="VXT18" s="1933"/>
      <c r="VXU18" s="1933"/>
      <c r="VXV18" s="1933"/>
      <c r="VXW18" s="1933"/>
      <c r="VXX18" s="1933"/>
      <c r="VXY18" s="1933"/>
      <c r="VXZ18" s="1933"/>
      <c r="VYA18" s="1933"/>
      <c r="VYB18" s="1933"/>
      <c r="VYC18" s="1933"/>
      <c r="VYD18" s="1933"/>
      <c r="VYE18" s="1933"/>
      <c r="VYF18" s="1933"/>
      <c r="VYG18" s="1933"/>
      <c r="VYH18" s="1933"/>
      <c r="VYI18" s="1933"/>
      <c r="VYJ18" s="1933"/>
      <c r="VYK18" s="1933"/>
      <c r="VYL18" s="1933"/>
      <c r="VYM18" s="1933"/>
      <c r="VYN18" s="1933"/>
      <c r="VYO18" s="1933"/>
      <c r="VYP18" s="1933"/>
      <c r="VYQ18" s="1933"/>
      <c r="VYR18" s="1933"/>
      <c r="VYS18" s="1933"/>
      <c r="VYT18" s="1933"/>
      <c r="VYU18" s="1933"/>
      <c r="VYV18" s="1933"/>
      <c r="VYW18" s="1933"/>
      <c r="VYX18" s="1933"/>
      <c r="VYY18" s="1933"/>
      <c r="VYZ18" s="1933"/>
      <c r="VZA18" s="1933"/>
      <c r="VZB18" s="1933"/>
      <c r="VZC18" s="1933"/>
      <c r="VZD18" s="1933"/>
      <c r="VZE18" s="1933"/>
      <c r="VZF18" s="1933"/>
      <c r="VZG18" s="1933"/>
      <c r="VZH18" s="1933"/>
      <c r="VZI18" s="1933"/>
      <c r="VZJ18" s="1933"/>
      <c r="VZK18" s="1933"/>
      <c r="VZL18" s="1933"/>
      <c r="VZM18" s="1933"/>
      <c r="VZN18" s="1933"/>
      <c r="VZO18" s="1933"/>
      <c r="VZP18" s="1933"/>
      <c r="VZQ18" s="1933"/>
      <c r="VZR18" s="1933"/>
      <c r="VZS18" s="1933"/>
      <c r="VZT18" s="1933"/>
      <c r="VZU18" s="1933"/>
      <c r="VZV18" s="1933"/>
      <c r="VZW18" s="1933"/>
      <c r="VZX18" s="1933"/>
      <c r="VZY18" s="1933"/>
      <c r="VZZ18" s="1933"/>
      <c r="WAA18" s="1933"/>
      <c r="WAB18" s="1933"/>
      <c r="WAC18" s="1933"/>
      <c r="WAD18" s="1933"/>
      <c r="WAE18" s="1933"/>
      <c r="WAF18" s="1933"/>
      <c r="WAG18" s="1933"/>
      <c r="WAH18" s="1933"/>
      <c r="WAI18" s="1933"/>
      <c r="WAJ18" s="1933"/>
      <c r="WAK18" s="1933"/>
      <c r="WAL18" s="1933"/>
      <c r="WAM18" s="1933"/>
      <c r="WAN18" s="1933"/>
      <c r="WAO18" s="1933"/>
      <c r="WAP18" s="1933"/>
      <c r="WAQ18" s="1933"/>
      <c r="WAR18" s="1933"/>
      <c r="WAS18" s="1933"/>
      <c r="WAT18" s="1933"/>
      <c r="WAU18" s="1933"/>
      <c r="WAV18" s="1933"/>
      <c r="WAW18" s="1933"/>
      <c r="WAX18" s="1933"/>
      <c r="WAY18" s="1933"/>
      <c r="WAZ18" s="1933"/>
      <c r="WBA18" s="1933"/>
      <c r="WBB18" s="1933"/>
      <c r="WBC18" s="1933"/>
      <c r="WBD18" s="1933"/>
      <c r="WBE18" s="1933"/>
      <c r="WBF18" s="1933"/>
      <c r="WBG18" s="1933"/>
      <c r="WBH18" s="1933"/>
      <c r="WBI18" s="1933"/>
      <c r="WBJ18" s="1933"/>
      <c r="WBK18" s="1933"/>
      <c r="WBL18" s="1933"/>
      <c r="WBM18" s="1933"/>
      <c r="WBN18" s="1933"/>
      <c r="WBO18" s="1933"/>
      <c r="WBP18" s="1933"/>
      <c r="WBQ18" s="1933"/>
      <c r="WBR18" s="1933"/>
      <c r="WBS18" s="1933"/>
      <c r="WBT18" s="1933"/>
      <c r="WBU18" s="1933"/>
      <c r="WBV18" s="1933"/>
      <c r="WBW18" s="1933"/>
      <c r="WBX18" s="1933"/>
      <c r="WBY18" s="1933"/>
      <c r="WBZ18" s="1933"/>
      <c r="WCA18" s="1933"/>
      <c r="WCB18" s="1933"/>
      <c r="WCC18" s="1933"/>
      <c r="WCD18" s="1933"/>
      <c r="WCE18" s="1933"/>
      <c r="WCF18" s="1933"/>
      <c r="WCG18" s="1933"/>
      <c r="WCH18" s="1933"/>
      <c r="WCI18" s="1933"/>
      <c r="WCJ18" s="1933"/>
      <c r="WCK18" s="1933"/>
      <c r="WCL18" s="1933"/>
      <c r="WCM18" s="1933"/>
      <c r="WCN18" s="1933"/>
      <c r="WCO18" s="1933"/>
      <c r="WCP18" s="1933"/>
      <c r="WCQ18" s="1933"/>
      <c r="WCR18" s="1933"/>
      <c r="WCS18" s="1933"/>
      <c r="WCT18" s="1933"/>
      <c r="WCU18" s="1933"/>
      <c r="WCV18" s="1933"/>
      <c r="WCW18" s="1933"/>
      <c r="WCX18" s="1933"/>
      <c r="WCY18" s="1933"/>
      <c r="WCZ18" s="1933"/>
      <c r="WDA18" s="1933"/>
      <c r="WDB18" s="1933"/>
      <c r="WDC18" s="1933"/>
      <c r="WDD18" s="1933"/>
      <c r="WDE18" s="1933"/>
      <c r="WDF18" s="1933"/>
      <c r="WDG18" s="1933"/>
      <c r="WDH18" s="1933"/>
      <c r="WDI18" s="1933"/>
      <c r="WDJ18" s="1933"/>
      <c r="WDK18" s="1933"/>
      <c r="WDL18" s="1933"/>
      <c r="WDM18" s="1933"/>
      <c r="WDN18" s="1933"/>
      <c r="WDO18" s="1933"/>
      <c r="WDP18" s="1933"/>
      <c r="WDQ18" s="1933"/>
      <c r="WDR18" s="1933"/>
      <c r="WDS18" s="1933"/>
      <c r="WDT18" s="1933"/>
      <c r="WDU18" s="1933"/>
      <c r="WDV18" s="1933"/>
      <c r="WDW18" s="1933"/>
      <c r="WDX18" s="1933"/>
      <c r="WDY18" s="1933"/>
      <c r="WDZ18" s="1933"/>
      <c r="WEA18" s="1933"/>
      <c r="WEB18" s="1933"/>
      <c r="WEC18" s="1933"/>
      <c r="WED18" s="1933"/>
      <c r="WEE18" s="1933"/>
      <c r="WEF18" s="1933"/>
      <c r="WEG18" s="1933"/>
      <c r="WEH18" s="1933"/>
      <c r="WEI18" s="1933"/>
      <c r="WEJ18" s="1933"/>
      <c r="WEK18" s="1933"/>
      <c r="WEL18" s="1933"/>
      <c r="WEM18" s="1933"/>
      <c r="WEN18" s="1933"/>
      <c r="WEO18" s="1933"/>
      <c r="WEP18" s="1933"/>
      <c r="WEQ18" s="1933"/>
      <c r="WER18" s="1933"/>
      <c r="WES18" s="1933"/>
      <c r="WET18" s="1933"/>
      <c r="WEU18" s="1933"/>
      <c r="WEV18" s="1933"/>
      <c r="WEW18" s="1933"/>
      <c r="WEX18" s="1933"/>
      <c r="WEY18" s="1933"/>
      <c r="WEZ18" s="1933"/>
      <c r="WFA18" s="1933"/>
      <c r="WFB18" s="1933"/>
      <c r="WFC18" s="1933"/>
      <c r="WFD18" s="1933"/>
      <c r="WFE18" s="1933"/>
      <c r="WFF18" s="1933"/>
      <c r="WFG18" s="1933"/>
      <c r="WFH18" s="1933"/>
      <c r="WFI18" s="1933"/>
      <c r="WFJ18" s="1933"/>
      <c r="WFK18" s="1933"/>
      <c r="WFL18" s="1933"/>
      <c r="WFM18" s="1933"/>
      <c r="WFN18" s="1933"/>
      <c r="WFO18" s="1933"/>
      <c r="WFP18" s="1933"/>
      <c r="WFQ18" s="1933"/>
      <c r="WFR18" s="1933"/>
      <c r="WFS18" s="1933"/>
      <c r="WFT18" s="1933"/>
      <c r="WFU18" s="1933"/>
      <c r="WFV18" s="1933"/>
      <c r="WFW18" s="1933"/>
      <c r="WFX18" s="1933"/>
      <c r="WFY18" s="1933"/>
      <c r="WFZ18" s="1933"/>
      <c r="WGA18" s="1933"/>
      <c r="WGB18" s="1933"/>
      <c r="WGC18" s="1933"/>
      <c r="WGD18" s="1933"/>
      <c r="WGE18" s="1933"/>
      <c r="WGF18" s="1933"/>
      <c r="WGG18" s="1933"/>
      <c r="WGH18" s="1933"/>
      <c r="WGI18" s="1933"/>
      <c r="WGJ18" s="1933"/>
      <c r="WGK18" s="1933"/>
      <c r="WGL18" s="1933"/>
      <c r="WGM18" s="1933"/>
      <c r="WGN18" s="1933"/>
      <c r="WGO18" s="1933"/>
      <c r="WGP18" s="1933"/>
      <c r="WGQ18" s="1933"/>
      <c r="WGR18" s="1933"/>
      <c r="WGS18" s="1933"/>
      <c r="WGT18" s="1933"/>
      <c r="WGU18" s="1933"/>
      <c r="WGV18" s="1933"/>
      <c r="WGW18" s="1933"/>
      <c r="WGX18" s="1933"/>
      <c r="WGY18" s="1933"/>
      <c r="WGZ18" s="1933"/>
      <c r="WHA18" s="1933"/>
      <c r="WHB18" s="1933"/>
      <c r="WHC18" s="1933"/>
      <c r="WHD18" s="1933"/>
      <c r="WHE18" s="1933"/>
      <c r="WHF18" s="1933"/>
      <c r="WHG18" s="1933"/>
      <c r="WHH18" s="1933"/>
      <c r="WHI18" s="1933"/>
      <c r="WHJ18" s="1933"/>
      <c r="WHK18" s="1933"/>
      <c r="WHL18" s="1933"/>
      <c r="WHM18" s="1933"/>
      <c r="WHN18" s="1933"/>
      <c r="WHO18" s="1933"/>
      <c r="WHP18" s="1933"/>
      <c r="WHQ18" s="1933"/>
      <c r="WHR18" s="1933"/>
      <c r="WHS18" s="1933"/>
      <c r="WHT18" s="1933"/>
      <c r="WHU18" s="1933"/>
      <c r="WHV18" s="1933"/>
      <c r="WHW18" s="1933"/>
      <c r="WHX18" s="1933"/>
      <c r="WHY18" s="1933"/>
      <c r="WHZ18" s="1933"/>
      <c r="WIA18" s="1933"/>
      <c r="WIB18" s="1933"/>
      <c r="WIC18" s="1933"/>
      <c r="WID18" s="1933"/>
      <c r="WIE18" s="1933"/>
      <c r="WIF18" s="1933"/>
      <c r="WIG18" s="1933"/>
      <c r="WIH18" s="1933"/>
      <c r="WII18" s="1933"/>
      <c r="WIJ18" s="1933"/>
      <c r="WIK18" s="1933"/>
      <c r="WIL18" s="1933"/>
      <c r="WIM18" s="1933"/>
      <c r="WIN18" s="1933"/>
      <c r="WIO18" s="1933"/>
      <c r="WIP18" s="1933"/>
      <c r="WIQ18" s="1933"/>
      <c r="WIR18" s="1933"/>
      <c r="WIS18" s="1933"/>
      <c r="WIT18" s="1933"/>
      <c r="WIU18" s="1933"/>
      <c r="WIV18" s="1933"/>
      <c r="WIW18" s="1933"/>
      <c r="WIX18" s="1933"/>
      <c r="WIY18" s="1933"/>
      <c r="WIZ18" s="1933"/>
      <c r="WJA18" s="1933"/>
      <c r="WJB18" s="1933"/>
      <c r="WJC18" s="1933"/>
      <c r="WJD18" s="1933"/>
      <c r="WJE18" s="1933"/>
      <c r="WJF18" s="1933"/>
      <c r="WJG18" s="1933"/>
      <c r="WJH18" s="1933"/>
      <c r="WJI18" s="1933"/>
      <c r="WJJ18" s="1933"/>
      <c r="WJK18" s="1933"/>
      <c r="WJL18" s="1933"/>
      <c r="WJM18" s="1933"/>
      <c r="WJN18" s="1933"/>
      <c r="WJO18" s="1933"/>
      <c r="WJP18" s="1933"/>
      <c r="WJQ18" s="1933"/>
      <c r="WJR18" s="1933"/>
      <c r="WJS18" s="1933"/>
      <c r="WJT18" s="1933"/>
      <c r="WJU18" s="1933"/>
      <c r="WJV18" s="1933"/>
      <c r="WJW18" s="1933"/>
      <c r="WJX18" s="1933"/>
      <c r="WJY18" s="1933"/>
      <c r="WJZ18" s="1933"/>
      <c r="WKA18" s="1933"/>
      <c r="WKB18" s="1933"/>
      <c r="WKC18" s="1933"/>
      <c r="WKD18" s="1933"/>
      <c r="WKE18" s="1933"/>
      <c r="WKF18" s="1933"/>
      <c r="WKG18" s="1933"/>
      <c r="WKH18" s="1933"/>
      <c r="WKI18" s="1933"/>
      <c r="WKJ18" s="1933"/>
      <c r="WKK18" s="1933"/>
      <c r="WKL18" s="1933"/>
      <c r="WKM18" s="1933"/>
      <c r="WKN18" s="1933"/>
      <c r="WKO18" s="1933"/>
      <c r="WKP18" s="1933"/>
      <c r="WKQ18" s="1933"/>
      <c r="WKR18" s="1933"/>
      <c r="WKS18" s="1933"/>
      <c r="WKT18" s="1933"/>
      <c r="WKU18" s="1933"/>
      <c r="WKV18" s="1933"/>
      <c r="WKW18" s="1933"/>
      <c r="WKX18" s="1933"/>
      <c r="WKY18" s="1933"/>
      <c r="WKZ18" s="1933"/>
      <c r="WLA18" s="1933"/>
      <c r="WLB18" s="1933"/>
      <c r="WLC18" s="1933"/>
      <c r="WLD18" s="1933"/>
      <c r="WLE18" s="1933"/>
      <c r="WLF18" s="1933"/>
      <c r="WLG18" s="1933"/>
      <c r="WLH18" s="1933"/>
      <c r="WLI18" s="1933"/>
      <c r="WLJ18" s="1933"/>
      <c r="WLK18" s="1933"/>
      <c r="WLL18" s="1933"/>
      <c r="WLM18" s="1933"/>
      <c r="WLN18" s="1933"/>
      <c r="WLO18" s="1933"/>
      <c r="WLP18" s="1933"/>
      <c r="WLQ18" s="1933"/>
      <c r="WLR18" s="1933"/>
      <c r="WLS18" s="1933"/>
      <c r="WLT18" s="1933"/>
      <c r="WLU18" s="1933"/>
      <c r="WLV18" s="1933"/>
      <c r="WLW18" s="1933"/>
      <c r="WLX18" s="1933"/>
      <c r="WLY18" s="1933"/>
      <c r="WLZ18" s="1933"/>
      <c r="WMA18" s="1933"/>
      <c r="WMB18" s="1933"/>
      <c r="WMC18" s="1933"/>
      <c r="WMD18" s="1933"/>
      <c r="WME18" s="1933"/>
      <c r="WMF18" s="1933"/>
      <c r="WMG18" s="1933"/>
      <c r="WMH18" s="1933"/>
      <c r="WMI18" s="1933"/>
      <c r="WMJ18" s="1933"/>
      <c r="WMK18" s="1933"/>
      <c r="WML18" s="1933"/>
      <c r="WMM18" s="1933"/>
      <c r="WMN18" s="1933"/>
      <c r="WMO18" s="1933"/>
      <c r="WMP18" s="1933"/>
      <c r="WMQ18" s="1933"/>
      <c r="WMR18" s="1933"/>
      <c r="WMS18" s="1933"/>
      <c r="WMT18" s="1933"/>
      <c r="WMU18" s="1933"/>
      <c r="WMV18" s="1933"/>
      <c r="WMW18" s="1933"/>
      <c r="WMX18" s="1933"/>
      <c r="WMY18" s="1933"/>
      <c r="WMZ18" s="1933"/>
      <c r="WNA18" s="1933"/>
      <c r="WNB18" s="1933"/>
      <c r="WNC18" s="1933"/>
      <c r="WND18" s="1933"/>
      <c r="WNE18" s="1933"/>
      <c r="WNF18" s="1933"/>
      <c r="WNG18" s="1933"/>
      <c r="WNH18" s="1933"/>
      <c r="WNI18" s="1933"/>
      <c r="WNJ18" s="1933"/>
      <c r="WNK18" s="1933"/>
      <c r="WNL18" s="1933"/>
      <c r="WNM18" s="1933"/>
      <c r="WNN18" s="1933"/>
      <c r="WNO18" s="1933"/>
      <c r="WNP18" s="1933"/>
      <c r="WNQ18" s="1933"/>
      <c r="WNR18" s="1933"/>
      <c r="WNS18" s="1933"/>
      <c r="WNT18" s="1933"/>
      <c r="WNU18" s="1933"/>
      <c r="WNV18" s="1933"/>
      <c r="WNW18" s="1933"/>
      <c r="WNX18" s="1933"/>
      <c r="WNY18" s="1933"/>
      <c r="WNZ18" s="1933"/>
      <c r="WOA18" s="1933"/>
      <c r="WOB18" s="1933"/>
      <c r="WOC18" s="1933"/>
      <c r="WOD18" s="1933"/>
      <c r="WOE18" s="1933"/>
      <c r="WOF18" s="1933"/>
      <c r="WOG18" s="1933"/>
      <c r="WOH18" s="1933"/>
      <c r="WOI18" s="1933"/>
      <c r="WOJ18" s="1933"/>
      <c r="WOK18" s="1933"/>
      <c r="WOL18" s="1933"/>
      <c r="WOM18" s="1933"/>
      <c r="WON18" s="1933"/>
      <c r="WOO18" s="1933"/>
      <c r="WOP18" s="1933"/>
      <c r="WOQ18" s="1933"/>
      <c r="WOR18" s="1933"/>
      <c r="WOS18" s="1933"/>
      <c r="WOT18" s="1933"/>
      <c r="WOU18" s="1933"/>
      <c r="WOV18" s="1933"/>
      <c r="WOW18" s="1933"/>
      <c r="WOX18" s="1933"/>
      <c r="WOY18" s="1933"/>
      <c r="WOZ18" s="1933"/>
      <c r="WPA18" s="1933"/>
      <c r="WPB18" s="1933"/>
      <c r="WPC18" s="1933"/>
      <c r="WPD18" s="1933"/>
      <c r="WPE18" s="1933"/>
      <c r="WPF18" s="1933"/>
      <c r="WPG18" s="1933"/>
      <c r="WPH18" s="1933"/>
      <c r="WPI18" s="1933"/>
      <c r="WPJ18" s="1933"/>
      <c r="WPK18" s="1933"/>
      <c r="WPL18" s="1933"/>
      <c r="WPM18" s="1933"/>
      <c r="WPN18" s="1933"/>
      <c r="WPO18" s="1933"/>
      <c r="WPP18" s="1933"/>
      <c r="WPQ18" s="1933"/>
      <c r="WPR18" s="1933"/>
      <c r="WPS18" s="1933"/>
      <c r="WPT18" s="1933"/>
      <c r="WPU18" s="1933"/>
      <c r="WPV18" s="1933"/>
      <c r="WPW18" s="1933"/>
      <c r="WPX18" s="1933"/>
      <c r="WPY18" s="1933"/>
      <c r="WPZ18" s="1933"/>
      <c r="WQA18" s="1933"/>
      <c r="WQB18" s="1933"/>
      <c r="WQC18" s="1933"/>
      <c r="WQD18" s="1933"/>
      <c r="WQE18" s="1933"/>
      <c r="WQF18" s="1933"/>
      <c r="WQG18" s="1933"/>
      <c r="WQH18" s="1933"/>
      <c r="WQI18" s="1933"/>
      <c r="WQJ18" s="1933"/>
      <c r="WQK18" s="1933"/>
      <c r="WQL18" s="1933"/>
      <c r="WQM18" s="1933"/>
      <c r="WQN18" s="1933"/>
      <c r="WQO18" s="1933"/>
      <c r="WQP18" s="1933"/>
      <c r="WQQ18" s="1933"/>
      <c r="WQR18" s="1933"/>
      <c r="WQS18" s="1933"/>
      <c r="WQT18" s="1933"/>
      <c r="WQU18" s="1933"/>
      <c r="WQV18" s="1933"/>
      <c r="WQW18" s="1933"/>
      <c r="WQX18" s="1933"/>
      <c r="WQY18" s="1933"/>
      <c r="WQZ18" s="1933"/>
      <c r="WRA18" s="1933"/>
      <c r="WRB18" s="1933"/>
      <c r="WRC18" s="1933"/>
      <c r="WRD18" s="1933"/>
      <c r="WRE18" s="1933"/>
      <c r="WRF18" s="1933"/>
      <c r="WRG18" s="1933"/>
      <c r="WRH18" s="1933"/>
      <c r="WRI18" s="1933"/>
      <c r="WRJ18" s="1933"/>
      <c r="WRK18" s="1933"/>
      <c r="WRL18" s="1933"/>
      <c r="WRM18" s="1933"/>
      <c r="WRN18" s="1933"/>
      <c r="WRO18" s="1933"/>
      <c r="WRP18" s="1933"/>
      <c r="WRQ18" s="1933"/>
      <c r="WRR18" s="1933"/>
      <c r="WRS18" s="1933"/>
      <c r="WRT18" s="1933"/>
      <c r="WRU18" s="1933"/>
      <c r="WRV18" s="1933"/>
      <c r="WRW18" s="1933"/>
      <c r="WRX18" s="1933"/>
      <c r="WRY18" s="1933"/>
      <c r="WRZ18" s="1933"/>
      <c r="WSA18" s="1933"/>
      <c r="WSB18" s="1933"/>
      <c r="WSC18" s="1933"/>
      <c r="WSD18" s="1933"/>
      <c r="WSE18" s="1933"/>
      <c r="WSF18" s="1933"/>
      <c r="WSG18" s="1933"/>
      <c r="WSH18" s="1933"/>
      <c r="WSI18" s="1933"/>
      <c r="WSJ18" s="1933"/>
      <c r="WSK18" s="1933"/>
      <c r="WSL18" s="1933"/>
      <c r="WSM18" s="1933"/>
      <c r="WSN18" s="1933"/>
      <c r="WSO18" s="1933"/>
      <c r="WSP18" s="1933"/>
      <c r="WSQ18" s="1933"/>
      <c r="WSR18" s="1933"/>
      <c r="WSS18" s="1933"/>
      <c r="WST18" s="1933"/>
      <c r="WSU18" s="1933"/>
      <c r="WSV18" s="1933"/>
      <c r="WSW18" s="1933"/>
      <c r="WSX18" s="1933"/>
      <c r="WSY18" s="1933"/>
      <c r="WSZ18" s="1933"/>
      <c r="WTA18" s="1933"/>
      <c r="WTB18" s="1933"/>
      <c r="WTC18" s="1933"/>
      <c r="WTD18" s="1933"/>
      <c r="WTE18" s="1933"/>
      <c r="WTF18" s="1933"/>
      <c r="WTG18" s="1933"/>
      <c r="WTH18" s="1933"/>
      <c r="WTI18" s="1933"/>
      <c r="WTJ18" s="1933"/>
      <c r="WTK18" s="1933"/>
      <c r="WTL18" s="1933"/>
      <c r="WTM18" s="1933"/>
      <c r="WTN18" s="1933"/>
      <c r="WTO18" s="1933"/>
      <c r="WTP18" s="1933"/>
      <c r="WTQ18" s="1933"/>
      <c r="WTR18" s="1933"/>
      <c r="WTS18" s="1933"/>
      <c r="WTT18" s="1933"/>
      <c r="WTU18" s="1933"/>
      <c r="WTV18" s="1933"/>
      <c r="WTW18" s="1933"/>
      <c r="WTX18" s="1933"/>
      <c r="WTY18" s="1933"/>
      <c r="WTZ18" s="1933"/>
      <c r="WUA18" s="1933"/>
      <c r="WUB18" s="1933"/>
      <c r="WUC18" s="1933"/>
      <c r="WUD18" s="1933"/>
      <c r="WUE18" s="1933"/>
      <c r="WUF18" s="1933"/>
      <c r="WUG18" s="1933"/>
      <c r="WUH18" s="1933"/>
      <c r="WUI18" s="1933"/>
      <c r="WUJ18" s="1933"/>
      <c r="WUK18" s="1933"/>
      <c r="WUL18" s="1933"/>
      <c r="WUM18" s="1933"/>
      <c r="WUN18" s="1933"/>
      <c r="WUO18" s="1933"/>
      <c r="WUP18" s="1933"/>
      <c r="WUQ18" s="1933"/>
      <c r="WUR18" s="1933"/>
      <c r="WUS18" s="1933"/>
      <c r="WUT18" s="1933"/>
      <c r="WUU18" s="1933"/>
      <c r="WUV18" s="1933"/>
      <c r="WUW18" s="1933"/>
      <c r="WUX18" s="1933"/>
      <c r="WUY18" s="1933"/>
      <c r="WUZ18" s="1933"/>
      <c r="WVA18" s="1933"/>
      <c r="WVB18" s="1933"/>
      <c r="WVC18" s="1933"/>
      <c r="WVD18" s="1933"/>
      <c r="WVE18" s="1933"/>
      <c r="WVF18" s="1933"/>
      <c r="WVG18" s="1933"/>
      <c r="WVH18" s="1933"/>
      <c r="WVI18" s="1933"/>
      <c r="WVJ18" s="1933"/>
      <c r="WVK18" s="1933"/>
      <c r="WVL18" s="1933"/>
      <c r="WVM18" s="1933"/>
      <c r="WVN18" s="1933"/>
      <c r="WVO18" s="1933"/>
      <c r="WVP18" s="1933"/>
      <c r="WVQ18" s="1933"/>
      <c r="WVR18" s="1933"/>
      <c r="WVS18" s="1933"/>
      <c r="WVT18" s="1933"/>
      <c r="WVU18" s="1933"/>
      <c r="WVV18" s="1933"/>
      <c r="WVW18" s="1933"/>
      <c r="WVX18" s="1933"/>
      <c r="WVY18" s="1933"/>
      <c r="WVZ18" s="1933"/>
      <c r="WWA18" s="1933"/>
      <c r="WWB18" s="1933"/>
      <c r="WWC18" s="1933"/>
      <c r="WWD18" s="1933"/>
      <c r="WWE18" s="1933"/>
      <c r="WWF18" s="1933"/>
      <c r="WWG18" s="1933"/>
      <c r="WWH18" s="1933"/>
      <c r="WWI18" s="1933"/>
      <c r="WWJ18" s="1933"/>
      <c r="WWK18" s="1933"/>
      <c r="WWL18" s="1933"/>
      <c r="WWM18" s="1933"/>
      <c r="WWN18" s="1933"/>
      <c r="WWO18" s="1933"/>
      <c r="WWP18" s="1933"/>
      <c r="WWQ18" s="1933"/>
      <c r="WWR18" s="1933"/>
      <c r="WWS18" s="1933"/>
      <c r="WWT18" s="1933"/>
      <c r="WWU18" s="1933"/>
      <c r="WWV18" s="1933"/>
      <c r="WWW18" s="1933"/>
      <c r="WWX18" s="1933"/>
      <c r="WWY18" s="1933"/>
      <c r="WWZ18" s="1933"/>
      <c r="WXA18" s="1933"/>
      <c r="WXB18" s="1933"/>
      <c r="WXC18" s="1933"/>
      <c r="WXD18" s="1933"/>
      <c r="WXE18" s="1933"/>
      <c r="WXF18" s="1933"/>
      <c r="WXG18" s="1933"/>
      <c r="WXH18" s="1933"/>
      <c r="WXI18" s="1933"/>
      <c r="WXJ18" s="1933"/>
      <c r="WXK18" s="1933"/>
      <c r="WXL18" s="1933"/>
      <c r="WXM18" s="1933"/>
      <c r="WXN18" s="1933"/>
      <c r="WXO18" s="1933"/>
      <c r="WXP18" s="1933"/>
      <c r="WXQ18" s="1933"/>
      <c r="WXR18" s="1933"/>
      <c r="WXS18" s="1933"/>
      <c r="WXT18" s="1933"/>
      <c r="WXU18" s="1933"/>
      <c r="WXV18" s="1933"/>
      <c r="WXW18" s="1933"/>
      <c r="WXX18" s="1933"/>
      <c r="WXY18" s="1933"/>
      <c r="WXZ18" s="1933"/>
      <c r="WYA18" s="1933"/>
      <c r="WYB18" s="1933"/>
      <c r="WYC18" s="1933"/>
      <c r="WYD18" s="1933"/>
      <c r="WYE18" s="1933"/>
      <c r="WYF18" s="1933"/>
      <c r="WYG18" s="1933"/>
      <c r="WYH18" s="1933"/>
      <c r="WYI18" s="1933"/>
      <c r="WYJ18" s="1933"/>
      <c r="WYK18" s="1933"/>
      <c r="WYL18" s="1933"/>
      <c r="WYM18" s="1933"/>
      <c r="WYN18" s="1933"/>
      <c r="WYO18" s="1933"/>
      <c r="WYP18" s="1933"/>
      <c r="WYQ18" s="1933"/>
      <c r="WYR18" s="1933"/>
      <c r="WYS18" s="1933"/>
      <c r="WYT18" s="1933"/>
      <c r="WYU18" s="1933"/>
      <c r="WYV18" s="1933"/>
      <c r="WYW18" s="1933"/>
      <c r="WYX18" s="1933"/>
      <c r="WYY18" s="1933"/>
      <c r="WYZ18" s="1933"/>
      <c r="WZA18" s="1933"/>
      <c r="WZB18" s="1933"/>
      <c r="WZC18" s="1933"/>
      <c r="WZD18" s="1933"/>
      <c r="WZE18" s="1933"/>
      <c r="WZF18" s="1933"/>
      <c r="WZG18" s="1933"/>
      <c r="WZH18" s="1933"/>
      <c r="WZI18" s="1933"/>
      <c r="WZJ18" s="1933"/>
      <c r="WZK18" s="1933"/>
      <c r="WZL18" s="1933"/>
      <c r="WZM18" s="1933"/>
      <c r="WZN18" s="1933"/>
      <c r="WZO18" s="1933"/>
      <c r="WZP18" s="1933"/>
      <c r="WZQ18" s="1933"/>
      <c r="WZR18" s="1933"/>
      <c r="WZS18" s="1933"/>
      <c r="WZT18" s="1933"/>
      <c r="WZU18" s="1933"/>
      <c r="WZV18" s="1933"/>
      <c r="WZW18" s="1933"/>
      <c r="WZX18" s="1933"/>
      <c r="WZY18" s="1933"/>
      <c r="WZZ18" s="1933"/>
      <c r="XAA18" s="1933"/>
      <c r="XAB18" s="1933"/>
      <c r="XAC18" s="1933"/>
      <c r="XAD18" s="1933"/>
      <c r="XAE18" s="1933"/>
      <c r="XAF18" s="1933"/>
      <c r="XAG18" s="1933"/>
      <c r="XAH18" s="1933"/>
      <c r="XAI18" s="1933"/>
      <c r="XAJ18" s="1933"/>
      <c r="XAK18" s="1933"/>
      <c r="XAL18" s="1933"/>
      <c r="XAM18" s="1933"/>
      <c r="XAN18" s="1933"/>
      <c r="XAO18" s="1933"/>
      <c r="XAP18" s="1933"/>
      <c r="XAQ18" s="1933"/>
      <c r="XAR18" s="1933"/>
      <c r="XAS18" s="1933"/>
      <c r="XAT18" s="1933"/>
      <c r="XAU18" s="1933"/>
      <c r="XAV18" s="1933"/>
      <c r="XAW18" s="1933"/>
      <c r="XAX18" s="1933"/>
      <c r="XAY18" s="1933"/>
      <c r="XAZ18" s="1933"/>
      <c r="XBA18" s="1933"/>
      <c r="XBB18" s="1933"/>
      <c r="XBC18" s="1933"/>
      <c r="XBD18" s="1933"/>
      <c r="XBE18" s="1933"/>
      <c r="XBF18" s="1933"/>
      <c r="XBG18" s="1933"/>
      <c r="XBH18" s="1933"/>
      <c r="XBI18" s="1933"/>
      <c r="XBJ18" s="1933"/>
      <c r="XBK18" s="1933"/>
      <c r="XBL18" s="1933"/>
      <c r="XBM18" s="1933"/>
      <c r="XBN18" s="1933"/>
      <c r="XBO18" s="1933"/>
      <c r="XBP18" s="1933"/>
      <c r="XBQ18" s="1933"/>
      <c r="XBR18" s="1933"/>
      <c r="XBS18" s="1933"/>
      <c r="XBT18" s="1933"/>
      <c r="XBU18" s="1933"/>
      <c r="XBV18" s="1933"/>
      <c r="XBW18" s="1933"/>
      <c r="XBX18" s="1933"/>
      <c r="XBY18" s="1933"/>
      <c r="XBZ18" s="1933"/>
      <c r="XCA18" s="1933"/>
      <c r="XCB18" s="1933"/>
      <c r="XCC18" s="1933"/>
      <c r="XCD18" s="1933"/>
      <c r="XCE18" s="1933"/>
      <c r="XCF18" s="1933"/>
      <c r="XCG18" s="1933"/>
      <c r="XCH18" s="1933"/>
      <c r="XCI18" s="1933"/>
      <c r="XCJ18" s="1933"/>
      <c r="XCK18" s="1933"/>
      <c r="XCL18" s="1933"/>
      <c r="XCM18" s="1933"/>
      <c r="XCN18" s="1933"/>
      <c r="XCO18" s="1933"/>
      <c r="XCP18" s="1933"/>
      <c r="XCQ18" s="1933"/>
      <c r="XCR18" s="1933"/>
      <c r="XCS18" s="1933"/>
      <c r="XCT18" s="1933"/>
      <c r="XCU18" s="1933"/>
      <c r="XCV18" s="1933"/>
      <c r="XCW18" s="1933"/>
      <c r="XCX18" s="1933"/>
      <c r="XCY18" s="1933"/>
      <c r="XCZ18" s="1933"/>
      <c r="XDA18" s="1933"/>
      <c r="XDB18" s="1933"/>
      <c r="XDC18" s="1933"/>
      <c r="XDD18" s="1933"/>
      <c r="XDE18" s="1933"/>
      <c r="XDF18" s="1933"/>
      <c r="XDG18" s="1933"/>
      <c r="XDH18" s="1933"/>
      <c r="XDI18" s="1933"/>
      <c r="XDJ18" s="1933"/>
      <c r="XDK18" s="1933"/>
      <c r="XDL18" s="1933"/>
      <c r="XDM18" s="1933"/>
      <c r="XDN18" s="1933"/>
      <c r="XDO18" s="1933"/>
      <c r="XDP18" s="1933"/>
      <c r="XDQ18" s="1933"/>
      <c r="XDR18" s="1933"/>
      <c r="XDS18" s="1933"/>
      <c r="XDT18" s="1933"/>
      <c r="XDU18" s="1933"/>
      <c r="XDV18" s="1933"/>
      <c r="XDW18" s="1933"/>
      <c r="XDX18" s="1933"/>
      <c r="XDY18" s="1933"/>
      <c r="XDZ18" s="1933"/>
      <c r="XEA18" s="1933"/>
      <c r="XEB18" s="1933"/>
      <c r="XEC18" s="1933"/>
      <c r="XED18" s="1933"/>
      <c r="XEE18" s="1933"/>
      <c r="XEF18" s="1933"/>
      <c r="XEG18" s="1933"/>
      <c r="XEH18" s="1933"/>
      <c r="XEI18" s="1933"/>
      <c r="XEJ18" s="1933"/>
      <c r="XEK18" s="1933"/>
      <c r="XEL18" s="1933"/>
      <c r="XEM18" s="1933"/>
      <c r="XEN18" s="1933"/>
      <c r="XEO18" s="1933"/>
      <c r="XEP18" s="1933"/>
      <c r="XEQ18" s="1933"/>
      <c r="XER18" s="1933"/>
      <c r="XES18" s="1933"/>
      <c r="XET18" s="1933"/>
      <c r="XEU18" s="1933"/>
      <c r="XEV18" s="1933"/>
      <c r="XEW18" s="1933"/>
      <c r="XEX18" s="1933"/>
      <c r="XEY18" s="1933"/>
      <c r="XEZ18" s="1933"/>
      <c r="XFA18" s="1933"/>
      <c r="XFB18" s="1933"/>
      <c r="XFC18" s="1933"/>
      <c r="XFD18" s="1933"/>
    </row>
    <row r="19" spans="1:16384" ht="35.1" customHeight="1">
      <c r="A19" s="1928" t="s">
        <v>397</v>
      </c>
      <c r="B19" s="1928"/>
      <c r="C19" s="1928"/>
      <c r="D19" s="1928"/>
      <c r="E19" s="1928"/>
      <c r="F19" s="1928"/>
      <c r="G19" s="1928"/>
      <c r="H19" s="1928"/>
      <c r="I19" s="1928"/>
      <c r="J19" s="1685"/>
      <c r="K19" s="1933"/>
      <c r="L19" s="1933"/>
      <c r="M19" s="1933"/>
      <c r="N19" s="1933"/>
      <c r="O19" s="1933"/>
      <c r="P19" s="1933"/>
      <c r="Q19" s="1933"/>
      <c r="R19" s="1933"/>
      <c r="S19" s="1933"/>
      <c r="T19" s="1933"/>
      <c r="U19" s="1933"/>
      <c r="V19" s="1933"/>
      <c r="W19" s="1933"/>
      <c r="X19" s="1933"/>
      <c r="Y19" s="1933"/>
      <c r="Z19" s="1933"/>
      <c r="AA19" s="1933"/>
      <c r="AB19" s="1933"/>
      <c r="AC19" s="1933"/>
      <c r="AD19" s="1933"/>
      <c r="AE19" s="1933"/>
      <c r="AF19" s="1933"/>
      <c r="AG19" s="1933"/>
      <c r="AH19" s="1933"/>
      <c r="AI19" s="1933"/>
      <c r="AJ19" s="1933"/>
      <c r="AK19" s="1933"/>
      <c r="AL19" s="1933"/>
      <c r="AM19" s="1933"/>
      <c r="AN19" s="1933"/>
      <c r="AO19" s="1933"/>
      <c r="AP19" s="1933"/>
      <c r="AQ19" s="1933"/>
      <c r="AR19" s="1933"/>
      <c r="AS19" s="1933"/>
      <c r="AT19" s="1933"/>
      <c r="AU19" s="1933"/>
      <c r="AV19" s="1933"/>
      <c r="AW19" s="1933"/>
      <c r="AX19" s="1933"/>
      <c r="AY19" s="1933"/>
      <c r="AZ19" s="1933"/>
      <c r="BA19" s="1933"/>
      <c r="BB19" s="1933"/>
      <c r="BC19" s="1933"/>
      <c r="BD19" s="1933"/>
      <c r="BE19" s="1933"/>
      <c r="BF19" s="1933"/>
      <c r="BG19" s="1933"/>
      <c r="BH19" s="1933"/>
      <c r="BI19" s="1933"/>
      <c r="BJ19" s="1933"/>
      <c r="BK19" s="1933"/>
      <c r="BL19" s="1933"/>
      <c r="BM19" s="1933"/>
      <c r="BN19" s="1933"/>
      <c r="BO19" s="1933"/>
      <c r="BP19" s="1933"/>
      <c r="BQ19" s="1933"/>
      <c r="BR19" s="1933"/>
      <c r="BS19" s="1933"/>
      <c r="BT19" s="1933"/>
      <c r="BU19" s="1933"/>
      <c r="BV19" s="1933"/>
      <c r="BW19" s="1933"/>
      <c r="BX19" s="1933"/>
      <c r="BY19" s="1933"/>
      <c r="BZ19" s="1933"/>
      <c r="CA19" s="1933"/>
      <c r="CB19" s="1933"/>
      <c r="CC19" s="1933"/>
      <c r="CD19" s="1933"/>
      <c r="CE19" s="1933"/>
      <c r="CF19" s="1933"/>
      <c r="CG19" s="1933"/>
      <c r="CH19" s="1933"/>
      <c r="CI19" s="1933"/>
      <c r="CJ19" s="1933"/>
      <c r="CK19" s="1933"/>
      <c r="CL19" s="1933"/>
      <c r="CM19" s="1933"/>
      <c r="CN19" s="1933"/>
      <c r="CO19" s="1933"/>
      <c r="CP19" s="1933"/>
      <c r="CQ19" s="1933"/>
      <c r="CR19" s="1933"/>
      <c r="CS19" s="1933"/>
      <c r="CT19" s="1933"/>
      <c r="CU19" s="1933"/>
      <c r="CV19" s="1933"/>
      <c r="CW19" s="1933"/>
      <c r="CX19" s="1933"/>
      <c r="CY19" s="1933"/>
      <c r="CZ19" s="1933"/>
      <c r="DA19" s="1933"/>
      <c r="DB19" s="1933"/>
      <c r="DC19" s="1933"/>
      <c r="DD19" s="1933"/>
      <c r="DE19" s="1933"/>
      <c r="DF19" s="1933"/>
      <c r="DG19" s="1933"/>
      <c r="DH19" s="1933"/>
      <c r="DI19" s="1933"/>
      <c r="DJ19" s="1933"/>
      <c r="DK19" s="1933"/>
      <c r="DL19" s="1933"/>
      <c r="DM19" s="1933"/>
      <c r="DN19" s="1933"/>
      <c r="DO19" s="1933"/>
      <c r="DP19" s="1933"/>
      <c r="DQ19" s="1933"/>
      <c r="DR19" s="1933"/>
      <c r="DS19" s="1933"/>
      <c r="DT19" s="1933"/>
      <c r="DU19" s="1933"/>
      <c r="DV19" s="1933"/>
      <c r="DW19" s="1933"/>
      <c r="DX19" s="1933"/>
      <c r="DY19" s="1933"/>
      <c r="DZ19" s="1933"/>
      <c r="EA19" s="1933"/>
      <c r="EB19" s="1933"/>
      <c r="EC19" s="1933"/>
      <c r="ED19" s="1933"/>
      <c r="EE19" s="1933"/>
      <c r="EF19" s="1933"/>
      <c r="EG19" s="1933"/>
      <c r="EH19" s="1933"/>
      <c r="EI19" s="1933"/>
      <c r="EJ19" s="1933"/>
      <c r="EK19" s="1933"/>
      <c r="EL19" s="1933"/>
      <c r="EM19" s="1933"/>
      <c r="EN19" s="1933"/>
      <c r="EO19" s="1933"/>
      <c r="EP19" s="1933"/>
      <c r="EQ19" s="1933"/>
      <c r="ER19" s="1933"/>
      <c r="ES19" s="1933"/>
      <c r="ET19" s="1933"/>
      <c r="EU19" s="1933"/>
      <c r="EV19" s="1933"/>
      <c r="EW19" s="1933"/>
      <c r="EX19" s="1933"/>
      <c r="EY19" s="1933"/>
      <c r="EZ19" s="1933"/>
      <c r="FA19" s="1933"/>
      <c r="FB19" s="1933"/>
      <c r="FC19" s="1933"/>
      <c r="FD19" s="1933"/>
      <c r="FE19" s="1933"/>
      <c r="FF19" s="1933"/>
      <c r="FG19" s="1933"/>
      <c r="FH19" s="1933"/>
      <c r="FI19" s="1933"/>
      <c r="FJ19" s="1933"/>
      <c r="FK19" s="1933"/>
      <c r="FL19" s="1933"/>
      <c r="FM19" s="1933"/>
      <c r="FN19" s="1933"/>
      <c r="FO19" s="1933"/>
      <c r="FP19" s="1933"/>
      <c r="FQ19" s="1933"/>
      <c r="FR19" s="1933"/>
      <c r="FS19" s="1933"/>
      <c r="FT19" s="1933"/>
      <c r="FU19" s="1933"/>
      <c r="FV19" s="1933"/>
      <c r="FW19" s="1933"/>
      <c r="FX19" s="1933"/>
      <c r="FY19" s="1933"/>
      <c r="FZ19" s="1933"/>
      <c r="GA19" s="1933"/>
      <c r="GB19" s="1933"/>
      <c r="GC19" s="1933"/>
      <c r="GD19" s="1933"/>
      <c r="GE19" s="1933"/>
      <c r="GF19" s="1933"/>
      <c r="GG19" s="1933"/>
      <c r="GH19" s="1933"/>
      <c r="GI19" s="1933"/>
      <c r="GJ19" s="1933"/>
      <c r="GK19" s="1933"/>
      <c r="GL19" s="1933"/>
      <c r="GM19" s="1933"/>
      <c r="GN19" s="1933"/>
      <c r="GO19" s="1933"/>
      <c r="GP19" s="1933"/>
      <c r="GQ19" s="1933"/>
      <c r="GR19" s="1933"/>
      <c r="GS19" s="1933"/>
      <c r="GT19" s="1933"/>
      <c r="GU19" s="1933"/>
      <c r="GV19" s="1933"/>
      <c r="GW19" s="1933"/>
      <c r="GX19" s="1933"/>
      <c r="GY19" s="1933"/>
      <c r="GZ19" s="1933"/>
      <c r="HA19" s="1933"/>
      <c r="HB19" s="1933"/>
      <c r="HC19" s="1933"/>
      <c r="HD19" s="1933"/>
      <c r="HE19" s="1933"/>
      <c r="HF19" s="1933"/>
      <c r="HG19" s="1933"/>
      <c r="HH19" s="1933"/>
      <c r="HI19" s="1933"/>
      <c r="HJ19" s="1933"/>
      <c r="HK19" s="1933"/>
      <c r="HL19" s="1933"/>
      <c r="HM19" s="1933"/>
      <c r="HN19" s="1933"/>
      <c r="HO19" s="1933"/>
      <c r="HP19" s="1933"/>
      <c r="HQ19" s="1933"/>
      <c r="HR19" s="1933"/>
      <c r="HS19" s="1933"/>
      <c r="HT19" s="1933"/>
      <c r="HU19" s="1933"/>
      <c r="HV19" s="1933"/>
      <c r="HW19" s="1933"/>
      <c r="HX19" s="1933"/>
      <c r="HY19" s="1933"/>
      <c r="HZ19" s="1933"/>
      <c r="IA19" s="1933"/>
      <c r="IB19" s="1933"/>
      <c r="IC19" s="1933"/>
      <c r="ID19" s="1933"/>
      <c r="IE19" s="1933"/>
      <c r="IF19" s="1933"/>
      <c r="IG19" s="1933"/>
      <c r="IH19" s="1933"/>
      <c r="II19" s="1933"/>
      <c r="IJ19" s="1933"/>
      <c r="IK19" s="1933"/>
      <c r="IL19" s="1933"/>
      <c r="IM19" s="1933"/>
      <c r="IN19" s="1933"/>
      <c r="IO19" s="1933"/>
      <c r="IP19" s="1933"/>
      <c r="IQ19" s="1933"/>
      <c r="IR19" s="1933"/>
      <c r="IS19" s="1933"/>
      <c r="IT19" s="1933"/>
      <c r="IU19" s="1933"/>
      <c r="IV19" s="1933"/>
      <c r="IW19" s="1933"/>
      <c r="IX19" s="1933"/>
      <c r="IY19" s="1933"/>
      <c r="IZ19" s="1933"/>
      <c r="JA19" s="1933"/>
      <c r="JB19" s="1933"/>
      <c r="JC19" s="1933"/>
      <c r="JD19" s="1933"/>
      <c r="JE19" s="1933"/>
      <c r="JF19" s="1933"/>
      <c r="JG19" s="1933"/>
      <c r="JH19" s="1933"/>
      <c r="JI19" s="1933"/>
      <c r="JJ19" s="1933"/>
      <c r="JK19" s="1933"/>
      <c r="JL19" s="1933"/>
      <c r="JM19" s="1933"/>
      <c r="JN19" s="1933"/>
      <c r="JO19" s="1933"/>
      <c r="JP19" s="1933"/>
      <c r="JQ19" s="1933"/>
      <c r="JR19" s="1933"/>
      <c r="JS19" s="1933"/>
      <c r="JT19" s="1933"/>
      <c r="JU19" s="1933"/>
      <c r="JV19" s="1933"/>
      <c r="JW19" s="1933"/>
      <c r="JX19" s="1933"/>
      <c r="JY19" s="1933"/>
      <c r="JZ19" s="1933"/>
      <c r="KA19" s="1933"/>
      <c r="KB19" s="1933"/>
      <c r="KC19" s="1933"/>
      <c r="KD19" s="1933"/>
      <c r="KE19" s="1933"/>
      <c r="KF19" s="1933"/>
      <c r="KG19" s="1933"/>
      <c r="KH19" s="1933"/>
      <c r="KI19" s="1933"/>
      <c r="KJ19" s="1933"/>
      <c r="KK19" s="1933"/>
      <c r="KL19" s="1933"/>
      <c r="KM19" s="1933"/>
      <c r="KN19" s="1933"/>
      <c r="KO19" s="1933"/>
      <c r="KP19" s="1933"/>
      <c r="KQ19" s="1933"/>
      <c r="KR19" s="1933"/>
      <c r="KS19" s="1933"/>
      <c r="KT19" s="1933"/>
      <c r="KU19" s="1933"/>
      <c r="KV19" s="1933"/>
      <c r="KW19" s="1933"/>
      <c r="KX19" s="1933"/>
      <c r="KY19" s="1933"/>
      <c r="KZ19" s="1933"/>
      <c r="LA19" s="1933"/>
      <c r="LB19" s="1933"/>
      <c r="LC19" s="1933"/>
      <c r="LD19" s="1933"/>
      <c r="LE19" s="1933"/>
      <c r="LF19" s="1933"/>
      <c r="LG19" s="1933"/>
      <c r="LH19" s="1933"/>
      <c r="LI19" s="1933"/>
      <c r="LJ19" s="1933"/>
      <c r="LK19" s="1933"/>
      <c r="LL19" s="1933"/>
      <c r="LM19" s="1933"/>
      <c r="LN19" s="1933"/>
      <c r="LO19" s="1933"/>
      <c r="LP19" s="1933"/>
      <c r="LQ19" s="1933"/>
      <c r="LR19" s="1933"/>
      <c r="LS19" s="1933"/>
      <c r="LT19" s="1933"/>
      <c r="LU19" s="1933"/>
      <c r="LV19" s="1933"/>
      <c r="LW19" s="1933"/>
      <c r="LX19" s="1933"/>
      <c r="LY19" s="1933"/>
      <c r="LZ19" s="1933"/>
      <c r="MA19" s="1933"/>
      <c r="MB19" s="1933"/>
      <c r="MC19" s="1933"/>
      <c r="MD19" s="1933"/>
      <c r="ME19" s="1933"/>
      <c r="MF19" s="1933"/>
      <c r="MG19" s="1933"/>
      <c r="MH19" s="1933"/>
      <c r="MI19" s="1933"/>
      <c r="MJ19" s="1933"/>
      <c r="MK19" s="1933"/>
      <c r="ML19" s="1933"/>
      <c r="MM19" s="1933"/>
      <c r="MN19" s="1933"/>
      <c r="MO19" s="1933"/>
      <c r="MP19" s="1933"/>
      <c r="MQ19" s="1933"/>
      <c r="MR19" s="1933"/>
      <c r="MS19" s="1933"/>
      <c r="MT19" s="1933"/>
      <c r="MU19" s="1933"/>
      <c r="MV19" s="1933"/>
      <c r="MW19" s="1933"/>
      <c r="MX19" s="1933"/>
      <c r="MY19" s="1933"/>
      <c r="MZ19" s="1933"/>
      <c r="NA19" s="1933"/>
      <c r="NB19" s="1933"/>
      <c r="NC19" s="1933"/>
      <c r="ND19" s="1933"/>
      <c r="NE19" s="1933"/>
      <c r="NF19" s="1933"/>
      <c r="NG19" s="1933"/>
      <c r="NH19" s="1933"/>
      <c r="NI19" s="1933"/>
      <c r="NJ19" s="1933"/>
      <c r="NK19" s="1933"/>
      <c r="NL19" s="1933"/>
      <c r="NM19" s="1933"/>
      <c r="NN19" s="1933"/>
      <c r="NO19" s="1933"/>
      <c r="NP19" s="1933"/>
      <c r="NQ19" s="1933"/>
      <c r="NR19" s="1933"/>
      <c r="NS19" s="1933"/>
      <c r="NT19" s="1933"/>
      <c r="NU19" s="1933"/>
      <c r="NV19" s="1933"/>
      <c r="NW19" s="1933"/>
      <c r="NX19" s="1933"/>
      <c r="NY19" s="1933"/>
      <c r="NZ19" s="1933"/>
      <c r="OA19" s="1933"/>
      <c r="OB19" s="1933"/>
      <c r="OC19" s="1933"/>
      <c r="OD19" s="1933"/>
      <c r="OE19" s="1933"/>
      <c r="OF19" s="1933"/>
      <c r="OG19" s="1933"/>
      <c r="OH19" s="1933"/>
      <c r="OI19" s="1933"/>
      <c r="OJ19" s="1933"/>
      <c r="OK19" s="1933"/>
      <c r="OL19" s="1933"/>
      <c r="OM19" s="1933"/>
      <c r="ON19" s="1933"/>
      <c r="OO19" s="1933"/>
      <c r="OP19" s="1933"/>
      <c r="OQ19" s="1933"/>
      <c r="OR19" s="1933"/>
      <c r="OS19" s="1933"/>
      <c r="OT19" s="1933"/>
      <c r="OU19" s="1933"/>
      <c r="OV19" s="1933"/>
      <c r="OW19" s="1933"/>
      <c r="OX19" s="1933"/>
      <c r="OY19" s="1933"/>
      <c r="OZ19" s="1933"/>
      <c r="PA19" s="1933"/>
      <c r="PB19" s="1933"/>
      <c r="PC19" s="1933"/>
      <c r="PD19" s="1933"/>
      <c r="PE19" s="1933"/>
      <c r="PF19" s="1933"/>
      <c r="PG19" s="1933"/>
      <c r="PH19" s="1933"/>
      <c r="PI19" s="1933"/>
      <c r="PJ19" s="1933"/>
      <c r="PK19" s="1933"/>
      <c r="PL19" s="1933"/>
      <c r="PM19" s="1933"/>
      <c r="PN19" s="1933"/>
      <c r="PO19" s="1933"/>
      <c r="PP19" s="1933"/>
      <c r="PQ19" s="1933"/>
      <c r="PR19" s="1933"/>
      <c r="PS19" s="1933"/>
      <c r="PT19" s="1933"/>
      <c r="PU19" s="1933"/>
      <c r="PV19" s="1933"/>
      <c r="PW19" s="1933"/>
      <c r="PX19" s="1933"/>
      <c r="PY19" s="1933"/>
      <c r="PZ19" s="1933"/>
      <c r="QA19" s="1933"/>
      <c r="QB19" s="1933"/>
      <c r="QC19" s="1933"/>
      <c r="QD19" s="1933"/>
      <c r="QE19" s="1933"/>
      <c r="QF19" s="1933"/>
      <c r="QG19" s="1933"/>
      <c r="QH19" s="1933"/>
      <c r="QI19" s="1933"/>
      <c r="QJ19" s="1933"/>
      <c r="QK19" s="1933"/>
      <c r="QL19" s="1933"/>
      <c r="QM19" s="1933"/>
      <c r="QN19" s="1933"/>
      <c r="QO19" s="1933"/>
      <c r="QP19" s="1933"/>
      <c r="QQ19" s="1933"/>
      <c r="QR19" s="1933"/>
      <c r="QS19" s="1933"/>
      <c r="QT19" s="1933"/>
      <c r="QU19" s="1933"/>
      <c r="QV19" s="1933"/>
      <c r="QW19" s="1933"/>
      <c r="QX19" s="1933"/>
      <c r="QY19" s="1933"/>
      <c r="QZ19" s="1933"/>
      <c r="RA19" s="1933"/>
      <c r="RB19" s="1933"/>
      <c r="RC19" s="1933"/>
      <c r="RD19" s="1933"/>
      <c r="RE19" s="1933"/>
      <c r="RF19" s="1933"/>
      <c r="RG19" s="1933"/>
      <c r="RH19" s="1933"/>
      <c r="RI19" s="1933"/>
      <c r="RJ19" s="1933"/>
      <c r="RK19" s="1933"/>
      <c r="RL19" s="1933"/>
      <c r="RM19" s="1933"/>
      <c r="RN19" s="1933"/>
      <c r="RO19" s="1933"/>
      <c r="RP19" s="1933"/>
      <c r="RQ19" s="1933"/>
      <c r="RR19" s="1933"/>
      <c r="RS19" s="1933"/>
      <c r="RT19" s="1933"/>
      <c r="RU19" s="1933"/>
      <c r="RV19" s="1933"/>
      <c r="RW19" s="1933"/>
      <c r="RX19" s="1933"/>
      <c r="RY19" s="1933"/>
      <c r="RZ19" s="1933"/>
      <c r="SA19" s="1933"/>
      <c r="SB19" s="1933"/>
      <c r="SC19" s="1933"/>
      <c r="SD19" s="1933"/>
      <c r="SE19" s="1933"/>
      <c r="SF19" s="1933"/>
      <c r="SG19" s="1933"/>
      <c r="SH19" s="1933"/>
      <c r="SI19" s="1933"/>
      <c r="SJ19" s="1933"/>
      <c r="SK19" s="1933"/>
      <c r="SL19" s="1933"/>
      <c r="SM19" s="1933"/>
      <c r="SN19" s="1933"/>
      <c r="SO19" s="1933"/>
      <c r="SP19" s="1933"/>
      <c r="SQ19" s="1933"/>
      <c r="SR19" s="1933"/>
      <c r="SS19" s="1933"/>
      <c r="ST19" s="1933"/>
      <c r="SU19" s="1933"/>
      <c r="SV19" s="1933"/>
      <c r="SW19" s="1933"/>
      <c r="SX19" s="1933"/>
      <c r="SY19" s="1933"/>
      <c r="SZ19" s="1933"/>
      <c r="TA19" s="1933"/>
      <c r="TB19" s="1933"/>
      <c r="TC19" s="1933"/>
      <c r="TD19" s="1933"/>
      <c r="TE19" s="1933"/>
      <c r="TF19" s="1933"/>
      <c r="TG19" s="1933"/>
      <c r="TH19" s="1933"/>
      <c r="TI19" s="1933"/>
      <c r="TJ19" s="1933"/>
      <c r="TK19" s="1933"/>
      <c r="TL19" s="1933"/>
      <c r="TM19" s="1933"/>
      <c r="TN19" s="1933"/>
      <c r="TO19" s="1933"/>
      <c r="TP19" s="1933"/>
      <c r="TQ19" s="1933"/>
      <c r="TR19" s="1933"/>
      <c r="TS19" s="1933"/>
      <c r="TT19" s="1933"/>
      <c r="TU19" s="1933"/>
      <c r="TV19" s="1933"/>
      <c r="TW19" s="1933"/>
      <c r="TX19" s="1933"/>
      <c r="TY19" s="1933"/>
      <c r="TZ19" s="1933"/>
      <c r="UA19" s="1933"/>
      <c r="UB19" s="1933"/>
      <c r="UC19" s="1933"/>
      <c r="UD19" s="1933"/>
      <c r="UE19" s="1933"/>
      <c r="UF19" s="1933"/>
      <c r="UG19" s="1933"/>
      <c r="UH19" s="1933"/>
      <c r="UI19" s="1933"/>
      <c r="UJ19" s="1933"/>
      <c r="UK19" s="1933"/>
      <c r="UL19" s="1933"/>
      <c r="UM19" s="1933"/>
      <c r="UN19" s="1933"/>
      <c r="UO19" s="1933"/>
      <c r="UP19" s="1933"/>
      <c r="UQ19" s="1933"/>
      <c r="UR19" s="1933"/>
      <c r="US19" s="1933"/>
      <c r="UT19" s="1933"/>
      <c r="UU19" s="1933"/>
      <c r="UV19" s="1933"/>
      <c r="UW19" s="1933"/>
      <c r="UX19" s="1933"/>
      <c r="UY19" s="1933"/>
      <c r="UZ19" s="1933"/>
      <c r="VA19" s="1933"/>
      <c r="VB19" s="1933"/>
      <c r="VC19" s="1933"/>
      <c r="VD19" s="1933"/>
      <c r="VE19" s="1933"/>
      <c r="VF19" s="1933"/>
      <c r="VG19" s="1933"/>
      <c r="VH19" s="1933"/>
      <c r="VI19" s="1933"/>
      <c r="VJ19" s="1933"/>
      <c r="VK19" s="1933"/>
      <c r="VL19" s="1933"/>
      <c r="VM19" s="1933"/>
      <c r="VN19" s="1933"/>
      <c r="VO19" s="1933"/>
      <c r="VP19" s="1933"/>
      <c r="VQ19" s="1933"/>
      <c r="VR19" s="1933"/>
      <c r="VS19" s="1933"/>
      <c r="VT19" s="1933"/>
      <c r="VU19" s="1933"/>
      <c r="VV19" s="1933"/>
      <c r="VW19" s="1933"/>
      <c r="VX19" s="1933"/>
      <c r="VY19" s="1933"/>
      <c r="VZ19" s="1933"/>
      <c r="WA19" s="1933"/>
      <c r="WB19" s="1933"/>
      <c r="WC19" s="1933"/>
      <c r="WD19" s="1933"/>
      <c r="WE19" s="1933"/>
      <c r="WF19" s="1933"/>
      <c r="WG19" s="1933"/>
      <c r="WH19" s="1933"/>
      <c r="WI19" s="1933"/>
      <c r="WJ19" s="1933"/>
      <c r="WK19" s="1933"/>
      <c r="WL19" s="1933"/>
      <c r="WM19" s="1933"/>
      <c r="WN19" s="1933"/>
      <c r="WO19" s="1933"/>
      <c r="WP19" s="1933"/>
      <c r="WQ19" s="1933"/>
      <c r="WR19" s="1933"/>
      <c r="WS19" s="1933"/>
      <c r="WT19" s="1933"/>
      <c r="WU19" s="1933"/>
      <c r="WV19" s="1933"/>
      <c r="WW19" s="1933"/>
      <c r="WX19" s="1933"/>
      <c r="WY19" s="1933"/>
      <c r="WZ19" s="1933"/>
      <c r="XA19" s="1933"/>
      <c r="XB19" s="1933"/>
      <c r="XC19" s="1933"/>
      <c r="XD19" s="1933"/>
      <c r="XE19" s="1933"/>
      <c r="XF19" s="1933"/>
      <c r="XG19" s="1933"/>
      <c r="XH19" s="1933"/>
      <c r="XI19" s="1933"/>
      <c r="XJ19" s="1933"/>
      <c r="XK19" s="1933"/>
      <c r="XL19" s="1933"/>
      <c r="XM19" s="1933"/>
      <c r="XN19" s="1933"/>
      <c r="XO19" s="1933"/>
      <c r="XP19" s="1933"/>
      <c r="XQ19" s="1933"/>
      <c r="XR19" s="1933"/>
      <c r="XS19" s="1933"/>
      <c r="XT19" s="1933"/>
      <c r="XU19" s="1933"/>
      <c r="XV19" s="1933"/>
      <c r="XW19" s="1933"/>
      <c r="XX19" s="1933"/>
      <c r="XY19" s="1933"/>
      <c r="XZ19" s="1933"/>
      <c r="YA19" s="1933"/>
      <c r="YB19" s="1933"/>
      <c r="YC19" s="1933"/>
      <c r="YD19" s="1933"/>
      <c r="YE19" s="1933"/>
      <c r="YF19" s="1933"/>
      <c r="YG19" s="1933"/>
      <c r="YH19" s="1933"/>
      <c r="YI19" s="1933"/>
      <c r="YJ19" s="1933"/>
      <c r="YK19" s="1933"/>
      <c r="YL19" s="1933"/>
      <c r="YM19" s="1933"/>
      <c r="YN19" s="1933"/>
      <c r="YO19" s="1933"/>
      <c r="YP19" s="1933"/>
      <c r="YQ19" s="1933"/>
      <c r="YR19" s="1933"/>
      <c r="YS19" s="1933"/>
      <c r="YT19" s="1933"/>
      <c r="YU19" s="1933"/>
      <c r="YV19" s="1933"/>
      <c r="YW19" s="1933"/>
      <c r="YX19" s="1933"/>
      <c r="YY19" s="1933"/>
      <c r="YZ19" s="1933"/>
      <c r="ZA19" s="1933"/>
      <c r="ZB19" s="1933"/>
      <c r="ZC19" s="1933"/>
      <c r="ZD19" s="1933"/>
      <c r="ZE19" s="1933"/>
      <c r="ZF19" s="1933"/>
      <c r="ZG19" s="1933"/>
      <c r="ZH19" s="1933"/>
      <c r="ZI19" s="1933"/>
      <c r="ZJ19" s="1933"/>
      <c r="ZK19" s="1933"/>
      <c r="ZL19" s="1933"/>
      <c r="ZM19" s="1933"/>
      <c r="ZN19" s="1933"/>
      <c r="ZO19" s="1933"/>
      <c r="ZP19" s="1933"/>
      <c r="ZQ19" s="1933"/>
      <c r="ZR19" s="1933"/>
      <c r="ZS19" s="1933"/>
      <c r="ZT19" s="1933"/>
      <c r="ZU19" s="1933"/>
      <c r="ZV19" s="1933"/>
      <c r="ZW19" s="1933"/>
      <c r="ZX19" s="1933"/>
      <c r="ZY19" s="1933"/>
      <c r="ZZ19" s="1933"/>
      <c r="AAA19" s="1933"/>
      <c r="AAB19" s="1933"/>
      <c r="AAC19" s="1933"/>
      <c r="AAD19" s="1933"/>
      <c r="AAE19" s="1933"/>
      <c r="AAF19" s="1933"/>
      <c r="AAG19" s="1933"/>
      <c r="AAH19" s="1933"/>
      <c r="AAI19" s="1933"/>
      <c r="AAJ19" s="1933"/>
      <c r="AAK19" s="1933"/>
      <c r="AAL19" s="1933"/>
      <c r="AAM19" s="1933"/>
      <c r="AAN19" s="1933"/>
      <c r="AAO19" s="1933"/>
      <c r="AAP19" s="1933"/>
      <c r="AAQ19" s="1933"/>
      <c r="AAR19" s="1933"/>
      <c r="AAS19" s="1933"/>
      <c r="AAT19" s="1933"/>
      <c r="AAU19" s="1933"/>
      <c r="AAV19" s="1933"/>
      <c r="AAW19" s="1933"/>
      <c r="AAX19" s="1933"/>
      <c r="AAY19" s="1933"/>
      <c r="AAZ19" s="1933"/>
      <c r="ABA19" s="1933"/>
      <c r="ABB19" s="1933"/>
      <c r="ABC19" s="1933"/>
      <c r="ABD19" s="1933"/>
      <c r="ABE19" s="1933"/>
      <c r="ABF19" s="1933"/>
      <c r="ABG19" s="1933"/>
      <c r="ABH19" s="1933"/>
      <c r="ABI19" s="1933"/>
      <c r="ABJ19" s="1933"/>
      <c r="ABK19" s="1933"/>
      <c r="ABL19" s="1933"/>
      <c r="ABM19" s="1933"/>
      <c r="ABN19" s="1933"/>
      <c r="ABO19" s="1933"/>
      <c r="ABP19" s="1933"/>
      <c r="ABQ19" s="1933"/>
      <c r="ABR19" s="1933"/>
      <c r="ABS19" s="1933"/>
      <c r="ABT19" s="1933"/>
      <c r="ABU19" s="1933"/>
      <c r="ABV19" s="1933"/>
      <c r="ABW19" s="1933"/>
      <c r="ABX19" s="1933"/>
      <c r="ABY19" s="1933"/>
      <c r="ABZ19" s="1933"/>
      <c r="ACA19" s="1933"/>
      <c r="ACB19" s="1933"/>
      <c r="ACC19" s="1933"/>
      <c r="ACD19" s="1933"/>
      <c r="ACE19" s="1933"/>
      <c r="ACF19" s="1933"/>
      <c r="ACG19" s="1933"/>
      <c r="ACH19" s="1933"/>
      <c r="ACI19" s="1933"/>
      <c r="ACJ19" s="1933"/>
      <c r="ACK19" s="1933"/>
      <c r="ACL19" s="1933"/>
      <c r="ACM19" s="1933"/>
      <c r="ACN19" s="1933"/>
      <c r="ACO19" s="1933"/>
      <c r="ACP19" s="1933"/>
      <c r="ACQ19" s="1933"/>
      <c r="ACR19" s="1933"/>
      <c r="ACS19" s="1933"/>
      <c r="ACT19" s="1933"/>
      <c r="ACU19" s="1933"/>
      <c r="ACV19" s="1933"/>
      <c r="ACW19" s="1933"/>
      <c r="ACX19" s="1933"/>
      <c r="ACY19" s="1933"/>
      <c r="ACZ19" s="1933"/>
      <c r="ADA19" s="1933"/>
      <c r="ADB19" s="1933"/>
      <c r="ADC19" s="1933"/>
      <c r="ADD19" s="1933"/>
      <c r="ADE19" s="1933"/>
      <c r="ADF19" s="1933"/>
      <c r="ADG19" s="1933"/>
      <c r="ADH19" s="1933"/>
      <c r="ADI19" s="1933"/>
      <c r="ADJ19" s="1933"/>
      <c r="ADK19" s="1933"/>
      <c r="ADL19" s="1933"/>
      <c r="ADM19" s="1933"/>
      <c r="ADN19" s="1933"/>
      <c r="ADO19" s="1933"/>
      <c r="ADP19" s="1933"/>
      <c r="ADQ19" s="1933"/>
      <c r="ADR19" s="1933"/>
      <c r="ADS19" s="1933"/>
      <c r="ADT19" s="1933"/>
      <c r="ADU19" s="1933"/>
      <c r="ADV19" s="1933"/>
      <c r="ADW19" s="1933"/>
      <c r="ADX19" s="1933"/>
      <c r="ADY19" s="1933"/>
      <c r="ADZ19" s="1933"/>
      <c r="AEA19" s="1933"/>
      <c r="AEB19" s="1933"/>
      <c r="AEC19" s="1933"/>
      <c r="AED19" s="1933"/>
      <c r="AEE19" s="1933"/>
      <c r="AEF19" s="1933"/>
      <c r="AEG19" s="1933"/>
      <c r="AEH19" s="1933"/>
      <c r="AEI19" s="1933"/>
      <c r="AEJ19" s="1933"/>
      <c r="AEK19" s="1933"/>
      <c r="AEL19" s="1933"/>
      <c r="AEM19" s="1933"/>
      <c r="AEN19" s="1933"/>
      <c r="AEO19" s="1933"/>
      <c r="AEP19" s="1933"/>
      <c r="AEQ19" s="1933"/>
      <c r="AER19" s="1933"/>
      <c r="AES19" s="1933"/>
      <c r="AET19" s="1933"/>
      <c r="AEU19" s="1933"/>
      <c r="AEV19" s="1933"/>
      <c r="AEW19" s="1933"/>
      <c r="AEX19" s="1933"/>
      <c r="AEY19" s="1933"/>
      <c r="AEZ19" s="1933"/>
      <c r="AFA19" s="1933"/>
      <c r="AFB19" s="1933"/>
      <c r="AFC19" s="1933"/>
      <c r="AFD19" s="1933"/>
      <c r="AFE19" s="1933"/>
      <c r="AFF19" s="1933"/>
      <c r="AFG19" s="1933"/>
      <c r="AFH19" s="1933"/>
      <c r="AFI19" s="1933"/>
      <c r="AFJ19" s="1933"/>
      <c r="AFK19" s="1933"/>
      <c r="AFL19" s="1933"/>
      <c r="AFM19" s="1933"/>
      <c r="AFN19" s="1933"/>
      <c r="AFO19" s="1933"/>
      <c r="AFP19" s="1933"/>
      <c r="AFQ19" s="1933"/>
      <c r="AFR19" s="1933"/>
      <c r="AFS19" s="1933"/>
      <c r="AFT19" s="1933"/>
      <c r="AFU19" s="1933"/>
      <c r="AFV19" s="1933"/>
      <c r="AFW19" s="1933"/>
      <c r="AFX19" s="1933"/>
      <c r="AFY19" s="1933"/>
      <c r="AFZ19" s="1933"/>
      <c r="AGA19" s="1933"/>
      <c r="AGB19" s="1933"/>
      <c r="AGC19" s="1933"/>
      <c r="AGD19" s="1933"/>
      <c r="AGE19" s="1933"/>
      <c r="AGF19" s="1933"/>
      <c r="AGG19" s="1933"/>
      <c r="AGH19" s="1933"/>
      <c r="AGI19" s="1933"/>
      <c r="AGJ19" s="1933"/>
      <c r="AGK19" s="1933"/>
      <c r="AGL19" s="1933"/>
      <c r="AGM19" s="1933"/>
      <c r="AGN19" s="1933"/>
      <c r="AGO19" s="1933"/>
      <c r="AGP19" s="1933"/>
      <c r="AGQ19" s="1933"/>
      <c r="AGR19" s="1933"/>
      <c r="AGS19" s="1933"/>
      <c r="AGT19" s="1933"/>
      <c r="AGU19" s="1933"/>
      <c r="AGV19" s="1933"/>
      <c r="AGW19" s="1933"/>
      <c r="AGX19" s="1933"/>
      <c r="AGY19" s="1933"/>
      <c r="AGZ19" s="1933"/>
      <c r="AHA19" s="1933"/>
      <c r="AHB19" s="1933"/>
      <c r="AHC19" s="1933"/>
      <c r="AHD19" s="1933"/>
      <c r="AHE19" s="1933"/>
      <c r="AHF19" s="1933"/>
      <c r="AHG19" s="1933"/>
      <c r="AHH19" s="1933"/>
      <c r="AHI19" s="1933"/>
      <c r="AHJ19" s="1933"/>
      <c r="AHK19" s="1933"/>
      <c r="AHL19" s="1933"/>
      <c r="AHM19" s="1933"/>
      <c r="AHN19" s="1933"/>
      <c r="AHO19" s="1933"/>
      <c r="AHP19" s="1933"/>
      <c r="AHQ19" s="1933"/>
      <c r="AHR19" s="1933"/>
      <c r="AHS19" s="1933"/>
      <c r="AHT19" s="1933"/>
      <c r="AHU19" s="1933"/>
      <c r="AHV19" s="1933"/>
      <c r="AHW19" s="1933"/>
      <c r="AHX19" s="1933"/>
      <c r="AHY19" s="1933"/>
      <c r="AHZ19" s="1933"/>
      <c r="AIA19" s="1933"/>
      <c r="AIB19" s="1933"/>
      <c r="AIC19" s="1933"/>
      <c r="AID19" s="1933"/>
      <c r="AIE19" s="1933"/>
      <c r="AIF19" s="1933"/>
      <c r="AIG19" s="1933"/>
      <c r="AIH19" s="1933"/>
      <c r="AII19" s="1933"/>
      <c r="AIJ19" s="1933"/>
      <c r="AIK19" s="1933"/>
      <c r="AIL19" s="1933"/>
      <c r="AIM19" s="1933"/>
      <c r="AIN19" s="1933"/>
      <c r="AIO19" s="1933"/>
      <c r="AIP19" s="1933"/>
      <c r="AIQ19" s="1933"/>
      <c r="AIR19" s="1933"/>
      <c r="AIS19" s="1933"/>
      <c r="AIT19" s="1933"/>
      <c r="AIU19" s="1933"/>
      <c r="AIV19" s="1933"/>
      <c r="AIW19" s="1933"/>
      <c r="AIX19" s="1933"/>
      <c r="AIY19" s="1933"/>
      <c r="AIZ19" s="1933"/>
      <c r="AJA19" s="1933"/>
      <c r="AJB19" s="1933"/>
      <c r="AJC19" s="1933"/>
      <c r="AJD19" s="1933"/>
      <c r="AJE19" s="1933"/>
      <c r="AJF19" s="1933"/>
      <c r="AJG19" s="1933"/>
      <c r="AJH19" s="1933"/>
      <c r="AJI19" s="1933"/>
      <c r="AJJ19" s="1933"/>
      <c r="AJK19" s="1933"/>
      <c r="AJL19" s="1933"/>
      <c r="AJM19" s="1933"/>
      <c r="AJN19" s="1933"/>
      <c r="AJO19" s="1933"/>
      <c r="AJP19" s="1933"/>
      <c r="AJQ19" s="1933"/>
      <c r="AJR19" s="1933"/>
      <c r="AJS19" s="1933"/>
      <c r="AJT19" s="1933"/>
      <c r="AJU19" s="1933"/>
      <c r="AJV19" s="1933"/>
      <c r="AJW19" s="1933"/>
      <c r="AJX19" s="1933"/>
      <c r="AJY19" s="1933"/>
      <c r="AJZ19" s="1933"/>
      <c r="AKA19" s="1933"/>
      <c r="AKB19" s="1933"/>
      <c r="AKC19" s="1933"/>
      <c r="AKD19" s="1933"/>
      <c r="AKE19" s="1933"/>
      <c r="AKF19" s="1933"/>
      <c r="AKG19" s="1933"/>
      <c r="AKH19" s="1933"/>
      <c r="AKI19" s="1933"/>
      <c r="AKJ19" s="1933"/>
      <c r="AKK19" s="1933"/>
      <c r="AKL19" s="1933"/>
      <c r="AKM19" s="1933"/>
      <c r="AKN19" s="1933"/>
      <c r="AKO19" s="1933"/>
      <c r="AKP19" s="1933"/>
      <c r="AKQ19" s="1933"/>
      <c r="AKR19" s="1933"/>
      <c r="AKS19" s="1933"/>
      <c r="AKT19" s="1933"/>
      <c r="AKU19" s="1933"/>
      <c r="AKV19" s="1933"/>
      <c r="AKW19" s="1933"/>
      <c r="AKX19" s="1933"/>
      <c r="AKY19" s="1933"/>
      <c r="AKZ19" s="1933"/>
      <c r="ALA19" s="1933"/>
      <c r="ALB19" s="1933"/>
      <c r="ALC19" s="1933"/>
      <c r="ALD19" s="1933"/>
      <c r="ALE19" s="1933"/>
      <c r="ALF19" s="1933"/>
      <c r="ALG19" s="1933"/>
      <c r="ALH19" s="1933"/>
      <c r="ALI19" s="1933"/>
      <c r="ALJ19" s="1933"/>
      <c r="ALK19" s="1933"/>
      <c r="ALL19" s="1933"/>
      <c r="ALM19" s="1933"/>
      <c r="ALN19" s="1933"/>
      <c r="ALO19" s="1933"/>
      <c r="ALP19" s="1933"/>
      <c r="ALQ19" s="1933"/>
      <c r="ALR19" s="1933"/>
      <c r="ALS19" s="1933"/>
      <c r="ALT19" s="1933"/>
      <c r="ALU19" s="1933"/>
      <c r="ALV19" s="1933"/>
      <c r="ALW19" s="1933"/>
      <c r="ALX19" s="1933"/>
      <c r="ALY19" s="1933"/>
      <c r="ALZ19" s="1933"/>
      <c r="AMA19" s="1933"/>
      <c r="AMB19" s="1933"/>
      <c r="AMC19" s="1933"/>
      <c r="AMD19" s="1933"/>
      <c r="AME19" s="1933"/>
      <c r="AMF19" s="1933"/>
      <c r="AMG19" s="1933"/>
      <c r="AMH19" s="1933"/>
      <c r="AMI19" s="1933"/>
      <c r="AMJ19" s="1933"/>
      <c r="AMK19" s="1933"/>
      <c r="AML19" s="1933"/>
      <c r="AMM19" s="1933"/>
      <c r="AMN19" s="1933"/>
      <c r="AMO19" s="1933"/>
      <c r="AMP19" s="1933"/>
      <c r="AMQ19" s="1933"/>
      <c r="AMR19" s="1933"/>
      <c r="AMS19" s="1933"/>
      <c r="AMT19" s="1933"/>
      <c r="AMU19" s="1933"/>
      <c r="AMV19" s="1933"/>
      <c r="AMW19" s="1933"/>
      <c r="AMX19" s="1933"/>
      <c r="AMY19" s="1933"/>
      <c r="AMZ19" s="1933"/>
      <c r="ANA19" s="1933"/>
      <c r="ANB19" s="1933"/>
      <c r="ANC19" s="1933"/>
      <c r="AND19" s="1933"/>
      <c r="ANE19" s="1933"/>
      <c r="ANF19" s="1933"/>
      <c r="ANG19" s="1933"/>
      <c r="ANH19" s="1933"/>
      <c r="ANI19" s="1933"/>
      <c r="ANJ19" s="1933"/>
      <c r="ANK19" s="1933"/>
      <c r="ANL19" s="1933"/>
      <c r="ANM19" s="1933"/>
      <c r="ANN19" s="1933"/>
      <c r="ANO19" s="1933"/>
      <c r="ANP19" s="1933"/>
      <c r="ANQ19" s="1933"/>
      <c r="ANR19" s="1933"/>
      <c r="ANS19" s="1933"/>
      <c r="ANT19" s="1933"/>
      <c r="ANU19" s="1933"/>
      <c r="ANV19" s="1933"/>
      <c r="ANW19" s="1933"/>
      <c r="ANX19" s="1933"/>
      <c r="ANY19" s="1933"/>
      <c r="ANZ19" s="1933"/>
      <c r="AOA19" s="1933"/>
      <c r="AOB19" s="1933"/>
      <c r="AOC19" s="1933"/>
      <c r="AOD19" s="1933"/>
      <c r="AOE19" s="1933"/>
      <c r="AOF19" s="1933"/>
      <c r="AOG19" s="1933"/>
      <c r="AOH19" s="1933"/>
      <c r="AOI19" s="1933"/>
      <c r="AOJ19" s="1933"/>
      <c r="AOK19" s="1933"/>
      <c r="AOL19" s="1933"/>
      <c r="AOM19" s="1933"/>
      <c r="AON19" s="1933"/>
      <c r="AOO19" s="1933"/>
      <c r="AOP19" s="1933"/>
      <c r="AOQ19" s="1933"/>
      <c r="AOR19" s="1933"/>
      <c r="AOS19" s="1933"/>
      <c r="AOT19" s="1933"/>
      <c r="AOU19" s="1933"/>
      <c r="AOV19" s="1933"/>
      <c r="AOW19" s="1933"/>
      <c r="AOX19" s="1933"/>
      <c r="AOY19" s="1933"/>
      <c r="AOZ19" s="1933"/>
      <c r="APA19" s="1933"/>
      <c r="APB19" s="1933"/>
      <c r="APC19" s="1933"/>
      <c r="APD19" s="1933"/>
      <c r="APE19" s="1933"/>
      <c r="APF19" s="1933"/>
      <c r="APG19" s="1933"/>
      <c r="APH19" s="1933"/>
      <c r="API19" s="1933"/>
      <c r="APJ19" s="1933"/>
      <c r="APK19" s="1933"/>
      <c r="APL19" s="1933"/>
      <c r="APM19" s="1933"/>
      <c r="APN19" s="1933"/>
      <c r="APO19" s="1933"/>
      <c r="APP19" s="1933"/>
      <c r="APQ19" s="1933"/>
      <c r="APR19" s="1933"/>
      <c r="APS19" s="1933"/>
      <c r="APT19" s="1933"/>
      <c r="APU19" s="1933"/>
      <c r="APV19" s="1933"/>
      <c r="APW19" s="1933"/>
      <c r="APX19" s="1933"/>
      <c r="APY19" s="1933"/>
      <c r="APZ19" s="1933"/>
      <c r="AQA19" s="1933"/>
      <c r="AQB19" s="1933"/>
      <c r="AQC19" s="1933"/>
      <c r="AQD19" s="1933"/>
      <c r="AQE19" s="1933"/>
      <c r="AQF19" s="1933"/>
      <c r="AQG19" s="1933"/>
      <c r="AQH19" s="1933"/>
      <c r="AQI19" s="1933"/>
      <c r="AQJ19" s="1933"/>
      <c r="AQK19" s="1933"/>
      <c r="AQL19" s="1933"/>
      <c r="AQM19" s="1933"/>
      <c r="AQN19" s="1933"/>
      <c r="AQO19" s="1933"/>
      <c r="AQP19" s="1933"/>
      <c r="AQQ19" s="1933"/>
      <c r="AQR19" s="1933"/>
      <c r="AQS19" s="1933"/>
      <c r="AQT19" s="1933"/>
      <c r="AQU19" s="1933"/>
      <c r="AQV19" s="1933"/>
      <c r="AQW19" s="1933"/>
      <c r="AQX19" s="1933"/>
      <c r="AQY19" s="1933"/>
      <c r="AQZ19" s="1933"/>
      <c r="ARA19" s="1933"/>
      <c r="ARB19" s="1933"/>
      <c r="ARC19" s="1933"/>
      <c r="ARD19" s="1933"/>
      <c r="ARE19" s="1933"/>
      <c r="ARF19" s="1933"/>
      <c r="ARG19" s="1933"/>
      <c r="ARH19" s="1933"/>
      <c r="ARI19" s="1933"/>
      <c r="ARJ19" s="1933"/>
      <c r="ARK19" s="1933"/>
      <c r="ARL19" s="1933"/>
      <c r="ARM19" s="1933"/>
      <c r="ARN19" s="1933"/>
      <c r="ARO19" s="1933"/>
      <c r="ARP19" s="1933"/>
      <c r="ARQ19" s="1933"/>
      <c r="ARR19" s="1933"/>
      <c r="ARS19" s="1933"/>
      <c r="ART19" s="1933"/>
      <c r="ARU19" s="1933"/>
      <c r="ARV19" s="1933"/>
      <c r="ARW19" s="1933"/>
      <c r="ARX19" s="1933"/>
      <c r="ARY19" s="1933"/>
      <c r="ARZ19" s="1933"/>
      <c r="ASA19" s="1933"/>
      <c r="ASB19" s="1933"/>
      <c r="ASC19" s="1933"/>
      <c r="ASD19" s="1933"/>
      <c r="ASE19" s="1933"/>
      <c r="ASF19" s="1933"/>
      <c r="ASG19" s="1933"/>
      <c r="ASH19" s="1933"/>
      <c r="ASI19" s="1933"/>
      <c r="ASJ19" s="1933"/>
      <c r="ASK19" s="1933"/>
      <c r="ASL19" s="1933"/>
      <c r="ASM19" s="1933"/>
      <c r="ASN19" s="1933"/>
      <c r="ASO19" s="1933"/>
      <c r="ASP19" s="1933"/>
      <c r="ASQ19" s="1933"/>
      <c r="ASR19" s="1933"/>
      <c r="ASS19" s="1933"/>
      <c r="AST19" s="1933"/>
      <c r="ASU19" s="1933"/>
      <c r="ASV19" s="1933"/>
      <c r="ASW19" s="1933"/>
      <c r="ASX19" s="1933"/>
      <c r="ASY19" s="1933"/>
      <c r="ASZ19" s="1933"/>
      <c r="ATA19" s="1933"/>
      <c r="ATB19" s="1933"/>
      <c r="ATC19" s="1933"/>
      <c r="ATD19" s="1933"/>
      <c r="ATE19" s="1933"/>
      <c r="ATF19" s="1933"/>
      <c r="ATG19" s="1933"/>
      <c r="ATH19" s="1933"/>
      <c r="ATI19" s="1933"/>
      <c r="ATJ19" s="1933"/>
      <c r="ATK19" s="1933"/>
      <c r="ATL19" s="1933"/>
      <c r="ATM19" s="1933"/>
      <c r="ATN19" s="1933"/>
      <c r="ATO19" s="1933"/>
      <c r="ATP19" s="1933"/>
      <c r="ATQ19" s="1933"/>
      <c r="ATR19" s="1933"/>
      <c r="ATS19" s="1933"/>
      <c r="ATT19" s="1933"/>
      <c r="ATU19" s="1933"/>
      <c r="ATV19" s="1933"/>
      <c r="ATW19" s="1933"/>
      <c r="ATX19" s="1933"/>
      <c r="ATY19" s="1933"/>
      <c r="ATZ19" s="1933"/>
      <c r="AUA19" s="1933"/>
      <c r="AUB19" s="1933"/>
      <c r="AUC19" s="1933"/>
      <c r="AUD19" s="1933"/>
      <c r="AUE19" s="1933"/>
      <c r="AUF19" s="1933"/>
      <c r="AUG19" s="1933"/>
      <c r="AUH19" s="1933"/>
      <c r="AUI19" s="1933"/>
      <c r="AUJ19" s="1933"/>
      <c r="AUK19" s="1933"/>
      <c r="AUL19" s="1933"/>
      <c r="AUM19" s="1933"/>
      <c r="AUN19" s="1933"/>
      <c r="AUO19" s="1933"/>
      <c r="AUP19" s="1933"/>
      <c r="AUQ19" s="1933"/>
      <c r="AUR19" s="1933"/>
      <c r="AUS19" s="1933"/>
      <c r="AUT19" s="1933"/>
      <c r="AUU19" s="1933"/>
      <c r="AUV19" s="1933"/>
      <c r="AUW19" s="1933"/>
      <c r="AUX19" s="1933"/>
      <c r="AUY19" s="1933"/>
      <c r="AUZ19" s="1933"/>
      <c r="AVA19" s="1933"/>
      <c r="AVB19" s="1933"/>
      <c r="AVC19" s="1933"/>
      <c r="AVD19" s="1933"/>
      <c r="AVE19" s="1933"/>
      <c r="AVF19" s="1933"/>
      <c r="AVG19" s="1933"/>
      <c r="AVH19" s="1933"/>
      <c r="AVI19" s="1933"/>
      <c r="AVJ19" s="1933"/>
      <c r="AVK19" s="1933"/>
      <c r="AVL19" s="1933"/>
      <c r="AVM19" s="1933"/>
      <c r="AVN19" s="1933"/>
      <c r="AVO19" s="1933"/>
      <c r="AVP19" s="1933"/>
      <c r="AVQ19" s="1933"/>
      <c r="AVR19" s="1933"/>
      <c r="AVS19" s="1933"/>
      <c r="AVT19" s="1933"/>
      <c r="AVU19" s="1933"/>
      <c r="AVV19" s="1933"/>
      <c r="AVW19" s="1933"/>
      <c r="AVX19" s="1933"/>
      <c r="AVY19" s="1933"/>
      <c r="AVZ19" s="1933"/>
      <c r="AWA19" s="1933"/>
      <c r="AWB19" s="1933"/>
      <c r="AWC19" s="1933"/>
      <c r="AWD19" s="1933"/>
      <c r="AWE19" s="1933"/>
      <c r="AWF19" s="1933"/>
      <c r="AWG19" s="1933"/>
      <c r="AWH19" s="1933"/>
      <c r="AWI19" s="1933"/>
      <c r="AWJ19" s="1933"/>
      <c r="AWK19" s="1933"/>
      <c r="AWL19" s="1933"/>
      <c r="AWM19" s="1933"/>
      <c r="AWN19" s="1933"/>
      <c r="AWO19" s="1933"/>
      <c r="AWP19" s="1933"/>
      <c r="AWQ19" s="1933"/>
      <c r="AWR19" s="1933"/>
      <c r="AWS19" s="1933"/>
      <c r="AWT19" s="1933"/>
      <c r="AWU19" s="1933"/>
      <c r="AWV19" s="1933"/>
      <c r="AWW19" s="1933"/>
      <c r="AWX19" s="1933"/>
      <c r="AWY19" s="1933"/>
      <c r="AWZ19" s="1933"/>
      <c r="AXA19" s="1933"/>
      <c r="AXB19" s="1933"/>
      <c r="AXC19" s="1933"/>
      <c r="AXD19" s="1933"/>
      <c r="AXE19" s="1933"/>
      <c r="AXF19" s="1933"/>
      <c r="AXG19" s="1933"/>
      <c r="AXH19" s="1933"/>
      <c r="AXI19" s="1933"/>
      <c r="AXJ19" s="1933"/>
      <c r="AXK19" s="1933"/>
      <c r="AXL19" s="1933"/>
      <c r="AXM19" s="1933"/>
      <c r="AXN19" s="1933"/>
      <c r="AXO19" s="1933"/>
      <c r="AXP19" s="1933"/>
      <c r="AXQ19" s="1933"/>
      <c r="AXR19" s="1933"/>
      <c r="AXS19" s="1933"/>
      <c r="AXT19" s="1933"/>
      <c r="AXU19" s="1933"/>
      <c r="AXV19" s="1933"/>
      <c r="AXW19" s="1933"/>
      <c r="AXX19" s="1933"/>
      <c r="AXY19" s="1933"/>
      <c r="AXZ19" s="1933"/>
      <c r="AYA19" s="1933"/>
      <c r="AYB19" s="1933"/>
      <c r="AYC19" s="1933"/>
      <c r="AYD19" s="1933"/>
      <c r="AYE19" s="1933"/>
      <c r="AYF19" s="1933"/>
      <c r="AYG19" s="1933"/>
      <c r="AYH19" s="1933"/>
      <c r="AYI19" s="1933"/>
      <c r="AYJ19" s="1933"/>
      <c r="AYK19" s="1933"/>
      <c r="AYL19" s="1933"/>
      <c r="AYM19" s="1933"/>
      <c r="AYN19" s="1933"/>
      <c r="AYO19" s="1933"/>
      <c r="AYP19" s="1933"/>
      <c r="AYQ19" s="1933"/>
      <c r="AYR19" s="1933"/>
      <c r="AYS19" s="1933"/>
      <c r="AYT19" s="1933"/>
      <c r="AYU19" s="1933"/>
      <c r="AYV19" s="1933"/>
      <c r="AYW19" s="1933"/>
      <c r="AYX19" s="1933"/>
      <c r="AYY19" s="1933"/>
      <c r="AYZ19" s="1933"/>
      <c r="AZA19" s="1933"/>
      <c r="AZB19" s="1933"/>
      <c r="AZC19" s="1933"/>
      <c r="AZD19" s="1933"/>
      <c r="AZE19" s="1933"/>
      <c r="AZF19" s="1933"/>
      <c r="AZG19" s="1933"/>
      <c r="AZH19" s="1933"/>
      <c r="AZI19" s="1933"/>
      <c r="AZJ19" s="1933"/>
      <c r="AZK19" s="1933"/>
      <c r="AZL19" s="1933"/>
      <c r="AZM19" s="1933"/>
      <c r="AZN19" s="1933"/>
      <c r="AZO19" s="1933"/>
      <c r="AZP19" s="1933"/>
      <c r="AZQ19" s="1933"/>
      <c r="AZR19" s="1933"/>
      <c r="AZS19" s="1933"/>
      <c r="AZT19" s="1933"/>
      <c r="AZU19" s="1933"/>
      <c r="AZV19" s="1933"/>
      <c r="AZW19" s="1933"/>
      <c r="AZX19" s="1933"/>
      <c r="AZY19" s="1933"/>
      <c r="AZZ19" s="1933"/>
      <c r="BAA19" s="1933"/>
      <c r="BAB19" s="1933"/>
      <c r="BAC19" s="1933"/>
      <c r="BAD19" s="1933"/>
      <c r="BAE19" s="1933"/>
      <c r="BAF19" s="1933"/>
      <c r="BAG19" s="1933"/>
      <c r="BAH19" s="1933"/>
      <c r="BAI19" s="1933"/>
      <c r="BAJ19" s="1933"/>
      <c r="BAK19" s="1933"/>
      <c r="BAL19" s="1933"/>
      <c r="BAM19" s="1933"/>
      <c r="BAN19" s="1933"/>
      <c r="BAO19" s="1933"/>
      <c r="BAP19" s="1933"/>
      <c r="BAQ19" s="1933"/>
      <c r="BAR19" s="1933"/>
      <c r="BAS19" s="1933"/>
      <c r="BAT19" s="1933"/>
      <c r="BAU19" s="1933"/>
      <c r="BAV19" s="1933"/>
      <c r="BAW19" s="1933"/>
      <c r="BAX19" s="1933"/>
      <c r="BAY19" s="1933"/>
      <c r="BAZ19" s="1933"/>
      <c r="BBA19" s="1933"/>
      <c r="BBB19" s="1933"/>
      <c r="BBC19" s="1933"/>
      <c r="BBD19" s="1933"/>
      <c r="BBE19" s="1933"/>
      <c r="BBF19" s="1933"/>
      <c r="BBG19" s="1933"/>
      <c r="BBH19" s="1933"/>
      <c r="BBI19" s="1933"/>
      <c r="BBJ19" s="1933"/>
      <c r="BBK19" s="1933"/>
      <c r="BBL19" s="1933"/>
      <c r="BBM19" s="1933"/>
      <c r="BBN19" s="1933"/>
      <c r="BBO19" s="1933"/>
      <c r="BBP19" s="1933"/>
      <c r="BBQ19" s="1933"/>
      <c r="BBR19" s="1933"/>
      <c r="BBS19" s="1933"/>
      <c r="BBT19" s="1933"/>
      <c r="BBU19" s="1933"/>
      <c r="BBV19" s="1933"/>
      <c r="BBW19" s="1933"/>
      <c r="BBX19" s="1933"/>
      <c r="BBY19" s="1933"/>
      <c r="BBZ19" s="1933"/>
      <c r="BCA19" s="1933"/>
      <c r="BCB19" s="1933"/>
      <c r="BCC19" s="1933"/>
      <c r="BCD19" s="1933"/>
      <c r="BCE19" s="1933"/>
      <c r="BCF19" s="1933"/>
      <c r="BCG19" s="1933"/>
      <c r="BCH19" s="1933"/>
      <c r="BCI19" s="1933"/>
      <c r="BCJ19" s="1933"/>
      <c r="BCK19" s="1933"/>
      <c r="BCL19" s="1933"/>
      <c r="BCM19" s="1933"/>
      <c r="BCN19" s="1933"/>
      <c r="BCO19" s="1933"/>
      <c r="BCP19" s="1933"/>
      <c r="BCQ19" s="1933"/>
      <c r="BCR19" s="1933"/>
      <c r="BCS19" s="1933"/>
      <c r="BCT19" s="1933"/>
      <c r="BCU19" s="1933"/>
      <c r="BCV19" s="1933"/>
      <c r="BCW19" s="1933"/>
      <c r="BCX19" s="1933"/>
      <c r="BCY19" s="1933"/>
      <c r="BCZ19" s="1933"/>
      <c r="BDA19" s="1933"/>
      <c r="BDB19" s="1933"/>
      <c r="BDC19" s="1933"/>
      <c r="BDD19" s="1933"/>
      <c r="BDE19" s="1933"/>
      <c r="BDF19" s="1933"/>
      <c r="BDG19" s="1933"/>
      <c r="BDH19" s="1933"/>
      <c r="BDI19" s="1933"/>
      <c r="BDJ19" s="1933"/>
      <c r="BDK19" s="1933"/>
      <c r="BDL19" s="1933"/>
      <c r="BDM19" s="1933"/>
      <c r="BDN19" s="1933"/>
      <c r="BDO19" s="1933"/>
      <c r="BDP19" s="1933"/>
      <c r="BDQ19" s="1933"/>
      <c r="BDR19" s="1933"/>
      <c r="BDS19" s="1933"/>
      <c r="BDT19" s="1933"/>
      <c r="BDU19" s="1933"/>
      <c r="BDV19" s="1933"/>
      <c r="BDW19" s="1933"/>
      <c r="BDX19" s="1933"/>
      <c r="BDY19" s="1933"/>
      <c r="BDZ19" s="1933"/>
      <c r="BEA19" s="1933"/>
      <c r="BEB19" s="1933"/>
      <c r="BEC19" s="1933"/>
      <c r="BED19" s="1933"/>
      <c r="BEE19" s="1933"/>
      <c r="BEF19" s="1933"/>
      <c r="BEG19" s="1933"/>
      <c r="BEH19" s="1933"/>
      <c r="BEI19" s="1933"/>
      <c r="BEJ19" s="1933"/>
      <c r="BEK19" s="1933"/>
      <c r="BEL19" s="1933"/>
      <c r="BEM19" s="1933"/>
      <c r="BEN19" s="1933"/>
      <c r="BEO19" s="1933"/>
      <c r="BEP19" s="1933"/>
      <c r="BEQ19" s="1933"/>
      <c r="BER19" s="1933"/>
      <c r="BES19" s="1933"/>
      <c r="BET19" s="1933"/>
      <c r="BEU19" s="1933"/>
      <c r="BEV19" s="1933"/>
      <c r="BEW19" s="1933"/>
      <c r="BEX19" s="1933"/>
      <c r="BEY19" s="1933"/>
      <c r="BEZ19" s="1933"/>
      <c r="BFA19" s="1933"/>
      <c r="BFB19" s="1933"/>
      <c r="BFC19" s="1933"/>
      <c r="BFD19" s="1933"/>
      <c r="BFE19" s="1933"/>
      <c r="BFF19" s="1933"/>
      <c r="BFG19" s="1933"/>
      <c r="BFH19" s="1933"/>
      <c r="BFI19" s="1933"/>
      <c r="BFJ19" s="1933"/>
      <c r="BFK19" s="1933"/>
      <c r="BFL19" s="1933"/>
      <c r="BFM19" s="1933"/>
      <c r="BFN19" s="1933"/>
      <c r="BFO19" s="1933"/>
      <c r="BFP19" s="1933"/>
      <c r="BFQ19" s="1933"/>
      <c r="BFR19" s="1933"/>
      <c r="BFS19" s="1933"/>
      <c r="BFT19" s="1933"/>
      <c r="BFU19" s="1933"/>
      <c r="BFV19" s="1933"/>
      <c r="BFW19" s="1933"/>
      <c r="BFX19" s="1933"/>
      <c r="BFY19" s="1933"/>
      <c r="BFZ19" s="1933"/>
      <c r="BGA19" s="1933"/>
      <c r="BGB19" s="1933"/>
      <c r="BGC19" s="1933"/>
      <c r="BGD19" s="1933"/>
      <c r="BGE19" s="1933"/>
      <c r="BGF19" s="1933"/>
      <c r="BGG19" s="1933"/>
      <c r="BGH19" s="1933"/>
      <c r="BGI19" s="1933"/>
      <c r="BGJ19" s="1933"/>
      <c r="BGK19" s="1933"/>
      <c r="BGL19" s="1933"/>
      <c r="BGM19" s="1933"/>
      <c r="BGN19" s="1933"/>
      <c r="BGO19" s="1933"/>
      <c r="BGP19" s="1933"/>
      <c r="BGQ19" s="1933"/>
      <c r="BGR19" s="1933"/>
      <c r="BGS19" s="1933"/>
      <c r="BGT19" s="1933"/>
      <c r="BGU19" s="1933"/>
      <c r="BGV19" s="1933"/>
      <c r="BGW19" s="1933"/>
      <c r="BGX19" s="1933"/>
      <c r="BGY19" s="1933"/>
      <c r="BGZ19" s="1933"/>
      <c r="BHA19" s="1933"/>
      <c r="BHB19" s="1933"/>
      <c r="BHC19" s="1933"/>
      <c r="BHD19" s="1933"/>
      <c r="BHE19" s="1933"/>
      <c r="BHF19" s="1933"/>
      <c r="BHG19" s="1933"/>
      <c r="BHH19" s="1933"/>
      <c r="BHI19" s="1933"/>
      <c r="BHJ19" s="1933"/>
      <c r="BHK19" s="1933"/>
      <c r="BHL19" s="1933"/>
      <c r="BHM19" s="1933"/>
      <c r="BHN19" s="1933"/>
      <c r="BHO19" s="1933"/>
      <c r="BHP19" s="1933"/>
      <c r="BHQ19" s="1933"/>
      <c r="BHR19" s="1933"/>
      <c r="BHS19" s="1933"/>
      <c r="BHT19" s="1933"/>
      <c r="BHU19" s="1933"/>
      <c r="BHV19" s="1933"/>
      <c r="BHW19" s="1933"/>
      <c r="BHX19" s="1933"/>
      <c r="BHY19" s="1933"/>
      <c r="BHZ19" s="1933"/>
      <c r="BIA19" s="1933"/>
      <c r="BIB19" s="1933"/>
      <c r="BIC19" s="1933"/>
      <c r="BID19" s="1933"/>
      <c r="BIE19" s="1933"/>
      <c r="BIF19" s="1933"/>
      <c r="BIG19" s="1933"/>
      <c r="BIH19" s="1933"/>
      <c r="BII19" s="1933"/>
      <c r="BIJ19" s="1933"/>
      <c r="BIK19" s="1933"/>
      <c r="BIL19" s="1933"/>
      <c r="BIM19" s="1933"/>
      <c r="BIN19" s="1933"/>
      <c r="BIO19" s="1933"/>
      <c r="BIP19" s="1933"/>
      <c r="BIQ19" s="1933"/>
      <c r="BIR19" s="1933"/>
      <c r="BIS19" s="1933"/>
      <c r="BIT19" s="1933"/>
      <c r="BIU19" s="1933"/>
      <c r="BIV19" s="1933"/>
      <c r="BIW19" s="1933"/>
      <c r="BIX19" s="1933"/>
      <c r="BIY19" s="1933"/>
      <c r="BIZ19" s="1933"/>
      <c r="BJA19" s="1933"/>
      <c r="BJB19" s="1933"/>
      <c r="BJC19" s="1933"/>
      <c r="BJD19" s="1933"/>
      <c r="BJE19" s="1933"/>
      <c r="BJF19" s="1933"/>
      <c r="BJG19" s="1933"/>
      <c r="BJH19" s="1933"/>
      <c r="BJI19" s="1933"/>
      <c r="BJJ19" s="1933"/>
      <c r="BJK19" s="1933"/>
      <c r="BJL19" s="1933"/>
      <c r="BJM19" s="1933"/>
      <c r="BJN19" s="1933"/>
      <c r="BJO19" s="1933"/>
      <c r="BJP19" s="1933"/>
      <c r="BJQ19" s="1933"/>
      <c r="BJR19" s="1933"/>
      <c r="BJS19" s="1933"/>
      <c r="BJT19" s="1933"/>
      <c r="BJU19" s="1933"/>
      <c r="BJV19" s="1933"/>
      <c r="BJW19" s="1933"/>
      <c r="BJX19" s="1933"/>
      <c r="BJY19" s="1933"/>
      <c r="BJZ19" s="1933"/>
      <c r="BKA19" s="1933"/>
      <c r="BKB19" s="1933"/>
      <c r="BKC19" s="1933"/>
      <c r="BKD19" s="1933"/>
      <c r="BKE19" s="1933"/>
      <c r="BKF19" s="1933"/>
      <c r="BKG19" s="1933"/>
      <c r="BKH19" s="1933"/>
      <c r="BKI19" s="1933"/>
      <c r="BKJ19" s="1933"/>
      <c r="BKK19" s="1933"/>
      <c r="BKL19" s="1933"/>
      <c r="BKM19" s="1933"/>
      <c r="BKN19" s="1933"/>
      <c r="BKO19" s="1933"/>
      <c r="BKP19" s="1933"/>
      <c r="BKQ19" s="1933"/>
      <c r="BKR19" s="1933"/>
      <c r="BKS19" s="1933"/>
      <c r="BKT19" s="1933"/>
      <c r="BKU19" s="1933"/>
      <c r="BKV19" s="1933"/>
      <c r="BKW19" s="1933"/>
      <c r="BKX19" s="1933"/>
      <c r="BKY19" s="1933"/>
      <c r="BKZ19" s="1933"/>
      <c r="BLA19" s="1933"/>
      <c r="BLB19" s="1933"/>
      <c r="BLC19" s="1933"/>
      <c r="BLD19" s="1933"/>
      <c r="BLE19" s="1933"/>
      <c r="BLF19" s="1933"/>
      <c r="BLG19" s="1933"/>
      <c r="BLH19" s="1933"/>
      <c r="BLI19" s="1933"/>
      <c r="BLJ19" s="1933"/>
      <c r="BLK19" s="1933"/>
      <c r="BLL19" s="1933"/>
      <c r="BLM19" s="1933"/>
      <c r="BLN19" s="1933"/>
      <c r="BLO19" s="1933"/>
      <c r="BLP19" s="1933"/>
      <c r="BLQ19" s="1933"/>
      <c r="BLR19" s="1933"/>
      <c r="BLS19" s="1933"/>
      <c r="BLT19" s="1933"/>
      <c r="BLU19" s="1933"/>
      <c r="BLV19" s="1933"/>
      <c r="BLW19" s="1933"/>
      <c r="BLX19" s="1933"/>
      <c r="BLY19" s="1933"/>
      <c r="BLZ19" s="1933"/>
      <c r="BMA19" s="1933"/>
      <c r="BMB19" s="1933"/>
      <c r="BMC19" s="1933"/>
      <c r="BMD19" s="1933"/>
      <c r="BME19" s="1933"/>
      <c r="BMF19" s="1933"/>
      <c r="BMG19" s="1933"/>
      <c r="BMH19" s="1933"/>
      <c r="BMI19" s="1933"/>
      <c r="BMJ19" s="1933"/>
      <c r="BMK19" s="1933"/>
      <c r="BML19" s="1933"/>
      <c r="BMM19" s="1933"/>
      <c r="BMN19" s="1933"/>
      <c r="BMO19" s="1933"/>
      <c r="BMP19" s="1933"/>
      <c r="BMQ19" s="1933"/>
      <c r="BMR19" s="1933"/>
      <c r="BMS19" s="1933"/>
      <c r="BMT19" s="1933"/>
      <c r="BMU19" s="1933"/>
      <c r="BMV19" s="1933"/>
      <c r="BMW19" s="1933"/>
      <c r="BMX19" s="1933"/>
      <c r="BMY19" s="1933"/>
      <c r="BMZ19" s="1933"/>
      <c r="BNA19" s="1933"/>
      <c r="BNB19" s="1933"/>
      <c r="BNC19" s="1933"/>
      <c r="BND19" s="1933"/>
      <c r="BNE19" s="1933"/>
      <c r="BNF19" s="1933"/>
      <c r="BNG19" s="1933"/>
      <c r="BNH19" s="1933"/>
      <c r="BNI19" s="1933"/>
      <c r="BNJ19" s="1933"/>
      <c r="BNK19" s="1933"/>
      <c r="BNL19" s="1933"/>
      <c r="BNM19" s="1933"/>
      <c r="BNN19" s="1933"/>
      <c r="BNO19" s="1933"/>
      <c r="BNP19" s="1933"/>
      <c r="BNQ19" s="1933"/>
      <c r="BNR19" s="1933"/>
      <c r="BNS19" s="1933"/>
      <c r="BNT19" s="1933"/>
      <c r="BNU19" s="1933"/>
      <c r="BNV19" s="1933"/>
      <c r="BNW19" s="1933"/>
      <c r="BNX19" s="1933"/>
      <c r="BNY19" s="1933"/>
      <c r="BNZ19" s="1933"/>
      <c r="BOA19" s="1933"/>
      <c r="BOB19" s="1933"/>
      <c r="BOC19" s="1933"/>
      <c r="BOD19" s="1933"/>
      <c r="BOE19" s="1933"/>
      <c r="BOF19" s="1933"/>
      <c r="BOG19" s="1933"/>
      <c r="BOH19" s="1933"/>
      <c r="BOI19" s="1933"/>
      <c r="BOJ19" s="1933"/>
      <c r="BOK19" s="1933"/>
      <c r="BOL19" s="1933"/>
      <c r="BOM19" s="1933"/>
      <c r="BON19" s="1933"/>
      <c r="BOO19" s="1933"/>
      <c r="BOP19" s="1933"/>
      <c r="BOQ19" s="1933"/>
      <c r="BOR19" s="1933"/>
      <c r="BOS19" s="1933"/>
      <c r="BOT19" s="1933"/>
      <c r="BOU19" s="1933"/>
      <c r="BOV19" s="1933"/>
      <c r="BOW19" s="1933"/>
      <c r="BOX19" s="1933"/>
      <c r="BOY19" s="1933"/>
      <c r="BOZ19" s="1933"/>
      <c r="BPA19" s="1933"/>
      <c r="BPB19" s="1933"/>
      <c r="BPC19" s="1933"/>
      <c r="BPD19" s="1933"/>
      <c r="BPE19" s="1933"/>
      <c r="BPF19" s="1933"/>
      <c r="BPG19" s="1933"/>
      <c r="BPH19" s="1933"/>
      <c r="BPI19" s="1933"/>
      <c r="BPJ19" s="1933"/>
      <c r="BPK19" s="1933"/>
      <c r="BPL19" s="1933"/>
      <c r="BPM19" s="1933"/>
      <c r="BPN19" s="1933"/>
      <c r="BPO19" s="1933"/>
      <c r="BPP19" s="1933"/>
      <c r="BPQ19" s="1933"/>
      <c r="BPR19" s="1933"/>
      <c r="BPS19" s="1933"/>
      <c r="BPT19" s="1933"/>
      <c r="BPU19" s="1933"/>
      <c r="BPV19" s="1933"/>
      <c r="BPW19" s="1933"/>
      <c r="BPX19" s="1933"/>
      <c r="BPY19" s="1933"/>
      <c r="BPZ19" s="1933"/>
      <c r="BQA19" s="1933"/>
      <c r="BQB19" s="1933"/>
      <c r="BQC19" s="1933"/>
      <c r="BQD19" s="1933"/>
      <c r="BQE19" s="1933"/>
      <c r="BQF19" s="1933"/>
      <c r="BQG19" s="1933"/>
      <c r="BQH19" s="1933"/>
      <c r="BQI19" s="1933"/>
      <c r="BQJ19" s="1933"/>
      <c r="BQK19" s="1933"/>
      <c r="BQL19" s="1933"/>
      <c r="BQM19" s="1933"/>
      <c r="BQN19" s="1933"/>
      <c r="BQO19" s="1933"/>
      <c r="BQP19" s="1933"/>
      <c r="BQQ19" s="1933"/>
      <c r="BQR19" s="1933"/>
      <c r="BQS19" s="1933"/>
      <c r="BQT19" s="1933"/>
      <c r="BQU19" s="1933"/>
      <c r="BQV19" s="1933"/>
      <c r="BQW19" s="1933"/>
      <c r="BQX19" s="1933"/>
      <c r="BQY19" s="1933"/>
      <c r="BQZ19" s="1933"/>
      <c r="BRA19" s="1933"/>
      <c r="BRB19" s="1933"/>
      <c r="BRC19" s="1933"/>
      <c r="BRD19" s="1933"/>
      <c r="BRE19" s="1933"/>
      <c r="BRF19" s="1933"/>
      <c r="BRG19" s="1933"/>
      <c r="BRH19" s="1933"/>
      <c r="BRI19" s="1933"/>
      <c r="BRJ19" s="1933"/>
      <c r="BRK19" s="1933"/>
      <c r="BRL19" s="1933"/>
      <c r="BRM19" s="1933"/>
      <c r="BRN19" s="1933"/>
      <c r="BRO19" s="1933"/>
      <c r="BRP19" s="1933"/>
      <c r="BRQ19" s="1933"/>
      <c r="BRR19" s="1933"/>
      <c r="BRS19" s="1933"/>
      <c r="BRT19" s="1933"/>
      <c r="BRU19" s="1933"/>
      <c r="BRV19" s="1933"/>
      <c r="BRW19" s="1933"/>
      <c r="BRX19" s="1933"/>
      <c r="BRY19" s="1933"/>
      <c r="BRZ19" s="1933"/>
      <c r="BSA19" s="1933"/>
      <c r="BSB19" s="1933"/>
      <c r="BSC19" s="1933"/>
      <c r="BSD19" s="1933"/>
      <c r="BSE19" s="1933"/>
      <c r="BSF19" s="1933"/>
      <c r="BSG19" s="1933"/>
      <c r="BSH19" s="1933"/>
      <c r="BSI19" s="1933"/>
      <c r="BSJ19" s="1933"/>
      <c r="BSK19" s="1933"/>
      <c r="BSL19" s="1933"/>
      <c r="BSM19" s="1933"/>
      <c r="BSN19" s="1933"/>
      <c r="BSO19" s="1933"/>
      <c r="BSP19" s="1933"/>
      <c r="BSQ19" s="1933"/>
      <c r="BSR19" s="1933"/>
      <c r="BSS19" s="1933"/>
      <c r="BST19" s="1933"/>
      <c r="BSU19" s="1933"/>
      <c r="BSV19" s="1933"/>
      <c r="BSW19" s="1933"/>
      <c r="BSX19" s="1933"/>
      <c r="BSY19" s="1933"/>
      <c r="BSZ19" s="1933"/>
      <c r="BTA19" s="1933"/>
      <c r="BTB19" s="1933"/>
      <c r="BTC19" s="1933"/>
      <c r="BTD19" s="1933"/>
      <c r="BTE19" s="1933"/>
      <c r="BTF19" s="1933"/>
      <c r="BTG19" s="1933"/>
      <c r="BTH19" s="1933"/>
      <c r="BTI19" s="1933"/>
      <c r="BTJ19" s="1933"/>
      <c r="BTK19" s="1933"/>
      <c r="BTL19" s="1933"/>
      <c r="BTM19" s="1933"/>
      <c r="BTN19" s="1933"/>
      <c r="BTO19" s="1933"/>
      <c r="BTP19" s="1933"/>
      <c r="BTQ19" s="1933"/>
      <c r="BTR19" s="1933"/>
      <c r="BTS19" s="1933"/>
      <c r="BTT19" s="1933"/>
      <c r="BTU19" s="1933"/>
      <c r="BTV19" s="1933"/>
      <c r="BTW19" s="1933"/>
      <c r="BTX19" s="1933"/>
      <c r="BTY19" s="1933"/>
      <c r="BTZ19" s="1933"/>
      <c r="BUA19" s="1933"/>
      <c r="BUB19" s="1933"/>
      <c r="BUC19" s="1933"/>
      <c r="BUD19" s="1933"/>
      <c r="BUE19" s="1933"/>
      <c r="BUF19" s="1933"/>
      <c r="BUG19" s="1933"/>
      <c r="BUH19" s="1933"/>
      <c r="BUI19" s="1933"/>
      <c r="BUJ19" s="1933"/>
      <c r="BUK19" s="1933"/>
      <c r="BUL19" s="1933"/>
      <c r="BUM19" s="1933"/>
      <c r="BUN19" s="1933"/>
      <c r="BUO19" s="1933"/>
      <c r="BUP19" s="1933"/>
      <c r="BUQ19" s="1933"/>
      <c r="BUR19" s="1933"/>
      <c r="BUS19" s="1933"/>
      <c r="BUT19" s="1933"/>
      <c r="BUU19" s="1933"/>
      <c r="BUV19" s="1933"/>
      <c r="BUW19" s="1933"/>
      <c r="BUX19" s="1933"/>
      <c r="BUY19" s="1933"/>
      <c r="BUZ19" s="1933"/>
      <c r="BVA19" s="1933"/>
      <c r="BVB19" s="1933"/>
      <c r="BVC19" s="1933"/>
      <c r="BVD19" s="1933"/>
      <c r="BVE19" s="1933"/>
      <c r="BVF19" s="1933"/>
      <c r="BVG19" s="1933"/>
      <c r="BVH19" s="1933"/>
      <c r="BVI19" s="1933"/>
      <c r="BVJ19" s="1933"/>
      <c r="BVK19" s="1933"/>
      <c r="BVL19" s="1933"/>
      <c r="BVM19" s="1933"/>
      <c r="BVN19" s="1933"/>
      <c r="BVO19" s="1933"/>
      <c r="BVP19" s="1933"/>
      <c r="BVQ19" s="1933"/>
      <c r="BVR19" s="1933"/>
      <c r="BVS19" s="1933"/>
      <c r="BVT19" s="1933"/>
      <c r="BVU19" s="1933"/>
      <c r="BVV19" s="1933"/>
      <c r="BVW19" s="1933"/>
      <c r="BVX19" s="1933"/>
      <c r="BVY19" s="1933"/>
      <c r="BVZ19" s="1933"/>
      <c r="BWA19" s="1933"/>
      <c r="BWB19" s="1933"/>
      <c r="BWC19" s="1933"/>
      <c r="BWD19" s="1933"/>
      <c r="BWE19" s="1933"/>
      <c r="BWF19" s="1933"/>
      <c r="BWG19" s="1933"/>
      <c r="BWH19" s="1933"/>
      <c r="BWI19" s="1933"/>
      <c r="BWJ19" s="1933"/>
      <c r="BWK19" s="1933"/>
      <c r="BWL19" s="1933"/>
      <c r="BWM19" s="1933"/>
      <c r="BWN19" s="1933"/>
      <c r="BWO19" s="1933"/>
      <c r="BWP19" s="1933"/>
      <c r="BWQ19" s="1933"/>
      <c r="BWR19" s="1933"/>
      <c r="BWS19" s="1933"/>
      <c r="BWT19" s="1933"/>
      <c r="BWU19" s="1933"/>
      <c r="BWV19" s="1933"/>
      <c r="BWW19" s="1933"/>
      <c r="BWX19" s="1933"/>
      <c r="BWY19" s="1933"/>
      <c r="BWZ19" s="1933"/>
      <c r="BXA19" s="1933"/>
      <c r="BXB19" s="1933"/>
      <c r="BXC19" s="1933"/>
      <c r="BXD19" s="1933"/>
      <c r="BXE19" s="1933"/>
      <c r="BXF19" s="1933"/>
      <c r="BXG19" s="1933"/>
      <c r="BXH19" s="1933"/>
      <c r="BXI19" s="1933"/>
      <c r="BXJ19" s="1933"/>
      <c r="BXK19" s="1933"/>
      <c r="BXL19" s="1933"/>
      <c r="BXM19" s="1933"/>
      <c r="BXN19" s="1933"/>
      <c r="BXO19" s="1933"/>
      <c r="BXP19" s="1933"/>
      <c r="BXQ19" s="1933"/>
      <c r="BXR19" s="1933"/>
      <c r="BXS19" s="1933"/>
      <c r="BXT19" s="1933"/>
      <c r="BXU19" s="1933"/>
      <c r="BXV19" s="1933"/>
      <c r="BXW19" s="1933"/>
      <c r="BXX19" s="1933"/>
      <c r="BXY19" s="1933"/>
      <c r="BXZ19" s="1933"/>
      <c r="BYA19" s="1933"/>
      <c r="BYB19" s="1933"/>
      <c r="BYC19" s="1933"/>
      <c r="BYD19" s="1933"/>
      <c r="BYE19" s="1933"/>
      <c r="BYF19" s="1933"/>
      <c r="BYG19" s="1933"/>
      <c r="BYH19" s="1933"/>
      <c r="BYI19" s="1933"/>
      <c r="BYJ19" s="1933"/>
      <c r="BYK19" s="1933"/>
      <c r="BYL19" s="1933"/>
      <c r="BYM19" s="1933"/>
      <c r="BYN19" s="1933"/>
      <c r="BYO19" s="1933"/>
      <c r="BYP19" s="1933"/>
      <c r="BYQ19" s="1933"/>
      <c r="BYR19" s="1933"/>
      <c r="BYS19" s="1933"/>
      <c r="BYT19" s="1933"/>
      <c r="BYU19" s="1933"/>
      <c r="BYV19" s="1933"/>
      <c r="BYW19" s="1933"/>
      <c r="BYX19" s="1933"/>
      <c r="BYY19" s="1933"/>
      <c r="BYZ19" s="1933"/>
      <c r="BZA19" s="1933"/>
      <c r="BZB19" s="1933"/>
      <c r="BZC19" s="1933"/>
      <c r="BZD19" s="1933"/>
      <c r="BZE19" s="1933"/>
      <c r="BZF19" s="1933"/>
      <c r="BZG19" s="1933"/>
      <c r="BZH19" s="1933"/>
      <c r="BZI19" s="1933"/>
      <c r="BZJ19" s="1933"/>
      <c r="BZK19" s="1933"/>
      <c r="BZL19" s="1933"/>
      <c r="BZM19" s="1933"/>
      <c r="BZN19" s="1933"/>
      <c r="BZO19" s="1933"/>
      <c r="BZP19" s="1933"/>
      <c r="BZQ19" s="1933"/>
      <c r="BZR19" s="1933"/>
      <c r="BZS19" s="1933"/>
      <c r="BZT19" s="1933"/>
      <c r="BZU19" s="1933"/>
      <c r="BZV19" s="1933"/>
      <c r="BZW19" s="1933"/>
      <c r="BZX19" s="1933"/>
      <c r="BZY19" s="1933"/>
      <c r="BZZ19" s="1933"/>
      <c r="CAA19" s="1933"/>
      <c r="CAB19" s="1933"/>
      <c r="CAC19" s="1933"/>
      <c r="CAD19" s="1933"/>
      <c r="CAE19" s="1933"/>
      <c r="CAF19" s="1933"/>
      <c r="CAG19" s="1933"/>
      <c r="CAH19" s="1933"/>
      <c r="CAI19" s="1933"/>
      <c r="CAJ19" s="1933"/>
      <c r="CAK19" s="1933"/>
      <c r="CAL19" s="1933"/>
      <c r="CAM19" s="1933"/>
      <c r="CAN19" s="1933"/>
      <c r="CAO19" s="1933"/>
      <c r="CAP19" s="1933"/>
      <c r="CAQ19" s="1933"/>
      <c r="CAR19" s="1933"/>
      <c r="CAS19" s="1933"/>
      <c r="CAT19" s="1933"/>
      <c r="CAU19" s="1933"/>
      <c r="CAV19" s="1933"/>
      <c r="CAW19" s="1933"/>
      <c r="CAX19" s="1933"/>
      <c r="CAY19" s="1933"/>
      <c r="CAZ19" s="1933"/>
      <c r="CBA19" s="1933"/>
      <c r="CBB19" s="1933"/>
      <c r="CBC19" s="1933"/>
      <c r="CBD19" s="1933"/>
      <c r="CBE19" s="1933"/>
      <c r="CBF19" s="1933"/>
      <c r="CBG19" s="1933"/>
      <c r="CBH19" s="1933"/>
      <c r="CBI19" s="1933"/>
      <c r="CBJ19" s="1933"/>
      <c r="CBK19" s="1933"/>
      <c r="CBL19" s="1933"/>
      <c r="CBM19" s="1933"/>
      <c r="CBN19" s="1933"/>
      <c r="CBO19" s="1933"/>
      <c r="CBP19" s="1933"/>
      <c r="CBQ19" s="1933"/>
      <c r="CBR19" s="1933"/>
      <c r="CBS19" s="1933"/>
      <c r="CBT19" s="1933"/>
      <c r="CBU19" s="1933"/>
      <c r="CBV19" s="1933"/>
      <c r="CBW19" s="1933"/>
      <c r="CBX19" s="1933"/>
      <c r="CBY19" s="1933"/>
      <c r="CBZ19" s="1933"/>
      <c r="CCA19" s="1933"/>
      <c r="CCB19" s="1933"/>
      <c r="CCC19" s="1933"/>
      <c r="CCD19" s="1933"/>
      <c r="CCE19" s="1933"/>
      <c r="CCF19" s="1933"/>
      <c r="CCG19" s="1933"/>
      <c r="CCH19" s="1933"/>
      <c r="CCI19" s="1933"/>
      <c r="CCJ19" s="1933"/>
      <c r="CCK19" s="1933"/>
      <c r="CCL19" s="1933"/>
      <c r="CCM19" s="1933"/>
      <c r="CCN19" s="1933"/>
      <c r="CCO19" s="1933"/>
      <c r="CCP19" s="1933"/>
      <c r="CCQ19" s="1933"/>
      <c r="CCR19" s="1933"/>
      <c r="CCS19" s="1933"/>
      <c r="CCT19" s="1933"/>
      <c r="CCU19" s="1933"/>
      <c r="CCV19" s="1933"/>
      <c r="CCW19" s="1933"/>
      <c r="CCX19" s="1933"/>
      <c r="CCY19" s="1933"/>
      <c r="CCZ19" s="1933"/>
      <c r="CDA19" s="1933"/>
      <c r="CDB19" s="1933"/>
      <c r="CDC19" s="1933"/>
      <c r="CDD19" s="1933"/>
      <c r="CDE19" s="1933"/>
      <c r="CDF19" s="1933"/>
      <c r="CDG19" s="1933"/>
      <c r="CDH19" s="1933"/>
      <c r="CDI19" s="1933"/>
      <c r="CDJ19" s="1933"/>
      <c r="CDK19" s="1933"/>
      <c r="CDL19" s="1933"/>
      <c r="CDM19" s="1933"/>
      <c r="CDN19" s="1933"/>
      <c r="CDO19" s="1933"/>
      <c r="CDP19" s="1933"/>
      <c r="CDQ19" s="1933"/>
      <c r="CDR19" s="1933"/>
      <c r="CDS19" s="1933"/>
      <c r="CDT19" s="1933"/>
      <c r="CDU19" s="1933"/>
      <c r="CDV19" s="1933"/>
      <c r="CDW19" s="1933"/>
      <c r="CDX19" s="1933"/>
      <c r="CDY19" s="1933"/>
      <c r="CDZ19" s="1933"/>
      <c r="CEA19" s="1933"/>
      <c r="CEB19" s="1933"/>
      <c r="CEC19" s="1933"/>
      <c r="CED19" s="1933"/>
      <c r="CEE19" s="1933"/>
      <c r="CEF19" s="1933"/>
      <c r="CEG19" s="1933"/>
      <c r="CEH19" s="1933"/>
      <c r="CEI19" s="1933"/>
      <c r="CEJ19" s="1933"/>
      <c r="CEK19" s="1933"/>
      <c r="CEL19" s="1933"/>
      <c r="CEM19" s="1933"/>
      <c r="CEN19" s="1933"/>
      <c r="CEO19" s="1933"/>
      <c r="CEP19" s="1933"/>
      <c r="CEQ19" s="1933"/>
      <c r="CER19" s="1933"/>
      <c r="CES19" s="1933"/>
      <c r="CET19" s="1933"/>
      <c r="CEU19" s="1933"/>
      <c r="CEV19" s="1933"/>
      <c r="CEW19" s="1933"/>
      <c r="CEX19" s="1933"/>
      <c r="CEY19" s="1933"/>
      <c r="CEZ19" s="1933"/>
      <c r="CFA19" s="1933"/>
      <c r="CFB19" s="1933"/>
      <c r="CFC19" s="1933"/>
      <c r="CFD19" s="1933"/>
      <c r="CFE19" s="1933"/>
      <c r="CFF19" s="1933"/>
      <c r="CFG19" s="1933"/>
      <c r="CFH19" s="1933"/>
      <c r="CFI19" s="1933"/>
      <c r="CFJ19" s="1933"/>
      <c r="CFK19" s="1933"/>
      <c r="CFL19" s="1933"/>
      <c r="CFM19" s="1933"/>
      <c r="CFN19" s="1933"/>
      <c r="CFO19" s="1933"/>
      <c r="CFP19" s="1933"/>
      <c r="CFQ19" s="1933"/>
      <c r="CFR19" s="1933"/>
      <c r="CFS19" s="1933"/>
      <c r="CFT19" s="1933"/>
      <c r="CFU19" s="1933"/>
      <c r="CFV19" s="1933"/>
      <c r="CFW19" s="1933"/>
      <c r="CFX19" s="1933"/>
      <c r="CFY19" s="1933"/>
      <c r="CFZ19" s="1933"/>
      <c r="CGA19" s="1933"/>
      <c r="CGB19" s="1933"/>
      <c r="CGC19" s="1933"/>
      <c r="CGD19" s="1933"/>
      <c r="CGE19" s="1933"/>
      <c r="CGF19" s="1933"/>
      <c r="CGG19" s="1933"/>
      <c r="CGH19" s="1933"/>
      <c r="CGI19" s="1933"/>
      <c r="CGJ19" s="1933"/>
      <c r="CGK19" s="1933"/>
      <c r="CGL19" s="1933"/>
      <c r="CGM19" s="1933"/>
      <c r="CGN19" s="1933"/>
      <c r="CGO19" s="1933"/>
      <c r="CGP19" s="1933"/>
      <c r="CGQ19" s="1933"/>
      <c r="CGR19" s="1933"/>
      <c r="CGS19" s="1933"/>
      <c r="CGT19" s="1933"/>
      <c r="CGU19" s="1933"/>
      <c r="CGV19" s="1933"/>
      <c r="CGW19" s="1933"/>
      <c r="CGX19" s="1933"/>
      <c r="CGY19" s="1933"/>
      <c r="CGZ19" s="1933"/>
      <c r="CHA19" s="1933"/>
      <c r="CHB19" s="1933"/>
      <c r="CHC19" s="1933"/>
      <c r="CHD19" s="1933"/>
      <c r="CHE19" s="1933"/>
      <c r="CHF19" s="1933"/>
      <c r="CHG19" s="1933"/>
      <c r="CHH19" s="1933"/>
      <c r="CHI19" s="1933"/>
      <c r="CHJ19" s="1933"/>
      <c r="CHK19" s="1933"/>
      <c r="CHL19" s="1933"/>
      <c r="CHM19" s="1933"/>
      <c r="CHN19" s="1933"/>
      <c r="CHO19" s="1933"/>
      <c r="CHP19" s="1933"/>
      <c r="CHQ19" s="1933"/>
      <c r="CHR19" s="1933"/>
      <c r="CHS19" s="1933"/>
      <c r="CHT19" s="1933"/>
      <c r="CHU19" s="1933"/>
      <c r="CHV19" s="1933"/>
      <c r="CHW19" s="1933"/>
      <c r="CHX19" s="1933"/>
      <c r="CHY19" s="1933"/>
      <c r="CHZ19" s="1933"/>
      <c r="CIA19" s="1933"/>
      <c r="CIB19" s="1933"/>
      <c r="CIC19" s="1933"/>
      <c r="CID19" s="1933"/>
      <c r="CIE19" s="1933"/>
      <c r="CIF19" s="1933"/>
      <c r="CIG19" s="1933"/>
      <c r="CIH19" s="1933"/>
      <c r="CII19" s="1933"/>
      <c r="CIJ19" s="1933"/>
      <c r="CIK19" s="1933"/>
      <c r="CIL19" s="1933"/>
      <c r="CIM19" s="1933"/>
      <c r="CIN19" s="1933"/>
      <c r="CIO19" s="1933"/>
      <c r="CIP19" s="1933"/>
      <c r="CIQ19" s="1933"/>
      <c r="CIR19" s="1933"/>
      <c r="CIS19" s="1933"/>
      <c r="CIT19" s="1933"/>
      <c r="CIU19" s="1933"/>
      <c r="CIV19" s="1933"/>
      <c r="CIW19" s="1933"/>
      <c r="CIX19" s="1933"/>
      <c r="CIY19" s="1933"/>
      <c r="CIZ19" s="1933"/>
      <c r="CJA19" s="1933"/>
      <c r="CJB19" s="1933"/>
      <c r="CJC19" s="1933"/>
      <c r="CJD19" s="1933"/>
      <c r="CJE19" s="1933"/>
      <c r="CJF19" s="1933"/>
      <c r="CJG19" s="1933"/>
      <c r="CJH19" s="1933"/>
      <c r="CJI19" s="1933"/>
      <c r="CJJ19" s="1933"/>
      <c r="CJK19" s="1933"/>
      <c r="CJL19" s="1933"/>
      <c r="CJM19" s="1933"/>
      <c r="CJN19" s="1933"/>
      <c r="CJO19" s="1933"/>
      <c r="CJP19" s="1933"/>
      <c r="CJQ19" s="1933"/>
      <c r="CJR19" s="1933"/>
      <c r="CJS19" s="1933"/>
      <c r="CJT19" s="1933"/>
      <c r="CJU19" s="1933"/>
      <c r="CJV19" s="1933"/>
      <c r="CJW19" s="1933"/>
      <c r="CJX19" s="1933"/>
      <c r="CJY19" s="1933"/>
      <c r="CJZ19" s="1933"/>
      <c r="CKA19" s="1933"/>
      <c r="CKB19" s="1933"/>
      <c r="CKC19" s="1933"/>
      <c r="CKD19" s="1933"/>
      <c r="CKE19" s="1933"/>
      <c r="CKF19" s="1933"/>
      <c r="CKG19" s="1933"/>
      <c r="CKH19" s="1933"/>
      <c r="CKI19" s="1933"/>
      <c r="CKJ19" s="1933"/>
      <c r="CKK19" s="1933"/>
      <c r="CKL19" s="1933"/>
      <c r="CKM19" s="1933"/>
      <c r="CKN19" s="1933"/>
      <c r="CKO19" s="1933"/>
      <c r="CKP19" s="1933"/>
      <c r="CKQ19" s="1933"/>
      <c r="CKR19" s="1933"/>
      <c r="CKS19" s="1933"/>
      <c r="CKT19" s="1933"/>
      <c r="CKU19" s="1933"/>
      <c r="CKV19" s="1933"/>
      <c r="CKW19" s="1933"/>
      <c r="CKX19" s="1933"/>
      <c r="CKY19" s="1933"/>
      <c r="CKZ19" s="1933"/>
      <c r="CLA19" s="1933"/>
      <c r="CLB19" s="1933"/>
      <c r="CLC19" s="1933"/>
      <c r="CLD19" s="1933"/>
      <c r="CLE19" s="1933"/>
      <c r="CLF19" s="1933"/>
      <c r="CLG19" s="1933"/>
      <c r="CLH19" s="1933"/>
      <c r="CLI19" s="1933"/>
      <c r="CLJ19" s="1933"/>
      <c r="CLK19" s="1933"/>
      <c r="CLL19" s="1933"/>
      <c r="CLM19" s="1933"/>
      <c r="CLN19" s="1933"/>
      <c r="CLO19" s="1933"/>
      <c r="CLP19" s="1933"/>
      <c r="CLQ19" s="1933"/>
      <c r="CLR19" s="1933"/>
      <c r="CLS19" s="1933"/>
      <c r="CLT19" s="1933"/>
      <c r="CLU19" s="1933"/>
      <c r="CLV19" s="1933"/>
      <c r="CLW19" s="1933"/>
      <c r="CLX19" s="1933"/>
      <c r="CLY19" s="1933"/>
      <c r="CLZ19" s="1933"/>
      <c r="CMA19" s="1933"/>
      <c r="CMB19" s="1933"/>
      <c r="CMC19" s="1933"/>
      <c r="CMD19" s="1933"/>
      <c r="CME19" s="1933"/>
      <c r="CMF19" s="1933"/>
      <c r="CMG19" s="1933"/>
      <c r="CMH19" s="1933"/>
      <c r="CMI19" s="1933"/>
      <c r="CMJ19" s="1933"/>
      <c r="CMK19" s="1933"/>
      <c r="CML19" s="1933"/>
      <c r="CMM19" s="1933"/>
      <c r="CMN19" s="1933"/>
      <c r="CMO19" s="1933"/>
      <c r="CMP19" s="1933"/>
      <c r="CMQ19" s="1933"/>
      <c r="CMR19" s="1933"/>
      <c r="CMS19" s="1933"/>
      <c r="CMT19" s="1933"/>
      <c r="CMU19" s="1933"/>
      <c r="CMV19" s="1933"/>
      <c r="CMW19" s="1933"/>
      <c r="CMX19" s="1933"/>
      <c r="CMY19" s="1933"/>
      <c r="CMZ19" s="1933"/>
      <c r="CNA19" s="1933"/>
      <c r="CNB19" s="1933"/>
      <c r="CNC19" s="1933"/>
      <c r="CND19" s="1933"/>
      <c r="CNE19" s="1933"/>
      <c r="CNF19" s="1933"/>
      <c r="CNG19" s="1933"/>
      <c r="CNH19" s="1933"/>
      <c r="CNI19" s="1933"/>
      <c r="CNJ19" s="1933"/>
      <c r="CNK19" s="1933"/>
      <c r="CNL19" s="1933"/>
      <c r="CNM19" s="1933"/>
      <c r="CNN19" s="1933"/>
      <c r="CNO19" s="1933"/>
      <c r="CNP19" s="1933"/>
      <c r="CNQ19" s="1933"/>
      <c r="CNR19" s="1933"/>
      <c r="CNS19" s="1933"/>
      <c r="CNT19" s="1933"/>
      <c r="CNU19" s="1933"/>
      <c r="CNV19" s="1933"/>
      <c r="CNW19" s="1933"/>
      <c r="CNX19" s="1933"/>
      <c r="CNY19" s="1933"/>
      <c r="CNZ19" s="1933"/>
      <c r="COA19" s="1933"/>
      <c r="COB19" s="1933"/>
      <c r="COC19" s="1933"/>
      <c r="COD19" s="1933"/>
      <c r="COE19" s="1933"/>
      <c r="COF19" s="1933"/>
      <c r="COG19" s="1933"/>
      <c r="COH19" s="1933"/>
      <c r="COI19" s="1933"/>
      <c r="COJ19" s="1933"/>
      <c r="COK19" s="1933"/>
      <c r="COL19" s="1933"/>
      <c r="COM19" s="1933"/>
      <c r="CON19" s="1933"/>
      <c r="COO19" s="1933"/>
      <c r="COP19" s="1933"/>
      <c r="COQ19" s="1933"/>
      <c r="COR19" s="1933"/>
      <c r="COS19" s="1933"/>
      <c r="COT19" s="1933"/>
      <c r="COU19" s="1933"/>
      <c r="COV19" s="1933"/>
      <c r="COW19" s="1933"/>
      <c r="COX19" s="1933"/>
      <c r="COY19" s="1933"/>
      <c r="COZ19" s="1933"/>
      <c r="CPA19" s="1933"/>
      <c r="CPB19" s="1933"/>
      <c r="CPC19" s="1933"/>
      <c r="CPD19" s="1933"/>
      <c r="CPE19" s="1933"/>
      <c r="CPF19" s="1933"/>
      <c r="CPG19" s="1933"/>
      <c r="CPH19" s="1933"/>
      <c r="CPI19" s="1933"/>
      <c r="CPJ19" s="1933"/>
      <c r="CPK19" s="1933"/>
      <c r="CPL19" s="1933"/>
      <c r="CPM19" s="1933"/>
      <c r="CPN19" s="1933"/>
      <c r="CPO19" s="1933"/>
      <c r="CPP19" s="1933"/>
      <c r="CPQ19" s="1933"/>
      <c r="CPR19" s="1933"/>
      <c r="CPS19" s="1933"/>
      <c r="CPT19" s="1933"/>
      <c r="CPU19" s="1933"/>
      <c r="CPV19" s="1933"/>
      <c r="CPW19" s="1933"/>
      <c r="CPX19" s="1933"/>
      <c r="CPY19" s="1933"/>
      <c r="CPZ19" s="1933"/>
      <c r="CQA19" s="1933"/>
      <c r="CQB19" s="1933"/>
      <c r="CQC19" s="1933"/>
      <c r="CQD19" s="1933"/>
      <c r="CQE19" s="1933"/>
      <c r="CQF19" s="1933"/>
      <c r="CQG19" s="1933"/>
      <c r="CQH19" s="1933"/>
      <c r="CQI19" s="1933"/>
      <c r="CQJ19" s="1933"/>
      <c r="CQK19" s="1933"/>
      <c r="CQL19" s="1933"/>
      <c r="CQM19" s="1933"/>
      <c r="CQN19" s="1933"/>
      <c r="CQO19" s="1933"/>
      <c r="CQP19" s="1933"/>
      <c r="CQQ19" s="1933"/>
      <c r="CQR19" s="1933"/>
      <c r="CQS19" s="1933"/>
      <c r="CQT19" s="1933"/>
      <c r="CQU19" s="1933"/>
      <c r="CQV19" s="1933"/>
      <c r="CQW19" s="1933"/>
      <c r="CQX19" s="1933"/>
      <c r="CQY19" s="1933"/>
      <c r="CQZ19" s="1933"/>
      <c r="CRA19" s="1933"/>
      <c r="CRB19" s="1933"/>
      <c r="CRC19" s="1933"/>
      <c r="CRD19" s="1933"/>
      <c r="CRE19" s="1933"/>
      <c r="CRF19" s="1933"/>
      <c r="CRG19" s="1933"/>
      <c r="CRH19" s="1933"/>
      <c r="CRI19" s="1933"/>
      <c r="CRJ19" s="1933"/>
      <c r="CRK19" s="1933"/>
      <c r="CRL19" s="1933"/>
      <c r="CRM19" s="1933"/>
      <c r="CRN19" s="1933"/>
      <c r="CRO19" s="1933"/>
      <c r="CRP19" s="1933"/>
      <c r="CRQ19" s="1933"/>
      <c r="CRR19" s="1933"/>
      <c r="CRS19" s="1933"/>
      <c r="CRT19" s="1933"/>
      <c r="CRU19" s="1933"/>
      <c r="CRV19" s="1933"/>
      <c r="CRW19" s="1933"/>
      <c r="CRX19" s="1933"/>
      <c r="CRY19" s="1933"/>
      <c r="CRZ19" s="1933"/>
      <c r="CSA19" s="1933"/>
      <c r="CSB19" s="1933"/>
      <c r="CSC19" s="1933"/>
      <c r="CSD19" s="1933"/>
      <c r="CSE19" s="1933"/>
      <c r="CSF19" s="1933"/>
      <c r="CSG19" s="1933"/>
      <c r="CSH19" s="1933"/>
      <c r="CSI19" s="1933"/>
      <c r="CSJ19" s="1933"/>
      <c r="CSK19" s="1933"/>
      <c r="CSL19" s="1933"/>
      <c r="CSM19" s="1933"/>
      <c r="CSN19" s="1933"/>
      <c r="CSO19" s="1933"/>
      <c r="CSP19" s="1933"/>
      <c r="CSQ19" s="1933"/>
      <c r="CSR19" s="1933"/>
      <c r="CSS19" s="1933"/>
      <c r="CST19" s="1933"/>
      <c r="CSU19" s="1933"/>
      <c r="CSV19" s="1933"/>
      <c r="CSW19" s="1933"/>
      <c r="CSX19" s="1933"/>
      <c r="CSY19" s="1933"/>
      <c r="CSZ19" s="1933"/>
      <c r="CTA19" s="1933"/>
      <c r="CTB19" s="1933"/>
      <c r="CTC19" s="1933"/>
      <c r="CTD19" s="1933"/>
      <c r="CTE19" s="1933"/>
      <c r="CTF19" s="1933"/>
      <c r="CTG19" s="1933"/>
      <c r="CTH19" s="1933"/>
      <c r="CTI19" s="1933"/>
      <c r="CTJ19" s="1933"/>
      <c r="CTK19" s="1933"/>
      <c r="CTL19" s="1933"/>
      <c r="CTM19" s="1933"/>
      <c r="CTN19" s="1933"/>
      <c r="CTO19" s="1933"/>
      <c r="CTP19" s="1933"/>
      <c r="CTQ19" s="1933"/>
      <c r="CTR19" s="1933"/>
      <c r="CTS19" s="1933"/>
      <c r="CTT19" s="1933"/>
      <c r="CTU19" s="1933"/>
      <c r="CTV19" s="1933"/>
      <c r="CTW19" s="1933"/>
      <c r="CTX19" s="1933"/>
      <c r="CTY19" s="1933"/>
      <c r="CTZ19" s="1933"/>
      <c r="CUA19" s="1933"/>
      <c r="CUB19" s="1933"/>
      <c r="CUC19" s="1933"/>
      <c r="CUD19" s="1933"/>
      <c r="CUE19" s="1933"/>
      <c r="CUF19" s="1933"/>
      <c r="CUG19" s="1933"/>
      <c r="CUH19" s="1933"/>
      <c r="CUI19" s="1933"/>
      <c r="CUJ19" s="1933"/>
      <c r="CUK19" s="1933"/>
      <c r="CUL19" s="1933"/>
      <c r="CUM19" s="1933"/>
      <c r="CUN19" s="1933"/>
      <c r="CUO19" s="1933"/>
      <c r="CUP19" s="1933"/>
      <c r="CUQ19" s="1933"/>
      <c r="CUR19" s="1933"/>
      <c r="CUS19" s="1933"/>
      <c r="CUT19" s="1933"/>
      <c r="CUU19" s="1933"/>
      <c r="CUV19" s="1933"/>
      <c r="CUW19" s="1933"/>
      <c r="CUX19" s="1933"/>
      <c r="CUY19" s="1933"/>
      <c r="CUZ19" s="1933"/>
      <c r="CVA19" s="1933"/>
      <c r="CVB19" s="1933"/>
      <c r="CVC19" s="1933"/>
      <c r="CVD19" s="1933"/>
      <c r="CVE19" s="1933"/>
      <c r="CVF19" s="1933"/>
      <c r="CVG19" s="1933"/>
      <c r="CVH19" s="1933"/>
      <c r="CVI19" s="1933"/>
      <c r="CVJ19" s="1933"/>
      <c r="CVK19" s="1933"/>
      <c r="CVL19" s="1933"/>
      <c r="CVM19" s="1933"/>
      <c r="CVN19" s="1933"/>
      <c r="CVO19" s="1933"/>
      <c r="CVP19" s="1933"/>
      <c r="CVQ19" s="1933"/>
      <c r="CVR19" s="1933"/>
      <c r="CVS19" s="1933"/>
      <c r="CVT19" s="1933"/>
      <c r="CVU19" s="1933"/>
      <c r="CVV19" s="1933"/>
      <c r="CVW19" s="1933"/>
      <c r="CVX19" s="1933"/>
      <c r="CVY19" s="1933"/>
      <c r="CVZ19" s="1933"/>
      <c r="CWA19" s="1933"/>
      <c r="CWB19" s="1933"/>
      <c r="CWC19" s="1933"/>
      <c r="CWD19" s="1933"/>
      <c r="CWE19" s="1933"/>
      <c r="CWF19" s="1933"/>
      <c r="CWG19" s="1933"/>
      <c r="CWH19" s="1933"/>
      <c r="CWI19" s="1933"/>
      <c r="CWJ19" s="1933"/>
      <c r="CWK19" s="1933"/>
      <c r="CWL19" s="1933"/>
      <c r="CWM19" s="1933"/>
      <c r="CWN19" s="1933"/>
      <c r="CWO19" s="1933"/>
      <c r="CWP19" s="1933"/>
      <c r="CWQ19" s="1933"/>
      <c r="CWR19" s="1933"/>
      <c r="CWS19" s="1933"/>
      <c r="CWT19" s="1933"/>
      <c r="CWU19" s="1933"/>
      <c r="CWV19" s="1933"/>
      <c r="CWW19" s="1933"/>
      <c r="CWX19" s="1933"/>
      <c r="CWY19" s="1933"/>
      <c r="CWZ19" s="1933"/>
      <c r="CXA19" s="1933"/>
      <c r="CXB19" s="1933"/>
      <c r="CXC19" s="1933"/>
      <c r="CXD19" s="1933"/>
      <c r="CXE19" s="1933"/>
      <c r="CXF19" s="1933"/>
      <c r="CXG19" s="1933"/>
      <c r="CXH19" s="1933"/>
      <c r="CXI19" s="1933"/>
      <c r="CXJ19" s="1933"/>
      <c r="CXK19" s="1933"/>
      <c r="CXL19" s="1933"/>
      <c r="CXM19" s="1933"/>
      <c r="CXN19" s="1933"/>
      <c r="CXO19" s="1933"/>
      <c r="CXP19" s="1933"/>
      <c r="CXQ19" s="1933"/>
      <c r="CXR19" s="1933"/>
      <c r="CXS19" s="1933"/>
      <c r="CXT19" s="1933"/>
      <c r="CXU19" s="1933"/>
      <c r="CXV19" s="1933"/>
      <c r="CXW19" s="1933"/>
      <c r="CXX19" s="1933"/>
      <c r="CXY19" s="1933"/>
      <c r="CXZ19" s="1933"/>
      <c r="CYA19" s="1933"/>
      <c r="CYB19" s="1933"/>
      <c r="CYC19" s="1933"/>
      <c r="CYD19" s="1933"/>
      <c r="CYE19" s="1933"/>
      <c r="CYF19" s="1933"/>
      <c r="CYG19" s="1933"/>
      <c r="CYH19" s="1933"/>
      <c r="CYI19" s="1933"/>
      <c r="CYJ19" s="1933"/>
      <c r="CYK19" s="1933"/>
      <c r="CYL19" s="1933"/>
      <c r="CYM19" s="1933"/>
      <c r="CYN19" s="1933"/>
      <c r="CYO19" s="1933"/>
      <c r="CYP19" s="1933"/>
      <c r="CYQ19" s="1933"/>
      <c r="CYR19" s="1933"/>
      <c r="CYS19" s="1933"/>
      <c r="CYT19" s="1933"/>
      <c r="CYU19" s="1933"/>
      <c r="CYV19" s="1933"/>
      <c r="CYW19" s="1933"/>
      <c r="CYX19" s="1933"/>
      <c r="CYY19" s="1933"/>
      <c r="CYZ19" s="1933"/>
      <c r="CZA19" s="1933"/>
      <c r="CZB19" s="1933"/>
      <c r="CZC19" s="1933"/>
      <c r="CZD19" s="1933"/>
      <c r="CZE19" s="1933"/>
      <c r="CZF19" s="1933"/>
      <c r="CZG19" s="1933"/>
      <c r="CZH19" s="1933"/>
      <c r="CZI19" s="1933"/>
      <c r="CZJ19" s="1933"/>
      <c r="CZK19" s="1933"/>
      <c r="CZL19" s="1933"/>
      <c r="CZM19" s="1933"/>
      <c r="CZN19" s="1933"/>
      <c r="CZO19" s="1933"/>
      <c r="CZP19" s="1933"/>
      <c r="CZQ19" s="1933"/>
      <c r="CZR19" s="1933"/>
      <c r="CZS19" s="1933"/>
      <c r="CZT19" s="1933"/>
      <c r="CZU19" s="1933"/>
      <c r="CZV19" s="1933"/>
      <c r="CZW19" s="1933"/>
      <c r="CZX19" s="1933"/>
      <c r="CZY19" s="1933"/>
      <c r="CZZ19" s="1933"/>
      <c r="DAA19" s="1933"/>
      <c r="DAB19" s="1933"/>
      <c r="DAC19" s="1933"/>
      <c r="DAD19" s="1933"/>
      <c r="DAE19" s="1933"/>
      <c r="DAF19" s="1933"/>
      <c r="DAG19" s="1933"/>
      <c r="DAH19" s="1933"/>
      <c r="DAI19" s="1933"/>
      <c r="DAJ19" s="1933"/>
      <c r="DAK19" s="1933"/>
      <c r="DAL19" s="1933"/>
      <c r="DAM19" s="1933"/>
      <c r="DAN19" s="1933"/>
      <c r="DAO19" s="1933"/>
      <c r="DAP19" s="1933"/>
      <c r="DAQ19" s="1933"/>
      <c r="DAR19" s="1933"/>
      <c r="DAS19" s="1933"/>
      <c r="DAT19" s="1933"/>
      <c r="DAU19" s="1933"/>
      <c r="DAV19" s="1933"/>
      <c r="DAW19" s="1933"/>
      <c r="DAX19" s="1933"/>
      <c r="DAY19" s="1933"/>
      <c r="DAZ19" s="1933"/>
      <c r="DBA19" s="1933"/>
      <c r="DBB19" s="1933"/>
      <c r="DBC19" s="1933"/>
      <c r="DBD19" s="1933"/>
      <c r="DBE19" s="1933"/>
      <c r="DBF19" s="1933"/>
      <c r="DBG19" s="1933"/>
      <c r="DBH19" s="1933"/>
      <c r="DBI19" s="1933"/>
      <c r="DBJ19" s="1933"/>
      <c r="DBK19" s="1933"/>
      <c r="DBL19" s="1933"/>
      <c r="DBM19" s="1933"/>
      <c r="DBN19" s="1933"/>
      <c r="DBO19" s="1933"/>
      <c r="DBP19" s="1933"/>
      <c r="DBQ19" s="1933"/>
      <c r="DBR19" s="1933"/>
      <c r="DBS19" s="1933"/>
      <c r="DBT19" s="1933"/>
      <c r="DBU19" s="1933"/>
      <c r="DBV19" s="1933"/>
      <c r="DBW19" s="1933"/>
      <c r="DBX19" s="1933"/>
      <c r="DBY19" s="1933"/>
      <c r="DBZ19" s="1933"/>
      <c r="DCA19" s="1933"/>
      <c r="DCB19" s="1933"/>
      <c r="DCC19" s="1933"/>
      <c r="DCD19" s="1933"/>
      <c r="DCE19" s="1933"/>
      <c r="DCF19" s="1933"/>
      <c r="DCG19" s="1933"/>
      <c r="DCH19" s="1933"/>
      <c r="DCI19" s="1933"/>
      <c r="DCJ19" s="1933"/>
      <c r="DCK19" s="1933"/>
      <c r="DCL19" s="1933"/>
      <c r="DCM19" s="1933"/>
      <c r="DCN19" s="1933"/>
      <c r="DCO19" s="1933"/>
      <c r="DCP19" s="1933"/>
      <c r="DCQ19" s="1933"/>
      <c r="DCR19" s="1933"/>
      <c r="DCS19" s="1933"/>
      <c r="DCT19" s="1933"/>
      <c r="DCU19" s="1933"/>
      <c r="DCV19" s="1933"/>
      <c r="DCW19" s="1933"/>
      <c r="DCX19" s="1933"/>
      <c r="DCY19" s="1933"/>
      <c r="DCZ19" s="1933"/>
      <c r="DDA19" s="1933"/>
      <c r="DDB19" s="1933"/>
      <c r="DDC19" s="1933"/>
      <c r="DDD19" s="1933"/>
      <c r="DDE19" s="1933"/>
      <c r="DDF19" s="1933"/>
      <c r="DDG19" s="1933"/>
      <c r="DDH19" s="1933"/>
      <c r="DDI19" s="1933"/>
      <c r="DDJ19" s="1933"/>
      <c r="DDK19" s="1933"/>
      <c r="DDL19" s="1933"/>
      <c r="DDM19" s="1933"/>
      <c r="DDN19" s="1933"/>
      <c r="DDO19" s="1933"/>
      <c r="DDP19" s="1933"/>
      <c r="DDQ19" s="1933"/>
      <c r="DDR19" s="1933"/>
      <c r="DDS19" s="1933"/>
      <c r="DDT19" s="1933"/>
      <c r="DDU19" s="1933"/>
      <c r="DDV19" s="1933"/>
      <c r="DDW19" s="1933"/>
      <c r="DDX19" s="1933"/>
      <c r="DDY19" s="1933"/>
      <c r="DDZ19" s="1933"/>
      <c r="DEA19" s="1933"/>
      <c r="DEB19" s="1933"/>
      <c r="DEC19" s="1933"/>
      <c r="DED19" s="1933"/>
      <c r="DEE19" s="1933"/>
      <c r="DEF19" s="1933"/>
      <c r="DEG19" s="1933"/>
      <c r="DEH19" s="1933"/>
      <c r="DEI19" s="1933"/>
      <c r="DEJ19" s="1933"/>
      <c r="DEK19" s="1933"/>
      <c r="DEL19" s="1933"/>
      <c r="DEM19" s="1933"/>
      <c r="DEN19" s="1933"/>
      <c r="DEO19" s="1933"/>
      <c r="DEP19" s="1933"/>
      <c r="DEQ19" s="1933"/>
      <c r="DER19" s="1933"/>
      <c r="DES19" s="1933"/>
      <c r="DET19" s="1933"/>
      <c r="DEU19" s="1933"/>
      <c r="DEV19" s="1933"/>
      <c r="DEW19" s="1933"/>
      <c r="DEX19" s="1933"/>
      <c r="DEY19" s="1933"/>
      <c r="DEZ19" s="1933"/>
      <c r="DFA19" s="1933"/>
      <c r="DFB19" s="1933"/>
      <c r="DFC19" s="1933"/>
      <c r="DFD19" s="1933"/>
      <c r="DFE19" s="1933"/>
      <c r="DFF19" s="1933"/>
      <c r="DFG19" s="1933"/>
      <c r="DFH19" s="1933"/>
      <c r="DFI19" s="1933"/>
      <c r="DFJ19" s="1933"/>
      <c r="DFK19" s="1933"/>
      <c r="DFL19" s="1933"/>
      <c r="DFM19" s="1933"/>
      <c r="DFN19" s="1933"/>
      <c r="DFO19" s="1933"/>
      <c r="DFP19" s="1933"/>
      <c r="DFQ19" s="1933"/>
      <c r="DFR19" s="1933"/>
      <c r="DFS19" s="1933"/>
      <c r="DFT19" s="1933"/>
      <c r="DFU19" s="1933"/>
      <c r="DFV19" s="1933"/>
      <c r="DFW19" s="1933"/>
      <c r="DFX19" s="1933"/>
      <c r="DFY19" s="1933"/>
      <c r="DFZ19" s="1933"/>
      <c r="DGA19" s="1933"/>
      <c r="DGB19" s="1933"/>
      <c r="DGC19" s="1933"/>
      <c r="DGD19" s="1933"/>
      <c r="DGE19" s="1933"/>
      <c r="DGF19" s="1933"/>
      <c r="DGG19" s="1933"/>
      <c r="DGH19" s="1933"/>
      <c r="DGI19" s="1933"/>
      <c r="DGJ19" s="1933"/>
      <c r="DGK19" s="1933"/>
      <c r="DGL19" s="1933"/>
      <c r="DGM19" s="1933"/>
      <c r="DGN19" s="1933"/>
      <c r="DGO19" s="1933"/>
      <c r="DGP19" s="1933"/>
      <c r="DGQ19" s="1933"/>
      <c r="DGR19" s="1933"/>
      <c r="DGS19" s="1933"/>
      <c r="DGT19" s="1933"/>
      <c r="DGU19" s="1933"/>
      <c r="DGV19" s="1933"/>
      <c r="DGW19" s="1933"/>
      <c r="DGX19" s="1933"/>
      <c r="DGY19" s="1933"/>
      <c r="DGZ19" s="1933"/>
      <c r="DHA19" s="1933"/>
      <c r="DHB19" s="1933"/>
      <c r="DHC19" s="1933"/>
      <c r="DHD19" s="1933"/>
      <c r="DHE19" s="1933"/>
      <c r="DHF19" s="1933"/>
      <c r="DHG19" s="1933"/>
      <c r="DHH19" s="1933"/>
      <c r="DHI19" s="1933"/>
      <c r="DHJ19" s="1933"/>
      <c r="DHK19" s="1933"/>
      <c r="DHL19" s="1933"/>
      <c r="DHM19" s="1933"/>
      <c r="DHN19" s="1933"/>
      <c r="DHO19" s="1933"/>
      <c r="DHP19" s="1933"/>
      <c r="DHQ19" s="1933"/>
      <c r="DHR19" s="1933"/>
      <c r="DHS19" s="1933"/>
      <c r="DHT19" s="1933"/>
      <c r="DHU19" s="1933"/>
      <c r="DHV19" s="1933"/>
      <c r="DHW19" s="1933"/>
      <c r="DHX19" s="1933"/>
      <c r="DHY19" s="1933"/>
      <c r="DHZ19" s="1933"/>
      <c r="DIA19" s="1933"/>
      <c r="DIB19" s="1933"/>
      <c r="DIC19" s="1933"/>
      <c r="DID19" s="1933"/>
      <c r="DIE19" s="1933"/>
      <c r="DIF19" s="1933"/>
      <c r="DIG19" s="1933"/>
      <c r="DIH19" s="1933"/>
      <c r="DII19" s="1933"/>
      <c r="DIJ19" s="1933"/>
      <c r="DIK19" s="1933"/>
      <c r="DIL19" s="1933"/>
      <c r="DIM19" s="1933"/>
      <c r="DIN19" s="1933"/>
      <c r="DIO19" s="1933"/>
      <c r="DIP19" s="1933"/>
      <c r="DIQ19" s="1933"/>
      <c r="DIR19" s="1933"/>
      <c r="DIS19" s="1933"/>
      <c r="DIT19" s="1933"/>
      <c r="DIU19" s="1933"/>
      <c r="DIV19" s="1933"/>
      <c r="DIW19" s="1933"/>
      <c r="DIX19" s="1933"/>
      <c r="DIY19" s="1933"/>
      <c r="DIZ19" s="1933"/>
      <c r="DJA19" s="1933"/>
      <c r="DJB19" s="1933"/>
      <c r="DJC19" s="1933"/>
      <c r="DJD19" s="1933"/>
      <c r="DJE19" s="1933"/>
      <c r="DJF19" s="1933"/>
      <c r="DJG19" s="1933"/>
      <c r="DJH19" s="1933"/>
      <c r="DJI19" s="1933"/>
      <c r="DJJ19" s="1933"/>
      <c r="DJK19" s="1933"/>
      <c r="DJL19" s="1933"/>
      <c r="DJM19" s="1933"/>
      <c r="DJN19" s="1933"/>
      <c r="DJO19" s="1933"/>
      <c r="DJP19" s="1933"/>
      <c r="DJQ19" s="1933"/>
      <c r="DJR19" s="1933"/>
      <c r="DJS19" s="1933"/>
      <c r="DJT19" s="1933"/>
      <c r="DJU19" s="1933"/>
      <c r="DJV19" s="1933"/>
      <c r="DJW19" s="1933"/>
      <c r="DJX19" s="1933"/>
      <c r="DJY19" s="1933"/>
      <c r="DJZ19" s="1933"/>
      <c r="DKA19" s="1933"/>
      <c r="DKB19" s="1933"/>
      <c r="DKC19" s="1933"/>
      <c r="DKD19" s="1933"/>
      <c r="DKE19" s="1933"/>
      <c r="DKF19" s="1933"/>
      <c r="DKG19" s="1933"/>
      <c r="DKH19" s="1933"/>
      <c r="DKI19" s="1933"/>
      <c r="DKJ19" s="1933"/>
      <c r="DKK19" s="1933"/>
      <c r="DKL19" s="1933"/>
      <c r="DKM19" s="1933"/>
      <c r="DKN19" s="1933"/>
      <c r="DKO19" s="1933"/>
      <c r="DKP19" s="1933"/>
      <c r="DKQ19" s="1933"/>
      <c r="DKR19" s="1933"/>
      <c r="DKS19" s="1933"/>
      <c r="DKT19" s="1933"/>
      <c r="DKU19" s="1933"/>
      <c r="DKV19" s="1933"/>
      <c r="DKW19" s="1933"/>
      <c r="DKX19" s="1933"/>
      <c r="DKY19" s="1933"/>
      <c r="DKZ19" s="1933"/>
      <c r="DLA19" s="1933"/>
      <c r="DLB19" s="1933"/>
      <c r="DLC19" s="1933"/>
      <c r="DLD19" s="1933"/>
      <c r="DLE19" s="1933"/>
      <c r="DLF19" s="1933"/>
      <c r="DLG19" s="1933"/>
      <c r="DLH19" s="1933"/>
      <c r="DLI19" s="1933"/>
      <c r="DLJ19" s="1933"/>
      <c r="DLK19" s="1933"/>
      <c r="DLL19" s="1933"/>
      <c r="DLM19" s="1933"/>
      <c r="DLN19" s="1933"/>
      <c r="DLO19" s="1933"/>
      <c r="DLP19" s="1933"/>
      <c r="DLQ19" s="1933"/>
      <c r="DLR19" s="1933"/>
      <c r="DLS19" s="1933"/>
      <c r="DLT19" s="1933"/>
      <c r="DLU19" s="1933"/>
      <c r="DLV19" s="1933"/>
      <c r="DLW19" s="1933"/>
      <c r="DLX19" s="1933"/>
      <c r="DLY19" s="1933"/>
      <c r="DLZ19" s="1933"/>
      <c r="DMA19" s="1933"/>
      <c r="DMB19" s="1933"/>
      <c r="DMC19" s="1933"/>
      <c r="DMD19" s="1933"/>
      <c r="DME19" s="1933"/>
      <c r="DMF19" s="1933"/>
      <c r="DMG19" s="1933"/>
      <c r="DMH19" s="1933"/>
      <c r="DMI19" s="1933"/>
      <c r="DMJ19" s="1933"/>
      <c r="DMK19" s="1933"/>
      <c r="DML19" s="1933"/>
      <c r="DMM19" s="1933"/>
      <c r="DMN19" s="1933"/>
      <c r="DMO19" s="1933"/>
      <c r="DMP19" s="1933"/>
      <c r="DMQ19" s="1933"/>
      <c r="DMR19" s="1933"/>
      <c r="DMS19" s="1933"/>
      <c r="DMT19" s="1933"/>
      <c r="DMU19" s="1933"/>
      <c r="DMV19" s="1933"/>
      <c r="DMW19" s="1933"/>
      <c r="DMX19" s="1933"/>
      <c r="DMY19" s="1933"/>
      <c r="DMZ19" s="1933"/>
      <c r="DNA19" s="1933"/>
      <c r="DNB19" s="1933"/>
      <c r="DNC19" s="1933"/>
      <c r="DND19" s="1933"/>
      <c r="DNE19" s="1933"/>
      <c r="DNF19" s="1933"/>
      <c r="DNG19" s="1933"/>
      <c r="DNH19" s="1933"/>
      <c r="DNI19" s="1933"/>
      <c r="DNJ19" s="1933"/>
      <c r="DNK19" s="1933"/>
      <c r="DNL19" s="1933"/>
      <c r="DNM19" s="1933"/>
      <c r="DNN19" s="1933"/>
      <c r="DNO19" s="1933"/>
      <c r="DNP19" s="1933"/>
      <c r="DNQ19" s="1933"/>
      <c r="DNR19" s="1933"/>
      <c r="DNS19" s="1933"/>
      <c r="DNT19" s="1933"/>
      <c r="DNU19" s="1933"/>
      <c r="DNV19" s="1933"/>
      <c r="DNW19" s="1933"/>
      <c r="DNX19" s="1933"/>
      <c r="DNY19" s="1933"/>
      <c r="DNZ19" s="1933"/>
      <c r="DOA19" s="1933"/>
      <c r="DOB19" s="1933"/>
      <c r="DOC19" s="1933"/>
      <c r="DOD19" s="1933"/>
      <c r="DOE19" s="1933"/>
      <c r="DOF19" s="1933"/>
      <c r="DOG19" s="1933"/>
      <c r="DOH19" s="1933"/>
      <c r="DOI19" s="1933"/>
      <c r="DOJ19" s="1933"/>
      <c r="DOK19" s="1933"/>
      <c r="DOL19" s="1933"/>
      <c r="DOM19" s="1933"/>
      <c r="DON19" s="1933"/>
      <c r="DOO19" s="1933"/>
      <c r="DOP19" s="1933"/>
      <c r="DOQ19" s="1933"/>
      <c r="DOR19" s="1933"/>
      <c r="DOS19" s="1933"/>
      <c r="DOT19" s="1933"/>
      <c r="DOU19" s="1933"/>
      <c r="DOV19" s="1933"/>
      <c r="DOW19" s="1933"/>
      <c r="DOX19" s="1933"/>
      <c r="DOY19" s="1933"/>
      <c r="DOZ19" s="1933"/>
      <c r="DPA19" s="1933"/>
      <c r="DPB19" s="1933"/>
      <c r="DPC19" s="1933"/>
      <c r="DPD19" s="1933"/>
      <c r="DPE19" s="1933"/>
      <c r="DPF19" s="1933"/>
      <c r="DPG19" s="1933"/>
      <c r="DPH19" s="1933"/>
      <c r="DPI19" s="1933"/>
      <c r="DPJ19" s="1933"/>
      <c r="DPK19" s="1933"/>
      <c r="DPL19" s="1933"/>
      <c r="DPM19" s="1933"/>
      <c r="DPN19" s="1933"/>
      <c r="DPO19" s="1933"/>
      <c r="DPP19" s="1933"/>
      <c r="DPQ19" s="1933"/>
      <c r="DPR19" s="1933"/>
      <c r="DPS19" s="1933"/>
      <c r="DPT19" s="1933"/>
      <c r="DPU19" s="1933"/>
      <c r="DPV19" s="1933"/>
      <c r="DPW19" s="1933"/>
      <c r="DPX19" s="1933"/>
      <c r="DPY19" s="1933"/>
      <c r="DPZ19" s="1933"/>
      <c r="DQA19" s="1933"/>
      <c r="DQB19" s="1933"/>
      <c r="DQC19" s="1933"/>
      <c r="DQD19" s="1933"/>
      <c r="DQE19" s="1933"/>
      <c r="DQF19" s="1933"/>
      <c r="DQG19" s="1933"/>
      <c r="DQH19" s="1933"/>
      <c r="DQI19" s="1933"/>
      <c r="DQJ19" s="1933"/>
      <c r="DQK19" s="1933"/>
      <c r="DQL19" s="1933"/>
      <c r="DQM19" s="1933"/>
      <c r="DQN19" s="1933"/>
      <c r="DQO19" s="1933"/>
      <c r="DQP19" s="1933"/>
      <c r="DQQ19" s="1933"/>
      <c r="DQR19" s="1933"/>
      <c r="DQS19" s="1933"/>
      <c r="DQT19" s="1933"/>
      <c r="DQU19" s="1933"/>
      <c r="DQV19" s="1933"/>
      <c r="DQW19" s="1933"/>
      <c r="DQX19" s="1933"/>
      <c r="DQY19" s="1933"/>
      <c r="DQZ19" s="1933"/>
      <c r="DRA19" s="1933"/>
      <c r="DRB19" s="1933"/>
      <c r="DRC19" s="1933"/>
      <c r="DRD19" s="1933"/>
      <c r="DRE19" s="1933"/>
      <c r="DRF19" s="1933"/>
      <c r="DRG19" s="1933"/>
      <c r="DRH19" s="1933"/>
      <c r="DRI19" s="1933"/>
      <c r="DRJ19" s="1933"/>
      <c r="DRK19" s="1933"/>
      <c r="DRL19" s="1933"/>
      <c r="DRM19" s="1933"/>
      <c r="DRN19" s="1933"/>
      <c r="DRO19" s="1933"/>
      <c r="DRP19" s="1933"/>
      <c r="DRQ19" s="1933"/>
      <c r="DRR19" s="1933"/>
      <c r="DRS19" s="1933"/>
      <c r="DRT19" s="1933"/>
      <c r="DRU19" s="1933"/>
      <c r="DRV19" s="1933"/>
      <c r="DRW19" s="1933"/>
      <c r="DRX19" s="1933"/>
      <c r="DRY19" s="1933"/>
      <c r="DRZ19" s="1933"/>
      <c r="DSA19" s="1933"/>
      <c r="DSB19" s="1933"/>
      <c r="DSC19" s="1933"/>
      <c r="DSD19" s="1933"/>
      <c r="DSE19" s="1933"/>
      <c r="DSF19" s="1933"/>
      <c r="DSG19" s="1933"/>
      <c r="DSH19" s="1933"/>
      <c r="DSI19" s="1933"/>
      <c r="DSJ19" s="1933"/>
      <c r="DSK19" s="1933"/>
      <c r="DSL19" s="1933"/>
      <c r="DSM19" s="1933"/>
      <c r="DSN19" s="1933"/>
      <c r="DSO19" s="1933"/>
      <c r="DSP19" s="1933"/>
      <c r="DSQ19" s="1933"/>
      <c r="DSR19" s="1933"/>
      <c r="DSS19" s="1933"/>
      <c r="DST19" s="1933"/>
      <c r="DSU19" s="1933"/>
      <c r="DSV19" s="1933"/>
      <c r="DSW19" s="1933"/>
      <c r="DSX19" s="1933"/>
      <c r="DSY19" s="1933"/>
      <c r="DSZ19" s="1933"/>
      <c r="DTA19" s="1933"/>
      <c r="DTB19" s="1933"/>
      <c r="DTC19" s="1933"/>
      <c r="DTD19" s="1933"/>
      <c r="DTE19" s="1933"/>
      <c r="DTF19" s="1933"/>
      <c r="DTG19" s="1933"/>
      <c r="DTH19" s="1933"/>
      <c r="DTI19" s="1933"/>
      <c r="DTJ19" s="1933"/>
      <c r="DTK19" s="1933"/>
      <c r="DTL19" s="1933"/>
      <c r="DTM19" s="1933"/>
      <c r="DTN19" s="1933"/>
      <c r="DTO19" s="1933"/>
      <c r="DTP19" s="1933"/>
      <c r="DTQ19" s="1933"/>
      <c r="DTR19" s="1933"/>
      <c r="DTS19" s="1933"/>
      <c r="DTT19" s="1933"/>
      <c r="DTU19" s="1933"/>
      <c r="DTV19" s="1933"/>
      <c r="DTW19" s="1933"/>
      <c r="DTX19" s="1933"/>
      <c r="DTY19" s="1933"/>
      <c r="DTZ19" s="1933"/>
      <c r="DUA19" s="1933"/>
      <c r="DUB19" s="1933"/>
      <c r="DUC19" s="1933"/>
      <c r="DUD19" s="1933"/>
      <c r="DUE19" s="1933"/>
      <c r="DUF19" s="1933"/>
      <c r="DUG19" s="1933"/>
      <c r="DUH19" s="1933"/>
      <c r="DUI19" s="1933"/>
      <c r="DUJ19" s="1933"/>
      <c r="DUK19" s="1933"/>
      <c r="DUL19" s="1933"/>
      <c r="DUM19" s="1933"/>
      <c r="DUN19" s="1933"/>
      <c r="DUO19" s="1933"/>
      <c r="DUP19" s="1933"/>
      <c r="DUQ19" s="1933"/>
      <c r="DUR19" s="1933"/>
      <c r="DUS19" s="1933"/>
      <c r="DUT19" s="1933"/>
      <c r="DUU19" s="1933"/>
      <c r="DUV19" s="1933"/>
      <c r="DUW19" s="1933"/>
      <c r="DUX19" s="1933"/>
      <c r="DUY19" s="1933"/>
      <c r="DUZ19" s="1933"/>
      <c r="DVA19" s="1933"/>
      <c r="DVB19" s="1933"/>
      <c r="DVC19" s="1933"/>
      <c r="DVD19" s="1933"/>
      <c r="DVE19" s="1933"/>
      <c r="DVF19" s="1933"/>
      <c r="DVG19" s="1933"/>
      <c r="DVH19" s="1933"/>
      <c r="DVI19" s="1933"/>
      <c r="DVJ19" s="1933"/>
      <c r="DVK19" s="1933"/>
      <c r="DVL19" s="1933"/>
      <c r="DVM19" s="1933"/>
      <c r="DVN19" s="1933"/>
      <c r="DVO19" s="1933"/>
      <c r="DVP19" s="1933"/>
      <c r="DVQ19" s="1933"/>
      <c r="DVR19" s="1933"/>
      <c r="DVS19" s="1933"/>
      <c r="DVT19" s="1933"/>
      <c r="DVU19" s="1933"/>
      <c r="DVV19" s="1933"/>
      <c r="DVW19" s="1933"/>
      <c r="DVX19" s="1933"/>
      <c r="DVY19" s="1933"/>
      <c r="DVZ19" s="1933"/>
      <c r="DWA19" s="1933"/>
      <c r="DWB19" s="1933"/>
      <c r="DWC19" s="1933"/>
      <c r="DWD19" s="1933"/>
      <c r="DWE19" s="1933"/>
      <c r="DWF19" s="1933"/>
      <c r="DWG19" s="1933"/>
      <c r="DWH19" s="1933"/>
      <c r="DWI19" s="1933"/>
      <c r="DWJ19" s="1933"/>
      <c r="DWK19" s="1933"/>
      <c r="DWL19" s="1933"/>
      <c r="DWM19" s="1933"/>
      <c r="DWN19" s="1933"/>
      <c r="DWO19" s="1933"/>
      <c r="DWP19" s="1933"/>
      <c r="DWQ19" s="1933"/>
      <c r="DWR19" s="1933"/>
      <c r="DWS19" s="1933"/>
      <c r="DWT19" s="1933"/>
      <c r="DWU19" s="1933"/>
      <c r="DWV19" s="1933"/>
      <c r="DWW19" s="1933"/>
      <c r="DWX19" s="1933"/>
      <c r="DWY19" s="1933"/>
      <c r="DWZ19" s="1933"/>
      <c r="DXA19" s="1933"/>
      <c r="DXB19" s="1933"/>
      <c r="DXC19" s="1933"/>
      <c r="DXD19" s="1933"/>
      <c r="DXE19" s="1933"/>
      <c r="DXF19" s="1933"/>
      <c r="DXG19" s="1933"/>
      <c r="DXH19" s="1933"/>
      <c r="DXI19" s="1933"/>
      <c r="DXJ19" s="1933"/>
      <c r="DXK19" s="1933"/>
      <c r="DXL19" s="1933"/>
      <c r="DXM19" s="1933"/>
      <c r="DXN19" s="1933"/>
      <c r="DXO19" s="1933"/>
      <c r="DXP19" s="1933"/>
      <c r="DXQ19" s="1933"/>
      <c r="DXR19" s="1933"/>
      <c r="DXS19" s="1933"/>
      <c r="DXT19" s="1933"/>
      <c r="DXU19" s="1933"/>
      <c r="DXV19" s="1933"/>
      <c r="DXW19" s="1933"/>
      <c r="DXX19" s="1933"/>
      <c r="DXY19" s="1933"/>
      <c r="DXZ19" s="1933"/>
      <c r="DYA19" s="1933"/>
      <c r="DYB19" s="1933"/>
      <c r="DYC19" s="1933"/>
      <c r="DYD19" s="1933"/>
      <c r="DYE19" s="1933"/>
      <c r="DYF19" s="1933"/>
      <c r="DYG19" s="1933"/>
      <c r="DYH19" s="1933"/>
      <c r="DYI19" s="1933"/>
      <c r="DYJ19" s="1933"/>
      <c r="DYK19" s="1933"/>
      <c r="DYL19" s="1933"/>
      <c r="DYM19" s="1933"/>
      <c r="DYN19" s="1933"/>
      <c r="DYO19" s="1933"/>
      <c r="DYP19" s="1933"/>
      <c r="DYQ19" s="1933"/>
      <c r="DYR19" s="1933"/>
      <c r="DYS19" s="1933"/>
      <c r="DYT19" s="1933"/>
      <c r="DYU19" s="1933"/>
      <c r="DYV19" s="1933"/>
      <c r="DYW19" s="1933"/>
      <c r="DYX19" s="1933"/>
      <c r="DYY19" s="1933"/>
      <c r="DYZ19" s="1933"/>
      <c r="DZA19" s="1933"/>
      <c r="DZB19" s="1933"/>
      <c r="DZC19" s="1933"/>
      <c r="DZD19" s="1933"/>
      <c r="DZE19" s="1933"/>
      <c r="DZF19" s="1933"/>
      <c r="DZG19" s="1933"/>
      <c r="DZH19" s="1933"/>
      <c r="DZI19" s="1933"/>
      <c r="DZJ19" s="1933"/>
      <c r="DZK19" s="1933"/>
      <c r="DZL19" s="1933"/>
      <c r="DZM19" s="1933"/>
      <c r="DZN19" s="1933"/>
      <c r="DZO19" s="1933"/>
      <c r="DZP19" s="1933"/>
      <c r="DZQ19" s="1933"/>
      <c r="DZR19" s="1933"/>
      <c r="DZS19" s="1933"/>
      <c r="DZT19" s="1933"/>
      <c r="DZU19" s="1933"/>
      <c r="DZV19" s="1933"/>
      <c r="DZW19" s="1933"/>
      <c r="DZX19" s="1933"/>
      <c r="DZY19" s="1933"/>
      <c r="DZZ19" s="1933"/>
      <c r="EAA19" s="1933"/>
      <c r="EAB19" s="1933"/>
      <c r="EAC19" s="1933"/>
      <c r="EAD19" s="1933"/>
      <c r="EAE19" s="1933"/>
      <c r="EAF19" s="1933"/>
      <c r="EAG19" s="1933"/>
      <c r="EAH19" s="1933"/>
      <c r="EAI19" s="1933"/>
      <c r="EAJ19" s="1933"/>
      <c r="EAK19" s="1933"/>
      <c r="EAL19" s="1933"/>
      <c r="EAM19" s="1933"/>
      <c r="EAN19" s="1933"/>
      <c r="EAO19" s="1933"/>
      <c r="EAP19" s="1933"/>
      <c r="EAQ19" s="1933"/>
      <c r="EAR19" s="1933"/>
      <c r="EAS19" s="1933"/>
      <c r="EAT19" s="1933"/>
      <c r="EAU19" s="1933"/>
      <c r="EAV19" s="1933"/>
      <c r="EAW19" s="1933"/>
      <c r="EAX19" s="1933"/>
      <c r="EAY19" s="1933"/>
      <c r="EAZ19" s="1933"/>
      <c r="EBA19" s="1933"/>
      <c r="EBB19" s="1933"/>
      <c r="EBC19" s="1933"/>
      <c r="EBD19" s="1933"/>
      <c r="EBE19" s="1933"/>
      <c r="EBF19" s="1933"/>
      <c r="EBG19" s="1933"/>
      <c r="EBH19" s="1933"/>
      <c r="EBI19" s="1933"/>
      <c r="EBJ19" s="1933"/>
      <c r="EBK19" s="1933"/>
      <c r="EBL19" s="1933"/>
      <c r="EBM19" s="1933"/>
      <c r="EBN19" s="1933"/>
      <c r="EBO19" s="1933"/>
      <c r="EBP19" s="1933"/>
      <c r="EBQ19" s="1933"/>
      <c r="EBR19" s="1933"/>
      <c r="EBS19" s="1933"/>
      <c r="EBT19" s="1933"/>
      <c r="EBU19" s="1933"/>
      <c r="EBV19" s="1933"/>
      <c r="EBW19" s="1933"/>
      <c r="EBX19" s="1933"/>
      <c r="EBY19" s="1933"/>
      <c r="EBZ19" s="1933"/>
      <c r="ECA19" s="1933"/>
      <c r="ECB19" s="1933"/>
      <c r="ECC19" s="1933"/>
      <c r="ECD19" s="1933"/>
      <c r="ECE19" s="1933"/>
      <c r="ECF19" s="1933"/>
      <c r="ECG19" s="1933"/>
      <c r="ECH19" s="1933"/>
      <c r="ECI19" s="1933"/>
      <c r="ECJ19" s="1933"/>
      <c r="ECK19" s="1933"/>
      <c r="ECL19" s="1933"/>
      <c r="ECM19" s="1933"/>
      <c r="ECN19" s="1933"/>
      <c r="ECO19" s="1933"/>
      <c r="ECP19" s="1933"/>
      <c r="ECQ19" s="1933"/>
      <c r="ECR19" s="1933"/>
      <c r="ECS19" s="1933"/>
      <c r="ECT19" s="1933"/>
      <c r="ECU19" s="1933"/>
      <c r="ECV19" s="1933"/>
      <c r="ECW19" s="1933"/>
      <c r="ECX19" s="1933"/>
      <c r="ECY19" s="1933"/>
      <c r="ECZ19" s="1933"/>
      <c r="EDA19" s="1933"/>
      <c r="EDB19" s="1933"/>
      <c r="EDC19" s="1933"/>
      <c r="EDD19" s="1933"/>
      <c r="EDE19" s="1933"/>
      <c r="EDF19" s="1933"/>
      <c r="EDG19" s="1933"/>
      <c r="EDH19" s="1933"/>
      <c r="EDI19" s="1933"/>
      <c r="EDJ19" s="1933"/>
      <c r="EDK19" s="1933"/>
      <c r="EDL19" s="1933"/>
      <c r="EDM19" s="1933"/>
      <c r="EDN19" s="1933"/>
      <c r="EDO19" s="1933"/>
      <c r="EDP19" s="1933"/>
      <c r="EDQ19" s="1933"/>
      <c r="EDR19" s="1933"/>
      <c r="EDS19" s="1933"/>
      <c r="EDT19" s="1933"/>
      <c r="EDU19" s="1933"/>
      <c r="EDV19" s="1933"/>
      <c r="EDW19" s="1933"/>
      <c r="EDX19" s="1933"/>
      <c r="EDY19" s="1933"/>
      <c r="EDZ19" s="1933"/>
      <c r="EEA19" s="1933"/>
      <c r="EEB19" s="1933"/>
      <c r="EEC19" s="1933"/>
      <c r="EED19" s="1933"/>
      <c r="EEE19" s="1933"/>
      <c r="EEF19" s="1933"/>
      <c r="EEG19" s="1933"/>
      <c r="EEH19" s="1933"/>
      <c r="EEI19" s="1933"/>
      <c r="EEJ19" s="1933"/>
      <c r="EEK19" s="1933"/>
      <c r="EEL19" s="1933"/>
      <c r="EEM19" s="1933"/>
      <c r="EEN19" s="1933"/>
      <c r="EEO19" s="1933"/>
      <c r="EEP19" s="1933"/>
      <c r="EEQ19" s="1933"/>
      <c r="EER19" s="1933"/>
      <c r="EES19" s="1933"/>
      <c r="EET19" s="1933"/>
      <c r="EEU19" s="1933"/>
      <c r="EEV19" s="1933"/>
      <c r="EEW19" s="1933"/>
      <c r="EEX19" s="1933"/>
      <c r="EEY19" s="1933"/>
      <c r="EEZ19" s="1933"/>
      <c r="EFA19" s="1933"/>
      <c r="EFB19" s="1933"/>
      <c r="EFC19" s="1933"/>
      <c r="EFD19" s="1933"/>
      <c r="EFE19" s="1933"/>
      <c r="EFF19" s="1933"/>
      <c r="EFG19" s="1933"/>
      <c r="EFH19" s="1933"/>
      <c r="EFI19" s="1933"/>
      <c r="EFJ19" s="1933"/>
      <c r="EFK19" s="1933"/>
      <c r="EFL19" s="1933"/>
      <c r="EFM19" s="1933"/>
      <c r="EFN19" s="1933"/>
      <c r="EFO19" s="1933"/>
      <c r="EFP19" s="1933"/>
      <c r="EFQ19" s="1933"/>
      <c r="EFR19" s="1933"/>
      <c r="EFS19" s="1933"/>
      <c r="EFT19" s="1933"/>
      <c r="EFU19" s="1933"/>
      <c r="EFV19" s="1933"/>
      <c r="EFW19" s="1933"/>
      <c r="EFX19" s="1933"/>
      <c r="EFY19" s="1933"/>
      <c r="EFZ19" s="1933"/>
      <c r="EGA19" s="1933"/>
      <c r="EGB19" s="1933"/>
      <c r="EGC19" s="1933"/>
      <c r="EGD19" s="1933"/>
      <c r="EGE19" s="1933"/>
      <c r="EGF19" s="1933"/>
      <c r="EGG19" s="1933"/>
      <c r="EGH19" s="1933"/>
      <c r="EGI19" s="1933"/>
      <c r="EGJ19" s="1933"/>
      <c r="EGK19" s="1933"/>
      <c r="EGL19" s="1933"/>
      <c r="EGM19" s="1933"/>
      <c r="EGN19" s="1933"/>
      <c r="EGO19" s="1933"/>
      <c r="EGP19" s="1933"/>
      <c r="EGQ19" s="1933"/>
      <c r="EGR19" s="1933"/>
      <c r="EGS19" s="1933"/>
      <c r="EGT19" s="1933"/>
      <c r="EGU19" s="1933"/>
      <c r="EGV19" s="1933"/>
      <c r="EGW19" s="1933"/>
      <c r="EGX19" s="1933"/>
      <c r="EGY19" s="1933"/>
      <c r="EGZ19" s="1933"/>
      <c r="EHA19" s="1933"/>
      <c r="EHB19" s="1933"/>
      <c r="EHC19" s="1933"/>
      <c r="EHD19" s="1933"/>
      <c r="EHE19" s="1933"/>
      <c r="EHF19" s="1933"/>
      <c r="EHG19" s="1933"/>
      <c r="EHH19" s="1933"/>
      <c r="EHI19" s="1933"/>
      <c r="EHJ19" s="1933"/>
      <c r="EHK19" s="1933"/>
      <c r="EHL19" s="1933"/>
      <c r="EHM19" s="1933"/>
      <c r="EHN19" s="1933"/>
      <c r="EHO19" s="1933"/>
      <c r="EHP19" s="1933"/>
      <c r="EHQ19" s="1933"/>
      <c r="EHR19" s="1933"/>
      <c r="EHS19" s="1933"/>
      <c r="EHT19" s="1933"/>
      <c r="EHU19" s="1933"/>
      <c r="EHV19" s="1933"/>
      <c r="EHW19" s="1933"/>
      <c r="EHX19" s="1933"/>
      <c r="EHY19" s="1933"/>
      <c r="EHZ19" s="1933"/>
      <c r="EIA19" s="1933"/>
      <c r="EIB19" s="1933"/>
      <c r="EIC19" s="1933"/>
      <c r="EID19" s="1933"/>
      <c r="EIE19" s="1933"/>
      <c r="EIF19" s="1933"/>
      <c r="EIG19" s="1933"/>
      <c r="EIH19" s="1933"/>
      <c r="EII19" s="1933"/>
      <c r="EIJ19" s="1933"/>
      <c r="EIK19" s="1933"/>
      <c r="EIL19" s="1933"/>
      <c r="EIM19" s="1933"/>
      <c r="EIN19" s="1933"/>
      <c r="EIO19" s="1933"/>
      <c r="EIP19" s="1933"/>
      <c r="EIQ19" s="1933"/>
      <c r="EIR19" s="1933"/>
      <c r="EIS19" s="1933"/>
      <c r="EIT19" s="1933"/>
      <c r="EIU19" s="1933"/>
      <c r="EIV19" s="1933"/>
      <c r="EIW19" s="1933"/>
      <c r="EIX19" s="1933"/>
      <c r="EIY19" s="1933"/>
      <c r="EIZ19" s="1933"/>
      <c r="EJA19" s="1933"/>
      <c r="EJB19" s="1933"/>
      <c r="EJC19" s="1933"/>
      <c r="EJD19" s="1933"/>
      <c r="EJE19" s="1933"/>
      <c r="EJF19" s="1933"/>
      <c r="EJG19" s="1933"/>
      <c r="EJH19" s="1933"/>
      <c r="EJI19" s="1933"/>
      <c r="EJJ19" s="1933"/>
      <c r="EJK19" s="1933"/>
      <c r="EJL19" s="1933"/>
      <c r="EJM19" s="1933"/>
      <c r="EJN19" s="1933"/>
      <c r="EJO19" s="1933"/>
      <c r="EJP19" s="1933"/>
      <c r="EJQ19" s="1933"/>
      <c r="EJR19" s="1933"/>
      <c r="EJS19" s="1933"/>
      <c r="EJT19" s="1933"/>
      <c r="EJU19" s="1933"/>
      <c r="EJV19" s="1933"/>
      <c r="EJW19" s="1933"/>
      <c r="EJX19" s="1933"/>
      <c r="EJY19" s="1933"/>
      <c r="EJZ19" s="1933"/>
      <c r="EKA19" s="1933"/>
      <c r="EKB19" s="1933"/>
      <c r="EKC19" s="1933"/>
      <c r="EKD19" s="1933"/>
      <c r="EKE19" s="1933"/>
      <c r="EKF19" s="1933"/>
      <c r="EKG19" s="1933"/>
      <c r="EKH19" s="1933"/>
      <c r="EKI19" s="1933"/>
      <c r="EKJ19" s="1933"/>
      <c r="EKK19" s="1933"/>
      <c r="EKL19" s="1933"/>
      <c r="EKM19" s="1933"/>
      <c r="EKN19" s="1933"/>
      <c r="EKO19" s="1933"/>
      <c r="EKP19" s="1933"/>
      <c r="EKQ19" s="1933"/>
      <c r="EKR19" s="1933"/>
      <c r="EKS19" s="1933"/>
      <c r="EKT19" s="1933"/>
      <c r="EKU19" s="1933"/>
      <c r="EKV19" s="1933"/>
      <c r="EKW19" s="1933"/>
      <c r="EKX19" s="1933"/>
      <c r="EKY19" s="1933"/>
      <c r="EKZ19" s="1933"/>
      <c r="ELA19" s="1933"/>
      <c r="ELB19" s="1933"/>
      <c r="ELC19" s="1933"/>
      <c r="ELD19" s="1933"/>
      <c r="ELE19" s="1933"/>
      <c r="ELF19" s="1933"/>
      <c r="ELG19" s="1933"/>
      <c r="ELH19" s="1933"/>
      <c r="ELI19" s="1933"/>
      <c r="ELJ19" s="1933"/>
      <c r="ELK19" s="1933"/>
      <c r="ELL19" s="1933"/>
      <c r="ELM19" s="1933"/>
      <c r="ELN19" s="1933"/>
      <c r="ELO19" s="1933"/>
      <c r="ELP19" s="1933"/>
      <c r="ELQ19" s="1933"/>
      <c r="ELR19" s="1933"/>
      <c r="ELS19" s="1933"/>
      <c r="ELT19" s="1933"/>
      <c r="ELU19" s="1933"/>
      <c r="ELV19" s="1933"/>
      <c r="ELW19" s="1933"/>
      <c r="ELX19" s="1933"/>
      <c r="ELY19" s="1933"/>
      <c r="ELZ19" s="1933"/>
      <c r="EMA19" s="1933"/>
      <c r="EMB19" s="1933"/>
      <c r="EMC19" s="1933"/>
      <c r="EMD19" s="1933"/>
      <c r="EME19" s="1933"/>
      <c r="EMF19" s="1933"/>
      <c r="EMG19" s="1933"/>
      <c r="EMH19" s="1933"/>
      <c r="EMI19" s="1933"/>
      <c r="EMJ19" s="1933"/>
      <c r="EMK19" s="1933"/>
      <c r="EML19" s="1933"/>
      <c r="EMM19" s="1933"/>
      <c r="EMN19" s="1933"/>
      <c r="EMO19" s="1933"/>
      <c r="EMP19" s="1933"/>
      <c r="EMQ19" s="1933"/>
      <c r="EMR19" s="1933"/>
      <c r="EMS19" s="1933"/>
      <c r="EMT19" s="1933"/>
      <c r="EMU19" s="1933"/>
      <c r="EMV19" s="1933"/>
      <c r="EMW19" s="1933"/>
      <c r="EMX19" s="1933"/>
      <c r="EMY19" s="1933"/>
      <c r="EMZ19" s="1933"/>
      <c r="ENA19" s="1933"/>
      <c r="ENB19" s="1933"/>
      <c r="ENC19" s="1933"/>
      <c r="END19" s="1933"/>
      <c r="ENE19" s="1933"/>
      <c r="ENF19" s="1933"/>
      <c r="ENG19" s="1933"/>
      <c r="ENH19" s="1933"/>
      <c r="ENI19" s="1933"/>
      <c r="ENJ19" s="1933"/>
      <c r="ENK19" s="1933"/>
      <c r="ENL19" s="1933"/>
      <c r="ENM19" s="1933"/>
      <c r="ENN19" s="1933"/>
      <c r="ENO19" s="1933"/>
      <c r="ENP19" s="1933"/>
      <c r="ENQ19" s="1933"/>
      <c r="ENR19" s="1933"/>
      <c r="ENS19" s="1933"/>
      <c r="ENT19" s="1933"/>
      <c r="ENU19" s="1933"/>
      <c r="ENV19" s="1933"/>
      <c r="ENW19" s="1933"/>
      <c r="ENX19" s="1933"/>
      <c r="ENY19" s="1933"/>
      <c r="ENZ19" s="1933"/>
      <c r="EOA19" s="1933"/>
      <c r="EOB19" s="1933"/>
      <c r="EOC19" s="1933"/>
      <c r="EOD19" s="1933"/>
      <c r="EOE19" s="1933"/>
      <c r="EOF19" s="1933"/>
      <c r="EOG19" s="1933"/>
      <c r="EOH19" s="1933"/>
      <c r="EOI19" s="1933"/>
      <c r="EOJ19" s="1933"/>
      <c r="EOK19" s="1933"/>
      <c r="EOL19" s="1933"/>
      <c r="EOM19" s="1933"/>
      <c r="EON19" s="1933"/>
      <c r="EOO19" s="1933"/>
      <c r="EOP19" s="1933"/>
      <c r="EOQ19" s="1933"/>
      <c r="EOR19" s="1933"/>
      <c r="EOS19" s="1933"/>
      <c r="EOT19" s="1933"/>
      <c r="EOU19" s="1933"/>
      <c r="EOV19" s="1933"/>
      <c r="EOW19" s="1933"/>
      <c r="EOX19" s="1933"/>
      <c r="EOY19" s="1933"/>
      <c r="EOZ19" s="1933"/>
      <c r="EPA19" s="1933"/>
      <c r="EPB19" s="1933"/>
      <c r="EPC19" s="1933"/>
      <c r="EPD19" s="1933"/>
      <c r="EPE19" s="1933"/>
      <c r="EPF19" s="1933"/>
      <c r="EPG19" s="1933"/>
      <c r="EPH19" s="1933"/>
      <c r="EPI19" s="1933"/>
      <c r="EPJ19" s="1933"/>
      <c r="EPK19" s="1933"/>
      <c r="EPL19" s="1933"/>
      <c r="EPM19" s="1933"/>
      <c r="EPN19" s="1933"/>
      <c r="EPO19" s="1933"/>
      <c r="EPP19" s="1933"/>
      <c r="EPQ19" s="1933"/>
      <c r="EPR19" s="1933"/>
      <c r="EPS19" s="1933"/>
      <c r="EPT19" s="1933"/>
      <c r="EPU19" s="1933"/>
      <c r="EPV19" s="1933"/>
      <c r="EPW19" s="1933"/>
      <c r="EPX19" s="1933"/>
      <c r="EPY19" s="1933"/>
      <c r="EPZ19" s="1933"/>
      <c r="EQA19" s="1933"/>
      <c r="EQB19" s="1933"/>
      <c r="EQC19" s="1933"/>
      <c r="EQD19" s="1933"/>
      <c r="EQE19" s="1933"/>
      <c r="EQF19" s="1933"/>
      <c r="EQG19" s="1933"/>
      <c r="EQH19" s="1933"/>
      <c r="EQI19" s="1933"/>
      <c r="EQJ19" s="1933"/>
      <c r="EQK19" s="1933"/>
      <c r="EQL19" s="1933"/>
      <c r="EQM19" s="1933"/>
      <c r="EQN19" s="1933"/>
      <c r="EQO19" s="1933"/>
      <c r="EQP19" s="1933"/>
      <c r="EQQ19" s="1933"/>
      <c r="EQR19" s="1933"/>
      <c r="EQS19" s="1933"/>
      <c r="EQT19" s="1933"/>
      <c r="EQU19" s="1933"/>
      <c r="EQV19" s="1933"/>
      <c r="EQW19" s="1933"/>
      <c r="EQX19" s="1933"/>
      <c r="EQY19" s="1933"/>
      <c r="EQZ19" s="1933"/>
      <c r="ERA19" s="1933"/>
      <c r="ERB19" s="1933"/>
      <c r="ERC19" s="1933"/>
      <c r="ERD19" s="1933"/>
      <c r="ERE19" s="1933"/>
      <c r="ERF19" s="1933"/>
      <c r="ERG19" s="1933"/>
      <c r="ERH19" s="1933"/>
      <c r="ERI19" s="1933"/>
      <c r="ERJ19" s="1933"/>
      <c r="ERK19" s="1933"/>
      <c r="ERL19" s="1933"/>
      <c r="ERM19" s="1933"/>
      <c r="ERN19" s="1933"/>
      <c r="ERO19" s="1933"/>
      <c r="ERP19" s="1933"/>
      <c r="ERQ19" s="1933"/>
      <c r="ERR19" s="1933"/>
      <c r="ERS19" s="1933"/>
      <c r="ERT19" s="1933"/>
      <c r="ERU19" s="1933"/>
      <c r="ERV19" s="1933"/>
      <c r="ERW19" s="1933"/>
      <c r="ERX19" s="1933"/>
      <c r="ERY19" s="1933"/>
      <c r="ERZ19" s="1933"/>
      <c r="ESA19" s="1933"/>
      <c r="ESB19" s="1933"/>
      <c r="ESC19" s="1933"/>
      <c r="ESD19" s="1933"/>
      <c r="ESE19" s="1933"/>
      <c r="ESF19" s="1933"/>
      <c r="ESG19" s="1933"/>
      <c r="ESH19" s="1933"/>
      <c r="ESI19" s="1933"/>
      <c r="ESJ19" s="1933"/>
      <c r="ESK19" s="1933"/>
      <c r="ESL19" s="1933"/>
      <c r="ESM19" s="1933"/>
      <c r="ESN19" s="1933"/>
      <c r="ESO19" s="1933"/>
      <c r="ESP19" s="1933"/>
      <c r="ESQ19" s="1933"/>
      <c r="ESR19" s="1933"/>
      <c r="ESS19" s="1933"/>
      <c r="EST19" s="1933"/>
      <c r="ESU19" s="1933"/>
      <c r="ESV19" s="1933"/>
      <c r="ESW19" s="1933"/>
      <c r="ESX19" s="1933"/>
      <c r="ESY19" s="1933"/>
      <c r="ESZ19" s="1933"/>
      <c r="ETA19" s="1933"/>
      <c r="ETB19" s="1933"/>
      <c r="ETC19" s="1933"/>
      <c r="ETD19" s="1933"/>
      <c r="ETE19" s="1933"/>
      <c r="ETF19" s="1933"/>
      <c r="ETG19" s="1933"/>
      <c r="ETH19" s="1933"/>
      <c r="ETI19" s="1933"/>
      <c r="ETJ19" s="1933"/>
      <c r="ETK19" s="1933"/>
      <c r="ETL19" s="1933"/>
      <c r="ETM19" s="1933"/>
      <c r="ETN19" s="1933"/>
      <c r="ETO19" s="1933"/>
      <c r="ETP19" s="1933"/>
      <c r="ETQ19" s="1933"/>
      <c r="ETR19" s="1933"/>
      <c r="ETS19" s="1933"/>
      <c r="ETT19" s="1933"/>
      <c r="ETU19" s="1933"/>
      <c r="ETV19" s="1933"/>
      <c r="ETW19" s="1933"/>
      <c r="ETX19" s="1933"/>
      <c r="ETY19" s="1933"/>
      <c r="ETZ19" s="1933"/>
      <c r="EUA19" s="1933"/>
      <c r="EUB19" s="1933"/>
      <c r="EUC19" s="1933"/>
      <c r="EUD19" s="1933"/>
      <c r="EUE19" s="1933"/>
      <c r="EUF19" s="1933"/>
      <c r="EUG19" s="1933"/>
      <c r="EUH19" s="1933"/>
      <c r="EUI19" s="1933"/>
      <c r="EUJ19" s="1933"/>
      <c r="EUK19" s="1933"/>
      <c r="EUL19" s="1933"/>
      <c r="EUM19" s="1933"/>
      <c r="EUN19" s="1933"/>
      <c r="EUO19" s="1933"/>
      <c r="EUP19" s="1933"/>
      <c r="EUQ19" s="1933"/>
      <c r="EUR19" s="1933"/>
      <c r="EUS19" s="1933"/>
      <c r="EUT19" s="1933"/>
      <c r="EUU19" s="1933"/>
      <c r="EUV19" s="1933"/>
      <c r="EUW19" s="1933"/>
      <c r="EUX19" s="1933"/>
      <c r="EUY19" s="1933"/>
      <c r="EUZ19" s="1933"/>
      <c r="EVA19" s="1933"/>
      <c r="EVB19" s="1933"/>
      <c r="EVC19" s="1933"/>
      <c r="EVD19" s="1933"/>
      <c r="EVE19" s="1933"/>
      <c r="EVF19" s="1933"/>
      <c r="EVG19" s="1933"/>
      <c r="EVH19" s="1933"/>
      <c r="EVI19" s="1933"/>
      <c r="EVJ19" s="1933"/>
      <c r="EVK19" s="1933"/>
      <c r="EVL19" s="1933"/>
      <c r="EVM19" s="1933"/>
      <c r="EVN19" s="1933"/>
      <c r="EVO19" s="1933"/>
      <c r="EVP19" s="1933"/>
      <c r="EVQ19" s="1933"/>
      <c r="EVR19" s="1933"/>
      <c r="EVS19" s="1933"/>
      <c r="EVT19" s="1933"/>
      <c r="EVU19" s="1933"/>
      <c r="EVV19" s="1933"/>
      <c r="EVW19" s="1933"/>
      <c r="EVX19" s="1933"/>
      <c r="EVY19" s="1933"/>
      <c r="EVZ19" s="1933"/>
      <c r="EWA19" s="1933"/>
      <c r="EWB19" s="1933"/>
      <c r="EWC19" s="1933"/>
      <c r="EWD19" s="1933"/>
      <c r="EWE19" s="1933"/>
      <c r="EWF19" s="1933"/>
      <c r="EWG19" s="1933"/>
      <c r="EWH19" s="1933"/>
      <c r="EWI19" s="1933"/>
      <c r="EWJ19" s="1933"/>
      <c r="EWK19" s="1933"/>
      <c r="EWL19" s="1933"/>
      <c r="EWM19" s="1933"/>
      <c r="EWN19" s="1933"/>
      <c r="EWO19" s="1933"/>
      <c r="EWP19" s="1933"/>
      <c r="EWQ19" s="1933"/>
      <c r="EWR19" s="1933"/>
      <c r="EWS19" s="1933"/>
      <c r="EWT19" s="1933"/>
      <c r="EWU19" s="1933"/>
      <c r="EWV19" s="1933"/>
      <c r="EWW19" s="1933"/>
      <c r="EWX19" s="1933"/>
      <c r="EWY19" s="1933"/>
      <c r="EWZ19" s="1933"/>
      <c r="EXA19" s="1933"/>
      <c r="EXB19" s="1933"/>
      <c r="EXC19" s="1933"/>
      <c r="EXD19" s="1933"/>
      <c r="EXE19" s="1933"/>
      <c r="EXF19" s="1933"/>
      <c r="EXG19" s="1933"/>
      <c r="EXH19" s="1933"/>
      <c r="EXI19" s="1933"/>
      <c r="EXJ19" s="1933"/>
      <c r="EXK19" s="1933"/>
      <c r="EXL19" s="1933"/>
      <c r="EXM19" s="1933"/>
      <c r="EXN19" s="1933"/>
      <c r="EXO19" s="1933"/>
      <c r="EXP19" s="1933"/>
      <c r="EXQ19" s="1933"/>
      <c r="EXR19" s="1933"/>
      <c r="EXS19" s="1933"/>
      <c r="EXT19" s="1933"/>
      <c r="EXU19" s="1933"/>
      <c r="EXV19" s="1933"/>
      <c r="EXW19" s="1933"/>
      <c r="EXX19" s="1933"/>
      <c r="EXY19" s="1933"/>
      <c r="EXZ19" s="1933"/>
      <c r="EYA19" s="1933"/>
      <c r="EYB19" s="1933"/>
      <c r="EYC19" s="1933"/>
      <c r="EYD19" s="1933"/>
      <c r="EYE19" s="1933"/>
      <c r="EYF19" s="1933"/>
      <c r="EYG19" s="1933"/>
      <c r="EYH19" s="1933"/>
      <c r="EYI19" s="1933"/>
      <c r="EYJ19" s="1933"/>
      <c r="EYK19" s="1933"/>
      <c r="EYL19" s="1933"/>
      <c r="EYM19" s="1933"/>
      <c r="EYN19" s="1933"/>
      <c r="EYO19" s="1933"/>
      <c r="EYP19" s="1933"/>
      <c r="EYQ19" s="1933"/>
      <c r="EYR19" s="1933"/>
      <c r="EYS19" s="1933"/>
      <c r="EYT19" s="1933"/>
      <c r="EYU19" s="1933"/>
      <c r="EYV19" s="1933"/>
      <c r="EYW19" s="1933"/>
      <c r="EYX19" s="1933"/>
      <c r="EYY19" s="1933"/>
      <c r="EYZ19" s="1933"/>
      <c r="EZA19" s="1933"/>
      <c r="EZB19" s="1933"/>
      <c r="EZC19" s="1933"/>
      <c r="EZD19" s="1933"/>
      <c r="EZE19" s="1933"/>
      <c r="EZF19" s="1933"/>
      <c r="EZG19" s="1933"/>
      <c r="EZH19" s="1933"/>
      <c r="EZI19" s="1933"/>
      <c r="EZJ19" s="1933"/>
      <c r="EZK19" s="1933"/>
      <c r="EZL19" s="1933"/>
      <c r="EZM19" s="1933"/>
      <c r="EZN19" s="1933"/>
      <c r="EZO19" s="1933"/>
      <c r="EZP19" s="1933"/>
      <c r="EZQ19" s="1933"/>
      <c r="EZR19" s="1933"/>
      <c r="EZS19" s="1933"/>
      <c r="EZT19" s="1933"/>
      <c r="EZU19" s="1933"/>
      <c r="EZV19" s="1933"/>
      <c r="EZW19" s="1933"/>
      <c r="EZX19" s="1933"/>
      <c r="EZY19" s="1933"/>
      <c r="EZZ19" s="1933"/>
      <c r="FAA19" s="1933"/>
      <c r="FAB19" s="1933"/>
      <c r="FAC19" s="1933"/>
      <c r="FAD19" s="1933"/>
      <c r="FAE19" s="1933"/>
      <c r="FAF19" s="1933"/>
      <c r="FAG19" s="1933"/>
      <c r="FAH19" s="1933"/>
      <c r="FAI19" s="1933"/>
      <c r="FAJ19" s="1933"/>
      <c r="FAK19" s="1933"/>
      <c r="FAL19" s="1933"/>
      <c r="FAM19" s="1933"/>
      <c r="FAN19" s="1933"/>
      <c r="FAO19" s="1933"/>
      <c r="FAP19" s="1933"/>
      <c r="FAQ19" s="1933"/>
      <c r="FAR19" s="1933"/>
      <c r="FAS19" s="1933"/>
      <c r="FAT19" s="1933"/>
      <c r="FAU19" s="1933"/>
      <c r="FAV19" s="1933"/>
      <c r="FAW19" s="1933"/>
      <c r="FAX19" s="1933"/>
      <c r="FAY19" s="1933"/>
      <c r="FAZ19" s="1933"/>
      <c r="FBA19" s="1933"/>
      <c r="FBB19" s="1933"/>
      <c r="FBC19" s="1933"/>
      <c r="FBD19" s="1933"/>
      <c r="FBE19" s="1933"/>
      <c r="FBF19" s="1933"/>
      <c r="FBG19" s="1933"/>
      <c r="FBH19" s="1933"/>
      <c r="FBI19" s="1933"/>
      <c r="FBJ19" s="1933"/>
      <c r="FBK19" s="1933"/>
      <c r="FBL19" s="1933"/>
      <c r="FBM19" s="1933"/>
      <c r="FBN19" s="1933"/>
      <c r="FBO19" s="1933"/>
      <c r="FBP19" s="1933"/>
      <c r="FBQ19" s="1933"/>
      <c r="FBR19" s="1933"/>
      <c r="FBS19" s="1933"/>
      <c r="FBT19" s="1933"/>
      <c r="FBU19" s="1933"/>
      <c r="FBV19" s="1933"/>
      <c r="FBW19" s="1933"/>
      <c r="FBX19" s="1933"/>
      <c r="FBY19" s="1933"/>
      <c r="FBZ19" s="1933"/>
      <c r="FCA19" s="1933"/>
      <c r="FCB19" s="1933"/>
      <c r="FCC19" s="1933"/>
      <c r="FCD19" s="1933"/>
      <c r="FCE19" s="1933"/>
      <c r="FCF19" s="1933"/>
      <c r="FCG19" s="1933"/>
      <c r="FCH19" s="1933"/>
      <c r="FCI19" s="1933"/>
      <c r="FCJ19" s="1933"/>
      <c r="FCK19" s="1933"/>
      <c r="FCL19" s="1933"/>
      <c r="FCM19" s="1933"/>
      <c r="FCN19" s="1933"/>
      <c r="FCO19" s="1933"/>
      <c r="FCP19" s="1933"/>
      <c r="FCQ19" s="1933"/>
      <c r="FCR19" s="1933"/>
      <c r="FCS19" s="1933"/>
      <c r="FCT19" s="1933"/>
      <c r="FCU19" s="1933"/>
      <c r="FCV19" s="1933"/>
      <c r="FCW19" s="1933"/>
      <c r="FCX19" s="1933"/>
      <c r="FCY19" s="1933"/>
      <c r="FCZ19" s="1933"/>
      <c r="FDA19" s="1933"/>
      <c r="FDB19" s="1933"/>
      <c r="FDC19" s="1933"/>
      <c r="FDD19" s="1933"/>
      <c r="FDE19" s="1933"/>
      <c r="FDF19" s="1933"/>
      <c r="FDG19" s="1933"/>
      <c r="FDH19" s="1933"/>
      <c r="FDI19" s="1933"/>
      <c r="FDJ19" s="1933"/>
      <c r="FDK19" s="1933"/>
      <c r="FDL19" s="1933"/>
      <c r="FDM19" s="1933"/>
      <c r="FDN19" s="1933"/>
      <c r="FDO19" s="1933"/>
      <c r="FDP19" s="1933"/>
      <c r="FDQ19" s="1933"/>
      <c r="FDR19" s="1933"/>
      <c r="FDS19" s="1933"/>
      <c r="FDT19" s="1933"/>
      <c r="FDU19" s="1933"/>
      <c r="FDV19" s="1933"/>
      <c r="FDW19" s="1933"/>
      <c r="FDX19" s="1933"/>
      <c r="FDY19" s="1933"/>
      <c r="FDZ19" s="1933"/>
      <c r="FEA19" s="1933"/>
      <c r="FEB19" s="1933"/>
      <c r="FEC19" s="1933"/>
      <c r="FED19" s="1933"/>
      <c r="FEE19" s="1933"/>
      <c r="FEF19" s="1933"/>
      <c r="FEG19" s="1933"/>
      <c r="FEH19" s="1933"/>
      <c r="FEI19" s="1933"/>
      <c r="FEJ19" s="1933"/>
      <c r="FEK19" s="1933"/>
      <c r="FEL19" s="1933"/>
      <c r="FEM19" s="1933"/>
      <c r="FEN19" s="1933"/>
      <c r="FEO19" s="1933"/>
      <c r="FEP19" s="1933"/>
      <c r="FEQ19" s="1933"/>
      <c r="FER19" s="1933"/>
      <c r="FES19" s="1933"/>
      <c r="FET19" s="1933"/>
      <c r="FEU19" s="1933"/>
      <c r="FEV19" s="1933"/>
      <c r="FEW19" s="1933"/>
      <c r="FEX19" s="1933"/>
      <c r="FEY19" s="1933"/>
      <c r="FEZ19" s="1933"/>
      <c r="FFA19" s="1933"/>
      <c r="FFB19" s="1933"/>
      <c r="FFC19" s="1933"/>
      <c r="FFD19" s="1933"/>
      <c r="FFE19" s="1933"/>
      <c r="FFF19" s="1933"/>
      <c r="FFG19" s="1933"/>
      <c r="FFH19" s="1933"/>
      <c r="FFI19" s="1933"/>
      <c r="FFJ19" s="1933"/>
      <c r="FFK19" s="1933"/>
      <c r="FFL19" s="1933"/>
      <c r="FFM19" s="1933"/>
      <c r="FFN19" s="1933"/>
      <c r="FFO19" s="1933"/>
      <c r="FFP19" s="1933"/>
      <c r="FFQ19" s="1933"/>
      <c r="FFR19" s="1933"/>
      <c r="FFS19" s="1933"/>
      <c r="FFT19" s="1933"/>
      <c r="FFU19" s="1933"/>
      <c r="FFV19" s="1933"/>
      <c r="FFW19" s="1933"/>
      <c r="FFX19" s="1933"/>
      <c r="FFY19" s="1933"/>
      <c r="FFZ19" s="1933"/>
      <c r="FGA19" s="1933"/>
      <c r="FGB19" s="1933"/>
      <c r="FGC19" s="1933"/>
      <c r="FGD19" s="1933"/>
      <c r="FGE19" s="1933"/>
      <c r="FGF19" s="1933"/>
      <c r="FGG19" s="1933"/>
      <c r="FGH19" s="1933"/>
      <c r="FGI19" s="1933"/>
      <c r="FGJ19" s="1933"/>
      <c r="FGK19" s="1933"/>
      <c r="FGL19" s="1933"/>
      <c r="FGM19" s="1933"/>
      <c r="FGN19" s="1933"/>
      <c r="FGO19" s="1933"/>
      <c r="FGP19" s="1933"/>
      <c r="FGQ19" s="1933"/>
      <c r="FGR19" s="1933"/>
      <c r="FGS19" s="1933"/>
      <c r="FGT19" s="1933"/>
      <c r="FGU19" s="1933"/>
      <c r="FGV19" s="1933"/>
      <c r="FGW19" s="1933"/>
      <c r="FGX19" s="1933"/>
      <c r="FGY19" s="1933"/>
      <c r="FGZ19" s="1933"/>
      <c r="FHA19" s="1933"/>
      <c r="FHB19" s="1933"/>
      <c r="FHC19" s="1933"/>
      <c r="FHD19" s="1933"/>
      <c r="FHE19" s="1933"/>
      <c r="FHF19" s="1933"/>
      <c r="FHG19" s="1933"/>
      <c r="FHH19" s="1933"/>
      <c r="FHI19" s="1933"/>
      <c r="FHJ19" s="1933"/>
      <c r="FHK19" s="1933"/>
      <c r="FHL19" s="1933"/>
      <c r="FHM19" s="1933"/>
      <c r="FHN19" s="1933"/>
      <c r="FHO19" s="1933"/>
      <c r="FHP19" s="1933"/>
      <c r="FHQ19" s="1933"/>
      <c r="FHR19" s="1933"/>
      <c r="FHS19" s="1933"/>
      <c r="FHT19" s="1933"/>
      <c r="FHU19" s="1933"/>
      <c r="FHV19" s="1933"/>
      <c r="FHW19" s="1933"/>
      <c r="FHX19" s="1933"/>
      <c r="FHY19" s="1933"/>
      <c r="FHZ19" s="1933"/>
      <c r="FIA19" s="1933"/>
      <c r="FIB19" s="1933"/>
      <c r="FIC19" s="1933"/>
      <c r="FID19" s="1933"/>
      <c r="FIE19" s="1933"/>
      <c r="FIF19" s="1933"/>
      <c r="FIG19" s="1933"/>
      <c r="FIH19" s="1933"/>
      <c r="FII19" s="1933"/>
      <c r="FIJ19" s="1933"/>
      <c r="FIK19" s="1933"/>
      <c r="FIL19" s="1933"/>
      <c r="FIM19" s="1933"/>
      <c r="FIN19" s="1933"/>
      <c r="FIO19" s="1933"/>
      <c r="FIP19" s="1933"/>
      <c r="FIQ19" s="1933"/>
      <c r="FIR19" s="1933"/>
      <c r="FIS19" s="1933"/>
      <c r="FIT19" s="1933"/>
      <c r="FIU19" s="1933"/>
      <c r="FIV19" s="1933"/>
      <c r="FIW19" s="1933"/>
      <c r="FIX19" s="1933"/>
      <c r="FIY19" s="1933"/>
      <c r="FIZ19" s="1933"/>
      <c r="FJA19" s="1933"/>
      <c r="FJB19" s="1933"/>
      <c r="FJC19" s="1933"/>
      <c r="FJD19" s="1933"/>
      <c r="FJE19" s="1933"/>
      <c r="FJF19" s="1933"/>
      <c r="FJG19" s="1933"/>
      <c r="FJH19" s="1933"/>
      <c r="FJI19" s="1933"/>
      <c r="FJJ19" s="1933"/>
      <c r="FJK19" s="1933"/>
      <c r="FJL19" s="1933"/>
      <c r="FJM19" s="1933"/>
      <c r="FJN19" s="1933"/>
      <c r="FJO19" s="1933"/>
      <c r="FJP19" s="1933"/>
      <c r="FJQ19" s="1933"/>
      <c r="FJR19" s="1933"/>
      <c r="FJS19" s="1933"/>
      <c r="FJT19" s="1933"/>
      <c r="FJU19" s="1933"/>
      <c r="FJV19" s="1933"/>
      <c r="FJW19" s="1933"/>
      <c r="FJX19" s="1933"/>
      <c r="FJY19" s="1933"/>
      <c r="FJZ19" s="1933"/>
      <c r="FKA19" s="1933"/>
      <c r="FKB19" s="1933"/>
      <c r="FKC19" s="1933"/>
      <c r="FKD19" s="1933"/>
      <c r="FKE19" s="1933"/>
      <c r="FKF19" s="1933"/>
      <c r="FKG19" s="1933"/>
      <c r="FKH19" s="1933"/>
      <c r="FKI19" s="1933"/>
      <c r="FKJ19" s="1933"/>
      <c r="FKK19" s="1933"/>
      <c r="FKL19" s="1933"/>
      <c r="FKM19" s="1933"/>
      <c r="FKN19" s="1933"/>
      <c r="FKO19" s="1933"/>
      <c r="FKP19" s="1933"/>
      <c r="FKQ19" s="1933"/>
      <c r="FKR19" s="1933"/>
      <c r="FKS19" s="1933"/>
      <c r="FKT19" s="1933"/>
      <c r="FKU19" s="1933"/>
      <c r="FKV19" s="1933"/>
      <c r="FKW19" s="1933"/>
      <c r="FKX19" s="1933"/>
      <c r="FKY19" s="1933"/>
      <c r="FKZ19" s="1933"/>
      <c r="FLA19" s="1933"/>
      <c r="FLB19" s="1933"/>
      <c r="FLC19" s="1933"/>
      <c r="FLD19" s="1933"/>
      <c r="FLE19" s="1933"/>
      <c r="FLF19" s="1933"/>
      <c r="FLG19" s="1933"/>
      <c r="FLH19" s="1933"/>
      <c r="FLI19" s="1933"/>
      <c r="FLJ19" s="1933"/>
      <c r="FLK19" s="1933"/>
      <c r="FLL19" s="1933"/>
      <c r="FLM19" s="1933"/>
      <c r="FLN19" s="1933"/>
      <c r="FLO19" s="1933"/>
      <c r="FLP19" s="1933"/>
      <c r="FLQ19" s="1933"/>
      <c r="FLR19" s="1933"/>
      <c r="FLS19" s="1933"/>
      <c r="FLT19" s="1933"/>
      <c r="FLU19" s="1933"/>
      <c r="FLV19" s="1933"/>
      <c r="FLW19" s="1933"/>
      <c r="FLX19" s="1933"/>
      <c r="FLY19" s="1933"/>
      <c r="FLZ19" s="1933"/>
      <c r="FMA19" s="1933"/>
      <c r="FMB19" s="1933"/>
      <c r="FMC19" s="1933"/>
      <c r="FMD19" s="1933"/>
      <c r="FME19" s="1933"/>
      <c r="FMF19" s="1933"/>
      <c r="FMG19" s="1933"/>
      <c r="FMH19" s="1933"/>
      <c r="FMI19" s="1933"/>
      <c r="FMJ19" s="1933"/>
      <c r="FMK19" s="1933"/>
      <c r="FML19" s="1933"/>
      <c r="FMM19" s="1933"/>
      <c r="FMN19" s="1933"/>
      <c r="FMO19" s="1933"/>
      <c r="FMP19" s="1933"/>
      <c r="FMQ19" s="1933"/>
      <c r="FMR19" s="1933"/>
      <c r="FMS19" s="1933"/>
      <c r="FMT19" s="1933"/>
      <c r="FMU19" s="1933"/>
      <c r="FMV19" s="1933"/>
      <c r="FMW19" s="1933"/>
      <c r="FMX19" s="1933"/>
      <c r="FMY19" s="1933"/>
      <c r="FMZ19" s="1933"/>
      <c r="FNA19" s="1933"/>
      <c r="FNB19" s="1933"/>
      <c r="FNC19" s="1933"/>
      <c r="FND19" s="1933"/>
      <c r="FNE19" s="1933"/>
      <c r="FNF19" s="1933"/>
      <c r="FNG19" s="1933"/>
      <c r="FNH19" s="1933"/>
      <c r="FNI19" s="1933"/>
      <c r="FNJ19" s="1933"/>
      <c r="FNK19" s="1933"/>
      <c r="FNL19" s="1933"/>
      <c r="FNM19" s="1933"/>
      <c r="FNN19" s="1933"/>
      <c r="FNO19" s="1933"/>
      <c r="FNP19" s="1933"/>
      <c r="FNQ19" s="1933"/>
      <c r="FNR19" s="1933"/>
      <c r="FNS19" s="1933"/>
      <c r="FNT19" s="1933"/>
      <c r="FNU19" s="1933"/>
      <c r="FNV19" s="1933"/>
      <c r="FNW19" s="1933"/>
      <c r="FNX19" s="1933"/>
      <c r="FNY19" s="1933"/>
      <c r="FNZ19" s="1933"/>
      <c r="FOA19" s="1933"/>
      <c r="FOB19" s="1933"/>
      <c r="FOC19" s="1933"/>
      <c r="FOD19" s="1933"/>
      <c r="FOE19" s="1933"/>
      <c r="FOF19" s="1933"/>
      <c r="FOG19" s="1933"/>
      <c r="FOH19" s="1933"/>
      <c r="FOI19" s="1933"/>
      <c r="FOJ19" s="1933"/>
      <c r="FOK19" s="1933"/>
      <c r="FOL19" s="1933"/>
      <c r="FOM19" s="1933"/>
      <c r="FON19" s="1933"/>
      <c r="FOO19" s="1933"/>
      <c r="FOP19" s="1933"/>
      <c r="FOQ19" s="1933"/>
      <c r="FOR19" s="1933"/>
      <c r="FOS19" s="1933"/>
      <c r="FOT19" s="1933"/>
      <c r="FOU19" s="1933"/>
      <c r="FOV19" s="1933"/>
      <c r="FOW19" s="1933"/>
      <c r="FOX19" s="1933"/>
      <c r="FOY19" s="1933"/>
      <c r="FOZ19" s="1933"/>
      <c r="FPA19" s="1933"/>
      <c r="FPB19" s="1933"/>
      <c r="FPC19" s="1933"/>
      <c r="FPD19" s="1933"/>
      <c r="FPE19" s="1933"/>
      <c r="FPF19" s="1933"/>
      <c r="FPG19" s="1933"/>
      <c r="FPH19" s="1933"/>
      <c r="FPI19" s="1933"/>
      <c r="FPJ19" s="1933"/>
      <c r="FPK19" s="1933"/>
      <c r="FPL19" s="1933"/>
      <c r="FPM19" s="1933"/>
      <c r="FPN19" s="1933"/>
      <c r="FPO19" s="1933"/>
      <c r="FPP19" s="1933"/>
      <c r="FPQ19" s="1933"/>
      <c r="FPR19" s="1933"/>
      <c r="FPS19" s="1933"/>
      <c r="FPT19" s="1933"/>
      <c r="FPU19" s="1933"/>
      <c r="FPV19" s="1933"/>
      <c r="FPW19" s="1933"/>
      <c r="FPX19" s="1933"/>
      <c r="FPY19" s="1933"/>
      <c r="FPZ19" s="1933"/>
      <c r="FQA19" s="1933"/>
      <c r="FQB19" s="1933"/>
      <c r="FQC19" s="1933"/>
      <c r="FQD19" s="1933"/>
      <c r="FQE19" s="1933"/>
      <c r="FQF19" s="1933"/>
      <c r="FQG19" s="1933"/>
      <c r="FQH19" s="1933"/>
      <c r="FQI19" s="1933"/>
      <c r="FQJ19" s="1933"/>
      <c r="FQK19" s="1933"/>
      <c r="FQL19" s="1933"/>
      <c r="FQM19" s="1933"/>
      <c r="FQN19" s="1933"/>
      <c r="FQO19" s="1933"/>
      <c r="FQP19" s="1933"/>
      <c r="FQQ19" s="1933"/>
      <c r="FQR19" s="1933"/>
      <c r="FQS19" s="1933"/>
      <c r="FQT19" s="1933"/>
      <c r="FQU19" s="1933"/>
      <c r="FQV19" s="1933"/>
      <c r="FQW19" s="1933"/>
      <c r="FQX19" s="1933"/>
      <c r="FQY19" s="1933"/>
      <c r="FQZ19" s="1933"/>
      <c r="FRA19" s="1933"/>
      <c r="FRB19" s="1933"/>
      <c r="FRC19" s="1933"/>
      <c r="FRD19" s="1933"/>
      <c r="FRE19" s="1933"/>
      <c r="FRF19" s="1933"/>
      <c r="FRG19" s="1933"/>
      <c r="FRH19" s="1933"/>
      <c r="FRI19" s="1933"/>
      <c r="FRJ19" s="1933"/>
      <c r="FRK19" s="1933"/>
      <c r="FRL19" s="1933"/>
      <c r="FRM19" s="1933"/>
      <c r="FRN19" s="1933"/>
      <c r="FRO19" s="1933"/>
      <c r="FRP19" s="1933"/>
      <c r="FRQ19" s="1933"/>
      <c r="FRR19" s="1933"/>
      <c r="FRS19" s="1933"/>
      <c r="FRT19" s="1933"/>
      <c r="FRU19" s="1933"/>
      <c r="FRV19" s="1933"/>
      <c r="FRW19" s="1933"/>
      <c r="FRX19" s="1933"/>
      <c r="FRY19" s="1933"/>
      <c r="FRZ19" s="1933"/>
      <c r="FSA19" s="1933"/>
      <c r="FSB19" s="1933"/>
      <c r="FSC19" s="1933"/>
      <c r="FSD19" s="1933"/>
      <c r="FSE19" s="1933"/>
      <c r="FSF19" s="1933"/>
      <c r="FSG19" s="1933"/>
      <c r="FSH19" s="1933"/>
      <c r="FSI19" s="1933"/>
      <c r="FSJ19" s="1933"/>
      <c r="FSK19" s="1933"/>
      <c r="FSL19" s="1933"/>
      <c r="FSM19" s="1933"/>
      <c r="FSN19" s="1933"/>
      <c r="FSO19" s="1933"/>
      <c r="FSP19" s="1933"/>
      <c r="FSQ19" s="1933"/>
      <c r="FSR19" s="1933"/>
      <c r="FSS19" s="1933"/>
      <c r="FST19" s="1933"/>
      <c r="FSU19" s="1933"/>
      <c r="FSV19" s="1933"/>
      <c r="FSW19" s="1933"/>
      <c r="FSX19" s="1933"/>
      <c r="FSY19" s="1933"/>
      <c r="FSZ19" s="1933"/>
      <c r="FTA19" s="1933"/>
      <c r="FTB19" s="1933"/>
      <c r="FTC19" s="1933"/>
      <c r="FTD19" s="1933"/>
      <c r="FTE19" s="1933"/>
      <c r="FTF19" s="1933"/>
      <c r="FTG19" s="1933"/>
      <c r="FTH19" s="1933"/>
      <c r="FTI19" s="1933"/>
      <c r="FTJ19" s="1933"/>
      <c r="FTK19" s="1933"/>
      <c r="FTL19" s="1933"/>
      <c r="FTM19" s="1933"/>
      <c r="FTN19" s="1933"/>
      <c r="FTO19" s="1933"/>
      <c r="FTP19" s="1933"/>
      <c r="FTQ19" s="1933"/>
      <c r="FTR19" s="1933"/>
      <c r="FTS19" s="1933"/>
      <c r="FTT19" s="1933"/>
      <c r="FTU19" s="1933"/>
      <c r="FTV19" s="1933"/>
      <c r="FTW19" s="1933"/>
      <c r="FTX19" s="1933"/>
      <c r="FTY19" s="1933"/>
      <c r="FTZ19" s="1933"/>
      <c r="FUA19" s="1933"/>
      <c r="FUB19" s="1933"/>
      <c r="FUC19" s="1933"/>
      <c r="FUD19" s="1933"/>
      <c r="FUE19" s="1933"/>
      <c r="FUF19" s="1933"/>
      <c r="FUG19" s="1933"/>
      <c r="FUH19" s="1933"/>
      <c r="FUI19" s="1933"/>
      <c r="FUJ19" s="1933"/>
      <c r="FUK19" s="1933"/>
      <c r="FUL19" s="1933"/>
      <c r="FUM19" s="1933"/>
      <c r="FUN19" s="1933"/>
      <c r="FUO19" s="1933"/>
      <c r="FUP19" s="1933"/>
      <c r="FUQ19" s="1933"/>
      <c r="FUR19" s="1933"/>
      <c r="FUS19" s="1933"/>
      <c r="FUT19" s="1933"/>
      <c r="FUU19" s="1933"/>
      <c r="FUV19" s="1933"/>
      <c r="FUW19" s="1933"/>
      <c r="FUX19" s="1933"/>
      <c r="FUY19" s="1933"/>
      <c r="FUZ19" s="1933"/>
      <c r="FVA19" s="1933"/>
      <c r="FVB19" s="1933"/>
      <c r="FVC19" s="1933"/>
      <c r="FVD19" s="1933"/>
      <c r="FVE19" s="1933"/>
      <c r="FVF19" s="1933"/>
      <c r="FVG19" s="1933"/>
      <c r="FVH19" s="1933"/>
      <c r="FVI19" s="1933"/>
      <c r="FVJ19" s="1933"/>
      <c r="FVK19" s="1933"/>
      <c r="FVL19" s="1933"/>
      <c r="FVM19" s="1933"/>
      <c r="FVN19" s="1933"/>
      <c r="FVO19" s="1933"/>
      <c r="FVP19" s="1933"/>
      <c r="FVQ19" s="1933"/>
      <c r="FVR19" s="1933"/>
      <c r="FVS19" s="1933"/>
      <c r="FVT19" s="1933"/>
      <c r="FVU19" s="1933"/>
      <c r="FVV19" s="1933"/>
      <c r="FVW19" s="1933"/>
      <c r="FVX19" s="1933"/>
      <c r="FVY19" s="1933"/>
      <c r="FVZ19" s="1933"/>
      <c r="FWA19" s="1933"/>
      <c r="FWB19" s="1933"/>
      <c r="FWC19" s="1933"/>
      <c r="FWD19" s="1933"/>
      <c r="FWE19" s="1933"/>
      <c r="FWF19" s="1933"/>
      <c r="FWG19" s="1933"/>
      <c r="FWH19" s="1933"/>
      <c r="FWI19" s="1933"/>
      <c r="FWJ19" s="1933"/>
      <c r="FWK19" s="1933"/>
      <c r="FWL19" s="1933"/>
      <c r="FWM19" s="1933"/>
      <c r="FWN19" s="1933"/>
      <c r="FWO19" s="1933"/>
      <c r="FWP19" s="1933"/>
      <c r="FWQ19" s="1933"/>
      <c r="FWR19" s="1933"/>
      <c r="FWS19" s="1933"/>
      <c r="FWT19" s="1933"/>
      <c r="FWU19" s="1933"/>
      <c r="FWV19" s="1933"/>
      <c r="FWW19" s="1933"/>
      <c r="FWX19" s="1933"/>
      <c r="FWY19" s="1933"/>
      <c r="FWZ19" s="1933"/>
      <c r="FXA19" s="1933"/>
      <c r="FXB19" s="1933"/>
      <c r="FXC19" s="1933"/>
      <c r="FXD19" s="1933"/>
      <c r="FXE19" s="1933"/>
      <c r="FXF19" s="1933"/>
      <c r="FXG19" s="1933"/>
      <c r="FXH19" s="1933"/>
      <c r="FXI19" s="1933"/>
      <c r="FXJ19" s="1933"/>
      <c r="FXK19" s="1933"/>
      <c r="FXL19" s="1933"/>
      <c r="FXM19" s="1933"/>
      <c r="FXN19" s="1933"/>
      <c r="FXO19" s="1933"/>
      <c r="FXP19" s="1933"/>
      <c r="FXQ19" s="1933"/>
      <c r="FXR19" s="1933"/>
      <c r="FXS19" s="1933"/>
      <c r="FXT19" s="1933"/>
      <c r="FXU19" s="1933"/>
      <c r="FXV19" s="1933"/>
      <c r="FXW19" s="1933"/>
      <c r="FXX19" s="1933"/>
      <c r="FXY19" s="1933"/>
      <c r="FXZ19" s="1933"/>
      <c r="FYA19" s="1933"/>
      <c r="FYB19" s="1933"/>
      <c r="FYC19" s="1933"/>
      <c r="FYD19" s="1933"/>
      <c r="FYE19" s="1933"/>
      <c r="FYF19" s="1933"/>
      <c r="FYG19" s="1933"/>
      <c r="FYH19" s="1933"/>
      <c r="FYI19" s="1933"/>
      <c r="FYJ19" s="1933"/>
      <c r="FYK19" s="1933"/>
      <c r="FYL19" s="1933"/>
      <c r="FYM19" s="1933"/>
      <c r="FYN19" s="1933"/>
      <c r="FYO19" s="1933"/>
      <c r="FYP19" s="1933"/>
      <c r="FYQ19" s="1933"/>
      <c r="FYR19" s="1933"/>
      <c r="FYS19" s="1933"/>
      <c r="FYT19" s="1933"/>
      <c r="FYU19" s="1933"/>
      <c r="FYV19" s="1933"/>
      <c r="FYW19" s="1933"/>
      <c r="FYX19" s="1933"/>
      <c r="FYY19" s="1933"/>
      <c r="FYZ19" s="1933"/>
      <c r="FZA19" s="1933"/>
      <c r="FZB19" s="1933"/>
      <c r="FZC19" s="1933"/>
      <c r="FZD19" s="1933"/>
      <c r="FZE19" s="1933"/>
      <c r="FZF19" s="1933"/>
      <c r="FZG19" s="1933"/>
      <c r="FZH19" s="1933"/>
      <c r="FZI19" s="1933"/>
      <c r="FZJ19" s="1933"/>
      <c r="FZK19" s="1933"/>
      <c r="FZL19" s="1933"/>
      <c r="FZM19" s="1933"/>
      <c r="FZN19" s="1933"/>
      <c r="FZO19" s="1933"/>
      <c r="FZP19" s="1933"/>
      <c r="FZQ19" s="1933"/>
      <c r="FZR19" s="1933"/>
      <c r="FZS19" s="1933"/>
      <c r="FZT19" s="1933"/>
      <c r="FZU19" s="1933"/>
      <c r="FZV19" s="1933"/>
      <c r="FZW19" s="1933"/>
      <c r="FZX19" s="1933"/>
      <c r="FZY19" s="1933"/>
      <c r="FZZ19" s="1933"/>
      <c r="GAA19" s="1933"/>
      <c r="GAB19" s="1933"/>
      <c r="GAC19" s="1933"/>
      <c r="GAD19" s="1933"/>
      <c r="GAE19" s="1933"/>
      <c r="GAF19" s="1933"/>
      <c r="GAG19" s="1933"/>
      <c r="GAH19" s="1933"/>
      <c r="GAI19" s="1933"/>
      <c r="GAJ19" s="1933"/>
      <c r="GAK19" s="1933"/>
      <c r="GAL19" s="1933"/>
      <c r="GAM19" s="1933"/>
      <c r="GAN19" s="1933"/>
      <c r="GAO19" s="1933"/>
      <c r="GAP19" s="1933"/>
      <c r="GAQ19" s="1933"/>
      <c r="GAR19" s="1933"/>
      <c r="GAS19" s="1933"/>
      <c r="GAT19" s="1933"/>
      <c r="GAU19" s="1933"/>
      <c r="GAV19" s="1933"/>
      <c r="GAW19" s="1933"/>
      <c r="GAX19" s="1933"/>
      <c r="GAY19" s="1933"/>
      <c r="GAZ19" s="1933"/>
      <c r="GBA19" s="1933"/>
      <c r="GBB19" s="1933"/>
      <c r="GBC19" s="1933"/>
      <c r="GBD19" s="1933"/>
      <c r="GBE19" s="1933"/>
      <c r="GBF19" s="1933"/>
      <c r="GBG19" s="1933"/>
      <c r="GBH19" s="1933"/>
      <c r="GBI19" s="1933"/>
      <c r="GBJ19" s="1933"/>
      <c r="GBK19" s="1933"/>
      <c r="GBL19" s="1933"/>
      <c r="GBM19" s="1933"/>
      <c r="GBN19" s="1933"/>
      <c r="GBO19" s="1933"/>
      <c r="GBP19" s="1933"/>
      <c r="GBQ19" s="1933"/>
      <c r="GBR19" s="1933"/>
      <c r="GBS19" s="1933"/>
      <c r="GBT19" s="1933"/>
      <c r="GBU19" s="1933"/>
      <c r="GBV19" s="1933"/>
      <c r="GBW19" s="1933"/>
      <c r="GBX19" s="1933"/>
      <c r="GBY19" s="1933"/>
      <c r="GBZ19" s="1933"/>
      <c r="GCA19" s="1933"/>
      <c r="GCB19" s="1933"/>
      <c r="GCC19" s="1933"/>
      <c r="GCD19" s="1933"/>
      <c r="GCE19" s="1933"/>
      <c r="GCF19" s="1933"/>
      <c r="GCG19" s="1933"/>
      <c r="GCH19" s="1933"/>
      <c r="GCI19" s="1933"/>
      <c r="GCJ19" s="1933"/>
      <c r="GCK19" s="1933"/>
      <c r="GCL19" s="1933"/>
      <c r="GCM19" s="1933"/>
      <c r="GCN19" s="1933"/>
      <c r="GCO19" s="1933"/>
      <c r="GCP19" s="1933"/>
      <c r="GCQ19" s="1933"/>
      <c r="GCR19" s="1933"/>
      <c r="GCS19" s="1933"/>
      <c r="GCT19" s="1933"/>
      <c r="GCU19" s="1933"/>
      <c r="GCV19" s="1933"/>
      <c r="GCW19" s="1933"/>
      <c r="GCX19" s="1933"/>
      <c r="GCY19" s="1933"/>
      <c r="GCZ19" s="1933"/>
      <c r="GDA19" s="1933"/>
      <c r="GDB19" s="1933"/>
      <c r="GDC19" s="1933"/>
      <c r="GDD19" s="1933"/>
      <c r="GDE19" s="1933"/>
      <c r="GDF19" s="1933"/>
      <c r="GDG19" s="1933"/>
      <c r="GDH19" s="1933"/>
      <c r="GDI19" s="1933"/>
      <c r="GDJ19" s="1933"/>
      <c r="GDK19" s="1933"/>
      <c r="GDL19" s="1933"/>
      <c r="GDM19" s="1933"/>
      <c r="GDN19" s="1933"/>
      <c r="GDO19" s="1933"/>
      <c r="GDP19" s="1933"/>
      <c r="GDQ19" s="1933"/>
      <c r="GDR19" s="1933"/>
      <c r="GDS19" s="1933"/>
      <c r="GDT19" s="1933"/>
      <c r="GDU19" s="1933"/>
      <c r="GDV19" s="1933"/>
      <c r="GDW19" s="1933"/>
      <c r="GDX19" s="1933"/>
      <c r="GDY19" s="1933"/>
      <c r="GDZ19" s="1933"/>
      <c r="GEA19" s="1933"/>
      <c r="GEB19" s="1933"/>
      <c r="GEC19" s="1933"/>
      <c r="GED19" s="1933"/>
      <c r="GEE19" s="1933"/>
      <c r="GEF19" s="1933"/>
      <c r="GEG19" s="1933"/>
      <c r="GEH19" s="1933"/>
      <c r="GEI19" s="1933"/>
      <c r="GEJ19" s="1933"/>
      <c r="GEK19" s="1933"/>
      <c r="GEL19" s="1933"/>
      <c r="GEM19" s="1933"/>
      <c r="GEN19" s="1933"/>
      <c r="GEO19" s="1933"/>
      <c r="GEP19" s="1933"/>
      <c r="GEQ19" s="1933"/>
      <c r="GER19" s="1933"/>
      <c r="GES19" s="1933"/>
      <c r="GET19" s="1933"/>
      <c r="GEU19" s="1933"/>
      <c r="GEV19" s="1933"/>
      <c r="GEW19" s="1933"/>
      <c r="GEX19" s="1933"/>
      <c r="GEY19" s="1933"/>
      <c r="GEZ19" s="1933"/>
      <c r="GFA19" s="1933"/>
      <c r="GFB19" s="1933"/>
      <c r="GFC19" s="1933"/>
      <c r="GFD19" s="1933"/>
      <c r="GFE19" s="1933"/>
      <c r="GFF19" s="1933"/>
      <c r="GFG19" s="1933"/>
      <c r="GFH19" s="1933"/>
      <c r="GFI19" s="1933"/>
      <c r="GFJ19" s="1933"/>
      <c r="GFK19" s="1933"/>
      <c r="GFL19" s="1933"/>
      <c r="GFM19" s="1933"/>
      <c r="GFN19" s="1933"/>
      <c r="GFO19" s="1933"/>
      <c r="GFP19" s="1933"/>
      <c r="GFQ19" s="1933"/>
      <c r="GFR19" s="1933"/>
      <c r="GFS19" s="1933"/>
      <c r="GFT19" s="1933"/>
      <c r="GFU19" s="1933"/>
      <c r="GFV19" s="1933"/>
      <c r="GFW19" s="1933"/>
      <c r="GFX19" s="1933"/>
      <c r="GFY19" s="1933"/>
      <c r="GFZ19" s="1933"/>
      <c r="GGA19" s="1933"/>
      <c r="GGB19" s="1933"/>
      <c r="GGC19" s="1933"/>
      <c r="GGD19" s="1933"/>
      <c r="GGE19" s="1933"/>
      <c r="GGF19" s="1933"/>
      <c r="GGG19" s="1933"/>
      <c r="GGH19" s="1933"/>
      <c r="GGI19" s="1933"/>
      <c r="GGJ19" s="1933"/>
      <c r="GGK19" s="1933"/>
      <c r="GGL19" s="1933"/>
      <c r="GGM19" s="1933"/>
      <c r="GGN19" s="1933"/>
      <c r="GGO19" s="1933"/>
      <c r="GGP19" s="1933"/>
      <c r="GGQ19" s="1933"/>
      <c r="GGR19" s="1933"/>
      <c r="GGS19" s="1933"/>
      <c r="GGT19" s="1933"/>
      <c r="GGU19" s="1933"/>
      <c r="GGV19" s="1933"/>
      <c r="GGW19" s="1933"/>
      <c r="GGX19" s="1933"/>
      <c r="GGY19" s="1933"/>
      <c r="GGZ19" s="1933"/>
      <c r="GHA19" s="1933"/>
      <c r="GHB19" s="1933"/>
      <c r="GHC19" s="1933"/>
      <c r="GHD19" s="1933"/>
      <c r="GHE19" s="1933"/>
      <c r="GHF19" s="1933"/>
      <c r="GHG19" s="1933"/>
      <c r="GHH19" s="1933"/>
      <c r="GHI19" s="1933"/>
      <c r="GHJ19" s="1933"/>
      <c r="GHK19" s="1933"/>
      <c r="GHL19" s="1933"/>
      <c r="GHM19" s="1933"/>
      <c r="GHN19" s="1933"/>
      <c r="GHO19" s="1933"/>
      <c r="GHP19" s="1933"/>
      <c r="GHQ19" s="1933"/>
      <c r="GHR19" s="1933"/>
      <c r="GHS19" s="1933"/>
      <c r="GHT19" s="1933"/>
      <c r="GHU19" s="1933"/>
      <c r="GHV19" s="1933"/>
      <c r="GHW19" s="1933"/>
      <c r="GHX19" s="1933"/>
      <c r="GHY19" s="1933"/>
      <c r="GHZ19" s="1933"/>
      <c r="GIA19" s="1933"/>
      <c r="GIB19" s="1933"/>
      <c r="GIC19" s="1933"/>
      <c r="GID19" s="1933"/>
      <c r="GIE19" s="1933"/>
      <c r="GIF19" s="1933"/>
      <c r="GIG19" s="1933"/>
      <c r="GIH19" s="1933"/>
      <c r="GII19" s="1933"/>
      <c r="GIJ19" s="1933"/>
      <c r="GIK19" s="1933"/>
      <c r="GIL19" s="1933"/>
      <c r="GIM19" s="1933"/>
      <c r="GIN19" s="1933"/>
      <c r="GIO19" s="1933"/>
      <c r="GIP19" s="1933"/>
      <c r="GIQ19" s="1933"/>
      <c r="GIR19" s="1933"/>
      <c r="GIS19" s="1933"/>
      <c r="GIT19" s="1933"/>
      <c r="GIU19" s="1933"/>
      <c r="GIV19" s="1933"/>
      <c r="GIW19" s="1933"/>
      <c r="GIX19" s="1933"/>
      <c r="GIY19" s="1933"/>
      <c r="GIZ19" s="1933"/>
      <c r="GJA19" s="1933"/>
      <c r="GJB19" s="1933"/>
      <c r="GJC19" s="1933"/>
      <c r="GJD19" s="1933"/>
      <c r="GJE19" s="1933"/>
      <c r="GJF19" s="1933"/>
      <c r="GJG19" s="1933"/>
      <c r="GJH19" s="1933"/>
      <c r="GJI19" s="1933"/>
      <c r="GJJ19" s="1933"/>
      <c r="GJK19" s="1933"/>
      <c r="GJL19" s="1933"/>
      <c r="GJM19" s="1933"/>
      <c r="GJN19" s="1933"/>
      <c r="GJO19" s="1933"/>
      <c r="GJP19" s="1933"/>
      <c r="GJQ19" s="1933"/>
      <c r="GJR19" s="1933"/>
      <c r="GJS19" s="1933"/>
      <c r="GJT19" s="1933"/>
      <c r="GJU19" s="1933"/>
      <c r="GJV19" s="1933"/>
      <c r="GJW19" s="1933"/>
      <c r="GJX19" s="1933"/>
      <c r="GJY19" s="1933"/>
      <c r="GJZ19" s="1933"/>
      <c r="GKA19" s="1933"/>
      <c r="GKB19" s="1933"/>
      <c r="GKC19" s="1933"/>
      <c r="GKD19" s="1933"/>
      <c r="GKE19" s="1933"/>
      <c r="GKF19" s="1933"/>
      <c r="GKG19" s="1933"/>
      <c r="GKH19" s="1933"/>
      <c r="GKI19" s="1933"/>
      <c r="GKJ19" s="1933"/>
      <c r="GKK19" s="1933"/>
      <c r="GKL19" s="1933"/>
      <c r="GKM19" s="1933"/>
      <c r="GKN19" s="1933"/>
      <c r="GKO19" s="1933"/>
      <c r="GKP19" s="1933"/>
      <c r="GKQ19" s="1933"/>
      <c r="GKR19" s="1933"/>
      <c r="GKS19" s="1933"/>
      <c r="GKT19" s="1933"/>
      <c r="GKU19" s="1933"/>
      <c r="GKV19" s="1933"/>
      <c r="GKW19" s="1933"/>
      <c r="GKX19" s="1933"/>
      <c r="GKY19" s="1933"/>
      <c r="GKZ19" s="1933"/>
      <c r="GLA19" s="1933"/>
      <c r="GLB19" s="1933"/>
      <c r="GLC19" s="1933"/>
      <c r="GLD19" s="1933"/>
      <c r="GLE19" s="1933"/>
      <c r="GLF19" s="1933"/>
      <c r="GLG19" s="1933"/>
      <c r="GLH19" s="1933"/>
      <c r="GLI19" s="1933"/>
      <c r="GLJ19" s="1933"/>
      <c r="GLK19" s="1933"/>
      <c r="GLL19" s="1933"/>
      <c r="GLM19" s="1933"/>
      <c r="GLN19" s="1933"/>
      <c r="GLO19" s="1933"/>
      <c r="GLP19" s="1933"/>
      <c r="GLQ19" s="1933"/>
      <c r="GLR19" s="1933"/>
      <c r="GLS19" s="1933"/>
      <c r="GLT19" s="1933"/>
      <c r="GLU19" s="1933"/>
      <c r="GLV19" s="1933"/>
      <c r="GLW19" s="1933"/>
      <c r="GLX19" s="1933"/>
      <c r="GLY19" s="1933"/>
      <c r="GLZ19" s="1933"/>
      <c r="GMA19" s="1933"/>
      <c r="GMB19" s="1933"/>
      <c r="GMC19" s="1933"/>
      <c r="GMD19" s="1933"/>
      <c r="GME19" s="1933"/>
      <c r="GMF19" s="1933"/>
      <c r="GMG19" s="1933"/>
      <c r="GMH19" s="1933"/>
      <c r="GMI19" s="1933"/>
      <c r="GMJ19" s="1933"/>
      <c r="GMK19" s="1933"/>
      <c r="GML19" s="1933"/>
      <c r="GMM19" s="1933"/>
      <c r="GMN19" s="1933"/>
      <c r="GMO19" s="1933"/>
      <c r="GMP19" s="1933"/>
      <c r="GMQ19" s="1933"/>
      <c r="GMR19" s="1933"/>
      <c r="GMS19" s="1933"/>
      <c r="GMT19" s="1933"/>
      <c r="GMU19" s="1933"/>
      <c r="GMV19" s="1933"/>
      <c r="GMW19" s="1933"/>
      <c r="GMX19" s="1933"/>
      <c r="GMY19" s="1933"/>
      <c r="GMZ19" s="1933"/>
      <c r="GNA19" s="1933"/>
      <c r="GNB19" s="1933"/>
      <c r="GNC19" s="1933"/>
      <c r="GND19" s="1933"/>
      <c r="GNE19" s="1933"/>
      <c r="GNF19" s="1933"/>
      <c r="GNG19" s="1933"/>
      <c r="GNH19" s="1933"/>
      <c r="GNI19" s="1933"/>
      <c r="GNJ19" s="1933"/>
      <c r="GNK19" s="1933"/>
      <c r="GNL19" s="1933"/>
      <c r="GNM19" s="1933"/>
      <c r="GNN19" s="1933"/>
      <c r="GNO19" s="1933"/>
      <c r="GNP19" s="1933"/>
      <c r="GNQ19" s="1933"/>
      <c r="GNR19" s="1933"/>
      <c r="GNS19" s="1933"/>
      <c r="GNT19" s="1933"/>
      <c r="GNU19" s="1933"/>
      <c r="GNV19" s="1933"/>
      <c r="GNW19" s="1933"/>
      <c r="GNX19" s="1933"/>
      <c r="GNY19" s="1933"/>
      <c r="GNZ19" s="1933"/>
      <c r="GOA19" s="1933"/>
      <c r="GOB19" s="1933"/>
      <c r="GOC19" s="1933"/>
      <c r="GOD19" s="1933"/>
      <c r="GOE19" s="1933"/>
      <c r="GOF19" s="1933"/>
      <c r="GOG19" s="1933"/>
      <c r="GOH19" s="1933"/>
      <c r="GOI19" s="1933"/>
      <c r="GOJ19" s="1933"/>
      <c r="GOK19" s="1933"/>
      <c r="GOL19" s="1933"/>
      <c r="GOM19" s="1933"/>
      <c r="GON19" s="1933"/>
      <c r="GOO19" s="1933"/>
      <c r="GOP19" s="1933"/>
      <c r="GOQ19" s="1933"/>
      <c r="GOR19" s="1933"/>
      <c r="GOS19" s="1933"/>
      <c r="GOT19" s="1933"/>
      <c r="GOU19" s="1933"/>
      <c r="GOV19" s="1933"/>
      <c r="GOW19" s="1933"/>
      <c r="GOX19" s="1933"/>
      <c r="GOY19" s="1933"/>
      <c r="GOZ19" s="1933"/>
      <c r="GPA19" s="1933"/>
      <c r="GPB19" s="1933"/>
      <c r="GPC19" s="1933"/>
      <c r="GPD19" s="1933"/>
      <c r="GPE19" s="1933"/>
      <c r="GPF19" s="1933"/>
      <c r="GPG19" s="1933"/>
      <c r="GPH19" s="1933"/>
      <c r="GPI19" s="1933"/>
      <c r="GPJ19" s="1933"/>
      <c r="GPK19" s="1933"/>
      <c r="GPL19" s="1933"/>
      <c r="GPM19" s="1933"/>
      <c r="GPN19" s="1933"/>
      <c r="GPO19" s="1933"/>
      <c r="GPP19" s="1933"/>
      <c r="GPQ19" s="1933"/>
      <c r="GPR19" s="1933"/>
      <c r="GPS19" s="1933"/>
      <c r="GPT19" s="1933"/>
      <c r="GPU19" s="1933"/>
      <c r="GPV19" s="1933"/>
      <c r="GPW19" s="1933"/>
      <c r="GPX19" s="1933"/>
      <c r="GPY19" s="1933"/>
      <c r="GPZ19" s="1933"/>
      <c r="GQA19" s="1933"/>
      <c r="GQB19" s="1933"/>
      <c r="GQC19" s="1933"/>
      <c r="GQD19" s="1933"/>
      <c r="GQE19" s="1933"/>
      <c r="GQF19" s="1933"/>
      <c r="GQG19" s="1933"/>
      <c r="GQH19" s="1933"/>
      <c r="GQI19" s="1933"/>
      <c r="GQJ19" s="1933"/>
      <c r="GQK19" s="1933"/>
      <c r="GQL19" s="1933"/>
      <c r="GQM19" s="1933"/>
      <c r="GQN19" s="1933"/>
      <c r="GQO19" s="1933"/>
      <c r="GQP19" s="1933"/>
      <c r="GQQ19" s="1933"/>
      <c r="GQR19" s="1933"/>
      <c r="GQS19" s="1933"/>
      <c r="GQT19" s="1933"/>
      <c r="GQU19" s="1933"/>
      <c r="GQV19" s="1933"/>
      <c r="GQW19" s="1933"/>
      <c r="GQX19" s="1933"/>
      <c r="GQY19" s="1933"/>
      <c r="GQZ19" s="1933"/>
      <c r="GRA19" s="1933"/>
      <c r="GRB19" s="1933"/>
      <c r="GRC19" s="1933"/>
      <c r="GRD19" s="1933"/>
      <c r="GRE19" s="1933"/>
      <c r="GRF19" s="1933"/>
      <c r="GRG19" s="1933"/>
      <c r="GRH19" s="1933"/>
      <c r="GRI19" s="1933"/>
      <c r="GRJ19" s="1933"/>
      <c r="GRK19" s="1933"/>
      <c r="GRL19" s="1933"/>
      <c r="GRM19" s="1933"/>
      <c r="GRN19" s="1933"/>
      <c r="GRO19" s="1933"/>
      <c r="GRP19" s="1933"/>
      <c r="GRQ19" s="1933"/>
      <c r="GRR19" s="1933"/>
      <c r="GRS19" s="1933"/>
      <c r="GRT19" s="1933"/>
      <c r="GRU19" s="1933"/>
      <c r="GRV19" s="1933"/>
      <c r="GRW19" s="1933"/>
      <c r="GRX19" s="1933"/>
      <c r="GRY19" s="1933"/>
      <c r="GRZ19" s="1933"/>
      <c r="GSA19" s="1933"/>
      <c r="GSB19" s="1933"/>
      <c r="GSC19" s="1933"/>
      <c r="GSD19" s="1933"/>
      <c r="GSE19" s="1933"/>
      <c r="GSF19" s="1933"/>
      <c r="GSG19" s="1933"/>
      <c r="GSH19" s="1933"/>
      <c r="GSI19" s="1933"/>
      <c r="GSJ19" s="1933"/>
      <c r="GSK19" s="1933"/>
      <c r="GSL19" s="1933"/>
      <c r="GSM19" s="1933"/>
      <c r="GSN19" s="1933"/>
      <c r="GSO19" s="1933"/>
      <c r="GSP19" s="1933"/>
      <c r="GSQ19" s="1933"/>
      <c r="GSR19" s="1933"/>
      <c r="GSS19" s="1933"/>
      <c r="GST19" s="1933"/>
      <c r="GSU19" s="1933"/>
      <c r="GSV19" s="1933"/>
      <c r="GSW19" s="1933"/>
      <c r="GSX19" s="1933"/>
      <c r="GSY19" s="1933"/>
      <c r="GSZ19" s="1933"/>
      <c r="GTA19" s="1933"/>
      <c r="GTB19" s="1933"/>
      <c r="GTC19" s="1933"/>
      <c r="GTD19" s="1933"/>
      <c r="GTE19" s="1933"/>
      <c r="GTF19" s="1933"/>
      <c r="GTG19" s="1933"/>
      <c r="GTH19" s="1933"/>
      <c r="GTI19" s="1933"/>
      <c r="GTJ19" s="1933"/>
      <c r="GTK19" s="1933"/>
      <c r="GTL19" s="1933"/>
      <c r="GTM19" s="1933"/>
      <c r="GTN19" s="1933"/>
      <c r="GTO19" s="1933"/>
      <c r="GTP19" s="1933"/>
      <c r="GTQ19" s="1933"/>
      <c r="GTR19" s="1933"/>
      <c r="GTS19" s="1933"/>
      <c r="GTT19" s="1933"/>
      <c r="GTU19" s="1933"/>
      <c r="GTV19" s="1933"/>
      <c r="GTW19" s="1933"/>
      <c r="GTX19" s="1933"/>
      <c r="GTY19" s="1933"/>
      <c r="GTZ19" s="1933"/>
      <c r="GUA19" s="1933"/>
      <c r="GUB19" s="1933"/>
      <c r="GUC19" s="1933"/>
      <c r="GUD19" s="1933"/>
      <c r="GUE19" s="1933"/>
      <c r="GUF19" s="1933"/>
      <c r="GUG19" s="1933"/>
      <c r="GUH19" s="1933"/>
      <c r="GUI19" s="1933"/>
      <c r="GUJ19" s="1933"/>
      <c r="GUK19" s="1933"/>
      <c r="GUL19" s="1933"/>
      <c r="GUM19" s="1933"/>
      <c r="GUN19" s="1933"/>
      <c r="GUO19" s="1933"/>
      <c r="GUP19" s="1933"/>
      <c r="GUQ19" s="1933"/>
      <c r="GUR19" s="1933"/>
      <c r="GUS19" s="1933"/>
      <c r="GUT19" s="1933"/>
      <c r="GUU19" s="1933"/>
      <c r="GUV19" s="1933"/>
      <c r="GUW19" s="1933"/>
      <c r="GUX19" s="1933"/>
      <c r="GUY19" s="1933"/>
      <c r="GUZ19" s="1933"/>
      <c r="GVA19" s="1933"/>
      <c r="GVB19" s="1933"/>
      <c r="GVC19" s="1933"/>
      <c r="GVD19" s="1933"/>
      <c r="GVE19" s="1933"/>
      <c r="GVF19" s="1933"/>
      <c r="GVG19" s="1933"/>
      <c r="GVH19" s="1933"/>
      <c r="GVI19" s="1933"/>
      <c r="GVJ19" s="1933"/>
      <c r="GVK19" s="1933"/>
      <c r="GVL19" s="1933"/>
      <c r="GVM19" s="1933"/>
      <c r="GVN19" s="1933"/>
      <c r="GVO19" s="1933"/>
      <c r="GVP19" s="1933"/>
      <c r="GVQ19" s="1933"/>
      <c r="GVR19" s="1933"/>
      <c r="GVS19" s="1933"/>
      <c r="GVT19" s="1933"/>
      <c r="GVU19" s="1933"/>
      <c r="GVV19" s="1933"/>
      <c r="GVW19" s="1933"/>
      <c r="GVX19" s="1933"/>
      <c r="GVY19" s="1933"/>
      <c r="GVZ19" s="1933"/>
      <c r="GWA19" s="1933"/>
      <c r="GWB19" s="1933"/>
      <c r="GWC19" s="1933"/>
      <c r="GWD19" s="1933"/>
      <c r="GWE19" s="1933"/>
      <c r="GWF19" s="1933"/>
      <c r="GWG19" s="1933"/>
      <c r="GWH19" s="1933"/>
      <c r="GWI19" s="1933"/>
      <c r="GWJ19" s="1933"/>
      <c r="GWK19" s="1933"/>
      <c r="GWL19" s="1933"/>
      <c r="GWM19" s="1933"/>
      <c r="GWN19" s="1933"/>
      <c r="GWO19" s="1933"/>
      <c r="GWP19" s="1933"/>
      <c r="GWQ19" s="1933"/>
      <c r="GWR19" s="1933"/>
      <c r="GWS19" s="1933"/>
      <c r="GWT19" s="1933"/>
      <c r="GWU19" s="1933"/>
      <c r="GWV19" s="1933"/>
      <c r="GWW19" s="1933"/>
      <c r="GWX19" s="1933"/>
      <c r="GWY19" s="1933"/>
      <c r="GWZ19" s="1933"/>
      <c r="GXA19" s="1933"/>
      <c r="GXB19" s="1933"/>
      <c r="GXC19" s="1933"/>
      <c r="GXD19" s="1933"/>
      <c r="GXE19" s="1933"/>
      <c r="GXF19" s="1933"/>
      <c r="GXG19" s="1933"/>
      <c r="GXH19" s="1933"/>
      <c r="GXI19" s="1933"/>
      <c r="GXJ19" s="1933"/>
      <c r="GXK19" s="1933"/>
      <c r="GXL19" s="1933"/>
      <c r="GXM19" s="1933"/>
      <c r="GXN19" s="1933"/>
      <c r="GXO19" s="1933"/>
      <c r="GXP19" s="1933"/>
      <c r="GXQ19" s="1933"/>
      <c r="GXR19" s="1933"/>
      <c r="GXS19" s="1933"/>
      <c r="GXT19" s="1933"/>
      <c r="GXU19" s="1933"/>
      <c r="GXV19" s="1933"/>
      <c r="GXW19" s="1933"/>
      <c r="GXX19" s="1933"/>
      <c r="GXY19" s="1933"/>
      <c r="GXZ19" s="1933"/>
      <c r="GYA19" s="1933"/>
      <c r="GYB19" s="1933"/>
      <c r="GYC19" s="1933"/>
      <c r="GYD19" s="1933"/>
      <c r="GYE19" s="1933"/>
      <c r="GYF19" s="1933"/>
      <c r="GYG19" s="1933"/>
      <c r="GYH19" s="1933"/>
      <c r="GYI19" s="1933"/>
      <c r="GYJ19" s="1933"/>
      <c r="GYK19" s="1933"/>
      <c r="GYL19" s="1933"/>
      <c r="GYM19" s="1933"/>
      <c r="GYN19" s="1933"/>
      <c r="GYO19" s="1933"/>
      <c r="GYP19" s="1933"/>
      <c r="GYQ19" s="1933"/>
      <c r="GYR19" s="1933"/>
      <c r="GYS19" s="1933"/>
      <c r="GYT19" s="1933"/>
      <c r="GYU19" s="1933"/>
      <c r="GYV19" s="1933"/>
      <c r="GYW19" s="1933"/>
      <c r="GYX19" s="1933"/>
      <c r="GYY19" s="1933"/>
      <c r="GYZ19" s="1933"/>
      <c r="GZA19" s="1933"/>
      <c r="GZB19" s="1933"/>
      <c r="GZC19" s="1933"/>
      <c r="GZD19" s="1933"/>
      <c r="GZE19" s="1933"/>
      <c r="GZF19" s="1933"/>
      <c r="GZG19" s="1933"/>
      <c r="GZH19" s="1933"/>
      <c r="GZI19" s="1933"/>
      <c r="GZJ19" s="1933"/>
      <c r="GZK19" s="1933"/>
      <c r="GZL19" s="1933"/>
      <c r="GZM19" s="1933"/>
      <c r="GZN19" s="1933"/>
      <c r="GZO19" s="1933"/>
      <c r="GZP19" s="1933"/>
      <c r="GZQ19" s="1933"/>
      <c r="GZR19" s="1933"/>
      <c r="GZS19" s="1933"/>
      <c r="GZT19" s="1933"/>
      <c r="GZU19" s="1933"/>
      <c r="GZV19" s="1933"/>
      <c r="GZW19" s="1933"/>
      <c r="GZX19" s="1933"/>
      <c r="GZY19" s="1933"/>
      <c r="GZZ19" s="1933"/>
      <c r="HAA19" s="1933"/>
      <c r="HAB19" s="1933"/>
      <c r="HAC19" s="1933"/>
      <c r="HAD19" s="1933"/>
      <c r="HAE19" s="1933"/>
      <c r="HAF19" s="1933"/>
      <c r="HAG19" s="1933"/>
      <c r="HAH19" s="1933"/>
      <c r="HAI19" s="1933"/>
      <c r="HAJ19" s="1933"/>
      <c r="HAK19" s="1933"/>
      <c r="HAL19" s="1933"/>
      <c r="HAM19" s="1933"/>
      <c r="HAN19" s="1933"/>
      <c r="HAO19" s="1933"/>
      <c r="HAP19" s="1933"/>
      <c r="HAQ19" s="1933"/>
      <c r="HAR19" s="1933"/>
      <c r="HAS19" s="1933"/>
      <c r="HAT19" s="1933"/>
      <c r="HAU19" s="1933"/>
      <c r="HAV19" s="1933"/>
      <c r="HAW19" s="1933"/>
      <c r="HAX19" s="1933"/>
      <c r="HAY19" s="1933"/>
      <c r="HAZ19" s="1933"/>
      <c r="HBA19" s="1933"/>
      <c r="HBB19" s="1933"/>
      <c r="HBC19" s="1933"/>
      <c r="HBD19" s="1933"/>
      <c r="HBE19" s="1933"/>
      <c r="HBF19" s="1933"/>
      <c r="HBG19" s="1933"/>
      <c r="HBH19" s="1933"/>
      <c r="HBI19" s="1933"/>
      <c r="HBJ19" s="1933"/>
      <c r="HBK19" s="1933"/>
      <c r="HBL19" s="1933"/>
      <c r="HBM19" s="1933"/>
      <c r="HBN19" s="1933"/>
      <c r="HBO19" s="1933"/>
      <c r="HBP19" s="1933"/>
      <c r="HBQ19" s="1933"/>
      <c r="HBR19" s="1933"/>
      <c r="HBS19" s="1933"/>
      <c r="HBT19" s="1933"/>
      <c r="HBU19" s="1933"/>
      <c r="HBV19" s="1933"/>
      <c r="HBW19" s="1933"/>
      <c r="HBX19" s="1933"/>
      <c r="HBY19" s="1933"/>
      <c r="HBZ19" s="1933"/>
      <c r="HCA19" s="1933"/>
      <c r="HCB19" s="1933"/>
      <c r="HCC19" s="1933"/>
      <c r="HCD19" s="1933"/>
      <c r="HCE19" s="1933"/>
      <c r="HCF19" s="1933"/>
      <c r="HCG19" s="1933"/>
      <c r="HCH19" s="1933"/>
      <c r="HCI19" s="1933"/>
      <c r="HCJ19" s="1933"/>
      <c r="HCK19" s="1933"/>
      <c r="HCL19" s="1933"/>
      <c r="HCM19" s="1933"/>
      <c r="HCN19" s="1933"/>
      <c r="HCO19" s="1933"/>
      <c r="HCP19" s="1933"/>
      <c r="HCQ19" s="1933"/>
      <c r="HCR19" s="1933"/>
      <c r="HCS19" s="1933"/>
      <c r="HCT19" s="1933"/>
      <c r="HCU19" s="1933"/>
      <c r="HCV19" s="1933"/>
      <c r="HCW19" s="1933"/>
      <c r="HCX19" s="1933"/>
      <c r="HCY19" s="1933"/>
      <c r="HCZ19" s="1933"/>
      <c r="HDA19" s="1933"/>
      <c r="HDB19" s="1933"/>
      <c r="HDC19" s="1933"/>
      <c r="HDD19" s="1933"/>
      <c r="HDE19" s="1933"/>
      <c r="HDF19" s="1933"/>
      <c r="HDG19" s="1933"/>
      <c r="HDH19" s="1933"/>
      <c r="HDI19" s="1933"/>
      <c r="HDJ19" s="1933"/>
      <c r="HDK19" s="1933"/>
      <c r="HDL19" s="1933"/>
      <c r="HDM19" s="1933"/>
      <c r="HDN19" s="1933"/>
      <c r="HDO19" s="1933"/>
      <c r="HDP19" s="1933"/>
      <c r="HDQ19" s="1933"/>
      <c r="HDR19" s="1933"/>
      <c r="HDS19" s="1933"/>
      <c r="HDT19" s="1933"/>
      <c r="HDU19" s="1933"/>
      <c r="HDV19" s="1933"/>
      <c r="HDW19" s="1933"/>
      <c r="HDX19" s="1933"/>
      <c r="HDY19" s="1933"/>
      <c r="HDZ19" s="1933"/>
      <c r="HEA19" s="1933"/>
      <c r="HEB19" s="1933"/>
      <c r="HEC19" s="1933"/>
      <c r="HED19" s="1933"/>
      <c r="HEE19" s="1933"/>
      <c r="HEF19" s="1933"/>
      <c r="HEG19" s="1933"/>
      <c r="HEH19" s="1933"/>
      <c r="HEI19" s="1933"/>
      <c r="HEJ19" s="1933"/>
      <c r="HEK19" s="1933"/>
      <c r="HEL19" s="1933"/>
      <c r="HEM19" s="1933"/>
      <c r="HEN19" s="1933"/>
      <c r="HEO19" s="1933"/>
      <c r="HEP19" s="1933"/>
      <c r="HEQ19" s="1933"/>
      <c r="HER19" s="1933"/>
      <c r="HES19" s="1933"/>
      <c r="HET19" s="1933"/>
      <c r="HEU19" s="1933"/>
      <c r="HEV19" s="1933"/>
      <c r="HEW19" s="1933"/>
      <c r="HEX19" s="1933"/>
      <c r="HEY19" s="1933"/>
      <c r="HEZ19" s="1933"/>
      <c r="HFA19" s="1933"/>
      <c r="HFB19" s="1933"/>
      <c r="HFC19" s="1933"/>
      <c r="HFD19" s="1933"/>
      <c r="HFE19" s="1933"/>
      <c r="HFF19" s="1933"/>
      <c r="HFG19" s="1933"/>
      <c r="HFH19" s="1933"/>
      <c r="HFI19" s="1933"/>
      <c r="HFJ19" s="1933"/>
      <c r="HFK19" s="1933"/>
      <c r="HFL19" s="1933"/>
      <c r="HFM19" s="1933"/>
      <c r="HFN19" s="1933"/>
      <c r="HFO19" s="1933"/>
      <c r="HFP19" s="1933"/>
      <c r="HFQ19" s="1933"/>
      <c r="HFR19" s="1933"/>
      <c r="HFS19" s="1933"/>
      <c r="HFT19" s="1933"/>
      <c r="HFU19" s="1933"/>
      <c r="HFV19" s="1933"/>
      <c r="HFW19" s="1933"/>
      <c r="HFX19" s="1933"/>
      <c r="HFY19" s="1933"/>
      <c r="HFZ19" s="1933"/>
      <c r="HGA19" s="1933"/>
      <c r="HGB19" s="1933"/>
      <c r="HGC19" s="1933"/>
      <c r="HGD19" s="1933"/>
      <c r="HGE19" s="1933"/>
      <c r="HGF19" s="1933"/>
      <c r="HGG19" s="1933"/>
      <c r="HGH19" s="1933"/>
      <c r="HGI19" s="1933"/>
      <c r="HGJ19" s="1933"/>
      <c r="HGK19" s="1933"/>
      <c r="HGL19" s="1933"/>
      <c r="HGM19" s="1933"/>
      <c r="HGN19" s="1933"/>
      <c r="HGO19" s="1933"/>
      <c r="HGP19" s="1933"/>
      <c r="HGQ19" s="1933"/>
      <c r="HGR19" s="1933"/>
      <c r="HGS19" s="1933"/>
      <c r="HGT19" s="1933"/>
      <c r="HGU19" s="1933"/>
      <c r="HGV19" s="1933"/>
      <c r="HGW19" s="1933"/>
      <c r="HGX19" s="1933"/>
      <c r="HGY19" s="1933"/>
      <c r="HGZ19" s="1933"/>
      <c r="HHA19" s="1933"/>
      <c r="HHB19" s="1933"/>
      <c r="HHC19" s="1933"/>
      <c r="HHD19" s="1933"/>
      <c r="HHE19" s="1933"/>
      <c r="HHF19" s="1933"/>
      <c r="HHG19" s="1933"/>
      <c r="HHH19" s="1933"/>
      <c r="HHI19" s="1933"/>
      <c r="HHJ19" s="1933"/>
      <c r="HHK19" s="1933"/>
      <c r="HHL19" s="1933"/>
      <c r="HHM19" s="1933"/>
      <c r="HHN19" s="1933"/>
      <c r="HHO19" s="1933"/>
      <c r="HHP19" s="1933"/>
      <c r="HHQ19" s="1933"/>
      <c r="HHR19" s="1933"/>
      <c r="HHS19" s="1933"/>
      <c r="HHT19" s="1933"/>
      <c r="HHU19" s="1933"/>
      <c r="HHV19" s="1933"/>
      <c r="HHW19" s="1933"/>
      <c r="HHX19" s="1933"/>
      <c r="HHY19" s="1933"/>
      <c r="HHZ19" s="1933"/>
      <c r="HIA19" s="1933"/>
      <c r="HIB19" s="1933"/>
      <c r="HIC19" s="1933"/>
      <c r="HID19" s="1933"/>
      <c r="HIE19" s="1933"/>
      <c r="HIF19" s="1933"/>
      <c r="HIG19" s="1933"/>
      <c r="HIH19" s="1933"/>
      <c r="HII19" s="1933"/>
      <c r="HIJ19" s="1933"/>
      <c r="HIK19" s="1933"/>
      <c r="HIL19" s="1933"/>
      <c r="HIM19" s="1933"/>
      <c r="HIN19" s="1933"/>
      <c r="HIO19" s="1933"/>
      <c r="HIP19" s="1933"/>
      <c r="HIQ19" s="1933"/>
      <c r="HIR19" s="1933"/>
      <c r="HIS19" s="1933"/>
      <c r="HIT19" s="1933"/>
      <c r="HIU19" s="1933"/>
      <c r="HIV19" s="1933"/>
      <c r="HIW19" s="1933"/>
      <c r="HIX19" s="1933"/>
      <c r="HIY19" s="1933"/>
      <c r="HIZ19" s="1933"/>
      <c r="HJA19" s="1933"/>
      <c r="HJB19" s="1933"/>
      <c r="HJC19" s="1933"/>
      <c r="HJD19" s="1933"/>
      <c r="HJE19" s="1933"/>
      <c r="HJF19" s="1933"/>
      <c r="HJG19" s="1933"/>
      <c r="HJH19" s="1933"/>
      <c r="HJI19" s="1933"/>
      <c r="HJJ19" s="1933"/>
      <c r="HJK19" s="1933"/>
      <c r="HJL19" s="1933"/>
      <c r="HJM19" s="1933"/>
      <c r="HJN19" s="1933"/>
      <c r="HJO19" s="1933"/>
      <c r="HJP19" s="1933"/>
      <c r="HJQ19" s="1933"/>
      <c r="HJR19" s="1933"/>
      <c r="HJS19" s="1933"/>
      <c r="HJT19" s="1933"/>
      <c r="HJU19" s="1933"/>
      <c r="HJV19" s="1933"/>
      <c r="HJW19" s="1933"/>
      <c r="HJX19" s="1933"/>
      <c r="HJY19" s="1933"/>
      <c r="HJZ19" s="1933"/>
      <c r="HKA19" s="1933"/>
      <c r="HKB19" s="1933"/>
      <c r="HKC19" s="1933"/>
      <c r="HKD19" s="1933"/>
      <c r="HKE19" s="1933"/>
      <c r="HKF19" s="1933"/>
      <c r="HKG19" s="1933"/>
      <c r="HKH19" s="1933"/>
      <c r="HKI19" s="1933"/>
      <c r="HKJ19" s="1933"/>
      <c r="HKK19" s="1933"/>
      <c r="HKL19" s="1933"/>
      <c r="HKM19" s="1933"/>
      <c r="HKN19" s="1933"/>
      <c r="HKO19" s="1933"/>
      <c r="HKP19" s="1933"/>
      <c r="HKQ19" s="1933"/>
      <c r="HKR19" s="1933"/>
      <c r="HKS19" s="1933"/>
      <c r="HKT19" s="1933"/>
      <c r="HKU19" s="1933"/>
      <c r="HKV19" s="1933"/>
      <c r="HKW19" s="1933"/>
      <c r="HKX19" s="1933"/>
      <c r="HKY19" s="1933"/>
      <c r="HKZ19" s="1933"/>
      <c r="HLA19" s="1933"/>
      <c r="HLB19" s="1933"/>
      <c r="HLC19" s="1933"/>
      <c r="HLD19" s="1933"/>
      <c r="HLE19" s="1933"/>
      <c r="HLF19" s="1933"/>
      <c r="HLG19" s="1933"/>
      <c r="HLH19" s="1933"/>
      <c r="HLI19" s="1933"/>
      <c r="HLJ19" s="1933"/>
      <c r="HLK19" s="1933"/>
      <c r="HLL19" s="1933"/>
      <c r="HLM19" s="1933"/>
      <c r="HLN19" s="1933"/>
      <c r="HLO19" s="1933"/>
      <c r="HLP19" s="1933"/>
      <c r="HLQ19" s="1933"/>
      <c r="HLR19" s="1933"/>
      <c r="HLS19" s="1933"/>
      <c r="HLT19" s="1933"/>
      <c r="HLU19" s="1933"/>
      <c r="HLV19" s="1933"/>
      <c r="HLW19" s="1933"/>
      <c r="HLX19" s="1933"/>
      <c r="HLY19" s="1933"/>
      <c r="HLZ19" s="1933"/>
      <c r="HMA19" s="1933"/>
      <c r="HMB19" s="1933"/>
      <c r="HMC19" s="1933"/>
      <c r="HMD19" s="1933"/>
      <c r="HME19" s="1933"/>
      <c r="HMF19" s="1933"/>
      <c r="HMG19" s="1933"/>
      <c r="HMH19" s="1933"/>
      <c r="HMI19" s="1933"/>
      <c r="HMJ19" s="1933"/>
      <c r="HMK19" s="1933"/>
      <c r="HML19" s="1933"/>
      <c r="HMM19" s="1933"/>
      <c r="HMN19" s="1933"/>
      <c r="HMO19" s="1933"/>
      <c r="HMP19" s="1933"/>
      <c r="HMQ19" s="1933"/>
      <c r="HMR19" s="1933"/>
      <c r="HMS19" s="1933"/>
      <c r="HMT19" s="1933"/>
      <c r="HMU19" s="1933"/>
      <c r="HMV19" s="1933"/>
      <c r="HMW19" s="1933"/>
      <c r="HMX19" s="1933"/>
      <c r="HMY19" s="1933"/>
      <c r="HMZ19" s="1933"/>
      <c r="HNA19" s="1933"/>
      <c r="HNB19" s="1933"/>
      <c r="HNC19" s="1933"/>
      <c r="HND19" s="1933"/>
      <c r="HNE19" s="1933"/>
      <c r="HNF19" s="1933"/>
      <c r="HNG19" s="1933"/>
      <c r="HNH19" s="1933"/>
      <c r="HNI19" s="1933"/>
      <c r="HNJ19" s="1933"/>
      <c r="HNK19" s="1933"/>
      <c r="HNL19" s="1933"/>
      <c r="HNM19" s="1933"/>
      <c r="HNN19" s="1933"/>
      <c r="HNO19" s="1933"/>
      <c r="HNP19" s="1933"/>
      <c r="HNQ19" s="1933"/>
      <c r="HNR19" s="1933"/>
      <c r="HNS19" s="1933"/>
      <c r="HNT19" s="1933"/>
      <c r="HNU19" s="1933"/>
      <c r="HNV19" s="1933"/>
      <c r="HNW19" s="1933"/>
      <c r="HNX19" s="1933"/>
      <c r="HNY19" s="1933"/>
      <c r="HNZ19" s="1933"/>
      <c r="HOA19" s="1933"/>
      <c r="HOB19" s="1933"/>
      <c r="HOC19" s="1933"/>
      <c r="HOD19" s="1933"/>
      <c r="HOE19" s="1933"/>
      <c r="HOF19" s="1933"/>
      <c r="HOG19" s="1933"/>
      <c r="HOH19" s="1933"/>
      <c r="HOI19" s="1933"/>
      <c r="HOJ19" s="1933"/>
      <c r="HOK19" s="1933"/>
      <c r="HOL19" s="1933"/>
      <c r="HOM19" s="1933"/>
      <c r="HON19" s="1933"/>
      <c r="HOO19" s="1933"/>
      <c r="HOP19" s="1933"/>
      <c r="HOQ19" s="1933"/>
      <c r="HOR19" s="1933"/>
      <c r="HOS19" s="1933"/>
      <c r="HOT19" s="1933"/>
      <c r="HOU19" s="1933"/>
      <c r="HOV19" s="1933"/>
      <c r="HOW19" s="1933"/>
      <c r="HOX19" s="1933"/>
      <c r="HOY19" s="1933"/>
      <c r="HOZ19" s="1933"/>
      <c r="HPA19" s="1933"/>
      <c r="HPB19" s="1933"/>
      <c r="HPC19" s="1933"/>
      <c r="HPD19" s="1933"/>
      <c r="HPE19" s="1933"/>
      <c r="HPF19" s="1933"/>
      <c r="HPG19" s="1933"/>
      <c r="HPH19" s="1933"/>
      <c r="HPI19" s="1933"/>
      <c r="HPJ19" s="1933"/>
      <c r="HPK19" s="1933"/>
      <c r="HPL19" s="1933"/>
      <c r="HPM19" s="1933"/>
      <c r="HPN19" s="1933"/>
      <c r="HPO19" s="1933"/>
      <c r="HPP19" s="1933"/>
      <c r="HPQ19" s="1933"/>
      <c r="HPR19" s="1933"/>
      <c r="HPS19" s="1933"/>
      <c r="HPT19" s="1933"/>
      <c r="HPU19" s="1933"/>
      <c r="HPV19" s="1933"/>
      <c r="HPW19" s="1933"/>
      <c r="HPX19" s="1933"/>
      <c r="HPY19" s="1933"/>
      <c r="HPZ19" s="1933"/>
      <c r="HQA19" s="1933"/>
      <c r="HQB19" s="1933"/>
      <c r="HQC19" s="1933"/>
      <c r="HQD19" s="1933"/>
      <c r="HQE19" s="1933"/>
      <c r="HQF19" s="1933"/>
      <c r="HQG19" s="1933"/>
      <c r="HQH19" s="1933"/>
      <c r="HQI19" s="1933"/>
      <c r="HQJ19" s="1933"/>
      <c r="HQK19" s="1933"/>
      <c r="HQL19" s="1933"/>
      <c r="HQM19" s="1933"/>
      <c r="HQN19" s="1933"/>
      <c r="HQO19" s="1933"/>
      <c r="HQP19" s="1933"/>
      <c r="HQQ19" s="1933"/>
      <c r="HQR19" s="1933"/>
      <c r="HQS19" s="1933"/>
      <c r="HQT19" s="1933"/>
      <c r="HQU19" s="1933"/>
      <c r="HQV19" s="1933"/>
      <c r="HQW19" s="1933"/>
      <c r="HQX19" s="1933"/>
      <c r="HQY19" s="1933"/>
      <c r="HQZ19" s="1933"/>
      <c r="HRA19" s="1933"/>
      <c r="HRB19" s="1933"/>
      <c r="HRC19" s="1933"/>
      <c r="HRD19" s="1933"/>
      <c r="HRE19" s="1933"/>
      <c r="HRF19" s="1933"/>
      <c r="HRG19" s="1933"/>
      <c r="HRH19" s="1933"/>
      <c r="HRI19" s="1933"/>
      <c r="HRJ19" s="1933"/>
      <c r="HRK19" s="1933"/>
      <c r="HRL19" s="1933"/>
      <c r="HRM19" s="1933"/>
      <c r="HRN19" s="1933"/>
      <c r="HRO19" s="1933"/>
      <c r="HRP19" s="1933"/>
      <c r="HRQ19" s="1933"/>
      <c r="HRR19" s="1933"/>
      <c r="HRS19" s="1933"/>
      <c r="HRT19" s="1933"/>
      <c r="HRU19" s="1933"/>
      <c r="HRV19" s="1933"/>
      <c r="HRW19" s="1933"/>
      <c r="HRX19" s="1933"/>
      <c r="HRY19" s="1933"/>
      <c r="HRZ19" s="1933"/>
      <c r="HSA19" s="1933"/>
      <c r="HSB19" s="1933"/>
      <c r="HSC19" s="1933"/>
      <c r="HSD19" s="1933"/>
      <c r="HSE19" s="1933"/>
      <c r="HSF19" s="1933"/>
      <c r="HSG19" s="1933"/>
      <c r="HSH19" s="1933"/>
      <c r="HSI19" s="1933"/>
      <c r="HSJ19" s="1933"/>
      <c r="HSK19" s="1933"/>
      <c r="HSL19" s="1933"/>
      <c r="HSM19" s="1933"/>
      <c r="HSN19" s="1933"/>
      <c r="HSO19" s="1933"/>
      <c r="HSP19" s="1933"/>
      <c r="HSQ19" s="1933"/>
      <c r="HSR19" s="1933"/>
      <c r="HSS19" s="1933"/>
      <c r="HST19" s="1933"/>
      <c r="HSU19" s="1933"/>
      <c r="HSV19" s="1933"/>
      <c r="HSW19" s="1933"/>
      <c r="HSX19" s="1933"/>
      <c r="HSY19" s="1933"/>
      <c r="HSZ19" s="1933"/>
      <c r="HTA19" s="1933"/>
      <c r="HTB19" s="1933"/>
      <c r="HTC19" s="1933"/>
      <c r="HTD19" s="1933"/>
      <c r="HTE19" s="1933"/>
      <c r="HTF19" s="1933"/>
      <c r="HTG19" s="1933"/>
      <c r="HTH19" s="1933"/>
      <c r="HTI19" s="1933"/>
      <c r="HTJ19" s="1933"/>
      <c r="HTK19" s="1933"/>
      <c r="HTL19" s="1933"/>
      <c r="HTM19" s="1933"/>
      <c r="HTN19" s="1933"/>
      <c r="HTO19" s="1933"/>
      <c r="HTP19" s="1933"/>
      <c r="HTQ19" s="1933"/>
      <c r="HTR19" s="1933"/>
      <c r="HTS19" s="1933"/>
      <c r="HTT19" s="1933"/>
      <c r="HTU19" s="1933"/>
      <c r="HTV19" s="1933"/>
      <c r="HTW19" s="1933"/>
      <c r="HTX19" s="1933"/>
      <c r="HTY19" s="1933"/>
      <c r="HTZ19" s="1933"/>
      <c r="HUA19" s="1933"/>
      <c r="HUB19" s="1933"/>
      <c r="HUC19" s="1933"/>
      <c r="HUD19" s="1933"/>
      <c r="HUE19" s="1933"/>
      <c r="HUF19" s="1933"/>
      <c r="HUG19" s="1933"/>
      <c r="HUH19" s="1933"/>
      <c r="HUI19" s="1933"/>
      <c r="HUJ19" s="1933"/>
      <c r="HUK19" s="1933"/>
      <c r="HUL19" s="1933"/>
      <c r="HUM19" s="1933"/>
      <c r="HUN19" s="1933"/>
      <c r="HUO19" s="1933"/>
      <c r="HUP19" s="1933"/>
      <c r="HUQ19" s="1933"/>
      <c r="HUR19" s="1933"/>
      <c r="HUS19" s="1933"/>
      <c r="HUT19" s="1933"/>
      <c r="HUU19" s="1933"/>
      <c r="HUV19" s="1933"/>
      <c r="HUW19" s="1933"/>
      <c r="HUX19" s="1933"/>
      <c r="HUY19" s="1933"/>
      <c r="HUZ19" s="1933"/>
      <c r="HVA19" s="1933"/>
      <c r="HVB19" s="1933"/>
      <c r="HVC19" s="1933"/>
      <c r="HVD19" s="1933"/>
      <c r="HVE19" s="1933"/>
      <c r="HVF19" s="1933"/>
      <c r="HVG19" s="1933"/>
      <c r="HVH19" s="1933"/>
      <c r="HVI19" s="1933"/>
      <c r="HVJ19" s="1933"/>
      <c r="HVK19" s="1933"/>
      <c r="HVL19" s="1933"/>
      <c r="HVM19" s="1933"/>
      <c r="HVN19" s="1933"/>
      <c r="HVO19" s="1933"/>
      <c r="HVP19" s="1933"/>
      <c r="HVQ19" s="1933"/>
      <c r="HVR19" s="1933"/>
      <c r="HVS19" s="1933"/>
      <c r="HVT19" s="1933"/>
      <c r="HVU19" s="1933"/>
      <c r="HVV19" s="1933"/>
      <c r="HVW19" s="1933"/>
      <c r="HVX19" s="1933"/>
      <c r="HVY19" s="1933"/>
      <c r="HVZ19" s="1933"/>
      <c r="HWA19" s="1933"/>
      <c r="HWB19" s="1933"/>
      <c r="HWC19" s="1933"/>
      <c r="HWD19" s="1933"/>
      <c r="HWE19" s="1933"/>
      <c r="HWF19" s="1933"/>
      <c r="HWG19" s="1933"/>
      <c r="HWH19" s="1933"/>
      <c r="HWI19" s="1933"/>
      <c r="HWJ19" s="1933"/>
      <c r="HWK19" s="1933"/>
      <c r="HWL19" s="1933"/>
      <c r="HWM19" s="1933"/>
      <c r="HWN19" s="1933"/>
      <c r="HWO19" s="1933"/>
      <c r="HWP19" s="1933"/>
      <c r="HWQ19" s="1933"/>
      <c r="HWR19" s="1933"/>
      <c r="HWS19" s="1933"/>
      <c r="HWT19" s="1933"/>
      <c r="HWU19" s="1933"/>
      <c r="HWV19" s="1933"/>
      <c r="HWW19" s="1933"/>
      <c r="HWX19" s="1933"/>
      <c r="HWY19" s="1933"/>
      <c r="HWZ19" s="1933"/>
      <c r="HXA19" s="1933"/>
      <c r="HXB19" s="1933"/>
      <c r="HXC19" s="1933"/>
      <c r="HXD19" s="1933"/>
      <c r="HXE19" s="1933"/>
      <c r="HXF19" s="1933"/>
      <c r="HXG19" s="1933"/>
      <c r="HXH19" s="1933"/>
      <c r="HXI19" s="1933"/>
      <c r="HXJ19" s="1933"/>
      <c r="HXK19" s="1933"/>
      <c r="HXL19" s="1933"/>
      <c r="HXM19" s="1933"/>
      <c r="HXN19" s="1933"/>
      <c r="HXO19" s="1933"/>
      <c r="HXP19" s="1933"/>
      <c r="HXQ19" s="1933"/>
      <c r="HXR19" s="1933"/>
      <c r="HXS19" s="1933"/>
      <c r="HXT19" s="1933"/>
      <c r="HXU19" s="1933"/>
      <c r="HXV19" s="1933"/>
      <c r="HXW19" s="1933"/>
      <c r="HXX19" s="1933"/>
      <c r="HXY19" s="1933"/>
      <c r="HXZ19" s="1933"/>
      <c r="HYA19" s="1933"/>
      <c r="HYB19" s="1933"/>
      <c r="HYC19" s="1933"/>
      <c r="HYD19" s="1933"/>
      <c r="HYE19" s="1933"/>
      <c r="HYF19" s="1933"/>
      <c r="HYG19" s="1933"/>
      <c r="HYH19" s="1933"/>
      <c r="HYI19" s="1933"/>
      <c r="HYJ19" s="1933"/>
      <c r="HYK19" s="1933"/>
      <c r="HYL19" s="1933"/>
      <c r="HYM19" s="1933"/>
      <c r="HYN19" s="1933"/>
      <c r="HYO19" s="1933"/>
      <c r="HYP19" s="1933"/>
      <c r="HYQ19" s="1933"/>
      <c r="HYR19" s="1933"/>
      <c r="HYS19" s="1933"/>
      <c r="HYT19" s="1933"/>
      <c r="HYU19" s="1933"/>
      <c r="HYV19" s="1933"/>
      <c r="HYW19" s="1933"/>
      <c r="HYX19" s="1933"/>
      <c r="HYY19" s="1933"/>
      <c r="HYZ19" s="1933"/>
      <c r="HZA19" s="1933"/>
      <c r="HZB19" s="1933"/>
      <c r="HZC19" s="1933"/>
      <c r="HZD19" s="1933"/>
      <c r="HZE19" s="1933"/>
      <c r="HZF19" s="1933"/>
      <c r="HZG19" s="1933"/>
      <c r="HZH19" s="1933"/>
      <c r="HZI19" s="1933"/>
      <c r="HZJ19" s="1933"/>
      <c r="HZK19" s="1933"/>
      <c r="HZL19" s="1933"/>
      <c r="HZM19" s="1933"/>
      <c r="HZN19" s="1933"/>
      <c r="HZO19" s="1933"/>
      <c r="HZP19" s="1933"/>
      <c r="HZQ19" s="1933"/>
      <c r="HZR19" s="1933"/>
      <c r="HZS19" s="1933"/>
      <c r="HZT19" s="1933"/>
      <c r="HZU19" s="1933"/>
      <c r="HZV19" s="1933"/>
      <c r="HZW19" s="1933"/>
      <c r="HZX19" s="1933"/>
      <c r="HZY19" s="1933"/>
      <c r="HZZ19" s="1933"/>
      <c r="IAA19" s="1933"/>
      <c r="IAB19" s="1933"/>
      <c r="IAC19" s="1933"/>
      <c r="IAD19" s="1933"/>
      <c r="IAE19" s="1933"/>
      <c r="IAF19" s="1933"/>
      <c r="IAG19" s="1933"/>
      <c r="IAH19" s="1933"/>
      <c r="IAI19" s="1933"/>
      <c r="IAJ19" s="1933"/>
      <c r="IAK19" s="1933"/>
      <c r="IAL19" s="1933"/>
      <c r="IAM19" s="1933"/>
      <c r="IAN19" s="1933"/>
      <c r="IAO19" s="1933"/>
      <c r="IAP19" s="1933"/>
      <c r="IAQ19" s="1933"/>
      <c r="IAR19" s="1933"/>
      <c r="IAS19" s="1933"/>
      <c r="IAT19" s="1933"/>
      <c r="IAU19" s="1933"/>
      <c r="IAV19" s="1933"/>
      <c r="IAW19" s="1933"/>
      <c r="IAX19" s="1933"/>
      <c r="IAY19" s="1933"/>
      <c r="IAZ19" s="1933"/>
      <c r="IBA19" s="1933"/>
      <c r="IBB19" s="1933"/>
      <c r="IBC19" s="1933"/>
      <c r="IBD19" s="1933"/>
      <c r="IBE19" s="1933"/>
      <c r="IBF19" s="1933"/>
      <c r="IBG19" s="1933"/>
      <c r="IBH19" s="1933"/>
      <c r="IBI19" s="1933"/>
      <c r="IBJ19" s="1933"/>
      <c r="IBK19" s="1933"/>
      <c r="IBL19" s="1933"/>
      <c r="IBM19" s="1933"/>
      <c r="IBN19" s="1933"/>
      <c r="IBO19" s="1933"/>
      <c r="IBP19" s="1933"/>
      <c r="IBQ19" s="1933"/>
      <c r="IBR19" s="1933"/>
      <c r="IBS19" s="1933"/>
      <c r="IBT19" s="1933"/>
      <c r="IBU19" s="1933"/>
      <c r="IBV19" s="1933"/>
      <c r="IBW19" s="1933"/>
      <c r="IBX19" s="1933"/>
      <c r="IBY19" s="1933"/>
      <c r="IBZ19" s="1933"/>
      <c r="ICA19" s="1933"/>
      <c r="ICB19" s="1933"/>
      <c r="ICC19" s="1933"/>
      <c r="ICD19" s="1933"/>
      <c r="ICE19" s="1933"/>
      <c r="ICF19" s="1933"/>
      <c r="ICG19" s="1933"/>
      <c r="ICH19" s="1933"/>
      <c r="ICI19" s="1933"/>
      <c r="ICJ19" s="1933"/>
      <c r="ICK19" s="1933"/>
      <c r="ICL19" s="1933"/>
      <c r="ICM19" s="1933"/>
      <c r="ICN19" s="1933"/>
      <c r="ICO19" s="1933"/>
      <c r="ICP19" s="1933"/>
      <c r="ICQ19" s="1933"/>
      <c r="ICR19" s="1933"/>
      <c r="ICS19" s="1933"/>
      <c r="ICT19" s="1933"/>
      <c r="ICU19" s="1933"/>
      <c r="ICV19" s="1933"/>
      <c r="ICW19" s="1933"/>
      <c r="ICX19" s="1933"/>
      <c r="ICY19" s="1933"/>
      <c r="ICZ19" s="1933"/>
      <c r="IDA19" s="1933"/>
      <c r="IDB19" s="1933"/>
      <c r="IDC19" s="1933"/>
      <c r="IDD19" s="1933"/>
      <c r="IDE19" s="1933"/>
      <c r="IDF19" s="1933"/>
      <c r="IDG19" s="1933"/>
      <c r="IDH19" s="1933"/>
      <c r="IDI19" s="1933"/>
      <c r="IDJ19" s="1933"/>
      <c r="IDK19" s="1933"/>
      <c r="IDL19" s="1933"/>
      <c r="IDM19" s="1933"/>
      <c r="IDN19" s="1933"/>
      <c r="IDO19" s="1933"/>
      <c r="IDP19" s="1933"/>
      <c r="IDQ19" s="1933"/>
      <c r="IDR19" s="1933"/>
      <c r="IDS19" s="1933"/>
      <c r="IDT19" s="1933"/>
      <c r="IDU19" s="1933"/>
      <c r="IDV19" s="1933"/>
      <c r="IDW19" s="1933"/>
      <c r="IDX19" s="1933"/>
      <c r="IDY19" s="1933"/>
      <c r="IDZ19" s="1933"/>
      <c r="IEA19" s="1933"/>
      <c r="IEB19" s="1933"/>
      <c r="IEC19" s="1933"/>
      <c r="IED19" s="1933"/>
      <c r="IEE19" s="1933"/>
      <c r="IEF19" s="1933"/>
      <c r="IEG19" s="1933"/>
      <c r="IEH19" s="1933"/>
      <c r="IEI19" s="1933"/>
      <c r="IEJ19" s="1933"/>
      <c r="IEK19" s="1933"/>
      <c r="IEL19" s="1933"/>
      <c r="IEM19" s="1933"/>
      <c r="IEN19" s="1933"/>
      <c r="IEO19" s="1933"/>
      <c r="IEP19" s="1933"/>
      <c r="IEQ19" s="1933"/>
      <c r="IER19" s="1933"/>
      <c r="IES19" s="1933"/>
      <c r="IET19" s="1933"/>
      <c r="IEU19" s="1933"/>
      <c r="IEV19" s="1933"/>
      <c r="IEW19" s="1933"/>
      <c r="IEX19" s="1933"/>
      <c r="IEY19" s="1933"/>
      <c r="IEZ19" s="1933"/>
      <c r="IFA19" s="1933"/>
      <c r="IFB19" s="1933"/>
      <c r="IFC19" s="1933"/>
      <c r="IFD19" s="1933"/>
      <c r="IFE19" s="1933"/>
      <c r="IFF19" s="1933"/>
      <c r="IFG19" s="1933"/>
      <c r="IFH19" s="1933"/>
      <c r="IFI19" s="1933"/>
      <c r="IFJ19" s="1933"/>
      <c r="IFK19" s="1933"/>
      <c r="IFL19" s="1933"/>
      <c r="IFM19" s="1933"/>
      <c r="IFN19" s="1933"/>
      <c r="IFO19" s="1933"/>
      <c r="IFP19" s="1933"/>
      <c r="IFQ19" s="1933"/>
      <c r="IFR19" s="1933"/>
      <c r="IFS19" s="1933"/>
      <c r="IFT19" s="1933"/>
      <c r="IFU19" s="1933"/>
      <c r="IFV19" s="1933"/>
      <c r="IFW19" s="1933"/>
      <c r="IFX19" s="1933"/>
      <c r="IFY19" s="1933"/>
      <c r="IFZ19" s="1933"/>
      <c r="IGA19" s="1933"/>
      <c r="IGB19" s="1933"/>
      <c r="IGC19" s="1933"/>
      <c r="IGD19" s="1933"/>
      <c r="IGE19" s="1933"/>
      <c r="IGF19" s="1933"/>
      <c r="IGG19" s="1933"/>
      <c r="IGH19" s="1933"/>
      <c r="IGI19" s="1933"/>
      <c r="IGJ19" s="1933"/>
      <c r="IGK19" s="1933"/>
      <c r="IGL19" s="1933"/>
      <c r="IGM19" s="1933"/>
      <c r="IGN19" s="1933"/>
      <c r="IGO19" s="1933"/>
      <c r="IGP19" s="1933"/>
      <c r="IGQ19" s="1933"/>
      <c r="IGR19" s="1933"/>
      <c r="IGS19" s="1933"/>
      <c r="IGT19" s="1933"/>
      <c r="IGU19" s="1933"/>
      <c r="IGV19" s="1933"/>
      <c r="IGW19" s="1933"/>
      <c r="IGX19" s="1933"/>
      <c r="IGY19" s="1933"/>
      <c r="IGZ19" s="1933"/>
      <c r="IHA19" s="1933"/>
      <c r="IHB19" s="1933"/>
      <c r="IHC19" s="1933"/>
      <c r="IHD19" s="1933"/>
      <c r="IHE19" s="1933"/>
      <c r="IHF19" s="1933"/>
      <c r="IHG19" s="1933"/>
      <c r="IHH19" s="1933"/>
      <c r="IHI19" s="1933"/>
      <c r="IHJ19" s="1933"/>
      <c r="IHK19" s="1933"/>
      <c r="IHL19" s="1933"/>
      <c r="IHM19" s="1933"/>
      <c r="IHN19" s="1933"/>
      <c r="IHO19" s="1933"/>
      <c r="IHP19" s="1933"/>
      <c r="IHQ19" s="1933"/>
      <c r="IHR19" s="1933"/>
      <c r="IHS19" s="1933"/>
      <c r="IHT19" s="1933"/>
      <c r="IHU19" s="1933"/>
      <c r="IHV19" s="1933"/>
      <c r="IHW19" s="1933"/>
      <c r="IHX19" s="1933"/>
      <c r="IHY19" s="1933"/>
      <c r="IHZ19" s="1933"/>
      <c r="IIA19" s="1933"/>
      <c r="IIB19" s="1933"/>
      <c r="IIC19" s="1933"/>
      <c r="IID19" s="1933"/>
      <c r="IIE19" s="1933"/>
      <c r="IIF19" s="1933"/>
      <c r="IIG19" s="1933"/>
      <c r="IIH19" s="1933"/>
      <c r="III19" s="1933"/>
      <c r="IIJ19" s="1933"/>
      <c r="IIK19" s="1933"/>
      <c r="IIL19" s="1933"/>
      <c r="IIM19" s="1933"/>
      <c r="IIN19" s="1933"/>
      <c r="IIO19" s="1933"/>
      <c r="IIP19" s="1933"/>
      <c r="IIQ19" s="1933"/>
      <c r="IIR19" s="1933"/>
      <c r="IIS19" s="1933"/>
      <c r="IIT19" s="1933"/>
      <c r="IIU19" s="1933"/>
      <c r="IIV19" s="1933"/>
      <c r="IIW19" s="1933"/>
      <c r="IIX19" s="1933"/>
      <c r="IIY19" s="1933"/>
      <c r="IIZ19" s="1933"/>
      <c r="IJA19" s="1933"/>
      <c r="IJB19" s="1933"/>
      <c r="IJC19" s="1933"/>
      <c r="IJD19" s="1933"/>
      <c r="IJE19" s="1933"/>
      <c r="IJF19" s="1933"/>
      <c r="IJG19" s="1933"/>
      <c r="IJH19" s="1933"/>
      <c r="IJI19" s="1933"/>
      <c r="IJJ19" s="1933"/>
      <c r="IJK19" s="1933"/>
      <c r="IJL19" s="1933"/>
      <c r="IJM19" s="1933"/>
      <c r="IJN19" s="1933"/>
      <c r="IJO19" s="1933"/>
      <c r="IJP19" s="1933"/>
      <c r="IJQ19" s="1933"/>
      <c r="IJR19" s="1933"/>
      <c r="IJS19" s="1933"/>
      <c r="IJT19" s="1933"/>
      <c r="IJU19" s="1933"/>
      <c r="IJV19" s="1933"/>
      <c r="IJW19" s="1933"/>
      <c r="IJX19" s="1933"/>
      <c r="IJY19" s="1933"/>
      <c r="IJZ19" s="1933"/>
      <c r="IKA19" s="1933"/>
      <c r="IKB19" s="1933"/>
      <c r="IKC19" s="1933"/>
      <c r="IKD19" s="1933"/>
      <c r="IKE19" s="1933"/>
      <c r="IKF19" s="1933"/>
      <c r="IKG19" s="1933"/>
      <c r="IKH19" s="1933"/>
      <c r="IKI19" s="1933"/>
      <c r="IKJ19" s="1933"/>
      <c r="IKK19" s="1933"/>
      <c r="IKL19" s="1933"/>
      <c r="IKM19" s="1933"/>
      <c r="IKN19" s="1933"/>
      <c r="IKO19" s="1933"/>
      <c r="IKP19" s="1933"/>
      <c r="IKQ19" s="1933"/>
      <c r="IKR19" s="1933"/>
      <c r="IKS19" s="1933"/>
      <c r="IKT19" s="1933"/>
      <c r="IKU19" s="1933"/>
      <c r="IKV19" s="1933"/>
      <c r="IKW19" s="1933"/>
      <c r="IKX19" s="1933"/>
      <c r="IKY19" s="1933"/>
      <c r="IKZ19" s="1933"/>
      <c r="ILA19" s="1933"/>
      <c r="ILB19" s="1933"/>
      <c r="ILC19" s="1933"/>
      <c r="ILD19" s="1933"/>
      <c r="ILE19" s="1933"/>
      <c r="ILF19" s="1933"/>
      <c r="ILG19" s="1933"/>
      <c r="ILH19" s="1933"/>
      <c r="ILI19" s="1933"/>
      <c r="ILJ19" s="1933"/>
      <c r="ILK19" s="1933"/>
      <c r="ILL19" s="1933"/>
      <c r="ILM19" s="1933"/>
      <c r="ILN19" s="1933"/>
      <c r="ILO19" s="1933"/>
      <c r="ILP19" s="1933"/>
      <c r="ILQ19" s="1933"/>
      <c r="ILR19" s="1933"/>
      <c r="ILS19" s="1933"/>
      <c r="ILT19" s="1933"/>
      <c r="ILU19" s="1933"/>
      <c r="ILV19" s="1933"/>
      <c r="ILW19" s="1933"/>
      <c r="ILX19" s="1933"/>
      <c r="ILY19" s="1933"/>
      <c r="ILZ19" s="1933"/>
      <c r="IMA19" s="1933"/>
      <c r="IMB19" s="1933"/>
      <c r="IMC19" s="1933"/>
      <c r="IMD19" s="1933"/>
      <c r="IME19" s="1933"/>
      <c r="IMF19" s="1933"/>
      <c r="IMG19" s="1933"/>
      <c r="IMH19" s="1933"/>
      <c r="IMI19" s="1933"/>
      <c r="IMJ19" s="1933"/>
      <c r="IMK19" s="1933"/>
      <c r="IML19" s="1933"/>
      <c r="IMM19" s="1933"/>
      <c r="IMN19" s="1933"/>
      <c r="IMO19" s="1933"/>
      <c r="IMP19" s="1933"/>
      <c r="IMQ19" s="1933"/>
      <c r="IMR19" s="1933"/>
      <c r="IMS19" s="1933"/>
      <c r="IMT19" s="1933"/>
      <c r="IMU19" s="1933"/>
      <c r="IMV19" s="1933"/>
      <c r="IMW19" s="1933"/>
      <c r="IMX19" s="1933"/>
      <c r="IMY19" s="1933"/>
      <c r="IMZ19" s="1933"/>
      <c r="INA19" s="1933"/>
      <c r="INB19" s="1933"/>
      <c r="INC19" s="1933"/>
      <c r="IND19" s="1933"/>
      <c r="INE19" s="1933"/>
      <c r="INF19" s="1933"/>
      <c r="ING19" s="1933"/>
      <c r="INH19" s="1933"/>
      <c r="INI19" s="1933"/>
      <c r="INJ19" s="1933"/>
      <c r="INK19" s="1933"/>
      <c r="INL19" s="1933"/>
      <c r="INM19" s="1933"/>
      <c r="INN19" s="1933"/>
      <c r="INO19" s="1933"/>
      <c r="INP19" s="1933"/>
      <c r="INQ19" s="1933"/>
      <c r="INR19" s="1933"/>
      <c r="INS19" s="1933"/>
      <c r="INT19" s="1933"/>
      <c r="INU19" s="1933"/>
      <c r="INV19" s="1933"/>
      <c r="INW19" s="1933"/>
      <c r="INX19" s="1933"/>
      <c r="INY19" s="1933"/>
      <c r="INZ19" s="1933"/>
      <c r="IOA19" s="1933"/>
      <c r="IOB19" s="1933"/>
      <c r="IOC19" s="1933"/>
      <c r="IOD19" s="1933"/>
      <c r="IOE19" s="1933"/>
      <c r="IOF19" s="1933"/>
      <c r="IOG19" s="1933"/>
      <c r="IOH19" s="1933"/>
      <c r="IOI19" s="1933"/>
      <c r="IOJ19" s="1933"/>
      <c r="IOK19" s="1933"/>
      <c r="IOL19" s="1933"/>
      <c r="IOM19" s="1933"/>
      <c r="ION19" s="1933"/>
      <c r="IOO19" s="1933"/>
      <c r="IOP19" s="1933"/>
      <c r="IOQ19" s="1933"/>
      <c r="IOR19" s="1933"/>
      <c r="IOS19" s="1933"/>
      <c r="IOT19" s="1933"/>
      <c r="IOU19" s="1933"/>
      <c r="IOV19" s="1933"/>
      <c r="IOW19" s="1933"/>
      <c r="IOX19" s="1933"/>
      <c r="IOY19" s="1933"/>
      <c r="IOZ19" s="1933"/>
      <c r="IPA19" s="1933"/>
      <c r="IPB19" s="1933"/>
      <c r="IPC19" s="1933"/>
      <c r="IPD19" s="1933"/>
      <c r="IPE19" s="1933"/>
      <c r="IPF19" s="1933"/>
      <c r="IPG19" s="1933"/>
      <c r="IPH19" s="1933"/>
      <c r="IPI19" s="1933"/>
      <c r="IPJ19" s="1933"/>
      <c r="IPK19" s="1933"/>
      <c r="IPL19" s="1933"/>
      <c r="IPM19" s="1933"/>
      <c r="IPN19" s="1933"/>
      <c r="IPO19" s="1933"/>
      <c r="IPP19" s="1933"/>
      <c r="IPQ19" s="1933"/>
      <c r="IPR19" s="1933"/>
      <c r="IPS19" s="1933"/>
      <c r="IPT19" s="1933"/>
      <c r="IPU19" s="1933"/>
      <c r="IPV19" s="1933"/>
      <c r="IPW19" s="1933"/>
      <c r="IPX19" s="1933"/>
      <c r="IPY19" s="1933"/>
      <c r="IPZ19" s="1933"/>
      <c r="IQA19" s="1933"/>
      <c r="IQB19" s="1933"/>
      <c r="IQC19" s="1933"/>
      <c r="IQD19" s="1933"/>
      <c r="IQE19" s="1933"/>
      <c r="IQF19" s="1933"/>
      <c r="IQG19" s="1933"/>
      <c r="IQH19" s="1933"/>
      <c r="IQI19" s="1933"/>
      <c r="IQJ19" s="1933"/>
      <c r="IQK19" s="1933"/>
      <c r="IQL19" s="1933"/>
      <c r="IQM19" s="1933"/>
      <c r="IQN19" s="1933"/>
      <c r="IQO19" s="1933"/>
      <c r="IQP19" s="1933"/>
      <c r="IQQ19" s="1933"/>
      <c r="IQR19" s="1933"/>
      <c r="IQS19" s="1933"/>
      <c r="IQT19" s="1933"/>
      <c r="IQU19" s="1933"/>
      <c r="IQV19" s="1933"/>
      <c r="IQW19" s="1933"/>
      <c r="IQX19" s="1933"/>
      <c r="IQY19" s="1933"/>
      <c r="IQZ19" s="1933"/>
      <c r="IRA19" s="1933"/>
      <c r="IRB19" s="1933"/>
      <c r="IRC19" s="1933"/>
      <c r="IRD19" s="1933"/>
      <c r="IRE19" s="1933"/>
      <c r="IRF19" s="1933"/>
      <c r="IRG19" s="1933"/>
      <c r="IRH19" s="1933"/>
      <c r="IRI19" s="1933"/>
      <c r="IRJ19" s="1933"/>
      <c r="IRK19" s="1933"/>
      <c r="IRL19" s="1933"/>
      <c r="IRM19" s="1933"/>
      <c r="IRN19" s="1933"/>
      <c r="IRO19" s="1933"/>
      <c r="IRP19" s="1933"/>
      <c r="IRQ19" s="1933"/>
      <c r="IRR19" s="1933"/>
      <c r="IRS19" s="1933"/>
      <c r="IRT19" s="1933"/>
      <c r="IRU19" s="1933"/>
      <c r="IRV19" s="1933"/>
      <c r="IRW19" s="1933"/>
      <c r="IRX19" s="1933"/>
      <c r="IRY19" s="1933"/>
      <c r="IRZ19" s="1933"/>
      <c r="ISA19" s="1933"/>
      <c r="ISB19" s="1933"/>
      <c r="ISC19" s="1933"/>
      <c r="ISD19" s="1933"/>
      <c r="ISE19" s="1933"/>
      <c r="ISF19" s="1933"/>
      <c r="ISG19" s="1933"/>
      <c r="ISH19" s="1933"/>
      <c r="ISI19" s="1933"/>
      <c r="ISJ19" s="1933"/>
      <c r="ISK19" s="1933"/>
      <c r="ISL19" s="1933"/>
      <c r="ISM19" s="1933"/>
      <c r="ISN19" s="1933"/>
      <c r="ISO19" s="1933"/>
      <c r="ISP19" s="1933"/>
      <c r="ISQ19" s="1933"/>
      <c r="ISR19" s="1933"/>
      <c r="ISS19" s="1933"/>
      <c r="IST19" s="1933"/>
      <c r="ISU19" s="1933"/>
      <c r="ISV19" s="1933"/>
      <c r="ISW19" s="1933"/>
      <c r="ISX19" s="1933"/>
      <c r="ISY19" s="1933"/>
      <c r="ISZ19" s="1933"/>
      <c r="ITA19" s="1933"/>
      <c r="ITB19" s="1933"/>
      <c r="ITC19" s="1933"/>
      <c r="ITD19" s="1933"/>
      <c r="ITE19" s="1933"/>
      <c r="ITF19" s="1933"/>
      <c r="ITG19" s="1933"/>
      <c r="ITH19" s="1933"/>
      <c r="ITI19" s="1933"/>
      <c r="ITJ19" s="1933"/>
      <c r="ITK19" s="1933"/>
      <c r="ITL19" s="1933"/>
      <c r="ITM19" s="1933"/>
      <c r="ITN19" s="1933"/>
      <c r="ITO19" s="1933"/>
      <c r="ITP19" s="1933"/>
      <c r="ITQ19" s="1933"/>
      <c r="ITR19" s="1933"/>
      <c r="ITS19" s="1933"/>
      <c r="ITT19" s="1933"/>
      <c r="ITU19" s="1933"/>
      <c r="ITV19" s="1933"/>
      <c r="ITW19" s="1933"/>
      <c r="ITX19" s="1933"/>
      <c r="ITY19" s="1933"/>
      <c r="ITZ19" s="1933"/>
      <c r="IUA19" s="1933"/>
      <c r="IUB19" s="1933"/>
      <c r="IUC19" s="1933"/>
      <c r="IUD19" s="1933"/>
      <c r="IUE19" s="1933"/>
      <c r="IUF19" s="1933"/>
      <c r="IUG19" s="1933"/>
      <c r="IUH19" s="1933"/>
      <c r="IUI19" s="1933"/>
      <c r="IUJ19" s="1933"/>
      <c r="IUK19" s="1933"/>
      <c r="IUL19" s="1933"/>
      <c r="IUM19" s="1933"/>
      <c r="IUN19" s="1933"/>
      <c r="IUO19" s="1933"/>
      <c r="IUP19" s="1933"/>
      <c r="IUQ19" s="1933"/>
      <c r="IUR19" s="1933"/>
      <c r="IUS19" s="1933"/>
      <c r="IUT19" s="1933"/>
      <c r="IUU19" s="1933"/>
      <c r="IUV19" s="1933"/>
      <c r="IUW19" s="1933"/>
      <c r="IUX19" s="1933"/>
      <c r="IUY19" s="1933"/>
      <c r="IUZ19" s="1933"/>
      <c r="IVA19" s="1933"/>
      <c r="IVB19" s="1933"/>
      <c r="IVC19" s="1933"/>
      <c r="IVD19" s="1933"/>
      <c r="IVE19" s="1933"/>
      <c r="IVF19" s="1933"/>
      <c r="IVG19" s="1933"/>
      <c r="IVH19" s="1933"/>
      <c r="IVI19" s="1933"/>
      <c r="IVJ19" s="1933"/>
      <c r="IVK19" s="1933"/>
      <c r="IVL19" s="1933"/>
      <c r="IVM19" s="1933"/>
      <c r="IVN19" s="1933"/>
      <c r="IVO19" s="1933"/>
      <c r="IVP19" s="1933"/>
      <c r="IVQ19" s="1933"/>
      <c r="IVR19" s="1933"/>
      <c r="IVS19" s="1933"/>
      <c r="IVT19" s="1933"/>
      <c r="IVU19" s="1933"/>
      <c r="IVV19" s="1933"/>
      <c r="IVW19" s="1933"/>
      <c r="IVX19" s="1933"/>
      <c r="IVY19" s="1933"/>
      <c r="IVZ19" s="1933"/>
      <c r="IWA19" s="1933"/>
      <c r="IWB19" s="1933"/>
      <c r="IWC19" s="1933"/>
      <c r="IWD19" s="1933"/>
      <c r="IWE19" s="1933"/>
      <c r="IWF19" s="1933"/>
      <c r="IWG19" s="1933"/>
      <c r="IWH19" s="1933"/>
      <c r="IWI19" s="1933"/>
      <c r="IWJ19" s="1933"/>
      <c r="IWK19" s="1933"/>
      <c r="IWL19" s="1933"/>
      <c r="IWM19" s="1933"/>
      <c r="IWN19" s="1933"/>
      <c r="IWO19" s="1933"/>
      <c r="IWP19" s="1933"/>
      <c r="IWQ19" s="1933"/>
      <c r="IWR19" s="1933"/>
      <c r="IWS19" s="1933"/>
      <c r="IWT19" s="1933"/>
      <c r="IWU19" s="1933"/>
      <c r="IWV19" s="1933"/>
      <c r="IWW19" s="1933"/>
      <c r="IWX19" s="1933"/>
      <c r="IWY19" s="1933"/>
      <c r="IWZ19" s="1933"/>
      <c r="IXA19" s="1933"/>
      <c r="IXB19" s="1933"/>
      <c r="IXC19" s="1933"/>
      <c r="IXD19" s="1933"/>
      <c r="IXE19" s="1933"/>
      <c r="IXF19" s="1933"/>
      <c r="IXG19" s="1933"/>
      <c r="IXH19" s="1933"/>
      <c r="IXI19" s="1933"/>
      <c r="IXJ19" s="1933"/>
      <c r="IXK19" s="1933"/>
      <c r="IXL19" s="1933"/>
      <c r="IXM19" s="1933"/>
      <c r="IXN19" s="1933"/>
      <c r="IXO19" s="1933"/>
      <c r="IXP19" s="1933"/>
      <c r="IXQ19" s="1933"/>
      <c r="IXR19" s="1933"/>
      <c r="IXS19" s="1933"/>
      <c r="IXT19" s="1933"/>
      <c r="IXU19" s="1933"/>
      <c r="IXV19" s="1933"/>
      <c r="IXW19" s="1933"/>
      <c r="IXX19" s="1933"/>
      <c r="IXY19" s="1933"/>
      <c r="IXZ19" s="1933"/>
      <c r="IYA19" s="1933"/>
      <c r="IYB19" s="1933"/>
      <c r="IYC19" s="1933"/>
      <c r="IYD19" s="1933"/>
      <c r="IYE19" s="1933"/>
      <c r="IYF19" s="1933"/>
      <c r="IYG19" s="1933"/>
      <c r="IYH19" s="1933"/>
      <c r="IYI19" s="1933"/>
      <c r="IYJ19" s="1933"/>
      <c r="IYK19" s="1933"/>
      <c r="IYL19" s="1933"/>
      <c r="IYM19" s="1933"/>
      <c r="IYN19" s="1933"/>
      <c r="IYO19" s="1933"/>
      <c r="IYP19" s="1933"/>
      <c r="IYQ19" s="1933"/>
      <c r="IYR19" s="1933"/>
      <c r="IYS19" s="1933"/>
      <c r="IYT19" s="1933"/>
      <c r="IYU19" s="1933"/>
      <c r="IYV19" s="1933"/>
      <c r="IYW19" s="1933"/>
      <c r="IYX19" s="1933"/>
      <c r="IYY19" s="1933"/>
      <c r="IYZ19" s="1933"/>
      <c r="IZA19" s="1933"/>
      <c r="IZB19" s="1933"/>
      <c r="IZC19" s="1933"/>
      <c r="IZD19" s="1933"/>
      <c r="IZE19" s="1933"/>
      <c r="IZF19" s="1933"/>
      <c r="IZG19" s="1933"/>
      <c r="IZH19" s="1933"/>
      <c r="IZI19" s="1933"/>
      <c r="IZJ19" s="1933"/>
      <c r="IZK19" s="1933"/>
      <c r="IZL19" s="1933"/>
      <c r="IZM19" s="1933"/>
      <c r="IZN19" s="1933"/>
      <c r="IZO19" s="1933"/>
      <c r="IZP19" s="1933"/>
      <c r="IZQ19" s="1933"/>
      <c r="IZR19" s="1933"/>
      <c r="IZS19" s="1933"/>
      <c r="IZT19" s="1933"/>
      <c r="IZU19" s="1933"/>
      <c r="IZV19" s="1933"/>
      <c r="IZW19" s="1933"/>
      <c r="IZX19" s="1933"/>
      <c r="IZY19" s="1933"/>
      <c r="IZZ19" s="1933"/>
      <c r="JAA19" s="1933"/>
      <c r="JAB19" s="1933"/>
      <c r="JAC19" s="1933"/>
      <c r="JAD19" s="1933"/>
      <c r="JAE19" s="1933"/>
      <c r="JAF19" s="1933"/>
      <c r="JAG19" s="1933"/>
      <c r="JAH19" s="1933"/>
      <c r="JAI19" s="1933"/>
      <c r="JAJ19" s="1933"/>
      <c r="JAK19" s="1933"/>
      <c r="JAL19" s="1933"/>
      <c r="JAM19" s="1933"/>
      <c r="JAN19" s="1933"/>
      <c r="JAO19" s="1933"/>
      <c r="JAP19" s="1933"/>
      <c r="JAQ19" s="1933"/>
      <c r="JAR19" s="1933"/>
      <c r="JAS19" s="1933"/>
      <c r="JAT19" s="1933"/>
      <c r="JAU19" s="1933"/>
      <c r="JAV19" s="1933"/>
      <c r="JAW19" s="1933"/>
      <c r="JAX19" s="1933"/>
      <c r="JAY19" s="1933"/>
      <c r="JAZ19" s="1933"/>
      <c r="JBA19" s="1933"/>
      <c r="JBB19" s="1933"/>
      <c r="JBC19" s="1933"/>
      <c r="JBD19" s="1933"/>
      <c r="JBE19" s="1933"/>
      <c r="JBF19" s="1933"/>
      <c r="JBG19" s="1933"/>
      <c r="JBH19" s="1933"/>
      <c r="JBI19" s="1933"/>
      <c r="JBJ19" s="1933"/>
      <c r="JBK19" s="1933"/>
      <c r="JBL19" s="1933"/>
      <c r="JBM19" s="1933"/>
      <c r="JBN19" s="1933"/>
      <c r="JBO19" s="1933"/>
      <c r="JBP19" s="1933"/>
      <c r="JBQ19" s="1933"/>
      <c r="JBR19" s="1933"/>
      <c r="JBS19" s="1933"/>
      <c r="JBT19" s="1933"/>
      <c r="JBU19" s="1933"/>
      <c r="JBV19" s="1933"/>
      <c r="JBW19" s="1933"/>
      <c r="JBX19" s="1933"/>
      <c r="JBY19" s="1933"/>
      <c r="JBZ19" s="1933"/>
      <c r="JCA19" s="1933"/>
      <c r="JCB19" s="1933"/>
      <c r="JCC19" s="1933"/>
      <c r="JCD19" s="1933"/>
      <c r="JCE19" s="1933"/>
      <c r="JCF19" s="1933"/>
      <c r="JCG19" s="1933"/>
      <c r="JCH19" s="1933"/>
      <c r="JCI19" s="1933"/>
      <c r="JCJ19" s="1933"/>
      <c r="JCK19" s="1933"/>
      <c r="JCL19" s="1933"/>
      <c r="JCM19" s="1933"/>
      <c r="JCN19" s="1933"/>
      <c r="JCO19" s="1933"/>
      <c r="JCP19" s="1933"/>
      <c r="JCQ19" s="1933"/>
      <c r="JCR19" s="1933"/>
      <c r="JCS19" s="1933"/>
      <c r="JCT19" s="1933"/>
      <c r="JCU19" s="1933"/>
      <c r="JCV19" s="1933"/>
      <c r="JCW19" s="1933"/>
      <c r="JCX19" s="1933"/>
      <c r="JCY19" s="1933"/>
      <c r="JCZ19" s="1933"/>
      <c r="JDA19" s="1933"/>
      <c r="JDB19" s="1933"/>
      <c r="JDC19" s="1933"/>
      <c r="JDD19" s="1933"/>
      <c r="JDE19" s="1933"/>
      <c r="JDF19" s="1933"/>
      <c r="JDG19" s="1933"/>
      <c r="JDH19" s="1933"/>
      <c r="JDI19" s="1933"/>
      <c r="JDJ19" s="1933"/>
      <c r="JDK19" s="1933"/>
      <c r="JDL19" s="1933"/>
      <c r="JDM19" s="1933"/>
      <c r="JDN19" s="1933"/>
      <c r="JDO19" s="1933"/>
      <c r="JDP19" s="1933"/>
      <c r="JDQ19" s="1933"/>
      <c r="JDR19" s="1933"/>
      <c r="JDS19" s="1933"/>
      <c r="JDT19" s="1933"/>
      <c r="JDU19" s="1933"/>
      <c r="JDV19" s="1933"/>
      <c r="JDW19" s="1933"/>
      <c r="JDX19" s="1933"/>
      <c r="JDY19" s="1933"/>
      <c r="JDZ19" s="1933"/>
      <c r="JEA19" s="1933"/>
      <c r="JEB19" s="1933"/>
      <c r="JEC19" s="1933"/>
      <c r="JED19" s="1933"/>
      <c r="JEE19" s="1933"/>
      <c r="JEF19" s="1933"/>
      <c r="JEG19" s="1933"/>
      <c r="JEH19" s="1933"/>
      <c r="JEI19" s="1933"/>
      <c r="JEJ19" s="1933"/>
      <c r="JEK19" s="1933"/>
      <c r="JEL19" s="1933"/>
      <c r="JEM19" s="1933"/>
      <c r="JEN19" s="1933"/>
      <c r="JEO19" s="1933"/>
      <c r="JEP19" s="1933"/>
      <c r="JEQ19" s="1933"/>
      <c r="JER19" s="1933"/>
      <c r="JES19" s="1933"/>
      <c r="JET19" s="1933"/>
      <c r="JEU19" s="1933"/>
      <c r="JEV19" s="1933"/>
      <c r="JEW19" s="1933"/>
      <c r="JEX19" s="1933"/>
      <c r="JEY19" s="1933"/>
      <c r="JEZ19" s="1933"/>
      <c r="JFA19" s="1933"/>
      <c r="JFB19" s="1933"/>
      <c r="JFC19" s="1933"/>
      <c r="JFD19" s="1933"/>
      <c r="JFE19" s="1933"/>
      <c r="JFF19" s="1933"/>
      <c r="JFG19" s="1933"/>
      <c r="JFH19" s="1933"/>
      <c r="JFI19" s="1933"/>
      <c r="JFJ19" s="1933"/>
      <c r="JFK19" s="1933"/>
      <c r="JFL19" s="1933"/>
      <c r="JFM19" s="1933"/>
      <c r="JFN19" s="1933"/>
      <c r="JFO19" s="1933"/>
      <c r="JFP19" s="1933"/>
      <c r="JFQ19" s="1933"/>
      <c r="JFR19" s="1933"/>
      <c r="JFS19" s="1933"/>
      <c r="JFT19" s="1933"/>
      <c r="JFU19" s="1933"/>
      <c r="JFV19" s="1933"/>
      <c r="JFW19" s="1933"/>
      <c r="JFX19" s="1933"/>
      <c r="JFY19" s="1933"/>
      <c r="JFZ19" s="1933"/>
      <c r="JGA19" s="1933"/>
      <c r="JGB19" s="1933"/>
      <c r="JGC19" s="1933"/>
      <c r="JGD19" s="1933"/>
      <c r="JGE19" s="1933"/>
      <c r="JGF19" s="1933"/>
      <c r="JGG19" s="1933"/>
      <c r="JGH19" s="1933"/>
      <c r="JGI19" s="1933"/>
      <c r="JGJ19" s="1933"/>
      <c r="JGK19" s="1933"/>
      <c r="JGL19" s="1933"/>
      <c r="JGM19" s="1933"/>
      <c r="JGN19" s="1933"/>
      <c r="JGO19" s="1933"/>
      <c r="JGP19" s="1933"/>
      <c r="JGQ19" s="1933"/>
      <c r="JGR19" s="1933"/>
      <c r="JGS19" s="1933"/>
      <c r="JGT19" s="1933"/>
      <c r="JGU19" s="1933"/>
      <c r="JGV19" s="1933"/>
      <c r="JGW19" s="1933"/>
      <c r="JGX19" s="1933"/>
      <c r="JGY19" s="1933"/>
      <c r="JGZ19" s="1933"/>
      <c r="JHA19" s="1933"/>
      <c r="JHB19" s="1933"/>
      <c r="JHC19" s="1933"/>
      <c r="JHD19" s="1933"/>
      <c r="JHE19" s="1933"/>
      <c r="JHF19" s="1933"/>
      <c r="JHG19" s="1933"/>
      <c r="JHH19" s="1933"/>
      <c r="JHI19" s="1933"/>
      <c r="JHJ19" s="1933"/>
      <c r="JHK19" s="1933"/>
      <c r="JHL19" s="1933"/>
      <c r="JHM19" s="1933"/>
      <c r="JHN19" s="1933"/>
      <c r="JHO19" s="1933"/>
      <c r="JHP19" s="1933"/>
      <c r="JHQ19" s="1933"/>
      <c r="JHR19" s="1933"/>
      <c r="JHS19" s="1933"/>
      <c r="JHT19" s="1933"/>
      <c r="JHU19" s="1933"/>
      <c r="JHV19" s="1933"/>
      <c r="JHW19" s="1933"/>
      <c r="JHX19" s="1933"/>
      <c r="JHY19" s="1933"/>
      <c r="JHZ19" s="1933"/>
      <c r="JIA19" s="1933"/>
      <c r="JIB19" s="1933"/>
      <c r="JIC19" s="1933"/>
      <c r="JID19" s="1933"/>
      <c r="JIE19" s="1933"/>
      <c r="JIF19" s="1933"/>
      <c r="JIG19" s="1933"/>
      <c r="JIH19" s="1933"/>
      <c r="JII19" s="1933"/>
      <c r="JIJ19" s="1933"/>
      <c r="JIK19" s="1933"/>
      <c r="JIL19" s="1933"/>
      <c r="JIM19" s="1933"/>
      <c r="JIN19" s="1933"/>
      <c r="JIO19" s="1933"/>
      <c r="JIP19" s="1933"/>
      <c r="JIQ19" s="1933"/>
      <c r="JIR19" s="1933"/>
      <c r="JIS19" s="1933"/>
      <c r="JIT19" s="1933"/>
      <c r="JIU19" s="1933"/>
      <c r="JIV19" s="1933"/>
      <c r="JIW19" s="1933"/>
      <c r="JIX19" s="1933"/>
      <c r="JIY19" s="1933"/>
      <c r="JIZ19" s="1933"/>
      <c r="JJA19" s="1933"/>
      <c r="JJB19" s="1933"/>
      <c r="JJC19" s="1933"/>
      <c r="JJD19" s="1933"/>
      <c r="JJE19" s="1933"/>
      <c r="JJF19" s="1933"/>
      <c r="JJG19" s="1933"/>
      <c r="JJH19" s="1933"/>
      <c r="JJI19" s="1933"/>
      <c r="JJJ19" s="1933"/>
      <c r="JJK19" s="1933"/>
      <c r="JJL19" s="1933"/>
      <c r="JJM19" s="1933"/>
      <c r="JJN19" s="1933"/>
      <c r="JJO19" s="1933"/>
      <c r="JJP19" s="1933"/>
      <c r="JJQ19" s="1933"/>
      <c r="JJR19" s="1933"/>
      <c r="JJS19" s="1933"/>
      <c r="JJT19" s="1933"/>
      <c r="JJU19" s="1933"/>
      <c r="JJV19" s="1933"/>
      <c r="JJW19" s="1933"/>
      <c r="JJX19" s="1933"/>
      <c r="JJY19" s="1933"/>
      <c r="JJZ19" s="1933"/>
      <c r="JKA19" s="1933"/>
      <c r="JKB19" s="1933"/>
      <c r="JKC19" s="1933"/>
      <c r="JKD19" s="1933"/>
      <c r="JKE19" s="1933"/>
      <c r="JKF19" s="1933"/>
      <c r="JKG19" s="1933"/>
      <c r="JKH19" s="1933"/>
      <c r="JKI19" s="1933"/>
      <c r="JKJ19" s="1933"/>
      <c r="JKK19" s="1933"/>
      <c r="JKL19" s="1933"/>
      <c r="JKM19" s="1933"/>
      <c r="JKN19" s="1933"/>
      <c r="JKO19" s="1933"/>
      <c r="JKP19" s="1933"/>
      <c r="JKQ19" s="1933"/>
      <c r="JKR19" s="1933"/>
      <c r="JKS19" s="1933"/>
      <c r="JKT19" s="1933"/>
      <c r="JKU19" s="1933"/>
      <c r="JKV19" s="1933"/>
      <c r="JKW19" s="1933"/>
      <c r="JKX19" s="1933"/>
      <c r="JKY19" s="1933"/>
      <c r="JKZ19" s="1933"/>
      <c r="JLA19" s="1933"/>
      <c r="JLB19" s="1933"/>
      <c r="JLC19" s="1933"/>
      <c r="JLD19" s="1933"/>
      <c r="JLE19" s="1933"/>
      <c r="JLF19" s="1933"/>
      <c r="JLG19" s="1933"/>
      <c r="JLH19" s="1933"/>
      <c r="JLI19" s="1933"/>
      <c r="JLJ19" s="1933"/>
      <c r="JLK19" s="1933"/>
      <c r="JLL19" s="1933"/>
      <c r="JLM19" s="1933"/>
      <c r="JLN19" s="1933"/>
      <c r="JLO19" s="1933"/>
      <c r="JLP19" s="1933"/>
      <c r="JLQ19" s="1933"/>
      <c r="JLR19" s="1933"/>
      <c r="JLS19" s="1933"/>
      <c r="JLT19" s="1933"/>
      <c r="JLU19" s="1933"/>
      <c r="JLV19" s="1933"/>
      <c r="JLW19" s="1933"/>
      <c r="JLX19" s="1933"/>
      <c r="JLY19" s="1933"/>
      <c r="JLZ19" s="1933"/>
      <c r="JMA19" s="1933"/>
      <c r="JMB19" s="1933"/>
      <c r="JMC19" s="1933"/>
      <c r="JMD19" s="1933"/>
      <c r="JME19" s="1933"/>
      <c r="JMF19" s="1933"/>
      <c r="JMG19" s="1933"/>
      <c r="JMH19" s="1933"/>
      <c r="JMI19" s="1933"/>
      <c r="JMJ19" s="1933"/>
      <c r="JMK19" s="1933"/>
      <c r="JML19" s="1933"/>
      <c r="JMM19" s="1933"/>
      <c r="JMN19" s="1933"/>
      <c r="JMO19" s="1933"/>
      <c r="JMP19" s="1933"/>
      <c r="JMQ19" s="1933"/>
      <c r="JMR19" s="1933"/>
      <c r="JMS19" s="1933"/>
      <c r="JMT19" s="1933"/>
      <c r="JMU19" s="1933"/>
      <c r="JMV19" s="1933"/>
      <c r="JMW19" s="1933"/>
      <c r="JMX19" s="1933"/>
      <c r="JMY19" s="1933"/>
      <c r="JMZ19" s="1933"/>
      <c r="JNA19" s="1933"/>
      <c r="JNB19" s="1933"/>
      <c r="JNC19" s="1933"/>
      <c r="JND19" s="1933"/>
      <c r="JNE19" s="1933"/>
      <c r="JNF19" s="1933"/>
      <c r="JNG19" s="1933"/>
      <c r="JNH19" s="1933"/>
      <c r="JNI19" s="1933"/>
      <c r="JNJ19" s="1933"/>
      <c r="JNK19" s="1933"/>
      <c r="JNL19" s="1933"/>
      <c r="JNM19" s="1933"/>
      <c r="JNN19" s="1933"/>
      <c r="JNO19" s="1933"/>
      <c r="JNP19" s="1933"/>
      <c r="JNQ19" s="1933"/>
      <c r="JNR19" s="1933"/>
      <c r="JNS19" s="1933"/>
      <c r="JNT19" s="1933"/>
      <c r="JNU19" s="1933"/>
      <c r="JNV19" s="1933"/>
      <c r="JNW19" s="1933"/>
      <c r="JNX19" s="1933"/>
      <c r="JNY19" s="1933"/>
      <c r="JNZ19" s="1933"/>
      <c r="JOA19" s="1933"/>
      <c r="JOB19" s="1933"/>
      <c r="JOC19" s="1933"/>
      <c r="JOD19" s="1933"/>
      <c r="JOE19" s="1933"/>
      <c r="JOF19" s="1933"/>
      <c r="JOG19" s="1933"/>
      <c r="JOH19" s="1933"/>
      <c r="JOI19" s="1933"/>
      <c r="JOJ19" s="1933"/>
      <c r="JOK19" s="1933"/>
      <c r="JOL19" s="1933"/>
      <c r="JOM19" s="1933"/>
      <c r="JON19" s="1933"/>
      <c r="JOO19" s="1933"/>
      <c r="JOP19" s="1933"/>
      <c r="JOQ19" s="1933"/>
      <c r="JOR19" s="1933"/>
      <c r="JOS19" s="1933"/>
      <c r="JOT19" s="1933"/>
      <c r="JOU19" s="1933"/>
      <c r="JOV19" s="1933"/>
      <c r="JOW19" s="1933"/>
      <c r="JOX19" s="1933"/>
      <c r="JOY19" s="1933"/>
      <c r="JOZ19" s="1933"/>
      <c r="JPA19" s="1933"/>
      <c r="JPB19" s="1933"/>
      <c r="JPC19" s="1933"/>
      <c r="JPD19" s="1933"/>
      <c r="JPE19" s="1933"/>
      <c r="JPF19" s="1933"/>
      <c r="JPG19" s="1933"/>
      <c r="JPH19" s="1933"/>
      <c r="JPI19" s="1933"/>
      <c r="JPJ19" s="1933"/>
      <c r="JPK19" s="1933"/>
      <c r="JPL19" s="1933"/>
      <c r="JPM19" s="1933"/>
      <c r="JPN19" s="1933"/>
      <c r="JPO19" s="1933"/>
      <c r="JPP19" s="1933"/>
      <c r="JPQ19" s="1933"/>
      <c r="JPR19" s="1933"/>
      <c r="JPS19" s="1933"/>
      <c r="JPT19" s="1933"/>
      <c r="JPU19" s="1933"/>
      <c r="JPV19" s="1933"/>
      <c r="JPW19" s="1933"/>
      <c r="JPX19" s="1933"/>
      <c r="JPY19" s="1933"/>
      <c r="JPZ19" s="1933"/>
      <c r="JQA19" s="1933"/>
      <c r="JQB19" s="1933"/>
      <c r="JQC19" s="1933"/>
      <c r="JQD19" s="1933"/>
      <c r="JQE19" s="1933"/>
      <c r="JQF19" s="1933"/>
      <c r="JQG19" s="1933"/>
      <c r="JQH19" s="1933"/>
      <c r="JQI19" s="1933"/>
      <c r="JQJ19" s="1933"/>
      <c r="JQK19" s="1933"/>
      <c r="JQL19" s="1933"/>
      <c r="JQM19" s="1933"/>
      <c r="JQN19" s="1933"/>
      <c r="JQO19" s="1933"/>
      <c r="JQP19" s="1933"/>
      <c r="JQQ19" s="1933"/>
      <c r="JQR19" s="1933"/>
      <c r="JQS19" s="1933"/>
      <c r="JQT19" s="1933"/>
      <c r="JQU19" s="1933"/>
      <c r="JQV19" s="1933"/>
      <c r="JQW19" s="1933"/>
      <c r="JQX19" s="1933"/>
      <c r="JQY19" s="1933"/>
      <c r="JQZ19" s="1933"/>
      <c r="JRA19" s="1933"/>
      <c r="JRB19" s="1933"/>
      <c r="JRC19" s="1933"/>
      <c r="JRD19" s="1933"/>
      <c r="JRE19" s="1933"/>
      <c r="JRF19" s="1933"/>
      <c r="JRG19" s="1933"/>
      <c r="JRH19" s="1933"/>
      <c r="JRI19" s="1933"/>
      <c r="JRJ19" s="1933"/>
      <c r="JRK19" s="1933"/>
      <c r="JRL19" s="1933"/>
      <c r="JRM19" s="1933"/>
      <c r="JRN19" s="1933"/>
      <c r="JRO19" s="1933"/>
      <c r="JRP19" s="1933"/>
      <c r="JRQ19" s="1933"/>
      <c r="JRR19" s="1933"/>
      <c r="JRS19" s="1933"/>
      <c r="JRT19" s="1933"/>
      <c r="JRU19" s="1933"/>
      <c r="JRV19" s="1933"/>
      <c r="JRW19" s="1933"/>
      <c r="JRX19" s="1933"/>
      <c r="JRY19" s="1933"/>
      <c r="JRZ19" s="1933"/>
      <c r="JSA19" s="1933"/>
      <c r="JSB19" s="1933"/>
      <c r="JSC19" s="1933"/>
      <c r="JSD19" s="1933"/>
      <c r="JSE19" s="1933"/>
      <c r="JSF19" s="1933"/>
      <c r="JSG19" s="1933"/>
      <c r="JSH19" s="1933"/>
      <c r="JSI19" s="1933"/>
      <c r="JSJ19" s="1933"/>
      <c r="JSK19" s="1933"/>
      <c r="JSL19" s="1933"/>
      <c r="JSM19" s="1933"/>
      <c r="JSN19" s="1933"/>
      <c r="JSO19" s="1933"/>
      <c r="JSP19" s="1933"/>
      <c r="JSQ19" s="1933"/>
      <c r="JSR19" s="1933"/>
      <c r="JSS19" s="1933"/>
      <c r="JST19" s="1933"/>
      <c r="JSU19" s="1933"/>
      <c r="JSV19" s="1933"/>
      <c r="JSW19" s="1933"/>
      <c r="JSX19" s="1933"/>
      <c r="JSY19" s="1933"/>
      <c r="JSZ19" s="1933"/>
      <c r="JTA19" s="1933"/>
      <c r="JTB19" s="1933"/>
      <c r="JTC19" s="1933"/>
      <c r="JTD19" s="1933"/>
      <c r="JTE19" s="1933"/>
      <c r="JTF19" s="1933"/>
      <c r="JTG19" s="1933"/>
      <c r="JTH19" s="1933"/>
      <c r="JTI19" s="1933"/>
      <c r="JTJ19" s="1933"/>
      <c r="JTK19" s="1933"/>
      <c r="JTL19" s="1933"/>
      <c r="JTM19" s="1933"/>
      <c r="JTN19" s="1933"/>
      <c r="JTO19" s="1933"/>
      <c r="JTP19" s="1933"/>
      <c r="JTQ19" s="1933"/>
      <c r="JTR19" s="1933"/>
      <c r="JTS19" s="1933"/>
      <c r="JTT19" s="1933"/>
      <c r="JTU19" s="1933"/>
      <c r="JTV19" s="1933"/>
      <c r="JTW19" s="1933"/>
      <c r="JTX19" s="1933"/>
      <c r="JTY19" s="1933"/>
      <c r="JTZ19" s="1933"/>
      <c r="JUA19" s="1933"/>
      <c r="JUB19" s="1933"/>
      <c r="JUC19" s="1933"/>
      <c r="JUD19" s="1933"/>
      <c r="JUE19" s="1933"/>
      <c r="JUF19" s="1933"/>
      <c r="JUG19" s="1933"/>
      <c r="JUH19" s="1933"/>
      <c r="JUI19" s="1933"/>
      <c r="JUJ19" s="1933"/>
      <c r="JUK19" s="1933"/>
      <c r="JUL19" s="1933"/>
      <c r="JUM19" s="1933"/>
      <c r="JUN19" s="1933"/>
      <c r="JUO19" s="1933"/>
      <c r="JUP19" s="1933"/>
      <c r="JUQ19" s="1933"/>
      <c r="JUR19" s="1933"/>
      <c r="JUS19" s="1933"/>
      <c r="JUT19" s="1933"/>
      <c r="JUU19" s="1933"/>
      <c r="JUV19" s="1933"/>
      <c r="JUW19" s="1933"/>
      <c r="JUX19" s="1933"/>
      <c r="JUY19" s="1933"/>
      <c r="JUZ19" s="1933"/>
      <c r="JVA19" s="1933"/>
      <c r="JVB19" s="1933"/>
      <c r="JVC19" s="1933"/>
      <c r="JVD19" s="1933"/>
      <c r="JVE19" s="1933"/>
      <c r="JVF19" s="1933"/>
      <c r="JVG19" s="1933"/>
      <c r="JVH19" s="1933"/>
      <c r="JVI19" s="1933"/>
      <c r="JVJ19" s="1933"/>
      <c r="JVK19" s="1933"/>
      <c r="JVL19" s="1933"/>
      <c r="JVM19" s="1933"/>
      <c r="JVN19" s="1933"/>
      <c r="JVO19" s="1933"/>
      <c r="JVP19" s="1933"/>
      <c r="JVQ19" s="1933"/>
      <c r="JVR19" s="1933"/>
      <c r="JVS19" s="1933"/>
      <c r="JVT19" s="1933"/>
      <c r="JVU19" s="1933"/>
      <c r="JVV19" s="1933"/>
      <c r="JVW19" s="1933"/>
      <c r="JVX19" s="1933"/>
      <c r="JVY19" s="1933"/>
      <c r="JVZ19" s="1933"/>
      <c r="JWA19" s="1933"/>
      <c r="JWB19" s="1933"/>
      <c r="JWC19" s="1933"/>
      <c r="JWD19" s="1933"/>
      <c r="JWE19" s="1933"/>
      <c r="JWF19" s="1933"/>
      <c r="JWG19" s="1933"/>
      <c r="JWH19" s="1933"/>
      <c r="JWI19" s="1933"/>
      <c r="JWJ19" s="1933"/>
      <c r="JWK19" s="1933"/>
      <c r="JWL19" s="1933"/>
      <c r="JWM19" s="1933"/>
      <c r="JWN19" s="1933"/>
      <c r="JWO19" s="1933"/>
      <c r="JWP19" s="1933"/>
      <c r="JWQ19" s="1933"/>
      <c r="JWR19" s="1933"/>
      <c r="JWS19" s="1933"/>
      <c r="JWT19" s="1933"/>
      <c r="JWU19" s="1933"/>
      <c r="JWV19" s="1933"/>
      <c r="JWW19" s="1933"/>
      <c r="JWX19" s="1933"/>
      <c r="JWY19" s="1933"/>
      <c r="JWZ19" s="1933"/>
      <c r="JXA19" s="1933"/>
      <c r="JXB19" s="1933"/>
      <c r="JXC19" s="1933"/>
      <c r="JXD19" s="1933"/>
      <c r="JXE19" s="1933"/>
      <c r="JXF19" s="1933"/>
      <c r="JXG19" s="1933"/>
      <c r="JXH19" s="1933"/>
      <c r="JXI19" s="1933"/>
      <c r="JXJ19" s="1933"/>
      <c r="JXK19" s="1933"/>
      <c r="JXL19" s="1933"/>
      <c r="JXM19" s="1933"/>
      <c r="JXN19" s="1933"/>
      <c r="JXO19" s="1933"/>
      <c r="JXP19" s="1933"/>
      <c r="JXQ19" s="1933"/>
      <c r="JXR19" s="1933"/>
      <c r="JXS19" s="1933"/>
      <c r="JXT19" s="1933"/>
      <c r="JXU19" s="1933"/>
      <c r="JXV19" s="1933"/>
      <c r="JXW19" s="1933"/>
      <c r="JXX19" s="1933"/>
      <c r="JXY19" s="1933"/>
      <c r="JXZ19" s="1933"/>
      <c r="JYA19" s="1933"/>
      <c r="JYB19" s="1933"/>
      <c r="JYC19" s="1933"/>
      <c r="JYD19" s="1933"/>
      <c r="JYE19" s="1933"/>
      <c r="JYF19" s="1933"/>
      <c r="JYG19" s="1933"/>
      <c r="JYH19" s="1933"/>
      <c r="JYI19" s="1933"/>
      <c r="JYJ19" s="1933"/>
      <c r="JYK19" s="1933"/>
      <c r="JYL19" s="1933"/>
      <c r="JYM19" s="1933"/>
      <c r="JYN19" s="1933"/>
      <c r="JYO19" s="1933"/>
      <c r="JYP19" s="1933"/>
      <c r="JYQ19" s="1933"/>
      <c r="JYR19" s="1933"/>
      <c r="JYS19" s="1933"/>
      <c r="JYT19" s="1933"/>
      <c r="JYU19" s="1933"/>
      <c r="JYV19" s="1933"/>
      <c r="JYW19" s="1933"/>
      <c r="JYX19" s="1933"/>
      <c r="JYY19" s="1933"/>
      <c r="JYZ19" s="1933"/>
      <c r="JZA19" s="1933"/>
      <c r="JZB19" s="1933"/>
      <c r="JZC19" s="1933"/>
      <c r="JZD19" s="1933"/>
      <c r="JZE19" s="1933"/>
      <c r="JZF19" s="1933"/>
      <c r="JZG19" s="1933"/>
      <c r="JZH19" s="1933"/>
      <c r="JZI19" s="1933"/>
      <c r="JZJ19" s="1933"/>
      <c r="JZK19" s="1933"/>
      <c r="JZL19" s="1933"/>
      <c r="JZM19" s="1933"/>
      <c r="JZN19" s="1933"/>
      <c r="JZO19" s="1933"/>
      <c r="JZP19" s="1933"/>
      <c r="JZQ19" s="1933"/>
      <c r="JZR19" s="1933"/>
      <c r="JZS19" s="1933"/>
      <c r="JZT19" s="1933"/>
      <c r="JZU19" s="1933"/>
      <c r="JZV19" s="1933"/>
      <c r="JZW19" s="1933"/>
      <c r="JZX19" s="1933"/>
      <c r="JZY19" s="1933"/>
      <c r="JZZ19" s="1933"/>
      <c r="KAA19" s="1933"/>
      <c r="KAB19" s="1933"/>
      <c r="KAC19" s="1933"/>
      <c r="KAD19" s="1933"/>
      <c r="KAE19" s="1933"/>
      <c r="KAF19" s="1933"/>
      <c r="KAG19" s="1933"/>
      <c r="KAH19" s="1933"/>
      <c r="KAI19" s="1933"/>
      <c r="KAJ19" s="1933"/>
      <c r="KAK19" s="1933"/>
      <c r="KAL19" s="1933"/>
      <c r="KAM19" s="1933"/>
      <c r="KAN19" s="1933"/>
      <c r="KAO19" s="1933"/>
      <c r="KAP19" s="1933"/>
      <c r="KAQ19" s="1933"/>
      <c r="KAR19" s="1933"/>
      <c r="KAS19" s="1933"/>
      <c r="KAT19" s="1933"/>
      <c r="KAU19" s="1933"/>
      <c r="KAV19" s="1933"/>
      <c r="KAW19" s="1933"/>
      <c r="KAX19" s="1933"/>
      <c r="KAY19" s="1933"/>
      <c r="KAZ19" s="1933"/>
      <c r="KBA19" s="1933"/>
      <c r="KBB19" s="1933"/>
      <c r="KBC19" s="1933"/>
      <c r="KBD19" s="1933"/>
      <c r="KBE19" s="1933"/>
      <c r="KBF19" s="1933"/>
      <c r="KBG19" s="1933"/>
      <c r="KBH19" s="1933"/>
      <c r="KBI19" s="1933"/>
      <c r="KBJ19" s="1933"/>
      <c r="KBK19" s="1933"/>
      <c r="KBL19" s="1933"/>
      <c r="KBM19" s="1933"/>
      <c r="KBN19" s="1933"/>
      <c r="KBO19" s="1933"/>
      <c r="KBP19" s="1933"/>
      <c r="KBQ19" s="1933"/>
      <c r="KBR19" s="1933"/>
      <c r="KBS19" s="1933"/>
      <c r="KBT19" s="1933"/>
      <c r="KBU19" s="1933"/>
      <c r="KBV19" s="1933"/>
      <c r="KBW19" s="1933"/>
      <c r="KBX19" s="1933"/>
      <c r="KBY19" s="1933"/>
      <c r="KBZ19" s="1933"/>
      <c r="KCA19" s="1933"/>
      <c r="KCB19" s="1933"/>
      <c r="KCC19" s="1933"/>
      <c r="KCD19" s="1933"/>
      <c r="KCE19" s="1933"/>
      <c r="KCF19" s="1933"/>
      <c r="KCG19" s="1933"/>
      <c r="KCH19" s="1933"/>
      <c r="KCI19" s="1933"/>
      <c r="KCJ19" s="1933"/>
      <c r="KCK19" s="1933"/>
      <c r="KCL19" s="1933"/>
      <c r="KCM19" s="1933"/>
      <c r="KCN19" s="1933"/>
      <c r="KCO19" s="1933"/>
      <c r="KCP19" s="1933"/>
      <c r="KCQ19" s="1933"/>
      <c r="KCR19" s="1933"/>
      <c r="KCS19" s="1933"/>
      <c r="KCT19" s="1933"/>
      <c r="KCU19" s="1933"/>
      <c r="KCV19" s="1933"/>
      <c r="KCW19" s="1933"/>
      <c r="KCX19" s="1933"/>
      <c r="KCY19" s="1933"/>
      <c r="KCZ19" s="1933"/>
      <c r="KDA19" s="1933"/>
      <c r="KDB19" s="1933"/>
      <c r="KDC19" s="1933"/>
      <c r="KDD19" s="1933"/>
      <c r="KDE19" s="1933"/>
      <c r="KDF19" s="1933"/>
      <c r="KDG19" s="1933"/>
      <c r="KDH19" s="1933"/>
      <c r="KDI19" s="1933"/>
      <c r="KDJ19" s="1933"/>
      <c r="KDK19" s="1933"/>
      <c r="KDL19" s="1933"/>
      <c r="KDM19" s="1933"/>
      <c r="KDN19" s="1933"/>
      <c r="KDO19" s="1933"/>
      <c r="KDP19" s="1933"/>
      <c r="KDQ19" s="1933"/>
      <c r="KDR19" s="1933"/>
      <c r="KDS19" s="1933"/>
      <c r="KDT19" s="1933"/>
      <c r="KDU19" s="1933"/>
      <c r="KDV19" s="1933"/>
      <c r="KDW19" s="1933"/>
      <c r="KDX19" s="1933"/>
      <c r="KDY19" s="1933"/>
      <c r="KDZ19" s="1933"/>
      <c r="KEA19" s="1933"/>
      <c r="KEB19" s="1933"/>
      <c r="KEC19" s="1933"/>
      <c r="KED19" s="1933"/>
      <c r="KEE19" s="1933"/>
      <c r="KEF19" s="1933"/>
      <c r="KEG19" s="1933"/>
      <c r="KEH19" s="1933"/>
      <c r="KEI19" s="1933"/>
      <c r="KEJ19" s="1933"/>
      <c r="KEK19" s="1933"/>
      <c r="KEL19" s="1933"/>
      <c r="KEM19" s="1933"/>
      <c r="KEN19" s="1933"/>
      <c r="KEO19" s="1933"/>
      <c r="KEP19" s="1933"/>
      <c r="KEQ19" s="1933"/>
      <c r="KER19" s="1933"/>
      <c r="KES19" s="1933"/>
      <c r="KET19" s="1933"/>
      <c r="KEU19" s="1933"/>
      <c r="KEV19" s="1933"/>
      <c r="KEW19" s="1933"/>
      <c r="KEX19" s="1933"/>
      <c r="KEY19" s="1933"/>
      <c r="KEZ19" s="1933"/>
      <c r="KFA19" s="1933"/>
      <c r="KFB19" s="1933"/>
      <c r="KFC19" s="1933"/>
      <c r="KFD19" s="1933"/>
      <c r="KFE19" s="1933"/>
      <c r="KFF19" s="1933"/>
      <c r="KFG19" s="1933"/>
      <c r="KFH19" s="1933"/>
      <c r="KFI19" s="1933"/>
      <c r="KFJ19" s="1933"/>
      <c r="KFK19" s="1933"/>
      <c r="KFL19" s="1933"/>
      <c r="KFM19" s="1933"/>
      <c r="KFN19" s="1933"/>
      <c r="KFO19" s="1933"/>
      <c r="KFP19" s="1933"/>
      <c r="KFQ19" s="1933"/>
      <c r="KFR19" s="1933"/>
      <c r="KFS19" s="1933"/>
      <c r="KFT19" s="1933"/>
      <c r="KFU19" s="1933"/>
      <c r="KFV19" s="1933"/>
      <c r="KFW19" s="1933"/>
      <c r="KFX19" s="1933"/>
      <c r="KFY19" s="1933"/>
      <c r="KFZ19" s="1933"/>
      <c r="KGA19" s="1933"/>
      <c r="KGB19" s="1933"/>
      <c r="KGC19" s="1933"/>
      <c r="KGD19" s="1933"/>
      <c r="KGE19" s="1933"/>
      <c r="KGF19" s="1933"/>
      <c r="KGG19" s="1933"/>
      <c r="KGH19" s="1933"/>
      <c r="KGI19" s="1933"/>
      <c r="KGJ19" s="1933"/>
      <c r="KGK19" s="1933"/>
      <c r="KGL19" s="1933"/>
      <c r="KGM19" s="1933"/>
      <c r="KGN19" s="1933"/>
      <c r="KGO19" s="1933"/>
      <c r="KGP19" s="1933"/>
      <c r="KGQ19" s="1933"/>
      <c r="KGR19" s="1933"/>
      <c r="KGS19" s="1933"/>
      <c r="KGT19" s="1933"/>
      <c r="KGU19" s="1933"/>
      <c r="KGV19" s="1933"/>
      <c r="KGW19" s="1933"/>
      <c r="KGX19" s="1933"/>
      <c r="KGY19" s="1933"/>
      <c r="KGZ19" s="1933"/>
      <c r="KHA19" s="1933"/>
      <c r="KHB19" s="1933"/>
      <c r="KHC19" s="1933"/>
      <c r="KHD19" s="1933"/>
      <c r="KHE19" s="1933"/>
      <c r="KHF19" s="1933"/>
      <c r="KHG19" s="1933"/>
      <c r="KHH19" s="1933"/>
      <c r="KHI19" s="1933"/>
      <c r="KHJ19" s="1933"/>
      <c r="KHK19" s="1933"/>
      <c r="KHL19" s="1933"/>
      <c r="KHM19" s="1933"/>
      <c r="KHN19" s="1933"/>
      <c r="KHO19" s="1933"/>
      <c r="KHP19" s="1933"/>
      <c r="KHQ19" s="1933"/>
      <c r="KHR19" s="1933"/>
      <c r="KHS19" s="1933"/>
      <c r="KHT19" s="1933"/>
      <c r="KHU19" s="1933"/>
      <c r="KHV19" s="1933"/>
      <c r="KHW19" s="1933"/>
      <c r="KHX19" s="1933"/>
      <c r="KHY19" s="1933"/>
      <c r="KHZ19" s="1933"/>
      <c r="KIA19" s="1933"/>
      <c r="KIB19" s="1933"/>
      <c r="KIC19" s="1933"/>
      <c r="KID19" s="1933"/>
      <c r="KIE19" s="1933"/>
      <c r="KIF19" s="1933"/>
      <c r="KIG19" s="1933"/>
      <c r="KIH19" s="1933"/>
      <c r="KII19" s="1933"/>
      <c r="KIJ19" s="1933"/>
      <c r="KIK19" s="1933"/>
      <c r="KIL19" s="1933"/>
      <c r="KIM19" s="1933"/>
      <c r="KIN19" s="1933"/>
      <c r="KIO19" s="1933"/>
      <c r="KIP19" s="1933"/>
      <c r="KIQ19" s="1933"/>
      <c r="KIR19" s="1933"/>
      <c r="KIS19" s="1933"/>
      <c r="KIT19" s="1933"/>
      <c r="KIU19" s="1933"/>
      <c r="KIV19" s="1933"/>
      <c r="KIW19" s="1933"/>
      <c r="KIX19" s="1933"/>
      <c r="KIY19" s="1933"/>
      <c r="KIZ19" s="1933"/>
      <c r="KJA19" s="1933"/>
      <c r="KJB19" s="1933"/>
      <c r="KJC19" s="1933"/>
      <c r="KJD19" s="1933"/>
      <c r="KJE19" s="1933"/>
      <c r="KJF19" s="1933"/>
      <c r="KJG19" s="1933"/>
      <c r="KJH19" s="1933"/>
      <c r="KJI19" s="1933"/>
      <c r="KJJ19" s="1933"/>
      <c r="KJK19" s="1933"/>
      <c r="KJL19" s="1933"/>
      <c r="KJM19" s="1933"/>
      <c r="KJN19" s="1933"/>
      <c r="KJO19" s="1933"/>
      <c r="KJP19" s="1933"/>
      <c r="KJQ19" s="1933"/>
      <c r="KJR19" s="1933"/>
      <c r="KJS19" s="1933"/>
      <c r="KJT19" s="1933"/>
      <c r="KJU19" s="1933"/>
      <c r="KJV19" s="1933"/>
      <c r="KJW19" s="1933"/>
      <c r="KJX19" s="1933"/>
      <c r="KJY19" s="1933"/>
      <c r="KJZ19" s="1933"/>
      <c r="KKA19" s="1933"/>
      <c r="KKB19" s="1933"/>
      <c r="KKC19" s="1933"/>
      <c r="KKD19" s="1933"/>
      <c r="KKE19" s="1933"/>
      <c r="KKF19" s="1933"/>
      <c r="KKG19" s="1933"/>
      <c r="KKH19" s="1933"/>
      <c r="KKI19" s="1933"/>
      <c r="KKJ19" s="1933"/>
      <c r="KKK19" s="1933"/>
      <c r="KKL19" s="1933"/>
      <c r="KKM19" s="1933"/>
      <c r="KKN19" s="1933"/>
      <c r="KKO19" s="1933"/>
      <c r="KKP19" s="1933"/>
      <c r="KKQ19" s="1933"/>
      <c r="KKR19" s="1933"/>
      <c r="KKS19" s="1933"/>
      <c r="KKT19" s="1933"/>
      <c r="KKU19" s="1933"/>
      <c r="KKV19" s="1933"/>
      <c r="KKW19" s="1933"/>
      <c r="KKX19" s="1933"/>
      <c r="KKY19" s="1933"/>
      <c r="KKZ19" s="1933"/>
      <c r="KLA19" s="1933"/>
      <c r="KLB19" s="1933"/>
      <c r="KLC19" s="1933"/>
      <c r="KLD19" s="1933"/>
      <c r="KLE19" s="1933"/>
      <c r="KLF19" s="1933"/>
      <c r="KLG19" s="1933"/>
      <c r="KLH19" s="1933"/>
      <c r="KLI19" s="1933"/>
      <c r="KLJ19" s="1933"/>
      <c r="KLK19" s="1933"/>
      <c r="KLL19" s="1933"/>
      <c r="KLM19" s="1933"/>
      <c r="KLN19" s="1933"/>
      <c r="KLO19" s="1933"/>
      <c r="KLP19" s="1933"/>
      <c r="KLQ19" s="1933"/>
      <c r="KLR19" s="1933"/>
      <c r="KLS19" s="1933"/>
      <c r="KLT19" s="1933"/>
      <c r="KLU19" s="1933"/>
      <c r="KLV19" s="1933"/>
      <c r="KLW19" s="1933"/>
      <c r="KLX19" s="1933"/>
      <c r="KLY19" s="1933"/>
      <c r="KLZ19" s="1933"/>
      <c r="KMA19" s="1933"/>
      <c r="KMB19" s="1933"/>
      <c r="KMC19" s="1933"/>
      <c r="KMD19" s="1933"/>
      <c r="KME19" s="1933"/>
      <c r="KMF19" s="1933"/>
      <c r="KMG19" s="1933"/>
      <c r="KMH19" s="1933"/>
      <c r="KMI19" s="1933"/>
      <c r="KMJ19" s="1933"/>
      <c r="KMK19" s="1933"/>
      <c r="KML19" s="1933"/>
      <c r="KMM19" s="1933"/>
      <c r="KMN19" s="1933"/>
      <c r="KMO19" s="1933"/>
      <c r="KMP19" s="1933"/>
      <c r="KMQ19" s="1933"/>
      <c r="KMR19" s="1933"/>
      <c r="KMS19" s="1933"/>
      <c r="KMT19" s="1933"/>
      <c r="KMU19" s="1933"/>
      <c r="KMV19" s="1933"/>
      <c r="KMW19" s="1933"/>
      <c r="KMX19" s="1933"/>
      <c r="KMY19" s="1933"/>
      <c r="KMZ19" s="1933"/>
      <c r="KNA19" s="1933"/>
      <c r="KNB19" s="1933"/>
      <c r="KNC19" s="1933"/>
      <c r="KND19" s="1933"/>
      <c r="KNE19" s="1933"/>
      <c r="KNF19" s="1933"/>
      <c r="KNG19" s="1933"/>
      <c r="KNH19" s="1933"/>
      <c r="KNI19" s="1933"/>
      <c r="KNJ19" s="1933"/>
      <c r="KNK19" s="1933"/>
      <c r="KNL19" s="1933"/>
      <c r="KNM19" s="1933"/>
      <c r="KNN19" s="1933"/>
      <c r="KNO19" s="1933"/>
      <c r="KNP19" s="1933"/>
      <c r="KNQ19" s="1933"/>
      <c r="KNR19" s="1933"/>
      <c r="KNS19" s="1933"/>
      <c r="KNT19" s="1933"/>
      <c r="KNU19" s="1933"/>
      <c r="KNV19" s="1933"/>
      <c r="KNW19" s="1933"/>
      <c r="KNX19" s="1933"/>
      <c r="KNY19" s="1933"/>
      <c r="KNZ19" s="1933"/>
      <c r="KOA19" s="1933"/>
      <c r="KOB19" s="1933"/>
      <c r="KOC19" s="1933"/>
      <c r="KOD19" s="1933"/>
      <c r="KOE19" s="1933"/>
      <c r="KOF19" s="1933"/>
      <c r="KOG19" s="1933"/>
      <c r="KOH19" s="1933"/>
      <c r="KOI19" s="1933"/>
      <c r="KOJ19" s="1933"/>
      <c r="KOK19" s="1933"/>
      <c r="KOL19" s="1933"/>
      <c r="KOM19" s="1933"/>
      <c r="KON19" s="1933"/>
      <c r="KOO19" s="1933"/>
      <c r="KOP19" s="1933"/>
      <c r="KOQ19" s="1933"/>
      <c r="KOR19" s="1933"/>
      <c r="KOS19" s="1933"/>
      <c r="KOT19" s="1933"/>
      <c r="KOU19" s="1933"/>
      <c r="KOV19" s="1933"/>
      <c r="KOW19" s="1933"/>
      <c r="KOX19" s="1933"/>
      <c r="KOY19" s="1933"/>
      <c r="KOZ19" s="1933"/>
      <c r="KPA19" s="1933"/>
      <c r="KPB19" s="1933"/>
      <c r="KPC19" s="1933"/>
      <c r="KPD19" s="1933"/>
      <c r="KPE19" s="1933"/>
      <c r="KPF19" s="1933"/>
      <c r="KPG19" s="1933"/>
      <c r="KPH19" s="1933"/>
      <c r="KPI19" s="1933"/>
      <c r="KPJ19" s="1933"/>
      <c r="KPK19" s="1933"/>
      <c r="KPL19" s="1933"/>
      <c r="KPM19" s="1933"/>
      <c r="KPN19" s="1933"/>
      <c r="KPO19" s="1933"/>
      <c r="KPP19" s="1933"/>
      <c r="KPQ19" s="1933"/>
      <c r="KPR19" s="1933"/>
      <c r="KPS19" s="1933"/>
      <c r="KPT19" s="1933"/>
      <c r="KPU19" s="1933"/>
      <c r="KPV19" s="1933"/>
      <c r="KPW19" s="1933"/>
      <c r="KPX19" s="1933"/>
      <c r="KPY19" s="1933"/>
      <c r="KPZ19" s="1933"/>
      <c r="KQA19" s="1933"/>
      <c r="KQB19" s="1933"/>
      <c r="KQC19" s="1933"/>
      <c r="KQD19" s="1933"/>
      <c r="KQE19" s="1933"/>
      <c r="KQF19" s="1933"/>
      <c r="KQG19" s="1933"/>
      <c r="KQH19" s="1933"/>
      <c r="KQI19" s="1933"/>
      <c r="KQJ19" s="1933"/>
      <c r="KQK19" s="1933"/>
      <c r="KQL19" s="1933"/>
      <c r="KQM19" s="1933"/>
      <c r="KQN19" s="1933"/>
      <c r="KQO19" s="1933"/>
      <c r="KQP19" s="1933"/>
      <c r="KQQ19" s="1933"/>
      <c r="KQR19" s="1933"/>
      <c r="KQS19" s="1933"/>
      <c r="KQT19" s="1933"/>
      <c r="KQU19" s="1933"/>
      <c r="KQV19" s="1933"/>
      <c r="KQW19" s="1933"/>
      <c r="KQX19" s="1933"/>
      <c r="KQY19" s="1933"/>
      <c r="KQZ19" s="1933"/>
      <c r="KRA19" s="1933"/>
      <c r="KRB19" s="1933"/>
      <c r="KRC19" s="1933"/>
      <c r="KRD19" s="1933"/>
      <c r="KRE19" s="1933"/>
      <c r="KRF19" s="1933"/>
      <c r="KRG19" s="1933"/>
      <c r="KRH19" s="1933"/>
      <c r="KRI19" s="1933"/>
      <c r="KRJ19" s="1933"/>
      <c r="KRK19" s="1933"/>
      <c r="KRL19" s="1933"/>
      <c r="KRM19" s="1933"/>
      <c r="KRN19" s="1933"/>
      <c r="KRO19" s="1933"/>
      <c r="KRP19" s="1933"/>
      <c r="KRQ19" s="1933"/>
      <c r="KRR19" s="1933"/>
      <c r="KRS19" s="1933"/>
      <c r="KRT19" s="1933"/>
      <c r="KRU19" s="1933"/>
      <c r="KRV19" s="1933"/>
      <c r="KRW19" s="1933"/>
      <c r="KRX19" s="1933"/>
      <c r="KRY19" s="1933"/>
      <c r="KRZ19" s="1933"/>
      <c r="KSA19" s="1933"/>
      <c r="KSB19" s="1933"/>
      <c r="KSC19" s="1933"/>
      <c r="KSD19" s="1933"/>
      <c r="KSE19" s="1933"/>
      <c r="KSF19" s="1933"/>
      <c r="KSG19" s="1933"/>
      <c r="KSH19" s="1933"/>
      <c r="KSI19" s="1933"/>
      <c r="KSJ19" s="1933"/>
      <c r="KSK19" s="1933"/>
      <c r="KSL19" s="1933"/>
      <c r="KSM19" s="1933"/>
      <c r="KSN19" s="1933"/>
      <c r="KSO19" s="1933"/>
      <c r="KSP19" s="1933"/>
      <c r="KSQ19" s="1933"/>
      <c r="KSR19" s="1933"/>
      <c r="KSS19" s="1933"/>
      <c r="KST19" s="1933"/>
      <c r="KSU19" s="1933"/>
      <c r="KSV19" s="1933"/>
      <c r="KSW19" s="1933"/>
      <c r="KSX19" s="1933"/>
      <c r="KSY19" s="1933"/>
      <c r="KSZ19" s="1933"/>
      <c r="KTA19" s="1933"/>
      <c r="KTB19" s="1933"/>
      <c r="KTC19" s="1933"/>
      <c r="KTD19" s="1933"/>
      <c r="KTE19" s="1933"/>
      <c r="KTF19" s="1933"/>
      <c r="KTG19" s="1933"/>
      <c r="KTH19" s="1933"/>
      <c r="KTI19" s="1933"/>
      <c r="KTJ19" s="1933"/>
      <c r="KTK19" s="1933"/>
      <c r="KTL19" s="1933"/>
      <c r="KTM19" s="1933"/>
      <c r="KTN19" s="1933"/>
      <c r="KTO19" s="1933"/>
      <c r="KTP19" s="1933"/>
      <c r="KTQ19" s="1933"/>
      <c r="KTR19" s="1933"/>
      <c r="KTS19" s="1933"/>
      <c r="KTT19" s="1933"/>
      <c r="KTU19" s="1933"/>
      <c r="KTV19" s="1933"/>
      <c r="KTW19" s="1933"/>
      <c r="KTX19" s="1933"/>
      <c r="KTY19" s="1933"/>
      <c r="KTZ19" s="1933"/>
      <c r="KUA19" s="1933"/>
      <c r="KUB19" s="1933"/>
      <c r="KUC19" s="1933"/>
      <c r="KUD19" s="1933"/>
      <c r="KUE19" s="1933"/>
      <c r="KUF19" s="1933"/>
      <c r="KUG19" s="1933"/>
      <c r="KUH19" s="1933"/>
      <c r="KUI19" s="1933"/>
      <c r="KUJ19" s="1933"/>
      <c r="KUK19" s="1933"/>
      <c r="KUL19" s="1933"/>
      <c r="KUM19" s="1933"/>
      <c r="KUN19" s="1933"/>
      <c r="KUO19" s="1933"/>
      <c r="KUP19" s="1933"/>
      <c r="KUQ19" s="1933"/>
      <c r="KUR19" s="1933"/>
      <c r="KUS19" s="1933"/>
      <c r="KUT19" s="1933"/>
      <c r="KUU19" s="1933"/>
      <c r="KUV19" s="1933"/>
      <c r="KUW19" s="1933"/>
      <c r="KUX19" s="1933"/>
      <c r="KUY19" s="1933"/>
      <c r="KUZ19" s="1933"/>
      <c r="KVA19" s="1933"/>
      <c r="KVB19" s="1933"/>
      <c r="KVC19" s="1933"/>
      <c r="KVD19" s="1933"/>
      <c r="KVE19" s="1933"/>
      <c r="KVF19" s="1933"/>
      <c r="KVG19" s="1933"/>
      <c r="KVH19" s="1933"/>
      <c r="KVI19" s="1933"/>
      <c r="KVJ19" s="1933"/>
      <c r="KVK19" s="1933"/>
      <c r="KVL19" s="1933"/>
      <c r="KVM19" s="1933"/>
      <c r="KVN19" s="1933"/>
      <c r="KVO19" s="1933"/>
      <c r="KVP19" s="1933"/>
      <c r="KVQ19" s="1933"/>
      <c r="KVR19" s="1933"/>
      <c r="KVS19" s="1933"/>
      <c r="KVT19" s="1933"/>
      <c r="KVU19" s="1933"/>
      <c r="KVV19" s="1933"/>
      <c r="KVW19" s="1933"/>
      <c r="KVX19" s="1933"/>
      <c r="KVY19" s="1933"/>
      <c r="KVZ19" s="1933"/>
      <c r="KWA19" s="1933"/>
      <c r="KWB19" s="1933"/>
      <c r="KWC19" s="1933"/>
      <c r="KWD19" s="1933"/>
      <c r="KWE19" s="1933"/>
      <c r="KWF19" s="1933"/>
      <c r="KWG19" s="1933"/>
      <c r="KWH19" s="1933"/>
      <c r="KWI19" s="1933"/>
      <c r="KWJ19" s="1933"/>
      <c r="KWK19" s="1933"/>
      <c r="KWL19" s="1933"/>
      <c r="KWM19" s="1933"/>
      <c r="KWN19" s="1933"/>
      <c r="KWO19" s="1933"/>
      <c r="KWP19" s="1933"/>
      <c r="KWQ19" s="1933"/>
      <c r="KWR19" s="1933"/>
      <c r="KWS19" s="1933"/>
      <c r="KWT19" s="1933"/>
      <c r="KWU19" s="1933"/>
      <c r="KWV19" s="1933"/>
      <c r="KWW19" s="1933"/>
      <c r="KWX19" s="1933"/>
      <c r="KWY19" s="1933"/>
      <c r="KWZ19" s="1933"/>
      <c r="KXA19" s="1933"/>
      <c r="KXB19" s="1933"/>
      <c r="KXC19" s="1933"/>
      <c r="KXD19" s="1933"/>
      <c r="KXE19" s="1933"/>
      <c r="KXF19" s="1933"/>
      <c r="KXG19" s="1933"/>
      <c r="KXH19" s="1933"/>
      <c r="KXI19" s="1933"/>
      <c r="KXJ19" s="1933"/>
      <c r="KXK19" s="1933"/>
      <c r="KXL19" s="1933"/>
      <c r="KXM19" s="1933"/>
      <c r="KXN19" s="1933"/>
      <c r="KXO19" s="1933"/>
      <c r="KXP19" s="1933"/>
      <c r="KXQ19" s="1933"/>
      <c r="KXR19" s="1933"/>
      <c r="KXS19" s="1933"/>
      <c r="KXT19" s="1933"/>
      <c r="KXU19" s="1933"/>
      <c r="KXV19" s="1933"/>
      <c r="KXW19" s="1933"/>
      <c r="KXX19" s="1933"/>
      <c r="KXY19" s="1933"/>
      <c r="KXZ19" s="1933"/>
      <c r="KYA19" s="1933"/>
      <c r="KYB19" s="1933"/>
      <c r="KYC19" s="1933"/>
      <c r="KYD19" s="1933"/>
      <c r="KYE19" s="1933"/>
      <c r="KYF19" s="1933"/>
      <c r="KYG19" s="1933"/>
      <c r="KYH19" s="1933"/>
      <c r="KYI19" s="1933"/>
      <c r="KYJ19" s="1933"/>
      <c r="KYK19" s="1933"/>
      <c r="KYL19" s="1933"/>
      <c r="KYM19" s="1933"/>
      <c r="KYN19" s="1933"/>
      <c r="KYO19" s="1933"/>
      <c r="KYP19" s="1933"/>
      <c r="KYQ19" s="1933"/>
      <c r="KYR19" s="1933"/>
      <c r="KYS19" s="1933"/>
      <c r="KYT19" s="1933"/>
      <c r="KYU19" s="1933"/>
      <c r="KYV19" s="1933"/>
      <c r="KYW19" s="1933"/>
      <c r="KYX19" s="1933"/>
      <c r="KYY19" s="1933"/>
      <c r="KYZ19" s="1933"/>
      <c r="KZA19" s="1933"/>
      <c r="KZB19" s="1933"/>
      <c r="KZC19" s="1933"/>
      <c r="KZD19" s="1933"/>
      <c r="KZE19" s="1933"/>
      <c r="KZF19" s="1933"/>
      <c r="KZG19" s="1933"/>
      <c r="KZH19" s="1933"/>
      <c r="KZI19" s="1933"/>
      <c r="KZJ19" s="1933"/>
      <c r="KZK19" s="1933"/>
      <c r="KZL19" s="1933"/>
      <c r="KZM19" s="1933"/>
      <c r="KZN19" s="1933"/>
      <c r="KZO19" s="1933"/>
      <c r="KZP19" s="1933"/>
      <c r="KZQ19" s="1933"/>
      <c r="KZR19" s="1933"/>
      <c r="KZS19" s="1933"/>
      <c r="KZT19" s="1933"/>
      <c r="KZU19" s="1933"/>
      <c r="KZV19" s="1933"/>
      <c r="KZW19" s="1933"/>
      <c r="KZX19" s="1933"/>
      <c r="KZY19" s="1933"/>
      <c r="KZZ19" s="1933"/>
      <c r="LAA19" s="1933"/>
      <c r="LAB19" s="1933"/>
      <c r="LAC19" s="1933"/>
      <c r="LAD19" s="1933"/>
      <c r="LAE19" s="1933"/>
      <c r="LAF19" s="1933"/>
      <c r="LAG19" s="1933"/>
      <c r="LAH19" s="1933"/>
      <c r="LAI19" s="1933"/>
      <c r="LAJ19" s="1933"/>
      <c r="LAK19" s="1933"/>
      <c r="LAL19" s="1933"/>
      <c r="LAM19" s="1933"/>
      <c r="LAN19" s="1933"/>
      <c r="LAO19" s="1933"/>
      <c r="LAP19" s="1933"/>
      <c r="LAQ19" s="1933"/>
      <c r="LAR19" s="1933"/>
      <c r="LAS19" s="1933"/>
      <c r="LAT19" s="1933"/>
      <c r="LAU19" s="1933"/>
      <c r="LAV19" s="1933"/>
      <c r="LAW19" s="1933"/>
      <c r="LAX19" s="1933"/>
      <c r="LAY19" s="1933"/>
      <c r="LAZ19" s="1933"/>
      <c r="LBA19" s="1933"/>
      <c r="LBB19" s="1933"/>
      <c r="LBC19" s="1933"/>
      <c r="LBD19" s="1933"/>
      <c r="LBE19" s="1933"/>
      <c r="LBF19" s="1933"/>
      <c r="LBG19" s="1933"/>
      <c r="LBH19" s="1933"/>
      <c r="LBI19" s="1933"/>
      <c r="LBJ19" s="1933"/>
      <c r="LBK19" s="1933"/>
      <c r="LBL19" s="1933"/>
      <c r="LBM19" s="1933"/>
      <c r="LBN19" s="1933"/>
      <c r="LBO19" s="1933"/>
      <c r="LBP19" s="1933"/>
      <c r="LBQ19" s="1933"/>
      <c r="LBR19" s="1933"/>
      <c r="LBS19" s="1933"/>
      <c r="LBT19" s="1933"/>
      <c r="LBU19" s="1933"/>
      <c r="LBV19" s="1933"/>
      <c r="LBW19" s="1933"/>
      <c r="LBX19" s="1933"/>
      <c r="LBY19" s="1933"/>
      <c r="LBZ19" s="1933"/>
      <c r="LCA19" s="1933"/>
      <c r="LCB19" s="1933"/>
      <c r="LCC19" s="1933"/>
      <c r="LCD19" s="1933"/>
      <c r="LCE19" s="1933"/>
      <c r="LCF19" s="1933"/>
      <c r="LCG19" s="1933"/>
      <c r="LCH19" s="1933"/>
      <c r="LCI19" s="1933"/>
      <c r="LCJ19" s="1933"/>
      <c r="LCK19" s="1933"/>
      <c r="LCL19" s="1933"/>
      <c r="LCM19" s="1933"/>
      <c r="LCN19" s="1933"/>
      <c r="LCO19" s="1933"/>
      <c r="LCP19" s="1933"/>
      <c r="LCQ19" s="1933"/>
      <c r="LCR19" s="1933"/>
      <c r="LCS19" s="1933"/>
      <c r="LCT19" s="1933"/>
      <c r="LCU19" s="1933"/>
      <c r="LCV19" s="1933"/>
      <c r="LCW19" s="1933"/>
      <c r="LCX19" s="1933"/>
      <c r="LCY19" s="1933"/>
      <c r="LCZ19" s="1933"/>
      <c r="LDA19" s="1933"/>
      <c r="LDB19" s="1933"/>
      <c r="LDC19" s="1933"/>
      <c r="LDD19" s="1933"/>
      <c r="LDE19" s="1933"/>
      <c r="LDF19" s="1933"/>
      <c r="LDG19" s="1933"/>
      <c r="LDH19" s="1933"/>
      <c r="LDI19" s="1933"/>
      <c r="LDJ19" s="1933"/>
      <c r="LDK19" s="1933"/>
      <c r="LDL19" s="1933"/>
      <c r="LDM19" s="1933"/>
      <c r="LDN19" s="1933"/>
      <c r="LDO19" s="1933"/>
      <c r="LDP19" s="1933"/>
      <c r="LDQ19" s="1933"/>
      <c r="LDR19" s="1933"/>
      <c r="LDS19" s="1933"/>
      <c r="LDT19" s="1933"/>
      <c r="LDU19" s="1933"/>
      <c r="LDV19" s="1933"/>
      <c r="LDW19" s="1933"/>
      <c r="LDX19" s="1933"/>
      <c r="LDY19" s="1933"/>
      <c r="LDZ19" s="1933"/>
      <c r="LEA19" s="1933"/>
      <c r="LEB19" s="1933"/>
      <c r="LEC19" s="1933"/>
      <c r="LED19" s="1933"/>
      <c r="LEE19" s="1933"/>
      <c r="LEF19" s="1933"/>
      <c r="LEG19" s="1933"/>
      <c r="LEH19" s="1933"/>
      <c r="LEI19" s="1933"/>
      <c r="LEJ19" s="1933"/>
      <c r="LEK19" s="1933"/>
      <c r="LEL19" s="1933"/>
      <c r="LEM19" s="1933"/>
      <c r="LEN19" s="1933"/>
      <c r="LEO19" s="1933"/>
      <c r="LEP19" s="1933"/>
      <c r="LEQ19" s="1933"/>
      <c r="LER19" s="1933"/>
      <c r="LES19" s="1933"/>
      <c r="LET19" s="1933"/>
      <c r="LEU19" s="1933"/>
      <c r="LEV19" s="1933"/>
      <c r="LEW19" s="1933"/>
      <c r="LEX19" s="1933"/>
      <c r="LEY19" s="1933"/>
      <c r="LEZ19" s="1933"/>
      <c r="LFA19" s="1933"/>
      <c r="LFB19" s="1933"/>
      <c r="LFC19" s="1933"/>
      <c r="LFD19" s="1933"/>
      <c r="LFE19" s="1933"/>
      <c r="LFF19" s="1933"/>
      <c r="LFG19" s="1933"/>
      <c r="LFH19" s="1933"/>
      <c r="LFI19" s="1933"/>
      <c r="LFJ19" s="1933"/>
      <c r="LFK19" s="1933"/>
      <c r="LFL19" s="1933"/>
      <c r="LFM19" s="1933"/>
      <c r="LFN19" s="1933"/>
      <c r="LFO19" s="1933"/>
      <c r="LFP19" s="1933"/>
      <c r="LFQ19" s="1933"/>
      <c r="LFR19" s="1933"/>
      <c r="LFS19" s="1933"/>
      <c r="LFT19" s="1933"/>
      <c r="LFU19" s="1933"/>
      <c r="LFV19" s="1933"/>
      <c r="LFW19" s="1933"/>
      <c r="LFX19" s="1933"/>
      <c r="LFY19" s="1933"/>
      <c r="LFZ19" s="1933"/>
      <c r="LGA19" s="1933"/>
      <c r="LGB19" s="1933"/>
      <c r="LGC19" s="1933"/>
      <c r="LGD19" s="1933"/>
      <c r="LGE19" s="1933"/>
      <c r="LGF19" s="1933"/>
      <c r="LGG19" s="1933"/>
      <c r="LGH19" s="1933"/>
      <c r="LGI19" s="1933"/>
      <c r="LGJ19" s="1933"/>
      <c r="LGK19" s="1933"/>
      <c r="LGL19" s="1933"/>
      <c r="LGM19" s="1933"/>
      <c r="LGN19" s="1933"/>
      <c r="LGO19" s="1933"/>
      <c r="LGP19" s="1933"/>
      <c r="LGQ19" s="1933"/>
      <c r="LGR19" s="1933"/>
      <c r="LGS19" s="1933"/>
      <c r="LGT19" s="1933"/>
      <c r="LGU19" s="1933"/>
      <c r="LGV19" s="1933"/>
      <c r="LGW19" s="1933"/>
      <c r="LGX19" s="1933"/>
      <c r="LGY19" s="1933"/>
      <c r="LGZ19" s="1933"/>
      <c r="LHA19" s="1933"/>
      <c r="LHB19" s="1933"/>
      <c r="LHC19" s="1933"/>
      <c r="LHD19" s="1933"/>
      <c r="LHE19" s="1933"/>
      <c r="LHF19" s="1933"/>
      <c r="LHG19" s="1933"/>
      <c r="LHH19" s="1933"/>
      <c r="LHI19" s="1933"/>
      <c r="LHJ19" s="1933"/>
      <c r="LHK19" s="1933"/>
      <c r="LHL19" s="1933"/>
      <c r="LHM19" s="1933"/>
      <c r="LHN19" s="1933"/>
      <c r="LHO19" s="1933"/>
      <c r="LHP19" s="1933"/>
      <c r="LHQ19" s="1933"/>
      <c r="LHR19" s="1933"/>
      <c r="LHS19" s="1933"/>
      <c r="LHT19" s="1933"/>
      <c r="LHU19" s="1933"/>
      <c r="LHV19" s="1933"/>
      <c r="LHW19" s="1933"/>
      <c r="LHX19" s="1933"/>
      <c r="LHY19" s="1933"/>
      <c r="LHZ19" s="1933"/>
      <c r="LIA19" s="1933"/>
      <c r="LIB19" s="1933"/>
      <c r="LIC19" s="1933"/>
      <c r="LID19" s="1933"/>
      <c r="LIE19" s="1933"/>
      <c r="LIF19" s="1933"/>
      <c r="LIG19" s="1933"/>
      <c r="LIH19" s="1933"/>
      <c r="LII19" s="1933"/>
      <c r="LIJ19" s="1933"/>
      <c r="LIK19" s="1933"/>
      <c r="LIL19" s="1933"/>
      <c r="LIM19" s="1933"/>
      <c r="LIN19" s="1933"/>
      <c r="LIO19" s="1933"/>
      <c r="LIP19" s="1933"/>
      <c r="LIQ19" s="1933"/>
      <c r="LIR19" s="1933"/>
      <c r="LIS19" s="1933"/>
      <c r="LIT19" s="1933"/>
      <c r="LIU19" s="1933"/>
      <c r="LIV19" s="1933"/>
      <c r="LIW19" s="1933"/>
      <c r="LIX19" s="1933"/>
      <c r="LIY19" s="1933"/>
      <c r="LIZ19" s="1933"/>
      <c r="LJA19" s="1933"/>
      <c r="LJB19" s="1933"/>
      <c r="LJC19" s="1933"/>
      <c r="LJD19" s="1933"/>
      <c r="LJE19" s="1933"/>
      <c r="LJF19" s="1933"/>
      <c r="LJG19" s="1933"/>
      <c r="LJH19" s="1933"/>
      <c r="LJI19" s="1933"/>
      <c r="LJJ19" s="1933"/>
      <c r="LJK19" s="1933"/>
      <c r="LJL19" s="1933"/>
      <c r="LJM19" s="1933"/>
      <c r="LJN19" s="1933"/>
      <c r="LJO19" s="1933"/>
      <c r="LJP19" s="1933"/>
      <c r="LJQ19" s="1933"/>
      <c r="LJR19" s="1933"/>
      <c r="LJS19" s="1933"/>
      <c r="LJT19" s="1933"/>
      <c r="LJU19" s="1933"/>
      <c r="LJV19" s="1933"/>
      <c r="LJW19" s="1933"/>
      <c r="LJX19" s="1933"/>
      <c r="LJY19" s="1933"/>
      <c r="LJZ19" s="1933"/>
      <c r="LKA19" s="1933"/>
      <c r="LKB19" s="1933"/>
      <c r="LKC19" s="1933"/>
      <c r="LKD19" s="1933"/>
      <c r="LKE19" s="1933"/>
      <c r="LKF19" s="1933"/>
      <c r="LKG19" s="1933"/>
      <c r="LKH19" s="1933"/>
      <c r="LKI19" s="1933"/>
      <c r="LKJ19" s="1933"/>
      <c r="LKK19" s="1933"/>
      <c r="LKL19" s="1933"/>
      <c r="LKM19" s="1933"/>
      <c r="LKN19" s="1933"/>
      <c r="LKO19" s="1933"/>
      <c r="LKP19" s="1933"/>
      <c r="LKQ19" s="1933"/>
      <c r="LKR19" s="1933"/>
      <c r="LKS19" s="1933"/>
      <c r="LKT19" s="1933"/>
      <c r="LKU19" s="1933"/>
      <c r="LKV19" s="1933"/>
      <c r="LKW19" s="1933"/>
      <c r="LKX19" s="1933"/>
      <c r="LKY19" s="1933"/>
      <c r="LKZ19" s="1933"/>
      <c r="LLA19" s="1933"/>
      <c r="LLB19" s="1933"/>
      <c r="LLC19" s="1933"/>
      <c r="LLD19" s="1933"/>
      <c r="LLE19" s="1933"/>
      <c r="LLF19" s="1933"/>
      <c r="LLG19" s="1933"/>
      <c r="LLH19" s="1933"/>
      <c r="LLI19" s="1933"/>
      <c r="LLJ19" s="1933"/>
      <c r="LLK19" s="1933"/>
      <c r="LLL19" s="1933"/>
      <c r="LLM19" s="1933"/>
      <c r="LLN19" s="1933"/>
      <c r="LLO19" s="1933"/>
      <c r="LLP19" s="1933"/>
      <c r="LLQ19" s="1933"/>
      <c r="LLR19" s="1933"/>
      <c r="LLS19" s="1933"/>
      <c r="LLT19" s="1933"/>
      <c r="LLU19" s="1933"/>
      <c r="LLV19" s="1933"/>
      <c r="LLW19" s="1933"/>
      <c r="LLX19" s="1933"/>
      <c r="LLY19" s="1933"/>
      <c r="LLZ19" s="1933"/>
      <c r="LMA19" s="1933"/>
      <c r="LMB19" s="1933"/>
      <c r="LMC19" s="1933"/>
      <c r="LMD19" s="1933"/>
      <c r="LME19" s="1933"/>
      <c r="LMF19" s="1933"/>
      <c r="LMG19" s="1933"/>
      <c r="LMH19" s="1933"/>
      <c r="LMI19" s="1933"/>
      <c r="LMJ19" s="1933"/>
      <c r="LMK19" s="1933"/>
      <c r="LML19" s="1933"/>
      <c r="LMM19" s="1933"/>
      <c r="LMN19" s="1933"/>
      <c r="LMO19" s="1933"/>
      <c r="LMP19" s="1933"/>
      <c r="LMQ19" s="1933"/>
      <c r="LMR19" s="1933"/>
      <c r="LMS19" s="1933"/>
      <c r="LMT19" s="1933"/>
      <c r="LMU19" s="1933"/>
      <c r="LMV19" s="1933"/>
      <c r="LMW19" s="1933"/>
      <c r="LMX19" s="1933"/>
      <c r="LMY19" s="1933"/>
      <c r="LMZ19" s="1933"/>
      <c r="LNA19" s="1933"/>
      <c r="LNB19" s="1933"/>
      <c r="LNC19" s="1933"/>
      <c r="LND19" s="1933"/>
      <c r="LNE19" s="1933"/>
      <c r="LNF19" s="1933"/>
      <c r="LNG19" s="1933"/>
      <c r="LNH19" s="1933"/>
      <c r="LNI19" s="1933"/>
      <c r="LNJ19" s="1933"/>
      <c r="LNK19" s="1933"/>
      <c r="LNL19" s="1933"/>
      <c r="LNM19" s="1933"/>
      <c r="LNN19" s="1933"/>
      <c r="LNO19" s="1933"/>
      <c r="LNP19" s="1933"/>
      <c r="LNQ19" s="1933"/>
      <c r="LNR19" s="1933"/>
      <c r="LNS19" s="1933"/>
      <c r="LNT19" s="1933"/>
      <c r="LNU19" s="1933"/>
      <c r="LNV19" s="1933"/>
      <c r="LNW19" s="1933"/>
      <c r="LNX19" s="1933"/>
      <c r="LNY19" s="1933"/>
      <c r="LNZ19" s="1933"/>
      <c r="LOA19" s="1933"/>
      <c r="LOB19" s="1933"/>
      <c r="LOC19" s="1933"/>
      <c r="LOD19" s="1933"/>
      <c r="LOE19" s="1933"/>
      <c r="LOF19" s="1933"/>
      <c r="LOG19" s="1933"/>
      <c r="LOH19" s="1933"/>
      <c r="LOI19" s="1933"/>
      <c r="LOJ19" s="1933"/>
      <c r="LOK19" s="1933"/>
      <c r="LOL19" s="1933"/>
      <c r="LOM19" s="1933"/>
      <c r="LON19" s="1933"/>
      <c r="LOO19" s="1933"/>
      <c r="LOP19" s="1933"/>
      <c r="LOQ19" s="1933"/>
      <c r="LOR19" s="1933"/>
      <c r="LOS19" s="1933"/>
      <c r="LOT19" s="1933"/>
      <c r="LOU19" s="1933"/>
      <c r="LOV19" s="1933"/>
      <c r="LOW19" s="1933"/>
      <c r="LOX19" s="1933"/>
      <c r="LOY19" s="1933"/>
      <c r="LOZ19" s="1933"/>
      <c r="LPA19" s="1933"/>
      <c r="LPB19" s="1933"/>
      <c r="LPC19" s="1933"/>
      <c r="LPD19" s="1933"/>
      <c r="LPE19" s="1933"/>
      <c r="LPF19" s="1933"/>
      <c r="LPG19" s="1933"/>
      <c r="LPH19" s="1933"/>
      <c r="LPI19" s="1933"/>
      <c r="LPJ19" s="1933"/>
      <c r="LPK19" s="1933"/>
      <c r="LPL19" s="1933"/>
      <c r="LPM19" s="1933"/>
      <c r="LPN19" s="1933"/>
      <c r="LPO19" s="1933"/>
      <c r="LPP19" s="1933"/>
      <c r="LPQ19" s="1933"/>
      <c r="LPR19" s="1933"/>
      <c r="LPS19" s="1933"/>
      <c r="LPT19" s="1933"/>
      <c r="LPU19" s="1933"/>
      <c r="LPV19" s="1933"/>
      <c r="LPW19" s="1933"/>
      <c r="LPX19" s="1933"/>
      <c r="LPY19" s="1933"/>
      <c r="LPZ19" s="1933"/>
      <c r="LQA19" s="1933"/>
      <c r="LQB19" s="1933"/>
      <c r="LQC19" s="1933"/>
      <c r="LQD19" s="1933"/>
      <c r="LQE19" s="1933"/>
      <c r="LQF19" s="1933"/>
      <c r="LQG19" s="1933"/>
      <c r="LQH19" s="1933"/>
      <c r="LQI19" s="1933"/>
      <c r="LQJ19" s="1933"/>
      <c r="LQK19" s="1933"/>
      <c r="LQL19" s="1933"/>
      <c r="LQM19" s="1933"/>
      <c r="LQN19" s="1933"/>
      <c r="LQO19" s="1933"/>
      <c r="LQP19" s="1933"/>
      <c r="LQQ19" s="1933"/>
      <c r="LQR19" s="1933"/>
      <c r="LQS19" s="1933"/>
      <c r="LQT19" s="1933"/>
      <c r="LQU19" s="1933"/>
      <c r="LQV19" s="1933"/>
      <c r="LQW19" s="1933"/>
      <c r="LQX19" s="1933"/>
      <c r="LQY19" s="1933"/>
      <c r="LQZ19" s="1933"/>
      <c r="LRA19" s="1933"/>
      <c r="LRB19" s="1933"/>
      <c r="LRC19" s="1933"/>
      <c r="LRD19" s="1933"/>
      <c r="LRE19" s="1933"/>
      <c r="LRF19" s="1933"/>
      <c r="LRG19" s="1933"/>
      <c r="LRH19" s="1933"/>
      <c r="LRI19" s="1933"/>
      <c r="LRJ19" s="1933"/>
      <c r="LRK19" s="1933"/>
      <c r="LRL19" s="1933"/>
      <c r="LRM19" s="1933"/>
      <c r="LRN19" s="1933"/>
      <c r="LRO19" s="1933"/>
      <c r="LRP19" s="1933"/>
      <c r="LRQ19" s="1933"/>
      <c r="LRR19" s="1933"/>
      <c r="LRS19" s="1933"/>
      <c r="LRT19" s="1933"/>
      <c r="LRU19" s="1933"/>
      <c r="LRV19" s="1933"/>
      <c r="LRW19" s="1933"/>
      <c r="LRX19" s="1933"/>
      <c r="LRY19" s="1933"/>
      <c r="LRZ19" s="1933"/>
      <c r="LSA19" s="1933"/>
      <c r="LSB19" s="1933"/>
      <c r="LSC19" s="1933"/>
      <c r="LSD19" s="1933"/>
      <c r="LSE19" s="1933"/>
      <c r="LSF19" s="1933"/>
      <c r="LSG19" s="1933"/>
      <c r="LSH19" s="1933"/>
      <c r="LSI19" s="1933"/>
      <c r="LSJ19" s="1933"/>
      <c r="LSK19" s="1933"/>
      <c r="LSL19" s="1933"/>
      <c r="LSM19" s="1933"/>
      <c r="LSN19" s="1933"/>
      <c r="LSO19" s="1933"/>
      <c r="LSP19" s="1933"/>
      <c r="LSQ19" s="1933"/>
      <c r="LSR19" s="1933"/>
      <c r="LSS19" s="1933"/>
      <c r="LST19" s="1933"/>
      <c r="LSU19" s="1933"/>
      <c r="LSV19" s="1933"/>
      <c r="LSW19" s="1933"/>
      <c r="LSX19" s="1933"/>
      <c r="LSY19" s="1933"/>
      <c r="LSZ19" s="1933"/>
      <c r="LTA19" s="1933"/>
      <c r="LTB19" s="1933"/>
      <c r="LTC19" s="1933"/>
      <c r="LTD19" s="1933"/>
      <c r="LTE19" s="1933"/>
      <c r="LTF19" s="1933"/>
      <c r="LTG19" s="1933"/>
      <c r="LTH19" s="1933"/>
      <c r="LTI19" s="1933"/>
      <c r="LTJ19" s="1933"/>
      <c r="LTK19" s="1933"/>
      <c r="LTL19" s="1933"/>
      <c r="LTM19" s="1933"/>
      <c r="LTN19" s="1933"/>
      <c r="LTO19" s="1933"/>
      <c r="LTP19" s="1933"/>
      <c r="LTQ19" s="1933"/>
      <c r="LTR19" s="1933"/>
      <c r="LTS19" s="1933"/>
      <c r="LTT19" s="1933"/>
      <c r="LTU19" s="1933"/>
      <c r="LTV19" s="1933"/>
      <c r="LTW19" s="1933"/>
      <c r="LTX19" s="1933"/>
      <c r="LTY19" s="1933"/>
      <c r="LTZ19" s="1933"/>
      <c r="LUA19" s="1933"/>
      <c r="LUB19" s="1933"/>
      <c r="LUC19" s="1933"/>
      <c r="LUD19" s="1933"/>
      <c r="LUE19" s="1933"/>
      <c r="LUF19" s="1933"/>
      <c r="LUG19" s="1933"/>
      <c r="LUH19" s="1933"/>
      <c r="LUI19" s="1933"/>
      <c r="LUJ19" s="1933"/>
      <c r="LUK19" s="1933"/>
      <c r="LUL19" s="1933"/>
      <c r="LUM19" s="1933"/>
      <c r="LUN19" s="1933"/>
      <c r="LUO19" s="1933"/>
      <c r="LUP19" s="1933"/>
      <c r="LUQ19" s="1933"/>
      <c r="LUR19" s="1933"/>
      <c r="LUS19" s="1933"/>
      <c r="LUT19" s="1933"/>
      <c r="LUU19" s="1933"/>
      <c r="LUV19" s="1933"/>
      <c r="LUW19" s="1933"/>
      <c r="LUX19" s="1933"/>
      <c r="LUY19" s="1933"/>
      <c r="LUZ19" s="1933"/>
      <c r="LVA19" s="1933"/>
      <c r="LVB19" s="1933"/>
      <c r="LVC19" s="1933"/>
      <c r="LVD19" s="1933"/>
      <c r="LVE19" s="1933"/>
      <c r="LVF19" s="1933"/>
      <c r="LVG19" s="1933"/>
      <c r="LVH19" s="1933"/>
      <c r="LVI19" s="1933"/>
      <c r="LVJ19" s="1933"/>
      <c r="LVK19" s="1933"/>
      <c r="LVL19" s="1933"/>
      <c r="LVM19" s="1933"/>
      <c r="LVN19" s="1933"/>
      <c r="LVO19" s="1933"/>
      <c r="LVP19" s="1933"/>
      <c r="LVQ19" s="1933"/>
      <c r="LVR19" s="1933"/>
      <c r="LVS19" s="1933"/>
      <c r="LVT19" s="1933"/>
      <c r="LVU19" s="1933"/>
      <c r="LVV19" s="1933"/>
      <c r="LVW19" s="1933"/>
      <c r="LVX19" s="1933"/>
      <c r="LVY19" s="1933"/>
      <c r="LVZ19" s="1933"/>
      <c r="LWA19" s="1933"/>
      <c r="LWB19" s="1933"/>
      <c r="LWC19" s="1933"/>
      <c r="LWD19" s="1933"/>
      <c r="LWE19" s="1933"/>
      <c r="LWF19" s="1933"/>
      <c r="LWG19" s="1933"/>
      <c r="LWH19" s="1933"/>
      <c r="LWI19" s="1933"/>
      <c r="LWJ19" s="1933"/>
      <c r="LWK19" s="1933"/>
      <c r="LWL19" s="1933"/>
      <c r="LWM19" s="1933"/>
      <c r="LWN19" s="1933"/>
      <c r="LWO19" s="1933"/>
      <c r="LWP19" s="1933"/>
      <c r="LWQ19" s="1933"/>
      <c r="LWR19" s="1933"/>
      <c r="LWS19" s="1933"/>
      <c r="LWT19" s="1933"/>
      <c r="LWU19" s="1933"/>
      <c r="LWV19" s="1933"/>
      <c r="LWW19" s="1933"/>
      <c r="LWX19" s="1933"/>
      <c r="LWY19" s="1933"/>
      <c r="LWZ19" s="1933"/>
      <c r="LXA19" s="1933"/>
      <c r="LXB19" s="1933"/>
      <c r="LXC19" s="1933"/>
      <c r="LXD19" s="1933"/>
      <c r="LXE19" s="1933"/>
      <c r="LXF19" s="1933"/>
      <c r="LXG19" s="1933"/>
      <c r="LXH19" s="1933"/>
      <c r="LXI19" s="1933"/>
      <c r="LXJ19" s="1933"/>
      <c r="LXK19" s="1933"/>
      <c r="LXL19" s="1933"/>
      <c r="LXM19" s="1933"/>
      <c r="LXN19" s="1933"/>
      <c r="LXO19" s="1933"/>
      <c r="LXP19" s="1933"/>
      <c r="LXQ19" s="1933"/>
      <c r="LXR19" s="1933"/>
      <c r="LXS19" s="1933"/>
      <c r="LXT19" s="1933"/>
      <c r="LXU19" s="1933"/>
      <c r="LXV19" s="1933"/>
      <c r="LXW19" s="1933"/>
      <c r="LXX19" s="1933"/>
      <c r="LXY19" s="1933"/>
      <c r="LXZ19" s="1933"/>
      <c r="LYA19" s="1933"/>
      <c r="LYB19" s="1933"/>
      <c r="LYC19" s="1933"/>
      <c r="LYD19" s="1933"/>
      <c r="LYE19" s="1933"/>
      <c r="LYF19" s="1933"/>
      <c r="LYG19" s="1933"/>
      <c r="LYH19" s="1933"/>
      <c r="LYI19" s="1933"/>
      <c r="LYJ19" s="1933"/>
      <c r="LYK19" s="1933"/>
      <c r="LYL19" s="1933"/>
      <c r="LYM19" s="1933"/>
      <c r="LYN19" s="1933"/>
      <c r="LYO19" s="1933"/>
      <c r="LYP19" s="1933"/>
      <c r="LYQ19" s="1933"/>
      <c r="LYR19" s="1933"/>
      <c r="LYS19" s="1933"/>
      <c r="LYT19" s="1933"/>
      <c r="LYU19" s="1933"/>
      <c r="LYV19" s="1933"/>
      <c r="LYW19" s="1933"/>
      <c r="LYX19" s="1933"/>
      <c r="LYY19" s="1933"/>
      <c r="LYZ19" s="1933"/>
      <c r="LZA19" s="1933"/>
      <c r="LZB19" s="1933"/>
      <c r="LZC19" s="1933"/>
      <c r="LZD19" s="1933"/>
      <c r="LZE19" s="1933"/>
      <c r="LZF19" s="1933"/>
      <c r="LZG19" s="1933"/>
      <c r="LZH19" s="1933"/>
      <c r="LZI19" s="1933"/>
      <c r="LZJ19" s="1933"/>
      <c r="LZK19" s="1933"/>
      <c r="LZL19" s="1933"/>
      <c r="LZM19" s="1933"/>
      <c r="LZN19" s="1933"/>
      <c r="LZO19" s="1933"/>
      <c r="LZP19" s="1933"/>
      <c r="LZQ19" s="1933"/>
      <c r="LZR19" s="1933"/>
      <c r="LZS19" s="1933"/>
      <c r="LZT19" s="1933"/>
      <c r="LZU19" s="1933"/>
      <c r="LZV19" s="1933"/>
      <c r="LZW19" s="1933"/>
      <c r="LZX19" s="1933"/>
      <c r="LZY19" s="1933"/>
      <c r="LZZ19" s="1933"/>
      <c r="MAA19" s="1933"/>
      <c r="MAB19" s="1933"/>
      <c r="MAC19" s="1933"/>
      <c r="MAD19" s="1933"/>
      <c r="MAE19" s="1933"/>
      <c r="MAF19" s="1933"/>
      <c r="MAG19" s="1933"/>
      <c r="MAH19" s="1933"/>
      <c r="MAI19" s="1933"/>
      <c r="MAJ19" s="1933"/>
      <c r="MAK19" s="1933"/>
      <c r="MAL19" s="1933"/>
      <c r="MAM19" s="1933"/>
      <c r="MAN19" s="1933"/>
      <c r="MAO19" s="1933"/>
      <c r="MAP19" s="1933"/>
      <c r="MAQ19" s="1933"/>
      <c r="MAR19" s="1933"/>
      <c r="MAS19" s="1933"/>
      <c r="MAT19" s="1933"/>
      <c r="MAU19" s="1933"/>
      <c r="MAV19" s="1933"/>
      <c r="MAW19" s="1933"/>
      <c r="MAX19" s="1933"/>
      <c r="MAY19" s="1933"/>
      <c r="MAZ19" s="1933"/>
      <c r="MBA19" s="1933"/>
      <c r="MBB19" s="1933"/>
      <c r="MBC19" s="1933"/>
      <c r="MBD19" s="1933"/>
      <c r="MBE19" s="1933"/>
      <c r="MBF19" s="1933"/>
      <c r="MBG19" s="1933"/>
      <c r="MBH19" s="1933"/>
      <c r="MBI19" s="1933"/>
      <c r="MBJ19" s="1933"/>
      <c r="MBK19" s="1933"/>
      <c r="MBL19" s="1933"/>
      <c r="MBM19" s="1933"/>
      <c r="MBN19" s="1933"/>
      <c r="MBO19" s="1933"/>
      <c r="MBP19" s="1933"/>
      <c r="MBQ19" s="1933"/>
      <c r="MBR19" s="1933"/>
      <c r="MBS19" s="1933"/>
      <c r="MBT19" s="1933"/>
      <c r="MBU19" s="1933"/>
      <c r="MBV19" s="1933"/>
      <c r="MBW19" s="1933"/>
      <c r="MBX19" s="1933"/>
      <c r="MBY19" s="1933"/>
      <c r="MBZ19" s="1933"/>
      <c r="MCA19" s="1933"/>
      <c r="MCB19" s="1933"/>
      <c r="MCC19" s="1933"/>
      <c r="MCD19" s="1933"/>
      <c r="MCE19" s="1933"/>
      <c r="MCF19" s="1933"/>
      <c r="MCG19" s="1933"/>
      <c r="MCH19" s="1933"/>
      <c r="MCI19" s="1933"/>
      <c r="MCJ19" s="1933"/>
      <c r="MCK19" s="1933"/>
      <c r="MCL19" s="1933"/>
      <c r="MCM19" s="1933"/>
      <c r="MCN19" s="1933"/>
      <c r="MCO19" s="1933"/>
      <c r="MCP19" s="1933"/>
      <c r="MCQ19" s="1933"/>
      <c r="MCR19" s="1933"/>
      <c r="MCS19" s="1933"/>
      <c r="MCT19" s="1933"/>
      <c r="MCU19" s="1933"/>
      <c r="MCV19" s="1933"/>
      <c r="MCW19" s="1933"/>
      <c r="MCX19" s="1933"/>
      <c r="MCY19" s="1933"/>
      <c r="MCZ19" s="1933"/>
      <c r="MDA19" s="1933"/>
      <c r="MDB19" s="1933"/>
      <c r="MDC19" s="1933"/>
      <c r="MDD19" s="1933"/>
      <c r="MDE19" s="1933"/>
      <c r="MDF19" s="1933"/>
      <c r="MDG19" s="1933"/>
      <c r="MDH19" s="1933"/>
      <c r="MDI19" s="1933"/>
      <c r="MDJ19" s="1933"/>
      <c r="MDK19" s="1933"/>
      <c r="MDL19" s="1933"/>
      <c r="MDM19" s="1933"/>
      <c r="MDN19" s="1933"/>
      <c r="MDO19" s="1933"/>
      <c r="MDP19" s="1933"/>
      <c r="MDQ19" s="1933"/>
      <c r="MDR19" s="1933"/>
      <c r="MDS19" s="1933"/>
      <c r="MDT19" s="1933"/>
      <c r="MDU19" s="1933"/>
      <c r="MDV19" s="1933"/>
      <c r="MDW19" s="1933"/>
      <c r="MDX19" s="1933"/>
      <c r="MDY19" s="1933"/>
      <c r="MDZ19" s="1933"/>
      <c r="MEA19" s="1933"/>
      <c r="MEB19" s="1933"/>
      <c r="MEC19" s="1933"/>
      <c r="MED19" s="1933"/>
      <c r="MEE19" s="1933"/>
      <c r="MEF19" s="1933"/>
      <c r="MEG19" s="1933"/>
      <c r="MEH19" s="1933"/>
      <c r="MEI19" s="1933"/>
      <c r="MEJ19" s="1933"/>
      <c r="MEK19" s="1933"/>
      <c r="MEL19" s="1933"/>
      <c r="MEM19" s="1933"/>
      <c r="MEN19" s="1933"/>
      <c r="MEO19" s="1933"/>
      <c r="MEP19" s="1933"/>
      <c r="MEQ19" s="1933"/>
      <c r="MER19" s="1933"/>
      <c r="MES19" s="1933"/>
      <c r="MET19" s="1933"/>
      <c r="MEU19" s="1933"/>
      <c r="MEV19" s="1933"/>
      <c r="MEW19" s="1933"/>
      <c r="MEX19" s="1933"/>
      <c r="MEY19" s="1933"/>
      <c r="MEZ19" s="1933"/>
      <c r="MFA19" s="1933"/>
      <c r="MFB19" s="1933"/>
      <c r="MFC19" s="1933"/>
      <c r="MFD19" s="1933"/>
      <c r="MFE19" s="1933"/>
      <c r="MFF19" s="1933"/>
      <c r="MFG19" s="1933"/>
      <c r="MFH19" s="1933"/>
      <c r="MFI19" s="1933"/>
      <c r="MFJ19" s="1933"/>
      <c r="MFK19" s="1933"/>
      <c r="MFL19" s="1933"/>
      <c r="MFM19" s="1933"/>
      <c r="MFN19" s="1933"/>
      <c r="MFO19" s="1933"/>
      <c r="MFP19" s="1933"/>
      <c r="MFQ19" s="1933"/>
      <c r="MFR19" s="1933"/>
      <c r="MFS19" s="1933"/>
      <c r="MFT19" s="1933"/>
      <c r="MFU19" s="1933"/>
      <c r="MFV19" s="1933"/>
      <c r="MFW19" s="1933"/>
      <c r="MFX19" s="1933"/>
      <c r="MFY19" s="1933"/>
      <c r="MFZ19" s="1933"/>
      <c r="MGA19" s="1933"/>
      <c r="MGB19" s="1933"/>
      <c r="MGC19" s="1933"/>
      <c r="MGD19" s="1933"/>
      <c r="MGE19" s="1933"/>
      <c r="MGF19" s="1933"/>
      <c r="MGG19" s="1933"/>
      <c r="MGH19" s="1933"/>
      <c r="MGI19" s="1933"/>
      <c r="MGJ19" s="1933"/>
      <c r="MGK19" s="1933"/>
      <c r="MGL19" s="1933"/>
      <c r="MGM19" s="1933"/>
      <c r="MGN19" s="1933"/>
      <c r="MGO19" s="1933"/>
      <c r="MGP19" s="1933"/>
      <c r="MGQ19" s="1933"/>
      <c r="MGR19" s="1933"/>
      <c r="MGS19" s="1933"/>
      <c r="MGT19" s="1933"/>
      <c r="MGU19" s="1933"/>
      <c r="MGV19" s="1933"/>
      <c r="MGW19" s="1933"/>
      <c r="MGX19" s="1933"/>
      <c r="MGY19" s="1933"/>
      <c r="MGZ19" s="1933"/>
      <c r="MHA19" s="1933"/>
      <c r="MHB19" s="1933"/>
      <c r="MHC19" s="1933"/>
      <c r="MHD19" s="1933"/>
      <c r="MHE19" s="1933"/>
      <c r="MHF19" s="1933"/>
      <c r="MHG19" s="1933"/>
      <c r="MHH19" s="1933"/>
      <c r="MHI19" s="1933"/>
      <c r="MHJ19" s="1933"/>
      <c r="MHK19" s="1933"/>
      <c r="MHL19" s="1933"/>
      <c r="MHM19" s="1933"/>
      <c r="MHN19" s="1933"/>
      <c r="MHO19" s="1933"/>
      <c r="MHP19" s="1933"/>
      <c r="MHQ19" s="1933"/>
      <c r="MHR19" s="1933"/>
      <c r="MHS19" s="1933"/>
      <c r="MHT19" s="1933"/>
      <c r="MHU19" s="1933"/>
      <c r="MHV19" s="1933"/>
      <c r="MHW19" s="1933"/>
      <c r="MHX19" s="1933"/>
      <c r="MHY19" s="1933"/>
      <c r="MHZ19" s="1933"/>
      <c r="MIA19" s="1933"/>
      <c r="MIB19" s="1933"/>
      <c r="MIC19" s="1933"/>
      <c r="MID19" s="1933"/>
      <c r="MIE19" s="1933"/>
      <c r="MIF19" s="1933"/>
      <c r="MIG19" s="1933"/>
      <c r="MIH19" s="1933"/>
      <c r="MII19" s="1933"/>
      <c r="MIJ19" s="1933"/>
      <c r="MIK19" s="1933"/>
      <c r="MIL19" s="1933"/>
      <c r="MIM19" s="1933"/>
      <c r="MIN19" s="1933"/>
      <c r="MIO19" s="1933"/>
      <c r="MIP19" s="1933"/>
      <c r="MIQ19" s="1933"/>
      <c r="MIR19" s="1933"/>
      <c r="MIS19" s="1933"/>
      <c r="MIT19" s="1933"/>
      <c r="MIU19" s="1933"/>
      <c r="MIV19" s="1933"/>
      <c r="MIW19" s="1933"/>
      <c r="MIX19" s="1933"/>
      <c r="MIY19" s="1933"/>
      <c r="MIZ19" s="1933"/>
      <c r="MJA19" s="1933"/>
      <c r="MJB19" s="1933"/>
      <c r="MJC19" s="1933"/>
      <c r="MJD19" s="1933"/>
      <c r="MJE19" s="1933"/>
      <c r="MJF19" s="1933"/>
      <c r="MJG19" s="1933"/>
      <c r="MJH19" s="1933"/>
      <c r="MJI19" s="1933"/>
      <c r="MJJ19" s="1933"/>
      <c r="MJK19" s="1933"/>
      <c r="MJL19" s="1933"/>
      <c r="MJM19" s="1933"/>
      <c r="MJN19" s="1933"/>
      <c r="MJO19" s="1933"/>
      <c r="MJP19" s="1933"/>
      <c r="MJQ19" s="1933"/>
      <c r="MJR19" s="1933"/>
      <c r="MJS19" s="1933"/>
      <c r="MJT19" s="1933"/>
      <c r="MJU19" s="1933"/>
      <c r="MJV19" s="1933"/>
      <c r="MJW19" s="1933"/>
      <c r="MJX19" s="1933"/>
      <c r="MJY19" s="1933"/>
      <c r="MJZ19" s="1933"/>
      <c r="MKA19" s="1933"/>
      <c r="MKB19" s="1933"/>
      <c r="MKC19" s="1933"/>
      <c r="MKD19" s="1933"/>
      <c r="MKE19" s="1933"/>
      <c r="MKF19" s="1933"/>
      <c r="MKG19" s="1933"/>
      <c r="MKH19" s="1933"/>
      <c r="MKI19" s="1933"/>
      <c r="MKJ19" s="1933"/>
      <c r="MKK19" s="1933"/>
      <c r="MKL19" s="1933"/>
      <c r="MKM19" s="1933"/>
      <c r="MKN19" s="1933"/>
      <c r="MKO19" s="1933"/>
      <c r="MKP19" s="1933"/>
      <c r="MKQ19" s="1933"/>
      <c r="MKR19" s="1933"/>
      <c r="MKS19" s="1933"/>
      <c r="MKT19" s="1933"/>
      <c r="MKU19" s="1933"/>
      <c r="MKV19" s="1933"/>
      <c r="MKW19" s="1933"/>
      <c r="MKX19" s="1933"/>
      <c r="MKY19" s="1933"/>
      <c r="MKZ19" s="1933"/>
      <c r="MLA19" s="1933"/>
      <c r="MLB19" s="1933"/>
      <c r="MLC19" s="1933"/>
      <c r="MLD19" s="1933"/>
      <c r="MLE19" s="1933"/>
      <c r="MLF19" s="1933"/>
      <c r="MLG19" s="1933"/>
      <c r="MLH19" s="1933"/>
      <c r="MLI19" s="1933"/>
      <c r="MLJ19" s="1933"/>
      <c r="MLK19" s="1933"/>
      <c r="MLL19" s="1933"/>
      <c r="MLM19" s="1933"/>
      <c r="MLN19" s="1933"/>
      <c r="MLO19" s="1933"/>
      <c r="MLP19" s="1933"/>
      <c r="MLQ19" s="1933"/>
      <c r="MLR19" s="1933"/>
      <c r="MLS19" s="1933"/>
      <c r="MLT19" s="1933"/>
      <c r="MLU19" s="1933"/>
      <c r="MLV19" s="1933"/>
      <c r="MLW19" s="1933"/>
      <c r="MLX19" s="1933"/>
      <c r="MLY19" s="1933"/>
      <c r="MLZ19" s="1933"/>
      <c r="MMA19" s="1933"/>
      <c r="MMB19" s="1933"/>
      <c r="MMC19" s="1933"/>
      <c r="MMD19" s="1933"/>
      <c r="MME19" s="1933"/>
      <c r="MMF19" s="1933"/>
      <c r="MMG19" s="1933"/>
      <c r="MMH19" s="1933"/>
      <c r="MMI19" s="1933"/>
      <c r="MMJ19" s="1933"/>
      <c r="MMK19" s="1933"/>
      <c r="MML19" s="1933"/>
      <c r="MMM19" s="1933"/>
      <c r="MMN19" s="1933"/>
      <c r="MMO19" s="1933"/>
      <c r="MMP19" s="1933"/>
      <c r="MMQ19" s="1933"/>
      <c r="MMR19" s="1933"/>
      <c r="MMS19" s="1933"/>
      <c r="MMT19" s="1933"/>
      <c r="MMU19" s="1933"/>
      <c r="MMV19" s="1933"/>
      <c r="MMW19" s="1933"/>
      <c r="MMX19" s="1933"/>
      <c r="MMY19" s="1933"/>
      <c r="MMZ19" s="1933"/>
      <c r="MNA19" s="1933"/>
      <c r="MNB19" s="1933"/>
      <c r="MNC19" s="1933"/>
      <c r="MND19" s="1933"/>
      <c r="MNE19" s="1933"/>
      <c r="MNF19" s="1933"/>
      <c r="MNG19" s="1933"/>
      <c r="MNH19" s="1933"/>
      <c r="MNI19" s="1933"/>
      <c r="MNJ19" s="1933"/>
      <c r="MNK19" s="1933"/>
      <c r="MNL19" s="1933"/>
      <c r="MNM19" s="1933"/>
      <c r="MNN19" s="1933"/>
      <c r="MNO19" s="1933"/>
      <c r="MNP19" s="1933"/>
      <c r="MNQ19" s="1933"/>
      <c r="MNR19" s="1933"/>
      <c r="MNS19" s="1933"/>
      <c r="MNT19" s="1933"/>
      <c r="MNU19" s="1933"/>
      <c r="MNV19" s="1933"/>
      <c r="MNW19" s="1933"/>
      <c r="MNX19" s="1933"/>
      <c r="MNY19" s="1933"/>
      <c r="MNZ19" s="1933"/>
      <c r="MOA19" s="1933"/>
      <c r="MOB19" s="1933"/>
      <c r="MOC19" s="1933"/>
      <c r="MOD19" s="1933"/>
      <c r="MOE19" s="1933"/>
      <c r="MOF19" s="1933"/>
      <c r="MOG19" s="1933"/>
      <c r="MOH19" s="1933"/>
      <c r="MOI19" s="1933"/>
      <c r="MOJ19" s="1933"/>
      <c r="MOK19" s="1933"/>
      <c r="MOL19" s="1933"/>
      <c r="MOM19" s="1933"/>
      <c r="MON19" s="1933"/>
      <c r="MOO19" s="1933"/>
      <c r="MOP19" s="1933"/>
      <c r="MOQ19" s="1933"/>
      <c r="MOR19" s="1933"/>
      <c r="MOS19" s="1933"/>
      <c r="MOT19" s="1933"/>
      <c r="MOU19" s="1933"/>
      <c r="MOV19" s="1933"/>
      <c r="MOW19" s="1933"/>
      <c r="MOX19" s="1933"/>
      <c r="MOY19" s="1933"/>
      <c r="MOZ19" s="1933"/>
      <c r="MPA19" s="1933"/>
      <c r="MPB19" s="1933"/>
      <c r="MPC19" s="1933"/>
      <c r="MPD19" s="1933"/>
      <c r="MPE19" s="1933"/>
      <c r="MPF19" s="1933"/>
      <c r="MPG19" s="1933"/>
      <c r="MPH19" s="1933"/>
      <c r="MPI19" s="1933"/>
      <c r="MPJ19" s="1933"/>
      <c r="MPK19" s="1933"/>
      <c r="MPL19" s="1933"/>
      <c r="MPM19" s="1933"/>
      <c r="MPN19" s="1933"/>
      <c r="MPO19" s="1933"/>
      <c r="MPP19" s="1933"/>
      <c r="MPQ19" s="1933"/>
      <c r="MPR19" s="1933"/>
      <c r="MPS19" s="1933"/>
      <c r="MPT19" s="1933"/>
      <c r="MPU19" s="1933"/>
      <c r="MPV19" s="1933"/>
      <c r="MPW19" s="1933"/>
      <c r="MPX19" s="1933"/>
      <c r="MPY19" s="1933"/>
      <c r="MPZ19" s="1933"/>
      <c r="MQA19" s="1933"/>
      <c r="MQB19" s="1933"/>
      <c r="MQC19" s="1933"/>
      <c r="MQD19" s="1933"/>
      <c r="MQE19" s="1933"/>
      <c r="MQF19" s="1933"/>
      <c r="MQG19" s="1933"/>
      <c r="MQH19" s="1933"/>
      <c r="MQI19" s="1933"/>
      <c r="MQJ19" s="1933"/>
      <c r="MQK19" s="1933"/>
      <c r="MQL19" s="1933"/>
      <c r="MQM19" s="1933"/>
      <c r="MQN19" s="1933"/>
      <c r="MQO19" s="1933"/>
      <c r="MQP19" s="1933"/>
      <c r="MQQ19" s="1933"/>
      <c r="MQR19" s="1933"/>
      <c r="MQS19" s="1933"/>
      <c r="MQT19" s="1933"/>
      <c r="MQU19" s="1933"/>
      <c r="MQV19" s="1933"/>
      <c r="MQW19" s="1933"/>
      <c r="MQX19" s="1933"/>
      <c r="MQY19" s="1933"/>
      <c r="MQZ19" s="1933"/>
      <c r="MRA19" s="1933"/>
      <c r="MRB19" s="1933"/>
      <c r="MRC19" s="1933"/>
      <c r="MRD19" s="1933"/>
      <c r="MRE19" s="1933"/>
      <c r="MRF19" s="1933"/>
      <c r="MRG19" s="1933"/>
      <c r="MRH19" s="1933"/>
      <c r="MRI19" s="1933"/>
      <c r="MRJ19" s="1933"/>
      <c r="MRK19" s="1933"/>
      <c r="MRL19" s="1933"/>
      <c r="MRM19" s="1933"/>
      <c r="MRN19" s="1933"/>
      <c r="MRO19" s="1933"/>
      <c r="MRP19" s="1933"/>
      <c r="MRQ19" s="1933"/>
      <c r="MRR19" s="1933"/>
      <c r="MRS19" s="1933"/>
      <c r="MRT19" s="1933"/>
      <c r="MRU19" s="1933"/>
      <c r="MRV19" s="1933"/>
      <c r="MRW19" s="1933"/>
      <c r="MRX19" s="1933"/>
      <c r="MRY19" s="1933"/>
      <c r="MRZ19" s="1933"/>
      <c r="MSA19" s="1933"/>
      <c r="MSB19" s="1933"/>
      <c r="MSC19" s="1933"/>
      <c r="MSD19" s="1933"/>
      <c r="MSE19" s="1933"/>
      <c r="MSF19" s="1933"/>
      <c r="MSG19" s="1933"/>
      <c r="MSH19" s="1933"/>
      <c r="MSI19" s="1933"/>
      <c r="MSJ19" s="1933"/>
      <c r="MSK19" s="1933"/>
      <c r="MSL19" s="1933"/>
      <c r="MSM19" s="1933"/>
      <c r="MSN19" s="1933"/>
      <c r="MSO19" s="1933"/>
      <c r="MSP19" s="1933"/>
      <c r="MSQ19" s="1933"/>
      <c r="MSR19" s="1933"/>
      <c r="MSS19" s="1933"/>
      <c r="MST19" s="1933"/>
      <c r="MSU19" s="1933"/>
      <c r="MSV19" s="1933"/>
      <c r="MSW19" s="1933"/>
      <c r="MSX19" s="1933"/>
      <c r="MSY19" s="1933"/>
      <c r="MSZ19" s="1933"/>
      <c r="MTA19" s="1933"/>
      <c r="MTB19" s="1933"/>
      <c r="MTC19" s="1933"/>
      <c r="MTD19" s="1933"/>
      <c r="MTE19" s="1933"/>
      <c r="MTF19" s="1933"/>
      <c r="MTG19" s="1933"/>
      <c r="MTH19" s="1933"/>
      <c r="MTI19" s="1933"/>
      <c r="MTJ19" s="1933"/>
      <c r="MTK19" s="1933"/>
      <c r="MTL19" s="1933"/>
      <c r="MTM19" s="1933"/>
      <c r="MTN19" s="1933"/>
      <c r="MTO19" s="1933"/>
      <c r="MTP19" s="1933"/>
      <c r="MTQ19" s="1933"/>
      <c r="MTR19" s="1933"/>
      <c r="MTS19" s="1933"/>
      <c r="MTT19" s="1933"/>
      <c r="MTU19" s="1933"/>
      <c r="MTV19" s="1933"/>
      <c r="MTW19" s="1933"/>
      <c r="MTX19" s="1933"/>
      <c r="MTY19" s="1933"/>
      <c r="MTZ19" s="1933"/>
      <c r="MUA19" s="1933"/>
      <c r="MUB19" s="1933"/>
      <c r="MUC19" s="1933"/>
      <c r="MUD19" s="1933"/>
      <c r="MUE19" s="1933"/>
      <c r="MUF19" s="1933"/>
      <c r="MUG19" s="1933"/>
      <c r="MUH19" s="1933"/>
      <c r="MUI19" s="1933"/>
      <c r="MUJ19" s="1933"/>
      <c r="MUK19" s="1933"/>
      <c r="MUL19" s="1933"/>
      <c r="MUM19" s="1933"/>
      <c r="MUN19" s="1933"/>
      <c r="MUO19" s="1933"/>
      <c r="MUP19" s="1933"/>
      <c r="MUQ19" s="1933"/>
      <c r="MUR19" s="1933"/>
      <c r="MUS19" s="1933"/>
      <c r="MUT19" s="1933"/>
      <c r="MUU19" s="1933"/>
      <c r="MUV19" s="1933"/>
      <c r="MUW19" s="1933"/>
      <c r="MUX19" s="1933"/>
      <c r="MUY19" s="1933"/>
      <c r="MUZ19" s="1933"/>
      <c r="MVA19" s="1933"/>
      <c r="MVB19" s="1933"/>
      <c r="MVC19" s="1933"/>
      <c r="MVD19" s="1933"/>
      <c r="MVE19" s="1933"/>
      <c r="MVF19" s="1933"/>
      <c r="MVG19" s="1933"/>
      <c r="MVH19" s="1933"/>
      <c r="MVI19" s="1933"/>
      <c r="MVJ19" s="1933"/>
      <c r="MVK19" s="1933"/>
      <c r="MVL19" s="1933"/>
      <c r="MVM19" s="1933"/>
      <c r="MVN19" s="1933"/>
      <c r="MVO19" s="1933"/>
      <c r="MVP19" s="1933"/>
      <c r="MVQ19" s="1933"/>
      <c r="MVR19" s="1933"/>
      <c r="MVS19" s="1933"/>
      <c r="MVT19" s="1933"/>
      <c r="MVU19" s="1933"/>
      <c r="MVV19" s="1933"/>
      <c r="MVW19" s="1933"/>
      <c r="MVX19" s="1933"/>
      <c r="MVY19" s="1933"/>
      <c r="MVZ19" s="1933"/>
      <c r="MWA19" s="1933"/>
      <c r="MWB19" s="1933"/>
      <c r="MWC19" s="1933"/>
      <c r="MWD19" s="1933"/>
      <c r="MWE19" s="1933"/>
      <c r="MWF19" s="1933"/>
      <c r="MWG19" s="1933"/>
      <c r="MWH19" s="1933"/>
      <c r="MWI19" s="1933"/>
      <c r="MWJ19" s="1933"/>
      <c r="MWK19" s="1933"/>
      <c r="MWL19" s="1933"/>
      <c r="MWM19" s="1933"/>
      <c r="MWN19" s="1933"/>
      <c r="MWO19" s="1933"/>
      <c r="MWP19" s="1933"/>
      <c r="MWQ19" s="1933"/>
      <c r="MWR19" s="1933"/>
      <c r="MWS19" s="1933"/>
      <c r="MWT19" s="1933"/>
      <c r="MWU19" s="1933"/>
      <c r="MWV19" s="1933"/>
      <c r="MWW19" s="1933"/>
      <c r="MWX19" s="1933"/>
      <c r="MWY19" s="1933"/>
      <c r="MWZ19" s="1933"/>
      <c r="MXA19" s="1933"/>
      <c r="MXB19" s="1933"/>
      <c r="MXC19" s="1933"/>
      <c r="MXD19" s="1933"/>
      <c r="MXE19" s="1933"/>
      <c r="MXF19" s="1933"/>
      <c r="MXG19" s="1933"/>
      <c r="MXH19" s="1933"/>
      <c r="MXI19" s="1933"/>
      <c r="MXJ19" s="1933"/>
      <c r="MXK19" s="1933"/>
      <c r="MXL19" s="1933"/>
      <c r="MXM19" s="1933"/>
      <c r="MXN19" s="1933"/>
      <c r="MXO19" s="1933"/>
      <c r="MXP19" s="1933"/>
      <c r="MXQ19" s="1933"/>
      <c r="MXR19" s="1933"/>
      <c r="MXS19" s="1933"/>
      <c r="MXT19" s="1933"/>
      <c r="MXU19" s="1933"/>
      <c r="MXV19" s="1933"/>
      <c r="MXW19" s="1933"/>
      <c r="MXX19" s="1933"/>
      <c r="MXY19" s="1933"/>
      <c r="MXZ19" s="1933"/>
      <c r="MYA19" s="1933"/>
      <c r="MYB19" s="1933"/>
      <c r="MYC19" s="1933"/>
      <c r="MYD19" s="1933"/>
      <c r="MYE19" s="1933"/>
      <c r="MYF19" s="1933"/>
      <c r="MYG19" s="1933"/>
      <c r="MYH19" s="1933"/>
      <c r="MYI19" s="1933"/>
      <c r="MYJ19" s="1933"/>
      <c r="MYK19" s="1933"/>
      <c r="MYL19" s="1933"/>
      <c r="MYM19" s="1933"/>
      <c r="MYN19" s="1933"/>
      <c r="MYO19" s="1933"/>
      <c r="MYP19" s="1933"/>
      <c r="MYQ19" s="1933"/>
      <c r="MYR19" s="1933"/>
      <c r="MYS19" s="1933"/>
      <c r="MYT19" s="1933"/>
      <c r="MYU19" s="1933"/>
      <c r="MYV19" s="1933"/>
      <c r="MYW19" s="1933"/>
      <c r="MYX19" s="1933"/>
      <c r="MYY19" s="1933"/>
      <c r="MYZ19" s="1933"/>
      <c r="MZA19" s="1933"/>
      <c r="MZB19" s="1933"/>
      <c r="MZC19" s="1933"/>
      <c r="MZD19" s="1933"/>
      <c r="MZE19" s="1933"/>
      <c r="MZF19" s="1933"/>
      <c r="MZG19" s="1933"/>
      <c r="MZH19" s="1933"/>
      <c r="MZI19" s="1933"/>
      <c r="MZJ19" s="1933"/>
      <c r="MZK19" s="1933"/>
      <c r="MZL19" s="1933"/>
      <c r="MZM19" s="1933"/>
      <c r="MZN19" s="1933"/>
      <c r="MZO19" s="1933"/>
      <c r="MZP19" s="1933"/>
      <c r="MZQ19" s="1933"/>
      <c r="MZR19" s="1933"/>
      <c r="MZS19" s="1933"/>
      <c r="MZT19" s="1933"/>
      <c r="MZU19" s="1933"/>
      <c r="MZV19" s="1933"/>
      <c r="MZW19" s="1933"/>
      <c r="MZX19" s="1933"/>
      <c r="MZY19" s="1933"/>
      <c r="MZZ19" s="1933"/>
      <c r="NAA19" s="1933"/>
      <c r="NAB19" s="1933"/>
      <c r="NAC19" s="1933"/>
      <c r="NAD19" s="1933"/>
      <c r="NAE19" s="1933"/>
      <c r="NAF19" s="1933"/>
      <c r="NAG19" s="1933"/>
      <c r="NAH19" s="1933"/>
      <c r="NAI19" s="1933"/>
      <c r="NAJ19" s="1933"/>
      <c r="NAK19" s="1933"/>
      <c r="NAL19" s="1933"/>
      <c r="NAM19" s="1933"/>
      <c r="NAN19" s="1933"/>
      <c r="NAO19" s="1933"/>
      <c r="NAP19" s="1933"/>
      <c r="NAQ19" s="1933"/>
      <c r="NAR19" s="1933"/>
      <c r="NAS19" s="1933"/>
      <c r="NAT19" s="1933"/>
      <c r="NAU19" s="1933"/>
      <c r="NAV19" s="1933"/>
      <c r="NAW19" s="1933"/>
      <c r="NAX19" s="1933"/>
      <c r="NAY19" s="1933"/>
      <c r="NAZ19" s="1933"/>
      <c r="NBA19" s="1933"/>
      <c r="NBB19" s="1933"/>
      <c r="NBC19" s="1933"/>
      <c r="NBD19" s="1933"/>
      <c r="NBE19" s="1933"/>
      <c r="NBF19" s="1933"/>
      <c r="NBG19" s="1933"/>
      <c r="NBH19" s="1933"/>
      <c r="NBI19" s="1933"/>
      <c r="NBJ19" s="1933"/>
      <c r="NBK19" s="1933"/>
      <c r="NBL19" s="1933"/>
      <c r="NBM19" s="1933"/>
      <c r="NBN19" s="1933"/>
      <c r="NBO19" s="1933"/>
      <c r="NBP19" s="1933"/>
      <c r="NBQ19" s="1933"/>
      <c r="NBR19" s="1933"/>
      <c r="NBS19" s="1933"/>
      <c r="NBT19" s="1933"/>
      <c r="NBU19" s="1933"/>
      <c r="NBV19" s="1933"/>
      <c r="NBW19" s="1933"/>
      <c r="NBX19" s="1933"/>
      <c r="NBY19" s="1933"/>
      <c r="NBZ19" s="1933"/>
      <c r="NCA19" s="1933"/>
      <c r="NCB19" s="1933"/>
      <c r="NCC19" s="1933"/>
      <c r="NCD19" s="1933"/>
      <c r="NCE19" s="1933"/>
      <c r="NCF19" s="1933"/>
      <c r="NCG19" s="1933"/>
      <c r="NCH19" s="1933"/>
      <c r="NCI19" s="1933"/>
      <c r="NCJ19" s="1933"/>
      <c r="NCK19" s="1933"/>
      <c r="NCL19" s="1933"/>
      <c r="NCM19" s="1933"/>
      <c r="NCN19" s="1933"/>
      <c r="NCO19" s="1933"/>
      <c r="NCP19" s="1933"/>
      <c r="NCQ19" s="1933"/>
      <c r="NCR19" s="1933"/>
      <c r="NCS19" s="1933"/>
      <c r="NCT19" s="1933"/>
      <c r="NCU19" s="1933"/>
      <c r="NCV19" s="1933"/>
      <c r="NCW19" s="1933"/>
      <c r="NCX19" s="1933"/>
      <c r="NCY19" s="1933"/>
      <c r="NCZ19" s="1933"/>
      <c r="NDA19" s="1933"/>
      <c r="NDB19" s="1933"/>
      <c r="NDC19" s="1933"/>
      <c r="NDD19" s="1933"/>
      <c r="NDE19" s="1933"/>
      <c r="NDF19" s="1933"/>
      <c r="NDG19" s="1933"/>
      <c r="NDH19" s="1933"/>
      <c r="NDI19" s="1933"/>
      <c r="NDJ19" s="1933"/>
      <c r="NDK19" s="1933"/>
      <c r="NDL19" s="1933"/>
      <c r="NDM19" s="1933"/>
      <c r="NDN19" s="1933"/>
      <c r="NDO19" s="1933"/>
      <c r="NDP19" s="1933"/>
      <c r="NDQ19" s="1933"/>
      <c r="NDR19" s="1933"/>
      <c r="NDS19" s="1933"/>
      <c r="NDT19" s="1933"/>
      <c r="NDU19" s="1933"/>
      <c r="NDV19" s="1933"/>
      <c r="NDW19" s="1933"/>
      <c r="NDX19" s="1933"/>
      <c r="NDY19" s="1933"/>
      <c r="NDZ19" s="1933"/>
      <c r="NEA19" s="1933"/>
      <c r="NEB19" s="1933"/>
      <c r="NEC19" s="1933"/>
      <c r="NED19" s="1933"/>
      <c r="NEE19" s="1933"/>
      <c r="NEF19" s="1933"/>
      <c r="NEG19" s="1933"/>
      <c r="NEH19" s="1933"/>
      <c r="NEI19" s="1933"/>
      <c r="NEJ19" s="1933"/>
      <c r="NEK19" s="1933"/>
      <c r="NEL19" s="1933"/>
      <c r="NEM19" s="1933"/>
      <c r="NEN19" s="1933"/>
      <c r="NEO19" s="1933"/>
      <c r="NEP19" s="1933"/>
      <c r="NEQ19" s="1933"/>
      <c r="NER19" s="1933"/>
      <c r="NES19" s="1933"/>
      <c r="NET19" s="1933"/>
      <c r="NEU19" s="1933"/>
      <c r="NEV19" s="1933"/>
      <c r="NEW19" s="1933"/>
      <c r="NEX19" s="1933"/>
      <c r="NEY19" s="1933"/>
      <c r="NEZ19" s="1933"/>
      <c r="NFA19" s="1933"/>
      <c r="NFB19" s="1933"/>
      <c r="NFC19" s="1933"/>
      <c r="NFD19" s="1933"/>
      <c r="NFE19" s="1933"/>
      <c r="NFF19" s="1933"/>
      <c r="NFG19" s="1933"/>
      <c r="NFH19" s="1933"/>
      <c r="NFI19" s="1933"/>
      <c r="NFJ19" s="1933"/>
      <c r="NFK19" s="1933"/>
      <c r="NFL19" s="1933"/>
      <c r="NFM19" s="1933"/>
      <c r="NFN19" s="1933"/>
      <c r="NFO19" s="1933"/>
      <c r="NFP19" s="1933"/>
      <c r="NFQ19" s="1933"/>
      <c r="NFR19" s="1933"/>
      <c r="NFS19" s="1933"/>
      <c r="NFT19" s="1933"/>
      <c r="NFU19" s="1933"/>
      <c r="NFV19" s="1933"/>
      <c r="NFW19" s="1933"/>
      <c r="NFX19" s="1933"/>
      <c r="NFY19" s="1933"/>
      <c r="NFZ19" s="1933"/>
      <c r="NGA19" s="1933"/>
      <c r="NGB19" s="1933"/>
      <c r="NGC19" s="1933"/>
      <c r="NGD19" s="1933"/>
      <c r="NGE19" s="1933"/>
      <c r="NGF19" s="1933"/>
      <c r="NGG19" s="1933"/>
      <c r="NGH19" s="1933"/>
      <c r="NGI19" s="1933"/>
      <c r="NGJ19" s="1933"/>
      <c r="NGK19" s="1933"/>
      <c r="NGL19" s="1933"/>
      <c r="NGM19" s="1933"/>
      <c r="NGN19" s="1933"/>
      <c r="NGO19" s="1933"/>
      <c r="NGP19" s="1933"/>
      <c r="NGQ19" s="1933"/>
      <c r="NGR19" s="1933"/>
      <c r="NGS19" s="1933"/>
      <c r="NGT19" s="1933"/>
      <c r="NGU19" s="1933"/>
      <c r="NGV19" s="1933"/>
      <c r="NGW19" s="1933"/>
      <c r="NGX19" s="1933"/>
      <c r="NGY19" s="1933"/>
      <c r="NGZ19" s="1933"/>
      <c r="NHA19" s="1933"/>
      <c r="NHB19" s="1933"/>
      <c r="NHC19" s="1933"/>
      <c r="NHD19" s="1933"/>
      <c r="NHE19" s="1933"/>
      <c r="NHF19" s="1933"/>
      <c r="NHG19" s="1933"/>
      <c r="NHH19" s="1933"/>
      <c r="NHI19" s="1933"/>
      <c r="NHJ19" s="1933"/>
      <c r="NHK19" s="1933"/>
      <c r="NHL19" s="1933"/>
      <c r="NHM19" s="1933"/>
      <c r="NHN19" s="1933"/>
      <c r="NHO19" s="1933"/>
      <c r="NHP19" s="1933"/>
      <c r="NHQ19" s="1933"/>
      <c r="NHR19" s="1933"/>
      <c r="NHS19" s="1933"/>
      <c r="NHT19" s="1933"/>
      <c r="NHU19" s="1933"/>
      <c r="NHV19" s="1933"/>
      <c r="NHW19" s="1933"/>
      <c r="NHX19" s="1933"/>
      <c r="NHY19" s="1933"/>
      <c r="NHZ19" s="1933"/>
      <c r="NIA19" s="1933"/>
      <c r="NIB19" s="1933"/>
      <c r="NIC19" s="1933"/>
      <c r="NID19" s="1933"/>
      <c r="NIE19" s="1933"/>
      <c r="NIF19" s="1933"/>
      <c r="NIG19" s="1933"/>
      <c r="NIH19" s="1933"/>
      <c r="NII19" s="1933"/>
      <c r="NIJ19" s="1933"/>
      <c r="NIK19" s="1933"/>
      <c r="NIL19" s="1933"/>
      <c r="NIM19" s="1933"/>
      <c r="NIN19" s="1933"/>
      <c r="NIO19" s="1933"/>
      <c r="NIP19" s="1933"/>
      <c r="NIQ19" s="1933"/>
      <c r="NIR19" s="1933"/>
      <c r="NIS19" s="1933"/>
      <c r="NIT19" s="1933"/>
      <c r="NIU19" s="1933"/>
      <c r="NIV19" s="1933"/>
      <c r="NIW19" s="1933"/>
      <c r="NIX19" s="1933"/>
      <c r="NIY19" s="1933"/>
      <c r="NIZ19" s="1933"/>
      <c r="NJA19" s="1933"/>
      <c r="NJB19" s="1933"/>
      <c r="NJC19" s="1933"/>
      <c r="NJD19" s="1933"/>
      <c r="NJE19" s="1933"/>
      <c r="NJF19" s="1933"/>
      <c r="NJG19" s="1933"/>
      <c r="NJH19" s="1933"/>
      <c r="NJI19" s="1933"/>
      <c r="NJJ19" s="1933"/>
      <c r="NJK19" s="1933"/>
      <c r="NJL19" s="1933"/>
      <c r="NJM19" s="1933"/>
      <c r="NJN19" s="1933"/>
      <c r="NJO19" s="1933"/>
      <c r="NJP19" s="1933"/>
      <c r="NJQ19" s="1933"/>
      <c r="NJR19" s="1933"/>
      <c r="NJS19" s="1933"/>
      <c r="NJT19" s="1933"/>
      <c r="NJU19" s="1933"/>
      <c r="NJV19" s="1933"/>
      <c r="NJW19" s="1933"/>
      <c r="NJX19" s="1933"/>
      <c r="NJY19" s="1933"/>
      <c r="NJZ19" s="1933"/>
      <c r="NKA19" s="1933"/>
      <c r="NKB19" s="1933"/>
      <c r="NKC19" s="1933"/>
      <c r="NKD19" s="1933"/>
      <c r="NKE19" s="1933"/>
      <c r="NKF19" s="1933"/>
      <c r="NKG19" s="1933"/>
      <c r="NKH19" s="1933"/>
      <c r="NKI19" s="1933"/>
      <c r="NKJ19" s="1933"/>
      <c r="NKK19" s="1933"/>
      <c r="NKL19" s="1933"/>
      <c r="NKM19" s="1933"/>
      <c r="NKN19" s="1933"/>
      <c r="NKO19" s="1933"/>
      <c r="NKP19" s="1933"/>
      <c r="NKQ19" s="1933"/>
      <c r="NKR19" s="1933"/>
      <c r="NKS19" s="1933"/>
      <c r="NKT19" s="1933"/>
      <c r="NKU19" s="1933"/>
      <c r="NKV19" s="1933"/>
      <c r="NKW19" s="1933"/>
      <c r="NKX19" s="1933"/>
      <c r="NKY19" s="1933"/>
      <c r="NKZ19" s="1933"/>
      <c r="NLA19" s="1933"/>
      <c r="NLB19" s="1933"/>
      <c r="NLC19" s="1933"/>
      <c r="NLD19" s="1933"/>
      <c r="NLE19" s="1933"/>
      <c r="NLF19" s="1933"/>
      <c r="NLG19" s="1933"/>
      <c r="NLH19" s="1933"/>
      <c r="NLI19" s="1933"/>
      <c r="NLJ19" s="1933"/>
      <c r="NLK19" s="1933"/>
      <c r="NLL19" s="1933"/>
      <c r="NLM19" s="1933"/>
      <c r="NLN19" s="1933"/>
      <c r="NLO19" s="1933"/>
      <c r="NLP19" s="1933"/>
      <c r="NLQ19" s="1933"/>
      <c r="NLR19" s="1933"/>
      <c r="NLS19" s="1933"/>
      <c r="NLT19" s="1933"/>
      <c r="NLU19" s="1933"/>
      <c r="NLV19" s="1933"/>
      <c r="NLW19" s="1933"/>
      <c r="NLX19" s="1933"/>
      <c r="NLY19" s="1933"/>
      <c r="NLZ19" s="1933"/>
      <c r="NMA19" s="1933"/>
      <c r="NMB19" s="1933"/>
      <c r="NMC19" s="1933"/>
      <c r="NMD19" s="1933"/>
      <c r="NME19" s="1933"/>
      <c r="NMF19" s="1933"/>
      <c r="NMG19" s="1933"/>
      <c r="NMH19" s="1933"/>
      <c r="NMI19" s="1933"/>
      <c r="NMJ19" s="1933"/>
      <c r="NMK19" s="1933"/>
      <c r="NML19" s="1933"/>
      <c r="NMM19" s="1933"/>
      <c r="NMN19" s="1933"/>
      <c r="NMO19" s="1933"/>
      <c r="NMP19" s="1933"/>
      <c r="NMQ19" s="1933"/>
      <c r="NMR19" s="1933"/>
      <c r="NMS19" s="1933"/>
      <c r="NMT19" s="1933"/>
      <c r="NMU19" s="1933"/>
      <c r="NMV19" s="1933"/>
      <c r="NMW19" s="1933"/>
      <c r="NMX19" s="1933"/>
      <c r="NMY19" s="1933"/>
      <c r="NMZ19" s="1933"/>
      <c r="NNA19" s="1933"/>
      <c r="NNB19" s="1933"/>
      <c r="NNC19" s="1933"/>
      <c r="NND19" s="1933"/>
      <c r="NNE19" s="1933"/>
      <c r="NNF19" s="1933"/>
      <c r="NNG19" s="1933"/>
      <c r="NNH19" s="1933"/>
      <c r="NNI19" s="1933"/>
      <c r="NNJ19" s="1933"/>
      <c r="NNK19" s="1933"/>
      <c r="NNL19" s="1933"/>
      <c r="NNM19" s="1933"/>
      <c r="NNN19" s="1933"/>
      <c r="NNO19" s="1933"/>
      <c r="NNP19" s="1933"/>
      <c r="NNQ19" s="1933"/>
      <c r="NNR19" s="1933"/>
      <c r="NNS19" s="1933"/>
      <c r="NNT19" s="1933"/>
      <c r="NNU19" s="1933"/>
      <c r="NNV19" s="1933"/>
      <c r="NNW19" s="1933"/>
      <c r="NNX19" s="1933"/>
      <c r="NNY19" s="1933"/>
      <c r="NNZ19" s="1933"/>
      <c r="NOA19" s="1933"/>
      <c r="NOB19" s="1933"/>
      <c r="NOC19" s="1933"/>
      <c r="NOD19" s="1933"/>
      <c r="NOE19" s="1933"/>
      <c r="NOF19" s="1933"/>
      <c r="NOG19" s="1933"/>
      <c r="NOH19" s="1933"/>
      <c r="NOI19" s="1933"/>
      <c r="NOJ19" s="1933"/>
      <c r="NOK19" s="1933"/>
      <c r="NOL19" s="1933"/>
      <c r="NOM19" s="1933"/>
      <c r="NON19" s="1933"/>
      <c r="NOO19" s="1933"/>
      <c r="NOP19" s="1933"/>
      <c r="NOQ19" s="1933"/>
      <c r="NOR19" s="1933"/>
      <c r="NOS19" s="1933"/>
      <c r="NOT19" s="1933"/>
      <c r="NOU19" s="1933"/>
      <c r="NOV19" s="1933"/>
      <c r="NOW19" s="1933"/>
      <c r="NOX19" s="1933"/>
      <c r="NOY19" s="1933"/>
      <c r="NOZ19" s="1933"/>
      <c r="NPA19" s="1933"/>
      <c r="NPB19" s="1933"/>
      <c r="NPC19" s="1933"/>
      <c r="NPD19" s="1933"/>
      <c r="NPE19" s="1933"/>
      <c r="NPF19" s="1933"/>
      <c r="NPG19" s="1933"/>
      <c r="NPH19" s="1933"/>
      <c r="NPI19" s="1933"/>
      <c r="NPJ19" s="1933"/>
      <c r="NPK19" s="1933"/>
      <c r="NPL19" s="1933"/>
      <c r="NPM19" s="1933"/>
      <c r="NPN19" s="1933"/>
      <c r="NPO19" s="1933"/>
      <c r="NPP19" s="1933"/>
      <c r="NPQ19" s="1933"/>
      <c r="NPR19" s="1933"/>
      <c r="NPS19" s="1933"/>
      <c r="NPT19" s="1933"/>
      <c r="NPU19" s="1933"/>
      <c r="NPV19" s="1933"/>
      <c r="NPW19" s="1933"/>
      <c r="NPX19" s="1933"/>
      <c r="NPY19" s="1933"/>
      <c r="NPZ19" s="1933"/>
      <c r="NQA19" s="1933"/>
      <c r="NQB19" s="1933"/>
      <c r="NQC19" s="1933"/>
      <c r="NQD19" s="1933"/>
      <c r="NQE19" s="1933"/>
      <c r="NQF19" s="1933"/>
      <c r="NQG19" s="1933"/>
      <c r="NQH19" s="1933"/>
      <c r="NQI19" s="1933"/>
      <c r="NQJ19" s="1933"/>
      <c r="NQK19" s="1933"/>
      <c r="NQL19" s="1933"/>
      <c r="NQM19" s="1933"/>
      <c r="NQN19" s="1933"/>
      <c r="NQO19" s="1933"/>
      <c r="NQP19" s="1933"/>
      <c r="NQQ19" s="1933"/>
      <c r="NQR19" s="1933"/>
      <c r="NQS19" s="1933"/>
      <c r="NQT19" s="1933"/>
      <c r="NQU19" s="1933"/>
      <c r="NQV19" s="1933"/>
      <c r="NQW19" s="1933"/>
      <c r="NQX19" s="1933"/>
      <c r="NQY19" s="1933"/>
      <c r="NQZ19" s="1933"/>
      <c r="NRA19" s="1933"/>
      <c r="NRB19" s="1933"/>
      <c r="NRC19" s="1933"/>
      <c r="NRD19" s="1933"/>
      <c r="NRE19" s="1933"/>
      <c r="NRF19" s="1933"/>
      <c r="NRG19" s="1933"/>
      <c r="NRH19" s="1933"/>
      <c r="NRI19" s="1933"/>
      <c r="NRJ19" s="1933"/>
      <c r="NRK19" s="1933"/>
      <c r="NRL19" s="1933"/>
      <c r="NRM19" s="1933"/>
      <c r="NRN19" s="1933"/>
      <c r="NRO19" s="1933"/>
      <c r="NRP19" s="1933"/>
      <c r="NRQ19" s="1933"/>
      <c r="NRR19" s="1933"/>
      <c r="NRS19" s="1933"/>
      <c r="NRT19" s="1933"/>
      <c r="NRU19" s="1933"/>
      <c r="NRV19" s="1933"/>
      <c r="NRW19" s="1933"/>
      <c r="NRX19" s="1933"/>
      <c r="NRY19" s="1933"/>
      <c r="NRZ19" s="1933"/>
      <c r="NSA19" s="1933"/>
      <c r="NSB19" s="1933"/>
      <c r="NSC19" s="1933"/>
      <c r="NSD19" s="1933"/>
      <c r="NSE19" s="1933"/>
      <c r="NSF19" s="1933"/>
      <c r="NSG19" s="1933"/>
      <c r="NSH19" s="1933"/>
      <c r="NSI19" s="1933"/>
      <c r="NSJ19" s="1933"/>
      <c r="NSK19" s="1933"/>
      <c r="NSL19" s="1933"/>
      <c r="NSM19" s="1933"/>
      <c r="NSN19" s="1933"/>
      <c r="NSO19" s="1933"/>
      <c r="NSP19" s="1933"/>
      <c r="NSQ19" s="1933"/>
      <c r="NSR19" s="1933"/>
      <c r="NSS19" s="1933"/>
      <c r="NST19" s="1933"/>
      <c r="NSU19" s="1933"/>
      <c r="NSV19" s="1933"/>
      <c r="NSW19" s="1933"/>
      <c r="NSX19" s="1933"/>
      <c r="NSY19" s="1933"/>
      <c r="NSZ19" s="1933"/>
      <c r="NTA19" s="1933"/>
      <c r="NTB19" s="1933"/>
      <c r="NTC19" s="1933"/>
      <c r="NTD19" s="1933"/>
      <c r="NTE19" s="1933"/>
      <c r="NTF19" s="1933"/>
      <c r="NTG19" s="1933"/>
      <c r="NTH19" s="1933"/>
      <c r="NTI19" s="1933"/>
      <c r="NTJ19" s="1933"/>
      <c r="NTK19" s="1933"/>
      <c r="NTL19" s="1933"/>
      <c r="NTM19" s="1933"/>
      <c r="NTN19" s="1933"/>
      <c r="NTO19" s="1933"/>
      <c r="NTP19" s="1933"/>
      <c r="NTQ19" s="1933"/>
      <c r="NTR19" s="1933"/>
      <c r="NTS19" s="1933"/>
      <c r="NTT19" s="1933"/>
      <c r="NTU19" s="1933"/>
      <c r="NTV19" s="1933"/>
      <c r="NTW19" s="1933"/>
      <c r="NTX19" s="1933"/>
      <c r="NTY19" s="1933"/>
      <c r="NTZ19" s="1933"/>
      <c r="NUA19" s="1933"/>
      <c r="NUB19" s="1933"/>
      <c r="NUC19" s="1933"/>
      <c r="NUD19" s="1933"/>
      <c r="NUE19" s="1933"/>
      <c r="NUF19" s="1933"/>
      <c r="NUG19" s="1933"/>
      <c r="NUH19" s="1933"/>
      <c r="NUI19" s="1933"/>
      <c r="NUJ19" s="1933"/>
      <c r="NUK19" s="1933"/>
      <c r="NUL19" s="1933"/>
      <c r="NUM19" s="1933"/>
      <c r="NUN19" s="1933"/>
      <c r="NUO19" s="1933"/>
      <c r="NUP19" s="1933"/>
      <c r="NUQ19" s="1933"/>
      <c r="NUR19" s="1933"/>
      <c r="NUS19" s="1933"/>
      <c r="NUT19" s="1933"/>
      <c r="NUU19" s="1933"/>
      <c r="NUV19" s="1933"/>
      <c r="NUW19" s="1933"/>
      <c r="NUX19" s="1933"/>
      <c r="NUY19" s="1933"/>
      <c r="NUZ19" s="1933"/>
      <c r="NVA19" s="1933"/>
      <c r="NVB19" s="1933"/>
      <c r="NVC19" s="1933"/>
      <c r="NVD19" s="1933"/>
      <c r="NVE19" s="1933"/>
      <c r="NVF19" s="1933"/>
      <c r="NVG19" s="1933"/>
      <c r="NVH19" s="1933"/>
      <c r="NVI19" s="1933"/>
      <c r="NVJ19" s="1933"/>
      <c r="NVK19" s="1933"/>
      <c r="NVL19" s="1933"/>
      <c r="NVM19" s="1933"/>
      <c r="NVN19" s="1933"/>
      <c r="NVO19" s="1933"/>
      <c r="NVP19" s="1933"/>
      <c r="NVQ19" s="1933"/>
      <c r="NVR19" s="1933"/>
      <c r="NVS19" s="1933"/>
      <c r="NVT19" s="1933"/>
      <c r="NVU19" s="1933"/>
      <c r="NVV19" s="1933"/>
      <c r="NVW19" s="1933"/>
      <c r="NVX19" s="1933"/>
      <c r="NVY19" s="1933"/>
      <c r="NVZ19" s="1933"/>
      <c r="NWA19" s="1933"/>
      <c r="NWB19" s="1933"/>
      <c r="NWC19" s="1933"/>
      <c r="NWD19" s="1933"/>
      <c r="NWE19" s="1933"/>
      <c r="NWF19" s="1933"/>
      <c r="NWG19" s="1933"/>
      <c r="NWH19" s="1933"/>
      <c r="NWI19" s="1933"/>
      <c r="NWJ19" s="1933"/>
      <c r="NWK19" s="1933"/>
      <c r="NWL19" s="1933"/>
      <c r="NWM19" s="1933"/>
      <c r="NWN19" s="1933"/>
      <c r="NWO19" s="1933"/>
      <c r="NWP19" s="1933"/>
      <c r="NWQ19" s="1933"/>
      <c r="NWR19" s="1933"/>
      <c r="NWS19" s="1933"/>
      <c r="NWT19" s="1933"/>
      <c r="NWU19" s="1933"/>
      <c r="NWV19" s="1933"/>
      <c r="NWW19" s="1933"/>
      <c r="NWX19" s="1933"/>
      <c r="NWY19" s="1933"/>
      <c r="NWZ19" s="1933"/>
      <c r="NXA19" s="1933"/>
      <c r="NXB19" s="1933"/>
      <c r="NXC19" s="1933"/>
      <c r="NXD19" s="1933"/>
      <c r="NXE19" s="1933"/>
      <c r="NXF19" s="1933"/>
      <c r="NXG19" s="1933"/>
      <c r="NXH19" s="1933"/>
      <c r="NXI19" s="1933"/>
      <c r="NXJ19" s="1933"/>
      <c r="NXK19" s="1933"/>
      <c r="NXL19" s="1933"/>
      <c r="NXM19" s="1933"/>
      <c r="NXN19" s="1933"/>
      <c r="NXO19" s="1933"/>
      <c r="NXP19" s="1933"/>
      <c r="NXQ19" s="1933"/>
      <c r="NXR19" s="1933"/>
      <c r="NXS19" s="1933"/>
      <c r="NXT19" s="1933"/>
      <c r="NXU19" s="1933"/>
      <c r="NXV19" s="1933"/>
      <c r="NXW19" s="1933"/>
      <c r="NXX19" s="1933"/>
      <c r="NXY19" s="1933"/>
      <c r="NXZ19" s="1933"/>
      <c r="NYA19" s="1933"/>
      <c r="NYB19" s="1933"/>
      <c r="NYC19" s="1933"/>
      <c r="NYD19" s="1933"/>
      <c r="NYE19" s="1933"/>
      <c r="NYF19" s="1933"/>
      <c r="NYG19" s="1933"/>
      <c r="NYH19" s="1933"/>
      <c r="NYI19" s="1933"/>
      <c r="NYJ19" s="1933"/>
      <c r="NYK19" s="1933"/>
      <c r="NYL19" s="1933"/>
      <c r="NYM19" s="1933"/>
      <c r="NYN19" s="1933"/>
      <c r="NYO19" s="1933"/>
      <c r="NYP19" s="1933"/>
      <c r="NYQ19" s="1933"/>
      <c r="NYR19" s="1933"/>
      <c r="NYS19" s="1933"/>
      <c r="NYT19" s="1933"/>
      <c r="NYU19" s="1933"/>
      <c r="NYV19" s="1933"/>
      <c r="NYW19" s="1933"/>
      <c r="NYX19" s="1933"/>
      <c r="NYY19" s="1933"/>
      <c r="NYZ19" s="1933"/>
      <c r="NZA19" s="1933"/>
      <c r="NZB19" s="1933"/>
      <c r="NZC19" s="1933"/>
      <c r="NZD19" s="1933"/>
      <c r="NZE19" s="1933"/>
      <c r="NZF19" s="1933"/>
      <c r="NZG19" s="1933"/>
      <c r="NZH19" s="1933"/>
      <c r="NZI19" s="1933"/>
      <c r="NZJ19" s="1933"/>
      <c r="NZK19" s="1933"/>
      <c r="NZL19" s="1933"/>
      <c r="NZM19" s="1933"/>
      <c r="NZN19" s="1933"/>
      <c r="NZO19" s="1933"/>
      <c r="NZP19" s="1933"/>
      <c r="NZQ19" s="1933"/>
      <c r="NZR19" s="1933"/>
      <c r="NZS19" s="1933"/>
      <c r="NZT19" s="1933"/>
      <c r="NZU19" s="1933"/>
      <c r="NZV19" s="1933"/>
      <c r="NZW19" s="1933"/>
      <c r="NZX19" s="1933"/>
      <c r="NZY19" s="1933"/>
      <c r="NZZ19" s="1933"/>
      <c r="OAA19" s="1933"/>
      <c r="OAB19" s="1933"/>
      <c r="OAC19" s="1933"/>
      <c r="OAD19" s="1933"/>
      <c r="OAE19" s="1933"/>
      <c r="OAF19" s="1933"/>
      <c r="OAG19" s="1933"/>
      <c r="OAH19" s="1933"/>
      <c r="OAI19" s="1933"/>
      <c r="OAJ19" s="1933"/>
      <c r="OAK19" s="1933"/>
      <c r="OAL19" s="1933"/>
      <c r="OAM19" s="1933"/>
      <c r="OAN19" s="1933"/>
      <c r="OAO19" s="1933"/>
      <c r="OAP19" s="1933"/>
      <c r="OAQ19" s="1933"/>
      <c r="OAR19" s="1933"/>
      <c r="OAS19" s="1933"/>
      <c r="OAT19" s="1933"/>
      <c r="OAU19" s="1933"/>
      <c r="OAV19" s="1933"/>
      <c r="OAW19" s="1933"/>
      <c r="OAX19" s="1933"/>
      <c r="OAY19" s="1933"/>
      <c r="OAZ19" s="1933"/>
      <c r="OBA19" s="1933"/>
      <c r="OBB19" s="1933"/>
      <c r="OBC19" s="1933"/>
      <c r="OBD19" s="1933"/>
      <c r="OBE19" s="1933"/>
      <c r="OBF19" s="1933"/>
      <c r="OBG19" s="1933"/>
      <c r="OBH19" s="1933"/>
      <c r="OBI19" s="1933"/>
      <c r="OBJ19" s="1933"/>
      <c r="OBK19" s="1933"/>
      <c r="OBL19" s="1933"/>
      <c r="OBM19" s="1933"/>
      <c r="OBN19" s="1933"/>
      <c r="OBO19" s="1933"/>
      <c r="OBP19" s="1933"/>
      <c r="OBQ19" s="1933"/>
      <c r="OBR19" s="1933"/>
      <c r="OBS19" s="1933"/>
      <c r="OBT19" s="1933"/>
      <c r="OBU19" s="1933"/>
      <c r="OBV19" s="1933"/>
      <c r="OBW19" s="1933"/>
      <c r="OBX19" s="1933"/>
      <c r="OBY19" s="1933"/>
      <c r="OBZ19" s="1933"/>
      <c r="OCA19" s="1933"/>
      <c r="OCB19" s="1933"/>
      <c r="OCC19" s="1933"/>
      <c r="OCD19" s="1933"/>
      <c r="OCE19" s="1933"/>
      <c r="OCF19" s="1933"/>
      <c r="OCG19" s="1933"/>
      <c r="OCH19" s="1933"/>
      <c r="OCI19" s="1933"/>
      <c r="OCJ19" s="1933"/>
      <c r="OCK19" s="1933"/>
      <c r="OCL19" s="1933"/>
      <c r="OCM19" s="1933"/>
      <c r="OCN19" s="1933"/>
      <c r="OCO19" s="1933"/>
      <c r="OCP19" s="1933"/>
      <c r="OCQ19" s="1933"/>
      <c r="OCR19" s="1933"/>
      <c r="OCS19" s="1933"/>
      <c r="OCT19" s="1933"/>
      <c r="OCU19" s="1933"/>
      <c r="OCV19" s="1933"/>
      <c r="OCW19" s="1933"/>
      <c r="OCX19" s="1933"/>
      <c r="OCY19" s="1933"/>
      <c r="OCZ19" s="1933"/>
      <c r="ODA19" s="1933"/>
      <c r="ODB19" s="1933"/>
      <c r="ODC19" s="1933"/>
      <c r="ODD19" s="1933"/>
      <c r="ODE19" s="1933"/>
      <c r="ODF19" s="1933"/>
      <c r="ODG19" s="1933"/>
      <c r="ODH19" s="1933"/>
      <c r="ODI19" s="1933"/>
      <c r="ODJ19" s="1933"/>
      <c r="ODK19" s="1933"/>
      <c r="ODL19" s="1933"/>
      <c r="ODM19" s="1933"/>
      <c r="ODN19" s="1933"/>
      <c r="ODO19" s="1933"/>
      <c r="ODP19" s="1933"/>
      <c r="ODQ19" s="1933"/>
      <c r="ODR19" s="1933"/>
      <c r="ODS19" s="1933"/>
      <c r="ODT19" s="1933"/>
      <c r="ODU19" s="1933"/>
      <c r="ODV19" s="1933"/>
      <c r="ODW19" s="1933"/>
      <c r="ODX19" s="1933"/>
      <c r="ODY19" s="1933"/>
      <c r="ODZ19" s="1933"/>
      <c r="OEA19" s="1933"/>
      <c r="OEB19" s="1933"/>
      <c r="OEC19" s="1933"/>
      <c r="OED19" s="1933"/>
      <c r="OEE19" s="1933"/>
      <c r="OEF19" s="1933"/>
      <c r="OEG19" s="1933"/>
      <c r="OEH19" s="1933"/>
      <c r="OEI19" s="1933"/>
      <c r="OEJ19" s="1933"/>
      <c r="OEK19" s="1933"/>
      <c r="OEL19" s="1933"/>
      <c r="OEM19" s="1933"/>
      <c r="OEN19" s="1933"/>
      <c r="OEO19" s="1933"/>
      <c r="OEP19" s="1933"/>
      <c r="OEQ19" s="1933"/>
      <c r="OER19" s="1933"/>
      <c r="OES19" s="1933"/>
      <c r="OET19" s="1933"/>
      <c r="OEU19" s="1933"/>
      <c r="OEV19" s="1933"/>
      <c r="OEW19" s="1933"/>
      <c r="OEX19" s="1933"/>
      <c r="OEY19" s="1933"/>
      <c r="OEZ19" s="1933"/>
      <c r="OFA19" s="1933"/>
      <c r="OFB19" s="1933"/>
      <c r="OFC19" s="1933"/>
      <c r="OFD19" s="1933"/>
      <c r="OFE19" s="1933"/>
      <c r="OFF19" s="1933"/>
      <c r="OFG19" s="1933"/>
      <c r="OFH19" s="1933"/>
      <c r="OFI19" s="1933"/>
      <c r="OFJ19" s="1933"/>
      <c r="OFK19" s="1933"/>
      <c r="OFL19" s="1933"/>
      <c r="OFM19" s="1933"/>
      <c r="OFN19" s="1933"/>
      <c r="OFO19" s="1933"/>
      <c r="OFP19" s="1933"/>
      <c r="OFQ19" s="1933"/>
      <c r="OFR19" s="1933"/>
      <c r="OFS19" s="1933"/>
      <c r="OFT19" s="1933"/>
      <c r="OFU19" s="1933"/>
      <c r="OFV19" s="1933"/>
      <c r="OFW19" s="1933"/>
      <c r="OFX19" s="1933"/>
      <c r="OFY19" s="1933"/>
      <c r="OFZ19" s="1933"/>
      <c r="OGA19" s="1933"/>
      <c r="OGB19" s="1933"/>
      <c r="OGC19" s="1933"/>
      <c r="OGD19" s="1933"/>
      <c r="OGE19" s="1933"/>
      <c r="OGF19" s="1933"/>
      <c r="OGG19" s="1933"/>
      <c r="OGH19" s="1933"/>
      <c r="OGI19" s="1933"/>
      <c r="OGJ19" s="1933"/>
      <c r="OGK19" s="1933"/>
      <c r="OGL19" s="1933"/>
      <c r="OGM19" s="1933"/>
      <c r="OGN19" s="1933"/>
      <c r="OGO19" s="1933"/>
      <c r="OGP19" s="1933"/>
      <c r="OGQ19" s="1933"/>
      <c r="OGR19" s="1933"/>
      <c r="OGS19" s="1933"/>
      <c r="OGT19" s="1933"/>
      <c r="OGU19" s="1933"/>
      <c r="OGV19" s="1933"/>
      <c r="OGW19" s="1933"/>
      <c r="OGX19" s="1933"/>
      <c r="OGY19" s="1933"/>
      <c r="OGZ19" s="1933"/>
      <c r="OHA19" s="1933"/>
      <c r="OHB19" s="1933"/>
      <c r="OHC19" s="1933"/>
      <c r="OHD19" s="1933"/>
      <c r="OHE19" s="1933"/>
      <c r="OHF19" s="1933"/>
      <c r="OHG19" s="1933"/>
      <c r="OHH19" s="1933"/>
      <c r="OHI19" s="1933"/>
      <c r="OHJ19" s="1933"/>
      <c r="OHK19" s="1933"/>
      <c r="OHL19" s="1933"/>
      <c r="OHM19" s="1933"/>
      <c r="OHN19" s="1933"/>
      <c r="OHO19" s="1933"/>
      <c r="OHP19" s="1933"/>
      <c r="OHQ19" s="1933"/>
      <c r="OHR19" s="1933"/>
      <c r="OHS19" s="1933"/>
      <c r="OHT19" s="1933"/>
      <c r="OHU19" s="1933"/>
      <c r="OHV19" s="1933"/>
      <c r="OHW19" s="1933"/>
      <c r="OHX19" s="1933"/>
      <c r="OHY19" s="1933"/>
      <c r="OHZ19" s="1933"/>
      <c r="OIA19" s="1933"/>
      <c r="OIB19" s="1933"/>
      <c r="OIC19" s="1933"/>
      <c r="OID19" s="1933"/>
      <c r="OIE19" s="1933"/>
      <c r="OIF19" s="1933"/>
      <c r="OIG19" s="1933"/>
      <c r="OIH19" s="1933"/>
      <c r="OII19" s="1933"/>
      <c r="OIJ19" s="1933"/>
      <c r="OIK19" s="1933"/>
      <c r="OIL19" s="1933"/>
      <c r="OIM19" s="1933"/>
      <c r="OIN19" s="1933"/>
      <c r="OIO19" s="1933"/>
      <c r="OIP19" s="1933"/>
      <c r="OIQ19" s="1933"/>
      <c r="OIR19" s="1933"/>
      <c r="OIS19" s="1933"/>
      <c r="OIT19" s="1933"/>
      <c r="OIU19" s="1933"/>
      <c r="OIV19" s="1933"/>
      <c r="OIW19" s="1933"/>
      <c r="OIX19" s="1933"/>
      <c r="OIY19" s="1933"/>
      <c r="OIZ19" s="1933"/>
      <c r="OJA19" s="1933"/>
      <c r="OJB19" s="1933"/>
      <c r="OJC19" s="1933"/>
      <c r="OJD19" s="1933"/>
      <c r="OJE19" s="1933"/>
      <c r="OJF19" s="1933"/>
      <c r="OJG19" s="1933"/>
      <c r="OJH19" s="1933"/>
      <c r="OJI19" s="1933"/>
      <c r="OJJ19" s="1933"/>
      <c r="OJK19" s="1933"/>
      <c r="OJL19" s="1933"/>
      <c r="OJM19" s="1933"/>
      <c r="OJN19" s="1933"/>
      <c r="OJO19" s="1933"/>
      <c r="OJP19" s="1933"/>
      <c r="OJQ19" s="1933"/>
      <c r="OJR19" s="1933"/>
      <c r="OJS19" s="1933"/>
      <c r="OJT19" s="1933"/>
      <c r="OJU19" s="1933"/>
      <c r="OJV19" s="1933"/>
      <c r="OJW19" s="1933"/>
      <c r="OJX19" s="1933"/>
      <c r="OJY19" s="1933"/>
      <c r="OJZ19" s="1933"/>
      <c r="OKA19" s="1933"/>
      <c r="OKB19" s="1933"/>
      <c r="OKC19" s="1933"/>
      <c r="OKD19" s="1933"/>
      <c r="OKE19" s="1933"/>
      <c r="OKF19" s="1933"/>
      <c r="OKG19" s="1933"/>
      <c r="OKH19" s="1933"/>
      <c r="OKI19" s="1933"/>
      <c r="OKJ19" s="1933"/>
      <c r="OKK19" s="1933"/>
      <c r="OKL19" s="1933"/>
      <c r="OKM19" s="1933"/>
      <c r="OKN19" s="1933"/>
      <c r="OKO19" s="1933"/>
      <c r="OKP19" s="1933"/>
      <c r="OKQ19" s="1933"/>
      <c r="OKR19" s="1933"/>
      <c r="OKS19" s="1933"/>
      <c r="OKT19" s="1933"/>
      <c r="OKU19" s="1933"/>
      <c r="OKV19" s="1933"/>
      <c r="OKW19" s="1933"/>
      <c r="OKX19" s="1933"/>
      <c r="OKY19" s="1933"/>
      <c r="OKZ19" s="1933"/>
      <c r="OLA19" s="1933"/>
      <c r="OLB19" s="1933"/>
      <c r="OLC19" s="1933"/>
      <c r="OLD19" s="1933"/>
      <c r="OLE19" s="1933"/>
      <c r="OLF19" s="1933"/>
      <c r="OLG19" s="1933"/>
      <c r="OLH19" s="1933"/>
      <c r="OLI19" s="1933"/>
      <c r="OLJ19" s="1933"/>
      <c r="OLK19" s="1933"/>
      <c r="OLL19" s="1933"/>
      <c r="OLM19" s="1933"/>
      <c r="OLN19" s="1933"/>
      <c r="OLO19" s="1933"/>
      <c r="OLP19" s="1933"/>
      <c r="OLQ19" s="1933"/>
      <c r="OLR19" s="1933"/>
      <c r="OLS19" s="1933"/>
      <c r="OLT19" s="1933"/>
      <c r="OLU19" s="1933"/>
      <c r="OLV19" s="1933"/>
      <c r="OLW19" s="1933"/>
      <c r="OLX19" s="1933"/>
      <c r="OLY19" s="1933"/>
      <c r="OLZ19" s="1933"/>
      <c r="OMA19" s="1933"/>
      <c r="OMB19" s="1933"/>
      <c r="OMC19" s="1933"/>
      <c r="OMD19" s="1933"/>
      <c r="OME19" s="1933"/>
      <c r="OMF19" s="1933"/>
      <c r="OMG19" s="1933"/>
      <c r="OMH19" s="1933"/>
      <c r="OMI19" s="1933"/>
      <c r="OMJ19" s="1933"/>
      <c r="OMK19" s="1933"/>
      <c r="OML19" s="1933"/>
      <c r="OMM19" s="1933"/>
      <c r="OMN19" s="1933"/>
      <c r="OMO19" s="1933"/>
      <c r="OMP19" s="1933"/>
      <c r="OMQ19" s="1933"/>
      <c r="OMR19" s="1933"/>
      <c r="OMS19" s="1933"/>
      <c r="OMT19" s="1933"/>
      <c r="OMU19" s="1933"/>
      <c r="OMV19" s="1933"/>
      <c r="OMW19" s="1933"/>
      <c r="OMX19" s="1933"/>
      <c r="OMY19" s="1933"/>
      <c r="OMZ19" s="1933"/>
      <c r="ONA19" s="1933"/>
      <c r="ONB19" s="1933"/>
      <c r="ONC19" s="1933"/>
      <c r="OND19" s="1933"/>
      <c r="ONE19" s="1933"/>
      <c r="ONF19" s="1933"/>
      <c r="ONG19" s="1933"/>
      <c r="ONH19" s="1933"/>
      <c r="ONI19" s="1933"/>
      <c r="ONJ19" s="1933"/>
      <c r="ONK19" s="1933"/>
      <c r="ONL19" s="1933"/>
      <c r="ONM19" s="1933"/>
      <c r="ONN19" s="1933"/>
      <c r="ONO19" s="1933"/>
      <c r="ONP19" s="1933"/>
      <c r="ONQ19" s="1933"/>
      <c r="ONR19" s="1933"/>
      <c r="ONS19" s="1933"/>
      <c r="ONT19" s="1933"/>
      <c r="ONU19" s="1933"/>
      <c r="ONV19" s="1933"/>
      <c r="ONW19" s="1933"/>
      <c r="ONX19" s="1933"/>
      <c r="ONY19" s="1933"/>
      <c r="ONZ19" s="1933"/>
      <c r="OOA19" s="1933"/>
      <c r="OOB19" s="1933"/>
      <c r="OOC19" s="1933"/>
      <c r="OOD19" s="1933"/>
      <c r="OOE19" s="1933"/>
      <c r="OOF19" s="1933"/>
      <c r="OOG19" s="1933"/>
      <c r="OOH19" s="1933"/>
      <c r="OOI19" s="1933"/>
      <c r="OOJ19" s="1933"/>
      <c r="OOK19" s="1933"/>
      <c r="OOL19" s="1933"/>
      <c r="OOM19" s="1933"/>
      <c r="OON19" s="1933"/>
      <c r="OOO19" s="1933"/>
      <c r="OOP19" s="1933"/>
      <c r="OOQ19" s="1933"/>
      <c r="OOR19" s="1933"/>
      <c r="OOS19" s="1933"/>
      <c r="OOT19" s="1933"/>
      <c r="OOU19" s="1933"/>
      <c r="OOV19" s="1933"/>
      <c r="OOW19" s="1933"/>
      <c r="OOX19" s="1933"/>
      <c r="OOY19" s="1933"/>
      <c r="OOZ19" s="1933"/>
      <c r="OPA19" s="1933"/>
      <c r="OPB19" s="1933"/>
      <c r="OPC19" s="1933"/>
      <c r="OPD19" s="1933"/>
      <c r="OPE19" s="1933"/>
      <c r="OPF19" s="1933"/>
      <c r="OPG19" s="1933"/>
      <c r="OPH19" s="1933"/>
      <c r="OPI19" s="1933"/>
      <c r="OPJ19" s="1933"/>
      <c r="OPK19" s="1933"/>
      <c r="OPL19" s="1933"/>
      <c r="OPM19" s="1933"/>
      <c r="OPN19" s="1933"/>
      <c r="OPO19" s="1933"/>
      <c r="OPP19" s="1933"/>
      <c r="OPQ19" s="1933"/>
      <c r="OPR19" s="1933"/>
      <c r="OPS19" s="1933"/>
      <c r="OPT19" s="1933"/>
      <c r="OPU19" s="1933"/>
      <c r="OPV19" s="1933"/>
      <c r="OPW19" s="1933"/>
      <c r="OPX19" s="1933"/>
      <c r="OPY19" s="1933"/>
      <c r="OPZ19" s="1933"/>
      <c r="OQA19" s="1933"/>
      <c r="OQB19" s="1933"/>
      <c r="OQC19" s="1933"/>
      <c r="OQD19" s="1933"/>
      <c r="OQE19" s="1933"/>
      <c r="OQF19" s="1933"/>
      <c r="OQG19" s="1933"/>
      <c r="OQH19" s="1933"/>
      <c r="OQI19" s="1933"/>
      <c r="OQJ19" s="1933"/>
      <c r="OQK19" s="1933"/>
      <c r="OQL19" s="1933"/>
      <c r="OQM19" s="1933"/>
      <c r="OQN19" s="1933"/>
      <c r="OQO19" s="1933"/>
      <c r="OQP19" s="1933"/>
      <c r="OQQ19" s="1933"/>
      <c r="OQR19" s="1933"/>
      <c r="OQS19" s="1933"/>
      <c r="OQT19" s="1933"/>
      <c r="OQU19" s="1933"/>
      <c r="OQV19" s="1933"/>
      <c r="OQW19" s="1933"/>
      <c r="OQX19" s="1933"/>
      <c r="OQY19" s="1933"/>
      <c r="OQZ19" s="1933"/>
      <c r="ORA19" s="1933"/>
      <c r="ORB19" s="1933"/>
      <c r="ORC19" s="1933"/>
      <c r="ORD19" s="1933"/>
      <c r="ORE19" s="1933"/>
      <c r="ORF19" s="1933"/>
      <c r="ORG19" s="1933"/>
      <c r="ORH19" s="1933"/>
      <c r="ORI19" s="1933"/>
      <c r="ORJ19" s="1933"/>
      <c r="ORK19" s="1933"/>
      <c r="ORL19" s="1933"/>
      <c r="ORM19" s="1933"/>
      <c r="ORN19" s="1933"/>
      <c r="ORO19" s="1933"/>
      <c r="ORP19" s="1933"/>
      <c r="ORQ19" s="1933"/>
      <c r="ORR19" s="1933"/>
      <c r="ORS19" s="1933"/>
      <c r="ORT19" s="1933"/>
      <c r="ORU19" s="1933"/>
      <c r="ORV19" s="1933"/>
      <c r="ORW19" s="1933"/>
      <c r="ORX19" s="1933"/>
      <c r="ORY19" s="1933"/>
      <c r="ORZ19" s="1933"/>
      <c r="OSA19" s="1933"/>
      <c r="OSB19" s="1933"/>
      <c r="OSC19" s="1933"/>
      <c r="OSD19" s="1933"/>
      <c r="OSE19" s="1933"/>
      <c r="OSF19" s="1933"/>
      <c r="OSG19" s="1933"/>
      <c r="OSH19" s="1933"/>
      <c r="OSI19" s="1933"/>
      <c r="OSJ19" s="1933"/>
      <c r="OSK19" s="1933"/>
      <c r="OSL19" s="1933"/>
      <c r="OSM19" s="1933"/>
      <c r="OSN19" s="1933"/>
      <c r="OSO19" s="1933"/>
      <c r="OSP19" s="1933"/>
      <c r="OSQ19" s="1933"/>
      <c r="OSR19" s="1933"/>
      <c r="OSS19" s="1933"/>
      <c r="OST19" s="1933"/>
      <c r="OSU19" s="1933"/>
      <c r="OSV19" s="1933"/>
      <c r="OSW19" s="1933"/>
      <c r="OSX19" s="1933"/>
      <c r="OSY19" s="1933"/>
      <c r="OSZ19" s="1933"/>
      <c r="OTA19" s="1933"/>
      <c r="OTB19" s="1933"/>
      <c r="OTC19" s="1933"/>
      <c r="OTD19" s="1933"/>
      <c r="OTE19" s="1933"/>
      <c r="OTF19" s="1933"/>
      <c r="OTG19" s="1933"/>
      <c r="OTH19" s="1933"/>
      <c r="OTI19" s="1933"/>
      <c r="OTJ19" s="1933"/>
      <c r="OTK19" s="1933"/>
      <c r="OTL19" s="1933"/>
      <c r="OTM19" s="1933"/>
      <c r="OTN19" s="1933"/>
      <c r="OTO19" s="1933"/>
      <c r="OTP19" s="1933"/>
      <c r="OTQ19" s="1933"/>
      <c r="OTR19" s="1933"/>
      <c r="OTS19" s="1933"/>
      <c r="OTT19" s="1933"/>
      <c r="OTU19" s="1933"/>
      <c r="OTV19" s="1933"/>
      <c r="OTW19" s="1933"/>
      <c r="OTX19" s="1933"/>
      <c r="OTY19" s="1933"/>
      <c r="OTZ19" s="1933"/>
      <c r="OUA19" s="1933"/>
      <c r="OUB19" s="1933"/>
      <c r="OUC19" s="1933"/>
      <c r="OUD19" s="1933"/>
      <c r="OUE19" s="1933"/>
      <c r="OUF19" s="1933"/>
      <c r="OUG19" s="1933"/>
      <c r="OUH19" s="1933"/>
      <c r="OUI19" s="1933"/>
      <c r="OUJ19" s="1933"/>
      <c r="OUK19" s="1933"/>
      <c r="OUL19" s="1933"/>
      <c r="OUM19" s="1933"/>
      <c r="OUN19" s="1933"/>
      <c r="OUO19" s="1933"/>
      <c r="OUP19" s="1933"/>
      <c r="OUQ19" s="1933"/>
      <c r="OUR19" s="1933"/>
      <c r="OUS19" s="1933"/>
      <c r="OUT19" s="1933"/>
      <c r="OUU19" s="1933"/>
      <c r="OUV19" s="1933"/>
      <c r="OUW19" s="1933"/>
      <c r="OUX19" s="1933"/>
      <c r="OUY19" s="1933"/>
      <c r="OUZ19" s="1933"/>
      <c r="OVA19" s="1933"/>
      <c r="OVB19" s="1933"/>
      <c r="OVC19" s="1933"/>
      <c r="OVD19" s="1933"/>
      <c r="OVE19" s="1933"/>
      <c r="OVF19" s="1933"/>
      <c r="OVG19" s="1933"/>
      <c r="OVH19" s="1933"/>
      <c r="OVI19" s="1933"/>
      <c r="OVJ19" s="1933"/>
      <c r="OVK19" s="1933"/>
      <c r="OVL19" s="1933"/>
      <c r="OVM19" s="1933"/>
      <c r="OVN19" s="1933"/>
      <c r="OVO19" s="1933"/>
      <c r="OVP19" s="1933"/>
      <c r="OVQ19" s="1933"/>
      <c r="OVR19" s="1933"/>
      <c r="OVS19" s="1933"/>
      <c r="OVT19" s="1933"/>
      <c r="OVU19" s="1933"/>
      <c r="OVV19" s="1933"/>
      <c r="OVW19" s="1933"/>
      <c r="OVX19" s="1933"/>
      <c r="OVY19" s="1933"/>
      <c r="OVZ19" s="1933"/>
      <c r="OWA19" s="1933"/>
      <c r="OWB19" s="1933"/>
      <c r="OWC19" s="1933"/>
      <c r="OWD19" s="1933"/>
      <c r="OWE19" s="1933"/>
      <c r="OWF19" s="1933"/>
      <c r="OWG19" s="1933"/>
      <c r="OWH19" s="1933"/>
      <c r="OWI19" s="1933"/>
      <c r="OWJ19" s="1933"/>
      <c r="OWK19" s="1933"/>
      <c r="OWL19" s="1933"/>
      <c r="OWM19" s="1933"/>
      <c r="OWN19" s="1933"/>
      <c r="OWO19" s="1933"/>
      <c r="OWP19" s="1933"/>
      <c r="OWQ19" s="1933"/>
      <c r="OWR19" s="1933"/>
      <c r="OWS19" s="1933"/>
      <c r="OWT19" s="1933"/>
      <c r="OWU19" s="1933"/>
      <c r="OWV19" s="1933"/>
      <c r="OWW19" s="1933"/>
      <c r="OWX19" s="1933"/>
      <c r="OWY19" s="1933"/>
      <c r="OWZ19" s="1933"/>
      <c r="OXA19" s="1933"/>
      <c r="OXB19" s="1933"/>
      <c r="OXC19" s="1933"/>
      <c r="OXD19" s="1933"/>
      <c r="OXE19" s="1933"/>
      <c r="OXF19" s="1933"/>
      <c r="OXG19" s="1933"/>
      <c r="OXH19" s="1933"/>
      <c r="OXI19" s="1933"/>
      <c r="OXJ19" s="1933"/>
      <c r="OXK19" s="1933"/>
      <c r="OXL19" s="1933"/>
      <c r="OXM19" s="1933"/>
      <c r="OXN19" s="1933"/>
      <c r="OXO19" s="1933"/>
      <c r="OXP19" s="1933"/>
      <c r="OXQ19" s="1933"/>
      <c r="OXR19" s="1933"/>
      <c r="OXS19" s="1933"/>
      <c r="OXT19" s="1933"/>
      <c r="OXU19" s="1933"/>
      <c r="OXV19" s="1933"/>
      <c r="OXW19" s="1933"/>
      <c r="OXX19" s="1933"/>
      <c r="OXY19" s="1933"/>
      <c r="OXZ19" s="1933"/>
      <c r="OYA19" s="1933"/>
      <c r="OYB19" s="1933"/>
      <c r="OYC19" s="1933"/>
      <c r="OYD19" s="1933"/>
      <c r="OYE19" s="1933"/>
      <c r="OYF19" s="1933"/>
      <c r="OYG19" s="1933"/>
      <c r="OYH19" s="1933"/>
      <c r="OYI19" s="1933"/>
      <c r="OYJ19" s="1933"/>
      <c r="OYK19" s="1933"/>
      <c r="OYL19" s="1933"/>
      <c r="OYM19" s="1933"/>
      <c r="OYN19" s="1933"/>
      <c r="OYO19" s="1933"/>
      <c r="OYP19" s="1933"/>
      <c r="OYQ19" s="1933"/>
      <c r="OYR19" s="1933"/>
      <c r="OYS19" s="1933"/>
      <c r="OYT19" s="1933"/>
      <c r="OYU19" s="1933"/>
      <c r="OYV19" s="1933"/>
      <c r="OYW19" s="1933"/>
      <c r="OYX19" s="1933"/>
      <c r="OYY19" s="1933"/>
      <c r="OYZ19" s="1933"/>
      <c r="OZA19" s="1933"/>
      <c r="OZB19" s="1933"/>
      <c r="OZC19" s="1933"/>
      <c r="OZD19" s="1933"/>
      <c r="OZE19" s="1933"/>
      <c r="OZF19" s="1933"/>
      <c r="OZG19" s="1933"/>
      <c r="OZH19" s="1933"/>
      <c r="OZI19" s="1933"/>
      <c r="OZJ19" s="1933"/>
      <c r="OZK19" s="1933"/>
      <c r="OZL19" s="1933"/>
      <c r="OZM19" s="1933"/>
      <c r="OZN19" s="1933"/>
      <c r="OZO19" s="1933"/>
      <c r="OZP19" s="1933"/>
      <c r="OZQ19" s="1933"/>
      <c r="OZR19" s="1933"/>
      <c r="OZS19" s="1933"/>
      <c r="OZT19" s="1933"/>
      <c r="OZU19" s="1933"/>
      <c r="OZV19" s="1933"/>
      <c r="OZW19" s="1933"/>
      <c r="OZX19" s="1933"/>
      <c r="OZY19" s="1933"/>
      <c r="OZZ19" s="1933"/>
      <c r="PAA19" s="1933"/>
      <c r="PAB19" s="1933"/>
      <c r="PAC19" s="1933"/>
      <c r="PAD19" s="1933"/>
      <c r="PAE19" s="1933"/>
      <c r="PAF19" s="1933"/>
      <c r="PAG19" s="1933"/>
      <c r="PAH19" s="1933"/>
      <c r="PAI19" s="1933"/>
      <c r="PAJ19" s="1933"/>
      <c r="PAK19" s="1933"/>
      <c r="PAL19" s="1933"/>
      <c r="PAM19" s="1933"/>
      <c r="PAN19" s="1933"/>
      <c r="PAO19" s="1933"/>
      <c r="PAP19" s="1933"/>
      <c r="PAQ19" s="1933"/>
      <c r="PAR19" s="1933"/>
      <c r="PAS19" s="1933"/>
      <c r="PAT19" s="1933"/>
      <c r="PAU19" s="1933"/>
      <c r="PAV19" s="1933"/>
      <c r="PAW19" s="1933"/>
      <c r="PAX19" s="1933"/>
      <c r="PAY19" s="1933"/>
      <c r="PAZ19" s="1933"/>
      <c r="PBA19" s="1933"/>
      <c r="PBB19" s="1933"/>
      <c r="PBC19" s="1933"/>
      <c r="PBD19" s="1933"/>
      <c r="PBE19" s="1933"/>
      <c r="PBF19" s="1933"/>
      <c r="PBG19" s="1933"/>
      <c r="PBH19" s="1933"/>
      <c r="PBI19" s="1933"/>
      <c r="PBJ19" s="1933"/>
      <c r="PBK19" s="1933"/>
      <c r="PBL19" s="1933"/>
      <c r="PBM19" s="1933"/>
      <c r="PBN19" s="1933"/>
      <c r="PBO19" s="1933"/>
      <c r="PBP19" s="1933"/>
      <c r="PBQ19" s="1933"/>
      <c r="PBR19" s="1933"/>
      <c r="PBS19" s="1933"/>
      <c r="PBT19" s="1933"/>
      <c r="PBU19" s="1933"/>
      <c r="PBV19" s="1933"/>
      <c r="PBW19" s="1933"/>
      <c r="PBX19" s="1933"/>
      <c r="PBY19" s="1933"/>
      <c r="PBZ19" s="1933"/>
      <c r="PCA19" s="1933"/>
      <c r="PCB19" s="1933"/>
      <c r="PCC19" s="1933"/>
      <c r="PCD19" s="1933"/>
      <c r="PCE19" s="1933"/>
      <c r="PCF19" s="1933"/>
      <c r="PCG19" s="1933"/>
      <c r="PCH19" s="1933"/>
      <c r="PCI19" s="1933"/>
      <c r="PCJ19" s="1933"/>
      <c r="PCK19" s="1933"/>
      <c r="PCL19" s="1933"/>
      <c r="PCM19" s="1933"/>
      <c r="PCN19" s="1933"/>
      <c r="PCO19" s="1933"/>
      <c r="PCP19" s="1933"/>
      <c r="PCQ19" s="1933"/>
      <c r="PCR19" s="1933"/>
      <c r="PCS19" s="1933"/>
      <c r="PCT19" s="1933"/>
      <c r="PCU19" s="1933"/>
      <c r="PCV19" s="1933"/>
      <c r="PCW19" s="1933"/>
      <c r="PCX19" s="1933"/>
      <c r="PCY19" s="1933"/>
      <c r="PCZ19" s="1933"/>
      <c r="PDA19" s="1933"/>
      <c r="PDB19" s="1933"/>
      <c r="PDC19" s="1933"/>
      <c r="PDD19" s="1933"/>
      <c r="PDE19" s="1933"/>
      <c r="PDF19" s="1933"/>
      <c r="PDG19" s="1933"/>
      <c r="PDH19" s="1933"/>
      <c r="PDI19" s="1933"/>
      <c r="PDJ19" s="1933"/>
      <c r="PDK19" s="1933"/>
      <c r="PDL19" s="1933"/>
      <c r="PDM19" s="1933"/>
      <c r="PDN19" s="1933"/>
      <c r="PDO19" s="1933"/>
      <c r="PDP19" s="1933"/>
      <c r="PDQ19" s="1933"/>
      <c r="PDR19" s="1933"/>
      <c r="PDS19" s="1933"/>
      <c r="PDT19" s="1933"/>
      <c r="PDU19" s="1933"/>
      <c r="PDV19" s="1933"/>
      <c r="PDW19" s="1933"/>
      <c r="PDX19" s="1933"/>
      <c r="PDY19" s="1933"/>
      <c r="PDZ19" s="1933"/>
      <c r="PEA19" s="1933"/>
      <c r="PEB19" s="1933"/>
      <c r="PEC19" s="1933"/>
      <c r="PED19" s="1933"/>
      <c r="PEE19" s="1933"/>
      <c r="PEF19" s="1933"/>
      <c r="PEG19" s="1933"/>
      <c r="PEH19" s="1933"/>
      <c r="PEI19" s="1933"/>
      <c r="PEJ19" s="1933"/>
      <c r="PEK19" s="1933"/>
      <c r="PEL19" s="1933"/>
      <c r="PEM19" s="1933"/>
      <c r="PEN19" s="1933"/>
      <c r="PEO19" s="1933"/>
      <c r="PEP19" s="1933"/>
      <c r="PEQ19" s="1933"/>
      <c r="PER19" s="1933"/>
      <c r="PES19" s="1933"/>
      <c r="PET19" s="1933"/>
      <c r="PEU19" s="1933"/>
      <c r="PEV19" s="1933"/>
      <c r="PEW19" s="1933"/>
      <c r="PEX19" s="1933"/>
      <c r="PEY19" s="1933"/>
      <c r="PEZ19" s="1933"/>
      <c r="PFA19" s="1933"/>
      <c r="PFB19" s="1933"/>
      <c r="PFC19" s="1933"/>
      <c r="PFD19" s="1933"/>
      <c r="PFE19" s="1933"/>
      <c r="PFF19" s="1933"/>
      <c r="PFG19" s="1933"/>
      <c r="PFH19" s="1933"/>
      <c r="PFI19" s="1933"/>
      <c r="PFJ19" s="1933"/>
      <c r="PFK19" s="1933"/>
      <c r="PFL19" s="1933"/>
      <c r="PFM19" s="1933"/>
      <c r="PFN19" s="1933"/>
      <c r="PFO19" s="1933"/>
      <c r="PFP19" s="1933"/>
      <c r="PFQ19" s="1933"/>
      <c r="PFR19" s="1933"/>
      <c r="PFS19" s="1933"/>
      <c r="PFT19" s="1933"/>
      <c r="PFU19" s="1933"/>
      <c r="PFV19" s="1933"/>
      <c r="PFW19" s="1933"/>
      <c r="PFX19" s="1933"/>
      <c r="PFY19" s="1933"/>
      <c r="PFZ19" s="1933"/>
      <c r="PGA19" s="1933"/>
      <c r="PGB19" s="1933"/>
      <c r="PGC19" s="1933"/>
      <c r="PGD19" s="1933"/>
      <c r="PGE19" s="1933"/>
      <c r="PGF19" s="1933"/>
      <c r="PGG19" s="1933"/>
      <c r="PGH19" s="1933"/>
      <c r="PGI19" s="1933"/>
      <c r="PGJ19" s="1933"/>
      <c r="PGK19" s="1933"/>
      <c r="PGL19" s="1933"/>
      <c r="PGM19" s="1933"/>
      <c r="PGN19" s="1933"/>
      <c r="PGO19" s="1933"/>
      <c r="PGP19" s="1933"/>
      <c r="PGQ19" s="1933"/>
      <c r="PGR19" s="1933"/>
      <c r="PGS19" s="1933"/>
      <c r="PGT19" s="1933"/>
      <c r="PGU19" s="1933"/>
      <c r="PGV19" s="1933"/>
      <c r="PGW19" s="1933"/>
      <c r="PGX19" s="1933"/>
      <c r="PGY19" s="1933"/>
      <c r="PGZ19" s="1933"/>
      <c r="PHA19" s="1933"/>
      <c r="PHB19" s="1933"/>
      <c r="PHC19" s="1933"/>
      <c r="PHD19" s="1933"/>
      <c r="PHE19" s="1933"/>
      <c r="PHF19" s="1933"/>
      <c r="PHG19" s="1933"/>
      <c r="PHH19" s="1933"/>
      <c r="PHI19" s="1933"/>
      <c r="PHJ19" s="1933"/>
      <c r="PHK19" s="1933"/>
      <c r="PHL19" s="1933"/>
      <c r="PHM19" s="1933"/>
      <c r="PHN19" s="1933"/>
      <c r="PHO19" s="1933"/>
      <c r="PHP19" s="1933"/>
      <c r="PHQ19" s="1933"/>
      <c r="PHR19" s="1933"/>
      <c r="PHS19" s="1933"/>
      <c r="PHT19" s="1933"/>
      <c r="PHU19" s="1933"/>
      <c r="PHV19" s="1933"/>
      <c r="PHW19" s="1933"/>
      <c r="PHX19" s="1933"/>
      <c r="PHY19" s="1933"/>
      <c r="PHZ19" s="1933"/>
      <c r="PIA19" s="1933"/>
      <c r="PIB19" s="1933"/>
      <c r="PIC19" s="1933"/>
      <c r="PID19" s="1933"/>
      <c r="PIE19" s="1933"/>
      <c r="PIF19" s="1933"/>
      <c r="PIG19" s="1933"/>
      <c r="PIH19" s="1933"/>
      <c r="PII19" s="1933"/>
      <c r="PIJ19" s="1933"/>
      <c r="PIK19" s="1933"/>
      <c r="PIL19" s="1933"/>
      <c r="PIM19" s="1933"/>
      <c r="PIN19" s="1933"/>
      <c r="PIO19" s="1933"/>
      <c r="PIP19" s="1933"/>
      <c r="PIQ19" s="1933"/>
      <c r="PIR19" s="1933"/>
      <c r="PIS19" s="1933"/>
      <c r="PIT19" s="1933"/>
      <c r="PIU19" s="1933"/>
      <c r="PIV19" s="1933"/>
      <c r="PIW19" s="1933"/>
      <c r="PIX19" s="1933"/>
      <c r="PIY19" s="1933"/>
      <c r="PIZ19" s="1933"/>
      <c r="PJA19" s="1933"/>
      <c r="PJB19" s="1933"/>
      <c r="PJC19" s="1933"/>
      <c r="PJD19" s="1933"/>
      <c r="PJE19" s="1933"/>
      <c r="PJF19" s="1933"/>
      <c r="PJG19" s="1933"/>
      <c r="PJH19" s="1933"/>
      <c r="PJI19" s="1933"/>
      <c r="PJJ19" s="1933"/>
      <c r="PJK19" s="1933"/>
      <c r="PJL19" s="1933"/>
      <c r="PJM19" s="1933"/>
      <c r="PJN19" s="1933"/>
      <c r="PJO19" s="1933"/>
      <c r="PJP19" s="1933"/>
      <c r="PJQ19" s="1933"/>
      <c r="PJR19" s="1933"/>
      <c r="PJS19" s="1933"/>
      <c r="PJT19" s="1933"/>
      <c r="PJU19" s="1933"/>
      <c r="PJV19" s="1933"/>
      <c r="PJW19" s="1933"/>
      <c r="PJX19" s="1933"/>
      <c r="PJY19" s="1933"/>
      <c r="PJZ19" s="1933"/>
      <c r="PKA19" s="1933"/>
      <c r="PKB19" s="1933"/>
      <c r="PKC19" s="1933"/>
      <c r="PKD19" s="1933"/>
      <c r="PKE19" s="1933"/>
      <c r="PKF19" s="1933"/>
      <c r="PKG19" s="1933"/>
      <c r="PKH19" s="1933"/>
      <c r="PKI19" s="1933"/>
      <c r="PKJ19" s="1933"/>
      <c r="PKK19" s="1933"/>
      <c r="PKL19" s="1933"/>
      <c r="PKM19" s="1933"/>
      <c r="PKN19" s="1933"/>
      <c r="PKO19" s="1933"/>
      <c r="PKP19" s="1933"/>
      <c r="PKQ19" s="1933"/>
      <c r="PKR19" s="1933"/>
      <c r="PKS19" s="1933"/>
      <c r="PKT19" s="1933"/>
      <c r="PKU19" s="1933"/>
      <c r="PKV19" s="1933"/>
      <c r="PKW19" s="1933"/>
      <c r="PKX19" s="1933"/>
      <c r="PKY19" s="1933"/>
      <c r="PKZ19" s="1933"/>
      <c r="PLA19" s="1933"/>
      <c r="PLB19" s="1933"/>
      <c r="PLC19" s="1933"/>
      <c r="PLD19" s="1933"/>
      <c r="PLE19" s="1933"/>
      <c r="PLF19" s="1933"/>
      <c r="PLG19" s="1933"/>
      <c r="PLH19" s="1933"/>
      <c r="PLI19" s="1933"/>
      <c r="PLJ19" s="1933"/>
      <c r="PLK19" s="1933"/>
      <c r="PLL19" s="1933"/>
      <c r="PLM19" s="1933"/>
      <c r="PLN19" s="1933"/>
      <c r="PLO19" s="1933"/>
      <c r="PLP19" s="1933"/>
      <c r="PLQ19" s="1933"/>
      <c r="PLR19" s="1933"/>
      <c r="PLS19" s="1933"/>
      <c r="PLT19" s="1933"/>
      <c r="PLU19" s="1933"/>
      <c r="PLV19" s="1933"/>
      <c r="PLW19" s="1933"/>
      <c r="PLX19" s="1933"/>
      <c r="PLY19" s="1933"/>
      <c r="PLZ19" s="1933"/>
      <c r="PMA19" s="1933"/>
      <c r="PMB19" s="1933"/>
      <c r="PMC19" s="1933"/>
      <c r="PMD19" s="1933"/>
      <c r="PME19" s="1933"/>
      <c r="PMF19" s="1933"/>
      <c r="PMG19" s="1933"/>
      <c r="PMH19" s="1933"/>
      <c r="PMI19" s="1933"/>
      <c r="PMJ19" s="1933"/>
      <c r="PMK19" s="1933"/>
      <c r="PML19" s="1933"/>
      <c r="PMM19" s="1933"/>
      <c r="PMN19" s="1933"/>
      <c r="PMO19" s="1933"/>
      <c r="PMP19" s="1933"/>
      <c r="PMQ19" s="1933"/>
      <c r="PMR19" s="1933"/>
      <c r="PMS19" s="1933"/>
      <c r="PMT19" s="1933"/>
      <c r="PMU19" s="1933"/>
      <c r="PMV19" s="1933"/>
      <c r="PMW19" s="1933"/>
      <c r="PMX19" s="1933"/>
      <c r="PMY19" s="1933"/>
      <c r="PMZ19" s="1933"/>
      <c r="PNA19" s="1933"/>
      <c r="PNB19" s="1933"/>
      <c r="PNC19" s="1933"/>
      <c r="PND19" s="1933"/>
      <c r="PNE19" s="1933"/>
      <c r="PNF19" s="1933"/>
      <c r="PNG19" s="1933"/>
      <c r="PNH19" s="1933"/>
      <c r="PNI19" s="1933"/>
      <c r="PNJ19" s="1933"/>
      <c r="PNK19" s="1933"/>
      <c r="PNL19" s="1933"/>
      <c r="PNM19" s="1933"/>
      <c r="PNN19" s="1933"/>
      <c r="PNO19" s="1933"/>
      <c r="PNP19" s="1933"/>
      <c r="PNQ19" s="1933"/>
      <c r="PNR19" s="1933"/>
      <c r="PNS19" s="1933"/>
      <c r="PNT19" s="1933"/>
      <c r="PNU19" s="1933"/>
      <c r="PNV19" s="1933"/>
      <c r="PNW19" s="1933"/>
      <c r="PNX19" s="1933"/>
      <c r="PNY19" s="1933"/>
      <c r="PNZ19" s="1933"/>
      <c r="POA19" s="1933"/>
      <c r="POB19" s="1933"/>
      <c r="POC19" s="1933"/>
      <c r="POD19" s="1933"/>
      <c r="POE19" s="1933"/>
      <c r="POF19" s="1933"/>
      <c r="POG19" s="1933"/>
      <c r="POH19" s="1933"/>
      <c r="POI19" s="1933"/>
      <c r="POJ19" s="1933"/>
      <c r="POK19" s="1933"/>
      <c r="POL19" s="1933"/>
      <c r="POM19" s="1933"/>
      <c r="PON19" s="1933"/>
      <c r="POO19" s="1933"/>
      <c r="POP19" s="1933"/>
      <c r="POQ19" s="1933"/>
      <c r="POR19" s="1933"/>
      <c r="POS19" s="1933"/>
      <c r="POT19" s="1933"/>
      <c r="POU19" s="1933"/>
      <c r="POV19" s="1933"/>
      <c r="POW19" s="1933"/>
      <c r="POX19" s="1933"/>
      <c r="POY19" s="1933"/>
      <c r="POZ19" s="1933"/>
      <c r="PPA19" s="1933"/>
      <c r="PPB19" s="1933"/>
      <c r="PPC19" s="1933"/>
      <c r="PPD19" s="1933"/>
      <c r="PPE19" s="1933"/>
      <c r="PPF19" s="1933"/>
      <c r="PPG19" s="1933"/>
      <c r="PPH19" s="1933"/>
      <c r="PPI19" s="1933"/>
      <c r="PPJ19" s="1933"/>
      <c r="PPK19" s="1933"/>
      <c r="PPL19" s="1933"/>
      <c r="PPM19" s="1933"/>
      <c r="PPN19" s="1933"/>
      <c r="PPO19" s="1933"/>
      <c r="PPP19" s="1933"/>
      <c r="PPQ19" s="1933"/>
      <c r="PPR19" s="1933"/>
      <c r="PPS19" s="1933"/>
      <c r="PPT19" s="1933"/>
      <c r="PPU19" s="1933"/>
      <c r="PPV19" s="1933"/>
      <c r="PPW19" s="1933"/>
      <c r="PPX19" s="1933"/>
      <c r="PPY19" s="1933"/>
      <c r="PPZ19" s="1933"/>
      <c r="PQA19" s="1933"/>
      <c r="PQB19" s="1933"/>
      <c r="PQC19" s="1933"/>
      <c r="PQD19" s="1933"/>
      <c r="PQE19" s="1933"/>
      <c r="PQF19" s="1933"/>
      <c r="PQG19" s="1933"/>
      <c r="PQH19" s="1933"/>
      <c r="PQI19" s="1933"/>
      <c r="PQJ19" s="1933"/>
      <c r="PQK19" s="1933"/>
      <c r="PQL19" s="1933"/>
      <c r="PQM19" s="1933"/>
      <c r="PQN19" s="1933"/>
      <c r="PQO19" s="1933"/>
      <c r="PQP19" s="1933"/>
      <c r="PQQ19" s="1933"/>
      <c r="PQR19" s="1933"/>
      <c r="PQS19" s="1933"/>
      <c r="PQT19" s="1933"/>
      <c r="PQU19" s="1933"/>
      <c r="PQV19" s="1933"/>
      <c r="PQW19" s="1933"/>
      <c r="PQX19" s="1933"/>
      <c r="PQY19" s="1933"/>
      <c r="PQZ19" s="1933"/>
      <c r="PRA19" s="1933"/>
      <c r="PRB19" s="1933"/>
      <c r="PRC19" s="1933"/>
      <c r="PRD19" s="1933"/>
      <c r="PRE19" s="1933"/>
      <c r="PRF19" s="1933"/>
      <c r="PRG19" s="1933"/>
      <c r="PRH19" s="1933"/>
      <c r="PRI19" s="1933"/>
      <c r="PRJ19" s="1933"/>
      <c r="PRK19" s="1933"/>
      <c r="PRL19" s="1933"/>
      <c r="PRM19" s="1933"/>
      <c r="PRN19" s="1933"/>
      <c r="PRO19" s="1933"/>
      <c r="PRP19" s="1933"/>
      <c r="PRQ19" s="1933"/>
      <c r="PRR19" s="1933"/>
      <c r="PRS19" s="1933"/>
      <c r="PRT19" s="1933"/>
      <c r="PRU19" s="1933"/>
      <c r="PRV19" s="1933"/>
      <c r="PRW19" s="1933"/>
      <c r="PRX19" s="1933"/>
      <c r="PRY19" s="1933"/>
      <c r="PRZ19" s="1933"/>
      <c r="PSA19" s="1933"/>
      <c r="PSB19" s="1933"/>
      <c r="PSC19" s="1933"/>
      <c r="PSD19" s="1933"/>
      <c r="PSE19" s="1933"/>
      <c r="PSF19" s="1933"/>
      <c r="PSG19" s="1933"/>
      <c r="PSH19" s="1933"/>
      <c r="PSI19" s="1933"/>
      <c r="PSJ19" s="1933"/>
      <c r="PSK19" s="1933"/>
      <c r="PSL19" s="1933"/>
      <c r="PSM19" s="1933"/>
      <c r="PSN19" s="1933"/>
      <c r="PSO19" s="1933"/>
      <c r="PSP19" s="1933"/>
      <c r="PSQ19" s="1933"/>
      <c r="PSR19" s="1933"/>
      <c r="PSS19" s="1933"/>
      <c r="PST19" s="1933"/>
      <c r="PSU19" s="1933"/>
      <c r="PSV19" s="1933"/>
      <c r="PSW19" s="1933"/>
      <c r="PSX19" s="1933"/>
      <c r="PSY19" s="1933"/>
      <c r="PSZ19" s="1933"/>
      <c r="PTA19" s="1933"/>
      <c r="PTB19" s="1933"/>
      <c r="PTC19" s="1933"/>
      <c r="PTD19" s="1933"/>
      <c r="PTE19" s="1933"/>
      <c r="PTF19" s="1933"/>
      <c r="PTG19" s="1933"/>
      <c r="PTH19" s="1933"/>
      <c r="PTI19" s="1933"/>
      <c r="PTJ19" s="1933"/>
      <c r="PTK19" s="1933"/>
      <c r="PTL19" s="1933"/>
      <c r="PTM19" s="1933"/>
      <c r="PTN19" s="1933"/>
      <c r="PTO19" s="1933"/>
      <c r="PTP19" s="1933"/>
      <c r="PTQ19" s="1933"/>
      <c r="PTR19" s="1933"/>
      <c r="PTS19" s="1933"/>
      <c r="PTT19" s="1933"/>
      <c r="PTU19" s="1933"/>
      <c r="PTV19" s="1933"/>
      <c r="PTW19" s="1933"/>
      <c r="PTX19" s="1933"/>
      <c r="PTY19" s="1933"/>
      <c r="PTZ19" s="1933"/>
      <c r="PUA19" s="1933"/>
      <c r="PUB19" s="1933"/>
      <c r="PUC19" s="1933"/>
      <c r="PUD19" s="1933"/>
      <c r="PUE19" s="1933"/>
      <c r="PUF19" s="1933"/>
      <c r="PUG19" s="1933"/>
      <c r="PUH19" s="1933"/>
      <c r="PUI19" s="1933"/>
      <c r="PUJ19" s="1933"/>
      <c r="PUK19" s="1933"/>
      <c r="PUL19" s="1933"/>
      <c r="PUM19" s="1933"/>
      <c r="PUN19" s="1933"/>
      <c r="PUO19" s="1933"/>
      <c r="PUP19" s="1933"/>
      <c r="PUQ19" s="1933"/>
      <c r="PUR19" s="1933"/>
      <c r="PUS19" s="1933"/>
      <c r="PUT19" s="1933"/>
      <c r="PUU19" s="1933"/>
      <c r="PUV19" s="1933"/>
      <c r="PUW19" s="1933"/>
      <c r="PUX19" s="1933"/>
      <c r="PUY19" s="1933"/>
      <c r="PUZ19" s="1933"/>
      <c r="PVA19" s="1933"/>
      <c r="PVB19" s="1933"/>
      <c r="PVC19" s="1933"/>
      <c r="PVD19" s="1933"/>
      <c r="PVE19" s="1933"/>
      <c r="PVF19" s="1933"/>
      <c r="PVG19" s="1933"/>
      <c r="PVH19" s="1933"/>
      <c r="PVI19" s="1933"/>
      <c r="PVJ19" s="1933"/>
      <c r="PVK19" s="1933"/>
      <c r="PVL19" s="1933"/>
      <c r="PVM19" s="1933"/>
      <c r="PVN19" s="1933"/>
      <c r="PVO19" s="1933"/>
      <c r="PVP19" s="1933"/>
      <c r="PVQ19" s="1933"/>
      <c r="PVR19" s="1933"/>
      <c r="PVS19" s="1933"/>
      <c r="PVT19" s="1933"/>
      <c r="PVU19" s="1933"/>
      <c r="PVV19" s="1933"/>
      <c r="PVW19" s="1933"/>
      <c r="PVX19" s="1933"/>
      <c r="PVY19" s="1933"/>
      <c r="PVZ19" s="1933"/>
      <c r="PWA19" s="1933"/>
      <c r="PWB19" s="1933"/>
      <c r="PWC19" s="1933"/>
      <c r="PWD19" s="1933"/>
      <c r="PWE19" s="1933"/>
      <c r="PWF19" s="1933"/>
      <c r="PWG19" s="1933"/>
      <c r="PWH19" s="1933"/>
      <c r="PWI19" s="1933"/>
      <c r="PWJ19" s="1933"/>
      <c r="PWK19" s="1933"/>
      <c r="PWL19" s="1933"/>
      <c r="PWM19" s="1933"/>
      <c r="PWN19" s="1933"/>
      <c r="PWO19" s="1933"/>
      <c r="PWP19" s="1933"/>
      <c r="PWQ19" s="1933"/>
      <c r="PWR19" s="1933"/>
      <c r="PWS19" s="1933"/>
      <c r="PWT19" s="1933"/>
      <c r="PWU19" s="1933"/>
      <c r="PWV19" s="1933"/>
      <c r="PWW19" s="1933"/>
      <c r="PWX19" s="1933"/>
      <c r="PWY19" s="1933"/>
      <c r="PWZ19" s="1933"/>
      <c r="PXA19" s="1933"/>
      <c r="PXB19" s="1933"/>
      <c r="PXC19" s="1933"/>
      <c r="PXD19" s="1933"/>
      <c r="PXE19" s="1933"/>
      <c r="PXF19" s="1933"/>
      <c r="PXG19" s="1933"/>
      <c r="PXH19" s="1933"/>
      <c r="PXI19" s="1933"/>
      <c r="PXJ19" s="1933"/>
      <c r="PXK19" s="1933"/>
      <c r="PXL19" s="1933"/>
      <c r="PXM19" s="1933"/>
      <c r="PXN19" s="1933"/>
      <c r="PXO19" s="1933"/>
      <c r="PXP19" s="1933"/>
      <c r="PXQ19" s="1933"/>
      <c r="PXR19" s="1933"/>
      <c r="PXS19" s="1933"/>
      <c r="PXT19" s="1933"/>
      <c r="PXU19" s="1933"/>
      <c r="PXV19" s="1933"/>
      <c r="PXW19" s="1933"/>
      <c r="PXX19" s="1933"/>
      <c r="PXY19" s="1933"/>
      <c r="PXZ19" s="1933"/>
      <c r="PYA19" s="1933"/>
      <c r="PYB19" s="1933"/>
      <c r="PYC19" s="1933"/>
      <c r="PYD19" s="1933"/>
      <c r="PYE19" s="1933"/>
      <c r="PYF19" s="1933"/>
      <c r="PYG19" s="1933"/>
      <c r="PYH19" s="1933"/>
      <c r="PYI19" s="1933"/>
      <c r="PYJ19" s="1933"/>
      <c r="PYK19" s="1933"/>
      <c r="PYL19" s="1933"/>
      <c r="PYM19" s="1933"/>
      <c r="PYN19" s="1933"/>
      <c r="PYO19" s="1933"/>
      <c r="PYP19" s="1933"/>
      <c r="PYQ19" s="1933"/>
      <c r="PYR19" s="1933"/>
      <c r="PYS19" s="1933"/>
      <c r="PYT19" s="1933"/>
      <c r="PYU19" s="1933"/>
      <c r="PYV19" s="1933"/>
      <c r="PYW19" s="1933"/>
      <c r="PYX19" s="1933"/>
      <c r="PYY19" s="1933"/>
      <c r="PYZ19" s="1933"/>
      <c r="PZA19" s="1933"/>
      <c r="PZB19" s="1933"/>
      <c r="PZC19" s="1933"/>
      <c r="PZD19" s="1933"/>
      <c r="PZE19" s="1933"/>
      <c r="PZF19" s="1933"/>
      <c r="PZG19" s="1933"/>
      <c r="PZH19" s="1933"/>
      <c r="PZI19" s="1933"/>
      <c r="PZJ19" s="1933"/>
      <c r="PZK19" s="1933"/>
      <c r="PZL19" s="1933"/>
      <c r="PZM19" s="1933"/>
      <c r="PZN19" s="1933"/>
      <c r="PZO19" s="1933"/>
      <c r="PZP19" s="1933"/>
      <c r="PZQ19" s="1933"/>
      <c r="PZR19" s="1933"/>
      <c r="PZS19" s="1933"/>
      <c r="PZT19" s="1933"/>
      <c r="PZU19" s="1933"/>
      <c r="PZV19" s="1933"/>
      <c r="PZW19" s="1933"/>
      <c r="PZX19" s="1933"/>
      <c r="PZY19" s="1933"/>
      <c r="PZZ19" s="1933"/>
      <c r="QAA19" s="1933"/>
      <c r="QAB19" s="1933"/>
      <c r="QAC19" s="1933"/>
      <c r="QAD19" s="1933"/>
      <c r="QAE19" s="1933"/>
      <c r="QAF19" s="1933"/>
      <c r="QAG19" s="1933"/>
      <c r="QAH19" s="1933"/>
      <c r="QAI19" s="1933"/>
      <c r="QAJ19" s="1933"/>
      <c r="QAK19" s="1933"/>
      <c r="QAL19" s="1933"/>
      <c r="QAM19" s="1933"/>
      <c r="QAN19" s="1933"/>
      <c r="QAO19" s="1933"/>
      <c r="QAP19" s="1933"/>
      <c r="QAQ19" s="1933"/>
      <c r="QAR19" s="1933"/>
      <c r="QAS19" s="1933"/>
      <c r="QAT19" s="1933"/>
      <c r="QAU19" s="1933"/>
      <c r="QAV19" s="1933"/>
      <c r="QAW19" s="1933"/>
      <c r="QAX19" s="1933"/>
      <c r="QAY19" s="1933"/>
      <c r="QAZ19" s="1933"/>
      <c r="QBA19" s="1933"/>
      <c r="QBB19" s="1933"/>
      <c r="QBC19" s="1933"/>
      <c r="QBD19" s="1933"/>
      <c r="QBE19" s="1933"/>
      <c r="QBF19" s="1933"/>
      <c r="QBG19" s="1933"/>
      <c r="QBH19" s="1933"/>
      <c r="QBI19" s="1933"/>
      <c r="QBJ19" s="1933"/>
      <c r="QBK19" s="1933"/>
      <c r="QBL19" s="1933"/>
      <c r="QBM19" s="1933"/>
      <c r="QBN19" s="1933"/>
      <c r="QBO19" s="1933"/>
      <c r="QBP19" s="1933"/>
      <c r="QBQ19" s="1933"/>
      <c r="QBR19" s="1933"/>
      <c r="QBS19" s="1933"/>
      <c r="QBT19" s="1933"/>
      <c r="QBU19" s="1933"/>
      <c r="QBV19" s="1933"/>
      <c r="QBW19" s="1933"/>
      <c r="QBX19" s="1933"/>
      <c r="QBY19" s="1933"/>
      <c r="QBZ19" s="1933"/>
      <c r="QCA19" s="1933"/>
      <c r="QCB19" s="1933"/>
      <c r="QCC19" s="1933"/>
      <c r="QCD19" s="1933"/>
      <c r="QCE19" s="1933"/>
      <c r="QCF19" s="1933"/>
      <c r="QCG19" s="1933"/>
      <c r="QCH19" s="1933"/>
      <c r="QCI19" s="1933"/>
      <c r="QCJ19" s="1933"/>
      <c r="QCK19" s="1933"/>
      <c r="QCL19" s="1933"/>
      <c r="QCM19" s="1933"/>
      <c r="QCN19" s="1933"/>
      <c r="QCO19" s="1933"/>
      <c r="QCP19" s="1933"/>
      <c r="QCQ19" s="1933"/>
      <c r="QCR19" s="1933"/>
      <c r="QCS19" s="1933"/>
      <c r="QCT19" s="1933"/>
      <c r="QCU19" s="1933"/>
      <c r="QCV19" s="1933"/>
      <c r="QCW19" s="1933"/>
      <c r="QCX19" s="1933"/>
      <c r="QCY19" s="1933"/>
      <c r="QCZ19" s="1933"/>
      <c r="QDA19" s="1933"/>
      <c r="QDB19" s="1933"/>
      <c r="QDC19" s="1933"/>
      <c r="QDD19" s="1933"/>
      <c r="QDE19" s="1933"/>
      <c r="QDF19" s="1933"/>
      <c r="QDG19" s="1933"/>
      <c r="QDH19" s="1933"/>
      <c r="QDI19" s="1933"/>
      <c r="QDJ19" s="1933"/>
      <c r="QDK19" s="1933"/>
      <c r="QDL19" s="1933"/>
      <c r="QDM19" s="1933"/>
      <c r="QDN19" s="1933"/>
      <c r="QDO19" s="1933"/>
      <c r="QDP19" s="1933"/>
      <c r="QDQ19" s="1933"/>
      <c r="QDR19" s="1933"/>
      <c r="QDS19" s="1933"/>
      <c r="QDT19" s="1933"/>
      <c r="QDU19" s="1933"/>
      <c r="QDV19" s="1933"/>
      <c r="QDW19" s="1933"/>
      <c r="QDX19" s="1933"/>
      <c r="QDY19" s="1933"/>
      <c r="QDZ19" s="1933"/>
      <c r="QEA19" s="1933"/>
      <c r="QEB19" s="1933"/>
      <c r="QEC19" s="1933"/>
      <c r="QED19" s="1933"/>
      <c r="QEE19" s="1933"/>
      <c r="QEF19" s="1933"/>
      <c r="QEG19" s="1933"/>
      <c r="QEH19" s="1933"/>
      <c r="QEI19" s="1933"/>
      <c r="QEJ19" s="1933"/>
      <c r="QEK19" s="1933"/>
      <c r="QEL19" s="1933"/>
      <c r="QEM19" s="1933"/>
      <c r="QEN19" s="1933"/>
      <c r="QEO19" s="1933"/>
      <c r="QEP19" s="1933"/>
      <c r="QEQ19" s="1933"/>
      <c r="QER19" s="1933"/>
      <c r="QES19" s="1933"/>
      <c r="QET19" s="1933"/>
      <c r="QEU19" s="1933"/>
      <c r="QEV19" s="1933"/>
      <c r="QEW19" s="1933"/>
      <c r="QEX19" s="1933"/>
      <c r="QEY19" s="1933"/>
      <c r="QEZ19" s="1933"/>
      <c r="QFA19" s="1933"/>
      <c r="QFB19" s="1933"/>
      <c r="QFC19" s="1933"/>
      <c r="QFD19" s="1933"/>
      <c r="QFE19" s="1933"/>
      <c r="QFF19" s="1933"/>
      <c r="QFG19" s="1933"/>
      <c r="QFH19" s="1933"/>
      <c r="QFI19" s="1933"/>
      <c r="QFJ19" s="1933"/>
      <c r="QFK19" s="1933"/>
      <c r="QFL19" s="1933"/>
      <c r="QFM19" s="1933"/>
      <c r="QFN19" s="1933"/>
      <c r="QFO19" s="1933"/>
      <c r="QFP19" s="1933"/>
      <c r="QFQ19" s="1933"/>
      <c r="QFR19" s="1933"/>
      <c r="QFS19" s="1933"/>
      <c r="QFT19" s="1933"/>
      <c r="QFU19" s="1933"/>
      <c r="QFV19" s="1933"/>
      <c r="QFW19" s="1933"/>
      <c r="QFX19" s="1933"/>
      <c r="QFY19" s="1933"/>
      <c r="QFZ19" s="1933"/>
      <c r="QGA19" s="1933"/>
      <c r="QGB19" s="1933"/>
      <c r="QGC19" s="1933"/>
      <c r="QGD19" s="1933"/>
      <c r="QGE19" s="1933"/>
      <c r="QGF19" s="1933"/>
      <c r="QGG19" s="1933"/>
      <c r="QGH19" s="1933"/>
      <c r="QGI19" s="1933"/>
      <c r="QGJ19" s="1933"/>
      <c r="QGK19" s="1933"/>
      <c r="QGL19" s="1933"/>
      <c r="QGM19" s="1933"/>
      <c r="QGN19" s="1933"/>
      <c r="QGO19" s="1933"/>
      <c r="QGP19" s="1933"/>
      <c r="QGQ19" s="1933"/>
      <c r="QGR19" s="1933"/>
      <c r="QGS19" s="1933"/>
      <c r="QGT19" s="1933"/>
      <c r="QGU19" s="1933"/>
      <c r="QGV19" s="1933"/>
      <c r="QGW19" s="1933"/>
      <c r="QGX19" s="1933"/>
      <c r="QGY19" s="1933"/>
      <c r="QGZ19" s="1933"/>
      <c r="QHA19" s="1933"/>
      <c r="QHB19" s="1933"/>
      <c r="QHC19" s="1933"/>
      <c r="QHD19" s="1933"/>
      <c r="QHE19" s="1933"/>
      <c r="QHF19" s="1933"/>
      <c r="QHG19" s="1933"/>
      <c r="QHH19" s="1933"/>
      <c r="QHI19" s="1933"/>
      <c r="QHJ19" s="1933"/>
      <c r="QHK19" s="1933"/>
      <c r="QHL19" s="1933"/>
      <c r="QHM19" s="1933"/>
      <c r="QHN19" s="1933"/>
      <c r="QHO19" s="1933"/>
      <c r="QHP19" s="1933"/>
      <c r="QHQ19" s="1933"/>
      <c r="QHR19" s="1933"/>
      <c r="QHS19" s="1933"/>
      <c r="QHT19" s="1933"/>
      <c r="QHU19" s="1933"/>
      <c r="QHV19" s="1933"/>
      <c r="QHW19" s="1933"/>
      <c r="QHX19" s="1933"/>
      <c r="QHY19" s="1933"/>
      <c r="QHZ19" s="1933"/>
      <c r="QIA19" s="1933"/>
      <c r="QIB19" s="1933"/>
      <c r="QIC19" s="1933"/>
      <c r="QID19" s="1933"/>
      <c r="QIE19" s="1933"/>
      <c r="QIF19" s="1933"/>
      <c r="QIG19" s="1933"/>
      <c r="QIH19" s="1933"/>
      <c r="QII19" s="1933"/>
      <c r="QIJ19" s="1933"/>
      <c r="QIK19" s="1933"/>
      <c r="QIL19" s="1933"/>
      <c r="QIM19" s="1933"/>
      <c r="QIN19" s="1933"/>
      <c r="QIO19" s="1933"/>
      <c r="QIP19" s="1933"/>
      <c r="QIQ19" s="1933"/>
      <c r="QIR19" s="1933"/>
      <c r="QIS19" s="1933"/>
      <c r="QIT19" s="1933"/>
      <c r="QIU19" s="1933"/>
      <c r="QIV19" s="1933"/>
      <c r="QIW19" s="1933"/>
      <c r="QIX19" s="1933"/>
      <c r="QIY19" s="1933"/>
      <c r="QIZ19" s="1933"/>
      <c r="QJA19" s="1933"/>
      <c r="QJB19" s="1933"/>
      <c r="QJC19" s="1933"/>
      <c r="QJD19" s="1933"/>
      <c r="QJE19" s="1933"/>
      <c r="QJF19" s="1933"/>
      <c r="QJG19" s="1933"/>
      <c r="QJH19" s="1933"/>
      <c r="QJI19" s="1933"/>
      <c r="QJJ19" s="1933"/>
      <c r="QJK19" s="1933"/>
      <c r="QJL19" s="1933"/>
      <c r="QJM19" s="1933"/>
      <c r="QJN19" s="1933"/>
      <c r="QJO19" s="1933"/>
      <c r="QJP19" s="1933"/>
      <c r="QJQ19" s="1933"/>
      <c r="QJR19" s="1933"/>
      <c r="QJS19" s="1933"/>
      <c r="QJT19" s="1933"/>
      <c r="QJU19" s="1933"/>
      <c r="QJV19" s="1933"/>
      <c r="QJW19" s="1933"/>
      <c r="QJX19" s="1933"/>
      <c r="QJY19" s="1933"/>
      <c r="QJZ19" s="1933"/>
      <c r="QKA19" s="1933"/>
      <c r="QKB19" s="1933"/>
      <c r="QKC19" s="1933"/>
      <c r="QKD19" s="1933"/>
      <c r="QKE19" s="1933"/>
      <c r="QKF19" s="1933"/>
      <c r="QKG19" s="1933"/>
      <c r="QKH19" s="1933"/>
      <c r="QKI19" s="1933"/>
      <c r="QKJ19" s="1933"/>
      <c r="QKK19" s="1933"/>
      <c r="QKL19" s="1933"/>
      <c r="QKM19" s="1933"/>
      <c r="QKN19" s="1933"/>
      <c r="QKO19" s="1933"/>
      <c r="QKP19" s="1933"/>
      <c r="QKQ19" s="1933"/>
      <c r="QKR19" s="1933"/>
      <c r="QKS19" s="1933"/>
      <c r="QKT19" s="1933"/>
      <c r="QKU19" s="1933"/>
      <c r="QKV19" s="1933"/>
      <c r="QKW19" s="1933"/>
      <c r="QKX19" s="1933"/>
      <c r="QKY19" s="1933"/>
      <c r="QKZ19" s="1933"/>
      <c r="QLA19" s="1933"/>
      <c r="QLB19" s="1933"/>
      <c r="QLC19" s="1933"/>
      <c r="QLD19" s="1933"/>
      <c r="QLE19" s="1933"/>
      <c r="QLF19" s="1933"/>
      <c r="QLG19" s="1933"/>
      <c r="QLH19" s="1933"/>
      <c r="QLI19" s="1933"/>
      <c r="QLJ19" s="1933"/>
      <c r="QLK19" s="1933"/>
      <c r="QLL19" s="1933"/>
      <c r="QLM19" s="1933"/>
      <c r="QLN19" s="1933"/>
      <c r="QLO19" s="1933"/>
      <c r="QLP19" s="1933"/>
      <c r="QLQ19" s="1933"/>
      <c r="QLR19" s="1933"/>
      <c r="QLS19" s="1933"/>
      <c r="QLT19" s="1933"/>
      <c r="QLU19" s="1933"/>
      <c r="QLV19" s="1933"/>
      <c r="QLW19" s="1933"/>
      <c r="QLX19" s="1933"/>
      <c r="QLY19" s="1933"/>
      <c r="QLZ19" s="1933"/>
      <c r="QMA19" s="1933"/>
      <c r="QMB19" s="1933"/>
      <c r="QMC19" s="1933"/>
      <c r="QMD19" s="1933"/>
      <c r="QME19" s="1933"/>
      <c r="QMF19" s="1933"/>
      <c r="QMG19" s="1933"/>
      <c r="QMH19" s="1933"/>
      <c r="QMI19" s="1933"/>
      <c r="QMJ19" s="1933"/>
      <c r="QMK19" s="1933"/>
      <c r="QML19" s="1933"/>
      <c r="QMM19" s="1933"/>
      <c r="QMN19" s="1933"/>
      <c r="QMO19" s="1933"/>
      <c r="QMP19" s="1933"/>
      <c r="QMQ19" s="1933"/>
      <c r="QMR19" s="1933"/>
      <c r="QMS19" s="1933"/>
      <c r="QMT19" s="1933"/>
      <c r="QMU19" s="1933"/>
      <c r="QMV19" s="1933"/>
      <c r="QMW19" s="1933"/>
      <c r="QMX19" s="1933"/>
      <c r="QMY19" s="1933"/>
      <c r="QMZ19" s="1933"/>
      <c r="QNA19" s="1933"/>
      <c r="QNB19" s="1933"/>
      <c r="QNC19" s="1933"/>
      <c r="QND19" s="1933"/>
      <c r="QNE19" s="1933"/>
      <c r="QNF19" s="1933"/>
      <c r="QNG19" s="1933"/>
      <c r="QNH19" s="1933"/>
      <c r="QNI19" s="1933"/>
      <c r="QNJ19" s="1933"/>
      <c r="QNK19" s="1933"/>
      <c r="QNL19" s="1933"/>
      <c r="QNM19" s="1933"/>
      <c r="QNN19" s="1933"/>
      <c r="QNO19" s="1933"/>
      <c r="QNP19" s="1933"/>
      <c r="QNQ19" s="1933"/>
      <c r="QNR19" s="1933"/>
      <c r="QNS19" s="1933"/>
      <c r="QNT19" s="1933"/>
      <c r="QNU19" s="1933"/>
      <c r="QNV19" s="1933"/>
      <c r="QNW19" s="1933"/>
      <c r="QNX19" s="1933"/>
      <c r="QNY19" s="1933"/>
      <c r="QNZ19" s="1933"/>
      <c r="QOA19" s="1933"/>
      <c r="QOB19" s="1933"/>
      <c r="QOC19" s="1933"/>
      <c r="QOD19" s="1933"/>
      <c r="QOE19" s="1933"/>
      <c r="QOF19" s="1933"/>
      <c r="QOG19" s="1933"/>
      <c r="QOH19" s="1933"/>
      <c r="QOI19" s="1933"/>
      <c r="QOJ19" s="1933"/>
      <c r="QOK19" s="1933"/>
      <c r="QOL19" s="1933"/>
      <c r="QOM19" s="1933"/>
      <c r="QON19" s="1933"/>
      <c r="QOO19" s="1933"/>
      <c r="QOP19" s="1933"/>
      <c r="QOQ19" s="1933"/>
      <c r="QOR19" s="1933"/>
      <c r="QOS19" s="1933"/>
      <c r="QOT19" s="1933"/>
      <c r="QOU19" s="1933"/>
      <c r="QOV19" s="1933"/>
      <c r="QOW19" s="1933"/>
      <c r="QOX19" s="1933"/>
      <c r="QOY19" s="1933"/>
      <c r="QOZ19" s="1933"/>
      <c r="QPA19" s="1933"/>
      <c r="QPB19" s="1933"/>
      <c r="QPC19" s="1933"/>
      <c r="QPD19" s="1933"/>
      <c r="QPE19" s="1933"/>
      <c r="QPF19" s="1933"/>
      <c r="QPG19" s="1933"/>
      <c r="QPH19" s="1933"/>
      <c r="QPI19" s="1933"/>
      <c r="QPJ19" s="1933"/>
      <c r="QPK19" s="1933"/>
      <c r="QPL19" s="1933"/>
      <c r="QPM19" s="1933"/>
      <c r="QPN19" s="1933"/>
      <c r="QPO19" s="1933"/>
      <c r="QPP19" s="1933"/>
      <c r="QPQ19" s="1933"/>
      <c r="QPR19" s="1933"/>
      <c r="QPS19" s="1933"/>
      <c r="QPT19" s="1933"/>
      <c r="QPU19" s="1933"/>
      <c r="QPV19" s="1933"/>
      <c r="QPW19" s="1933"/>
      <c r="QPX19" s="1933"/>
      <c r="QPY19" s="1933"/>
      <c r="QPZ19" s="1933"/>
      <c r="QQA19" s="1933"/>
      <c r="QQB19" s="1933"/>
      <c r="QQC19" s="1933"/>
      <c r="QQD19" s="1933"/>
      <c r="QQE19" s="1933"/>
      <c r="QQF19" s="1933"/>
      <c r="QQG19" s="1933"/>
      <c r="QQH19" s="1933"/>
      <c r="QQI19" s="1933"/>
      <c r="QQJ19" s="1933"/>
      <c r="QQK19" s="1933"/>
      <c r="QQL19" s="1933"/>
      <c r="QQM19" s="1933"/>
      <c r="QQN19" s="1933"/>
      <c r="QQO19" s="1933"/>
      <c r="QQP19" s="1933"/>
      <c r="QQQ19" s="1933"/>
      <c r="QQR19" s="1933"/>
      <c r="QQS19" s="1933"/>
      <c r="QQT19" s="1933"/>
      <c r="QQU19" s="1933"/>
      <c r="QQV19" s="1933"/>
      <c r="QQW19" s="1933"/>
      <c r="QQX19" s="1933"/>
      <c r="QQY19" s="1933"/>
      <c r="QQZ19" s="1933"/>
      <c r="QRA19" s="1933"/>
      <c r="QRB19" s="1933"/>
      <c r="QRC19" s="1933"/>
      <c r="QRD19" s="1933"/>
      <c r="QRE19" s="1933"/>
      <c r="QRF19" s="1933"/>
      <c r="QRG19" s="1933"/>
      <c r="QRH19" s="1933"/>
      <c r="QRI19" s="1933"/>
      <c r="QRJ19" s="1933"/>
      <c r="QRK19" s="1933"/>
      <c r="QRL19" s="1933"/>
      <c r="QRM19" s="1933"/>
      <c r="QRN19" s="1933"/>
      <c r="QRO19" s="1933"/>
      <c r="QRP19" s="1933"/>
      <c r="QRQ19" s="1933"/>
      <c r="QRR19" s="1933"/>
      <c r="QRS19" s="1933"/>
      <c r="QRT19" s="1933"/>
      <c r="QRU19" s="1933"/>
      <c r="QRV19" s="1933"/>
      <c r="QRW19" s="1933"/>
      <c r="QRX19" s="1933"/>
      <c r="QRY19" s="1933"/>
      <c r="QRZ19" s="1933"/>
      <c r="QSA19" s="1933"/>
      <c r="QSB19" s="1933"/>
      <c r="QSC19" s="1933"/>
      <c r="QSD19" s="1933"/>
      <c r="QSE19" s="1933"/>
      <c r="QSF19" s="1933"/>
      <c r="QSG19" s="1933"/>
      <c r="QSH19" s="1933"/>
      <c r="QSI19" s="1933"/>
      <c r="QSJ19" s="1933"/>
      <c r="QSK19" s="1933"/>
      <c r="QSL19" s="1933"/>
      <c r="QSM19" s="1933"/>
      <c r="QSN19" s="1933"/>
      <c r="QSO19" s="1933"/>
      <c r="QSP19" s="1933"/>
      <c r="QSQ19" s="1933"/>
      <c r="QSR19" s="1933"/>
      <c r="QSS19" s="1933"/>
      <c r="QST19" s="1933"/>
      <c r="QSU19" s="1933"/>
      <c r="QSV19" s="1933"/>
      <c r="QSW19" s="1933"/>
      <c r="QSX19" s="1933"/>
      <c r="QSY19" s="1933"/>
      <c r="QSZ19" s="1933"/>
      <c r="QTA19" s="1933"/>
      <c r="QTB19" s="1933"/>
      <c r="QTC19" s="1933"/>
      <c r="QTD19" s="1933"/>
      <c r="QTE19" s="1933"/>
      <c r="QTF19" s="1933"/>
      <c r="QTG19" s="1933"/>
      <c r="QTH19" s="1933"/>
      <c r="QTI19" s="1933"/>
      <c r="QTJ19" s="1933"/>
      <c r="QTK19" s="1933"/>
      <c r="QTL19" s="1933"/>
      <c r="QTM19" s="1933"/>
      <c r="QTN19" s="1933"/>
      <c r="QTO19" s="1933"/>
      <c r="QTP19" s="1933"/>
      <c r="QTQ19" s="1933"/>
      <c r="QTR19" s="1933"/>
      <c r="QTS19" s="1933"/>
      <c r="QTT19" s="1933"/>
      <c r="QTU19" s="1933"/>
      <c r="QTV19" s="1933"/>
      <c r="QTW19" s="1933"/>
      <c r="QTX19" s="1933"/>
      <c r="QTY19" s="1933"/>
      <c r="QTZ19" s="1933"/>
      <c r="QUA19" s="1933"/>
      <c r="QUB19" s="1933"/>
      <c r="QUC19" s="1933"/>
      <c r="QUD19" s="1933"/>
      <c r="QUE19" s="1933"/>
      <c r="QUF19" s="1933"/>
      <c r="QUG19" s="1933"/>
      <c r="QUH19" s="1933"/>
      <c r="QUI19" s="1933"/>
      <c r="QUJ19" s="1933"/>
      <c r="QUK19" s="1933"/>
      <c r="QUL19" s="1933"/>
      <c r="QUM19" s="1933"/>
      <c r="QUN19" s="1933"/>
      <c r="QUO19" s="1933"/>
      <c r="QUP19" s="1933"/>
      <c r="QUQ19" s="1933"/>
      <c r="QUR19" s="1933"/>
      <c r="QUS19" s="1933"/>
      <c r="QUT19" s="1933"/>
      <c r="QUU19" s="1933"/>
      <c r="QUV19" s="1933"/>
      <c r="QUW19" s="1933"/>
      <c r="QUX19" s="1933"/>
      <c r="QUY19" s="1933"/>
      <c r="QUZ19" s="1933"/>
      <c r="QVA19" s="1933"/>
      <c r="QVB19" s="1933"/>
      <c r="QVC19" s="1933"/>
      <c r="QVD19" s="1933"/>
      <c r="QVE19" s="1933"/>
      <c r="QVF19" s="1933"/>
      <c r="QVG19" s="1933"/>
      <c r="QVH19" s="1933"/>
      <c r="QVI19" s="1933"/>
      <c r="QVJ19" s="1933"/>
      <c r="QVK19" s="1933"/>
      <c r="QVL19" s="1933"/>
      <c r="QVM19" s="1933"/>
      <c r="QVN19" s="1933"/>
      <c r="QVO19" s="1933"/>
      <c r="QVP19" s="1933"/>
      <c r="QVQ19" s="1933"/>
      <c r="QVR19" s="1933"/>
      <c r="QVS19" s="1933"/>
      <c r="QVT19" s="1933"/>
      <c r="QVU19" s="1933"/>
      <c r="QVV19" s="1933"/>
      <c r="QVW19" s="1933"/>
      <c r="QVX19" s="1933"/>
      <c r="QVY19" s="1933"/>
      <c r="QVZ19" s="1933"/>
      <c r="QWA19" s="1933"/>
      <c r="QWB19" s="1933"/>
      <c r="QWC19" s="1933"/>
      <c r="QWD19" s="1933"/>
      <c r="QWE19" s="1933"/>
      <c r="QWF19" s="1933"/>
      <c r="QWG19" s="1933"/>
      <c r="QWH19" s="1933"/>
      <c r="QWI19" s="1933"/>
      <c r="QWJ19" s="1933"/>
      <c r="QWK19" s="1933"/>
      <c r="QWL19" s="1933"/>
      <c r="QWM19" s="1933"/>
      <c r="QWN19" s="1933"/>
      <c r="QWO19" s="1933"/>
      <c r="QWP19" s="1933"/>
      <c r="QWQ19" s="1933"/>
      <c r="QWR19" s="1933"/>
      <c r="QWS19" s="1933"/>
      <c r="QWT19" s="1933"/>
      <c r="QWU19" s="1933"/>
      <c r="QWV19" s="1933"/>
      <c r="QWW19" s="1933"/>
      <c r="QWX19" s="1933"/>
      <c r="QWY19" s="1933"/>
      <c r="QWZ19" s="1933"/>
      <c r="QXA19" s="1933"/>
      <c r="QXB19" s="1933"/>
      <c r="QXC19" s="1933"/>
      <c r="QXD19" s="1933"/>
      <c r="QXE19" s="1933"/>
      <c r="QXF19" s="1933"/>
      <c r="QXG19" s="1933"/>
      <c r="QXH19" s="1933"/>
      <c r="QXI19" s="1933"/>
      <c r="QXJ19" s="1933"/>
      <c r="QXK19" s="1933"/>
      <c r="QXL19" s="1933"/>
      <c r="QXM19" s="1933"/>
      <c r="QXN19" s="1933"/>
      <c r="QXO19" s="1933"/>
      <c r="QXP19" s="1933"/>
      <c r="QXQ19" s="1933"/>
      <c r="QXR19" s="1933"/>
      <c r="QXS19" s="1933"/>
      <c r="QXT19" s="1933"/>
      <c r="QXU19" s="1933"/>
      <c r="QXV19" s="1933"/>
      <c r="QXW19" s="1933"/>
      <c r="QXX19" s="1933"/>
      <c r="QXY19" s="1933"/>
      <c r="QXZ19" s="1933"/>
      <c r="QYA19" s="1933"/>
      <c r="QYB19" s="1933"/>
      <c r="QYC19" s="1933"/>
      <c r="QYD19" s="1933"/>
      <c r="QYE19" s="1933"/>
      <c r="QYF19" s="1933"/>
      <c r="QYG19" s="1933"/>
      <c r="QYH19" s="1933"/>
      <c r="QYI19" s="1933"/>
      <c r="QYJ19" s="1933"/>
      <c r="QYK19" s="1933"/>
      <c r="QYL19" s="1933"/>
      <c r="QYM19" s="1933"/>
      <c r="QYN19" s="1933"/>
      <c r="QYO19" s="1933"/>
      <c r="QYP19" s="1933"/>
      <c r="QYQ19" s="1933"/>
      <c r="QYR19" s="1933"/>
      <c r="QYS19" s="1933"/>
      <c r="QYT19" s="1933"/>
      <c r="QYU19" s="1933"/>
      <c r="QYV19" s="1933"/>
      <c r="QYW19" s="1933"/>
      <c r="QYX19" s="1933"/>
      <c r="QYY19" s="1933"/>
      <c r="QYZ19" s="1933"/>
      <c r="QZA19" s="1933"/>
      <c r="QZB19" s="1933"/>
      <c r="QZC19" s="1933"/>
      <c r="QZD19" s="1933"/>
      <c r="QZE19" s="1933"/>
      <c r="QZF19" s="1933"/>
      <c r="QZG19" s="1933"/>
      <c r="QZH19" s="1933"/>
      <c r="QZI19" s="1933"/>
      <c r="QZJ19" s="1933"/>
      <c r="QZK19" s="1933"/>
      <c r="QZL19" s="1933"/>
      <c r="QZM19" s="1933"/>
      <c r="QZN19" s="1933"/>
      <c r="QZO19" s="1933"/>
      <c r="QZP19" s="1933"/>
      <c r="QZQ19" s="1933"/>
      <c r="QZR19" s="1933"/>
      <c r="QZS19" s="1933"/>
      <c r="QZT19" s="1933"/>
      <c r="QZU19" s="1933"/>
      <c r="QZV19" s="1933"/>
      <c r="QZW19" s="1933"/>
      <c r="QZX19" s="1933"/>
      <c r="QZY19" s="1933"/>
      <c r="QZZ19" s="1933"/>
      <c r="RAA19" s="1933"/>
      <c r="RAB19" s="1933"/>
      <c r="RAC19" s="1933"/>
      <c r="RAD19" s="1933"/>
      <c r="RAE19" s="1933"/>
      <c r="RAF19" s="1933"/>
      <c r="RAG19" s="1933"/>
      <c r="RAH19" s="1933"/>
      <c r="RAI19" s="1933"/>
      <c r="RAJ19" s="1933"/>
      <c r="RAK19" s="1933"/>
      <c r="RAL19" s="1933"/>
      <c r="RAM19" s="1933"/>
      <c r="RAN19" s="1933"/>
      <c r="RAO19" s="1933"/>
      <c r="RAP19" s="1933"/>
      <c r="RAQ19" s="1933"/>
      <c r="RAR19" s="1933"/>
      <c r="RAS19" s="1933"/>
      <c r="RAT19" s="1933"/>
      <c r="RAU19" s="1933"/>
      <c r="RAV19" s="1933"/>
      <c r="RAW19" s="1933"/>
      <c r="RAX19" s="1933"/>
      <c r="RAY19" s="1933"/>
      <c r="RAZ19" s="1933"/>
      <c r="RBA19" s="1933"/>
      <c r="RBB19" s="1933"/>
      <c r="RBC19" s="1933"/>
      <c r="RBD19" s="1933"/>
      <c r="RBE19" s="1933"/>
      <c r="RBF19" s="1933"/>
      <c r="RBG19" s="1933"/>
      <c r="RBH19" s="1933"/>
      <c r="RBI19" s="1933"/>
      <c r="RBJ19" s="1933"/>
      <c r="RBK19" s="1933"/>
      <c r="RBL19" s="1933"/>
      <c r="RBM19" s="1933"/>
      <c r="RBN19" s="1933"/>
      <c r="RBO19" s="1933"/>
      <c r="RBP19" s="1933"/>
      <c r="RBQ19" s="1933"/>
      <c r="RBR19" s="1933"/>
      <c r="RBS19" s="1933"/>
      <c r="RBT19" s="1933"/>
      <c r="RBU19" s="1933"/>
      <c r="RBV19" s="1933"/>
      <c r="RBW19" s="1933"/>
      <c r="RBX19" s="1933"/>
      <c r="RBY19" s="1933"/>
      <c r="RBZ19" s="1933"/>
      <c r="RCA19" s="1933"/>
      <c r="RCB19" s="1933"/>
      <c r="RCC19" s="1933"/>
      <c r="RCD19" s="1933"/>
      <c r="RCE19" s="1933"/>
      <c r="RCF19" s="1933"/>
      <c r="RCG19" s="1933"/>
      <c r="RCH19" s="1933"/>
      <c r="RCI19" s="1933"/>
      <c r="RCJ19" s="1933"/>
      <c r="RCK19" s="1933"/>
      <c r="RCL19" s="1933"/>
      <c r="RCM19" s="1933"/>
      <c r="RCN19" s="1933"/>
      <c r="RCO19" s="1933"/>
      <c r="RCP19" s="1933"/>
      <c r="RCQ19" s="1933"/>
      <c r="RCR19" s="1933"/>
      <c r="RCS19" s="1933"/>
      <c r="RCT19" s="1933"/>
      <c r="RCU19" s="1933"/>
      <c r="RCV19" s="1933"/>
      <c r="RCW19" s="1933"/>
      <c r="RCX19" s="1933"/>
      <c r="RCY19" s="1933"/>
      <c r="RCZ19" s="1933"/>
      <c r="RDA19" s="1933"/>
      <c r="RDB19" s="1933"/>
      <c r="RDC19" s="1933"/>
      <c r="RDD19" s="1933"/>
      <c r="RDE19" s="1933"/>
      <c r="RDF19" s="1933"/>
      <c r="RDG19" s="1933"/>
      <c r="RDH19" s="1933"/>
      <c r="RDI19" s="1933"/>
      <c r="RDJ19" s="1933"/>
      <c r="RDK19" s="1933"/>
      <c r="RDL19" s="1933"/>
      <c r="RDM19" s="1933"/>
      <c r="RDN19" s="1933"/>
      <c r="RDO19" s="1933"/>
      <c r="RDP19" s="1933"/>
      <c r="RDQ19" s="1933"/>
      <c r="RDR19" s="1933"/>
      <c r="RDS19" s="1933"/>
      <c r="RDT19" s="1933"/>
      <c r="RDU19" s="1933"/>
      <c r="RDV19" s="1933"/>
      <c r="RDW19" s="1933"/>
      <c r="RDX19" s="1933"/>
      <c r="RDY19" s="1933"/>
      <c r="RDZ19" s="1933"/>
      <c r="REA19" s="1933"/>
      <c r="REB19" s="1933"/>
      <c r="REC19" s="1933"/>
      <c r="RED19" s="1933"/>
      <c r="REE19" s="1933"/>
      <c r="REF19" s="1933"/>
      <c r="REG19" s="1933"/>
      <c r="REH19" s="1933"/>
      <c r="REI19" s="1933"/>
      <c r="REJ19" s="1933"/>
      <c r="REK19" s="1933"/>
      <c r="REL19" s="1933"/>
      <c r="REM19" s="1933"/>
      <c r="REN19" s="1933"/>
      <c r="REO19" s="1933"/>
      <c r="REP19" s="1933"/>
      <c r="REQ19" s="1933"/>
      <c r="RER19" s="1933"/>
      <c r="RES19" s="1933"/>
      <c r="RET19" s="1933"/>
      <c r="REU19" s="1933"/>
      <c r="REV19" s="1933"/>
      <c r="REW19" s="1933"/>
      <c r="REX19" s="1933"/>
      <c r="REY19" s="1933"/>
      <c r="REZ19" s="1933"/>
      <c r="RFA19" s="1933"/>
      <c r="RFB19" s="1933"/>
      <c r="RFC19" s="1933"/>
      <c r="RFD19" s="1933"/>
      <c r="RFE19" s="1933"/>
      <c r="RFF19" s="1933"/>
      <c r="RFG19" s="1933"/>
      <c r="RFH19" s="1933"/>
      <c r="RFI19" s="1933"/>
      <c r="RFJ19" s="1933"/>
      <c r="RFK19" s="1933"/>
      <c r="RFL19" s="1933"/>
      <c r="RFM19" s="1933"/>
      <c r="RFN19" s="1933"/>
      <c r="RFO19" s="1933"/>
      <c r="RFP19" s="1933"/>
      <c r="RFQ19" s="1933"/>
      <c r="RFR19" s="1933"/>
      <c r="RFS19" s="1933"/>
      <c r="RFT19" s="1933"/>
      <c r="RFU19" s="1933"/>
      <c r="RFV19" s="1933"/>
      <c r="RFW19" s="1933"/>
      <c r="RFX19" s="1933"/>
      <c r="RFY19" s="1933"/>
      <c r="RFZ19" s="1933"/>
      <c r="RGA19" s="1933"/>
      <c r="RGB19" s="1933"/>
      <c r="RGC19" s="1933"/>
      <c r="RGD19" s="1933"/>
      <c r="RGE19" s="1933"/>
      <c r="RGF19" s="1933"/>
      <c r="RGG19" s="1933"/>
      <c r="RGH19" s="1933"/>
      <c r="RGI19" s="1933"/>
      <c r="RGJ19" s="1933"/>
      <c r="RGK19" s="1933"/>
      <c r="RGL19" s="1933"/>
      <c r="RGM19" s="1933"/>
      <c r="RGN19" s="1933"/>
      <c r="RGO19" s="1933"/>
      <c r="RGP19" s="1933"/>
      <c r="RGQ19" s="1933"/>
      <c r="RGR19" s="1933"/>
      <c r="RGS19" s="1933"/>
      <c r="RGT19" s="1933"/>
      <c r="RGU19" s="1933"/>
      <c r="RGV19" s="1933"/>
      <c r="RGW19" s="1933"/>
      <c r="RGX19" s="1933"/>
      <c r="RGY19" s="1933"/>
      <c r="RGZ19" s="1933"/>
      <c r="RHA19" s="1933"/>
      <c r="RHB19" s="1933"/>
      <c r="RHC19" s="1933"/>
      <c r="RHD19" s="1933"/>
      <c r="RHE19" s="1933"/>
      <c r="RHF19" s="1933"/>
      <c r="RHG19" s="1933"/>
      <c r="RHH19" s="1933"/>
      <c r="RHI19" s="1933"/>
      <c r="RHJ19" s="1933"/>
      <c r="RHK19" s="1933"/>
      <c r="RHL19" s="1933"/>
      <c r="RHM19" s="1933"/>
      <c r="RHN19" s="1933"/>
      <c r="RHO19" s="1933"/>
      <c r="RHP19" s="1933"/>
      <c r="RHQ19" s="1933"/>
      <c r="RHR19" s="1933"/>
      <c r="RHS19" s="1933"/>
      <c r="RHT19" s="1933"/>
      <c r="RHU19" s="1933"/>
      <c r="RHV19" s="1933"/>
      <c r="RHW19" s="1933"/>
      <c r="RHX19" s="1933"/>
      <c r="RHY19" s="1933"/>
      <c r="RHZ19" s="1933"/>
      <c r="RIA19" s="1933"/>
      <c r="RIB19" s="1933"/>
      <c r="RIC19" s="1933"/>
      <c r="RID19" s="1933"/>
      <c r="RIE19" s="1933"/>
      <c r="RIF19" s="1933"/>
      <c r="RIG19" s="1933"/>
      <c r="RIH19" s="1933"/>
      <c r="RII19" s="1933"/>
      <c r="RIJ19" s="1933"/>
      <c r="RIK19" s="1933"/>
      <c r="RIL19" s="1933"/>
      <c r="RIM19" s="1933"/>
      <c r="RIN19" s="1933"/>
      <c r="RIO19" s="1933"/>
      <c r="RIP19" s="1933"/>
      <c r="RIQ19" s="1933"/>
      <c r="RIR19" s="1933"/>
      <c r="RIS19" s="1933"/>
      <c r="RIT19" s="1933"/>
      <c r="RIU19" s="1933"/>
      <c r="RIV19" s="1933"/>
      <c r="RIW19" s="1933"/>
      <c r="RIX19" s="1933"/>
      <c r="RIY19" s="1933"/>
      <c r="RIZ19" s="1933"/>
      <c r="RJA19" s="1933"/>
      <c r="RJB19" s="1933"/>
      <c r="RJC19" s="1933"/>
      <c r="RJD19" s="1933"/>
      <c r="RJE19" s="1933"/>
      <c r="RJF19" s="1933"/>
      <c r="RJG19" s="1933"/>
      <c r="RJH19" s="1933"/>
      <c r="RJI19" s="1933"/>
      <c r="RJJ19" s="1933"/>
      <c r="RJK19" s="1933"/>
      <c r="RJL19" s="1933"/>
      <c r="RJM19" s="1933"/>
      <c r="RJN19" s="1933"/>
      <c r="RJO19" s="1933"/>
      <c r="RJP19" s="1933"/>
      <c r="RJQ19" s="1933"/>
      <c r="RJR19" s="1933"/>
      <c r="RJS19" s="1933"/>
      <c r="RJT19" s="1933"/>
      <c r="RJU19" s="1933"/>
      <c r="RJV19" s="1933"/>
      <c r="RJW19" s="1933"/>
      <c r="RJX19" s="1933"/>
      <c r="RJY19" s="1933"/>
      <c r="RJZ19" s="1933"/>
      <c r="RKA19" s="1933"/>
      <c r="RKB19" s="1933"/>
      <c r="RKC19" s="1933"/>
      <c r="RKD19" s="1933"/>
      <c r="RKE19" s="1933"/>
      <c r="RKF19" s="1933"/>
      <c r="RKG19" s="1933"/>
      <c r="RKH19" s="1933"/>
      <c r="RKI19" s="1933"/>
      <c r="RKJ19" s="1933"/>
      <c r="RKK19" s="1933"/>
      <c r="RKL19" s="1933"/>
      <c r="RKM19" s="1933"/>
      <c r="RKN19" s="1933"/>
      <c r="RKO19" s="1933"/>
      <c r="RKP19" s="1933"/>
      <c r="RKQ19" s="1933"/>
      <c r="RKR19" s="1933"/>
      <c r="RKS19" s="1933"/>
      <c r="RKT19" s="1933"/>
      <c r="RKU19" s="1933"/>
      <c r="RKV19" s="1933"/>
      <c r="RKW19" s="1933"/>
      <c r="RKX19" s="1933"/>
      <c r="RKY19" s="1933"/>
      <c r="RKZ19" s="1933"/>
      <c r="RLA19" s="1933"/>
      <c r="RLB19" s="1933"/>
      <c r="RLC19" s="1933"/>
      <c r="RLD19" s="1933"/>
      <c r="RLE19" s="1933"/>
      <c r="RLF19" s="1933"/>
      <c r="RLG19" s="1933"/>
      <c r="RLH19" s="1933"/>
      <c r="RLI19" s="1933"/>
      <c r="RLJ19" s="1933"/>
      <c r="RLK19" s="1933"/>
      <c r="RLL19" s="1933"/>
      <c r="RLM19" s="1933"/>
      <c r="RLN19" s="1933"/>
      <c r="RLO19" s="1933"/>
      <c r="RLP19" s="1933"/>
      <c r="RLQ19" s="1933"/>
      <c r="RLR19" s="1933"/>
      <c r="RLS19" s="1933"/>
      <c r="RLT19" s="1933"/>
      <c r="RLU19" s="1933"/>
      <c r="RLV19" s="1933"/>
      <c r="RLW19" s="1933"/>
      <c r="RLX19" s="1933"/>
      <c r="RLY19" s="1933"/>
      <c r="RLZ19" s="1933"/>
      <c r="RMA19" s="1933"/>
      <c r="RMB19" s="1933"/>
      <c r="RMC19" s="1933"/>
      <c r="RMD19" s="1933"/>
      <c r="RME19" s="1933"/>
      <c r="RMF19" s="1933"/>
      <c r="RMG19" s="1933"/>
      <c r="RMH19" s="1933"/>
      <c r="RMI19" s="1933"/>
      <c r="RMJ19" s="1933"/>
      <c r="RMK19" s="1933"/>
      <c r="RML19" s="1933"/>
      <c r="RMM19" s="1933"/>
      <c r="RMN19" s="1933"/>
      <c r="RMO19" s="1933"/>
      <c r="RMP19" s="1933"/>
      <c r="RMQ19" s="1933"/>
      <c r="RMR19" s="1933"/>
      <c r="RMS19" s="1933"/>
      <c r="RMT19" s="1933"/>
      <c r="RMU19" s="1933"/>
      <c r="RMV19" s="1933"/>
      <c r="RMW19" s="1933"/>
      <c r="RMX19" s="1933"/>
      <c r="RMY19" s="1933"/>
      <c r="RMZ19" s="1933"/>
      <c r="RNA19" s="1933"/>
      <c r="RNB19" s="1933"/>
      <c r="RNC19" s="1933"/>
      <c r="RND19" s="1933"/>
      <c r="RNE19" s="1933"/>
      <c r="RNF19" s="1933"/>
      <c r="RNG19" s="1933"/>
      <c r="RNH19" s="1933"/>
      <c r="RNI19" s="1933"/>
      <c r="RNJ19" s="1933"/>
      <c r="RNK19" s="1933"/>
      <c r="RNL19" s="1933"/>
      <c r="RNM19" s="1933"/>
      <c r="RNN19" s="1933"/>
      <c r="RNO19" s="1933"/>
      <c r="RNP19" s="1933"/>
      <c r="RNQ19" s="1933"/>
      <c r="RNR19" s="1933"/>
      <c r="RNS19" s="1933"/>
      <c r="RNT19" s="1933"/>
      <c r="RNU19" s="1933"/>
      <c r="RNV19" s="1933"/>
      <c r="RNW19" s="1933"/>
      <c r="RNX19" s="1933"/>
      <c r="RNY19" s="1933"/>
      <c r="RNZ19" s="1933"/>
      <c r="ROA19" s="1933"/>
      <c r="ROB19" s="1933"/>
      <c r="ROC19" s="1933"/>
      <c r="ROD19" s="1933"/>
      <c r="ROE19" s="1933"/>
      <c r="ROF19" s="1933"/>
      <c r="ROG19" s="1933"/>
      <c r="ROH19" s="1933"/>
      <c r="ROI19" s="1933"/>
      <c r="ROJ19" s="1933"/>
      <c r="ROK19" s="1933"/>
      <c r="ROL19" s="1933"/>
      <c r="ROM19" s="1933"/>
      <c r="RON19" s="1933"/>
      <c r="ROO19" s="1933"/>
      <c r="ROP19" s="1933"/>
      <c r="ROQ19" s="1933"/>
      <c r="ROR19" s="1933"/>
      <c r="ROS19" s="1933"/>
      <c r="ROT19" s="1933"/>
      <c r="ROU19" s="1933"/>
      <c r="ROV19" s="1933"/>
      <c r="ROW19" s="1933"/>
      <c r="ROX19" s="1933"/>
      <c r="ROY19" s="1933"/>
      <c r="ROZ19" s="1933"/>
      <c r="RPA19" s="1933"/>
      <c r="RPB19" s="1933"/>
      <c r="RPC19" s="1933"/>
      <c r="RPD19" s="1933"/>
      <c r="RPE19" s="1933"/>
      <c r="RPF19" s="1933"/>
      <c r="RPG19" s="1933"/>
      <c r="RPH19" s="1933"/>
      <c r="RPI19" s="1933"/>
      <c r="RPJ19" s="1933"/>
      <c r="RPK19" s="1933"/>
      <c r="RPL19" s="1933"/>
      <c r="RPM19" s="1933"/>
      <c r="RPN19" s="1933"/>
      <c r="RPO19" s="1933"/>
      <c r="RPP19" s="1933"/>
      <c r="RPQ19" s="1933"/>
      <c r="RPR19" s="1933"/>
      <c r="RPS19" s="1933"/>
      <c r="RPT19" s="1933"/>
      <c r="RPU19" s="1933"/>
      <c r="RPV19" s="1933"/>
      <c r="RPW19" s="1933"/>
      <c r="RPX19" s="1933"/>
      <c r="RPY19" s="1933"/>
      <c r="RPZ19" s="1933"/>
      <c r="RQA19" s="1933"/>
      <c r="RQB19" s="1933"/>
      <c r="RQC19" s="1933"/>
      <c r="RQD19" s="1933"/>
      <c r="RQE19" s="1933"/>
      <c r="RQF19" s="1933"/>
      <c r="RQG19" s="1933"/>
      <c r="RQH19" s="1933"/>
      <c r="RQI19" s="1933"/>
      <c r="RQJ19" s="1933"/>
      <c r="RQK19" s="1933"/>
      <c r="RQL19" s="1933"/>
      <c r="RQM19" s="1933"/>
      <c r="RQN19" s="1933"/>
      <c r="RQO19" s="1933"/>
      <c r="RQP19" s="1933"/>
      <c r="RQQ19" s="1933"/>
      <c r="RQR19" s="1933"/>
      <c r="RQS19" s="1933"/>
      <c r="RQT19" s="1933"/>
      <c r="RQU19" s="1933"/>
      <c r="RQV19" s="1933"/>
      <c r="RQW19" s="1933"/>
      <c r="RQX19" s="1933"/>
      <c r="RQY19" s="1933"/>
      <c r="RQZ19" s="1933"/>
      <c r="RRA19" s="1933"/>
      <c r="RRB19" s="1933"/>
      <c r="RRC19" s="1933"/>
      <c r="RRD19" s="1933"/>
      <c r="RRE19" s="1933"/>
      <c r="RRF19" s="1933"/>
      <c r="RRG19" s="1933"/>
      <c r="RRH19" s="1933"/>
      <c r="RRI19" s="1933"/>
      <c r="RRJ19" s="1933"/>
      <c r="RRK19" s="1933"/>
      <c r="RRL19" s="1933"/>
      <c r="RRM19" s="1933"/>
      <c r="RRN19" s="1933"/>
      <c r="RRO19" s="1933"/>
      <c r="RRP19" s="1933"/>
      <c r="RRQ19" s="1933"/>
      <c r="RRR19" s="1933"/>
      <c r="RRS19" s="1933"/>
      <c r="RRT19" s="1933"/>
      <c r="RRU19" s="1933"/>
      <c r="RRV19" s="1933"/>
      <c r="RRW19" s="1933"/>
      <c r="RRX19" s="1933"/>
      <c r="RRY19" s="1933"/>
      <c r="RRZ19" s="1933"/>
      <c r="RSA19" s="1933"/>
      <c r="RSB19" s="1933"/>
      <c r="RSC19" s="1933"/>
      <c r="RSD19" s="1933"/>
      <c r="RSE19" s="1933"/>
      <c r="RSF19" s="1933"/>
      <c r="RSG19" s="1933"/>
      <c r="RSH19" s="1933"/>
      <c r="RSI19" s="1933"/>
      <c r="RSJ19" s="1933"/>
      <c r="RSK19" s="1933"/>
      <c r="RSL19" s="1933"/>
      <c r="RSM19" s="1933"/>
      <c r="RSN19" s="1933"/>
      <c r="RSO19" s="1933"/>
      <c r="RSP19" s="1933"/>
      <c r="RSQ19" s="1933"/>
      <c r="RSR19" s="1933"/>
      <c r="RSS19" s="1933"/>
      <c r="RST19" s="1933"/>
      <c r="RSU19" s="1933"/>
      <c r="RSV19" s="1933"/>
      <c r="RSW19" s="1933"/>
      <c r="RSX19" s="1933"/>
      <c r="RSY19" s="1933"/>
      <c r="RSZ19" s="1933"/>
      <c r="RTA19" s="1933"/>
      <c r="RTB19" s="1933"/>
      <c r="RTC19" s="1933"/>
      <c r="RTD19" s="1933"/>
      <c r="RTE19" s="1933"/>
      <c r="RTF19" s="1933"/>
      <c r="RTG19" s="1933"/>
      <c r="RTH19" s="1933"/>
      <c r="RTI19" s="1933"/>
      <c r="RTJ19" s="1933"/>
      <c r="RTK19" s="1933"/>
      <c r="RTL19" s="1933"/>
      <c r="RTM19" s="1933"/>
      <c r="RTN19" s="1933"/>
      <c r="RTO19" s="1933"/>
      <c r="RTP19" s="1933"/>
      <c r="RTQ19" s="1933"/>
      <c r="RTR19" s="1933"/>
      <c r="RTS19" s="1933"/>
      <c r="RTT19" s="1933"/>
      <c r="RTU19" s="1933"/>
      <c r="RTV19" s="1933"/>
      <c r="RTW19" s="1933"/>
      <c r="RTX19" s="1933"/>
      <c r="RTY19" s="1933"/>
      <c r="RTZ19" s="1933"/>
      <c r="RUA19" s="1933"/>
      <c r="RUB19" s="1933"/>
      <c r="RUC19" s="1933"/>
      <c r="RUD19" s="1933"/>
      <c r="RUE19" s="1933"/>
      <c r="RUF19" s="1933"/>
      <c r="RUG19" s="1933"/>
      <c r="RUH19" s="1933"/>
      <c r="RUI19" s="1933"/>
      <c r="RUJ19" s="1933"/>
      <c r="RUK19" s="1933"/>
      <c r="RUL19" s="1933"/>
      <c r="RUM19" s="1933"/>
      <c r="RUN19" s="1933"/>
      <c r="RUO19" s="1933"/>
      <c r="RUP19" s="1933"/>
      <c r="RUQ19" s="1933"/>
      <c r="RUR19" s="1933"/>
      <c r="RUS19" s="1933"/>
      <c r="RUT19" s="1933"/>
      <c r="RUU19" s="1933"/>
      <c r="RUV19" s="1933"/>
      <c r="RUW19" s="1933"/>
      <c r="RUX19" s="1933"/>
      <c r="RUY19" s="1933"/>
      <c r="RUZ19" s="1933"/>
      <c r="RVA19" s="1933"/>
      <c r="RVB19" s="1933"/>
      <c r="RVC19" s="1933"/>
      <c r="RVD19" s="1933"/>
      <c r="RVE19" s="1933"/>
      <c r="RVF19" s="1933"/>
      <c r="RVG19" s="1933"/>
      <c r="RVH19" s="1933"/>
      <c r="RVI19" s="1933"/>
      <c r="RVJ19" s="1933"/>
      <c r="RVK19" s="1933"/>
      <c r="RVL19" s="1933"/>
      <c r="RVM19" s="1933"/>
      <c r="RVN19" s="1933"/>
      <c r="RVO19" s="1933"/>
      <c r="RVP19" s="1933"/>
      <c r="RVQ19" s="1933"/>
      <c r="RVR19" s="1933"/>
      <c r="RVS19" s="1933"/>
      <c r="RVT19" s="1933"/>
      <c r="RVU19" s="1933"/>
      <c r="RVV19" s="1933"/>
      <c r="RVW19" s="1933"/>
      <c r="RVX19" s="1933"/>
      <c r="RVY19" s="1933"/>
      <c r="RVZ19" s="1933"/>
      <c r="RWA19" s="1933"/>
      <c r="RWB19" s="1933"/>
      <c r="RWC19" s="1933"/>
      <c r="RWD19" s="1933"/>
      <c r="RWE19" s="1933"/>
      <c r="RWF19" s="1933"/>
      <c r="RWG19" s="1933"/>
      <c r="RWH19" s="1933"/>
      <c r="RWI19" s="1933"/>
      <c r="RWJ19" s="1933"/>
      <c r="RWK19" s="1933"/>
      <c r="RWL19" s="1933"/>
      <c r="RWM19" s="1933"/>
      <c r="RWN19" s="1933"/>
      <c r="RWO19" s="1933"/>
      <c r="RWP19" s="1933"/>
      <c r="RWQ19" s="1933"/>
      <c r="RWR19" s="1933"/>
      <c r="RWS19" s="1933"/>
      <c r="RWT19" s="1933"/>
      <c r="RWU19" s="1933"/>
      <c r="RWV19" s="1933"/>
      <c r="RWW19" s="1933"/>
      <c r="RWX19" s="1933"/>
      <c r="RWY19" s="1933"/>
      <c r="RWZ19" s="1933"/>
      <c r="RXA19" s="1933"/>
      <c r="RXB19" s="1933"/>
      <c r="RXC19" s="1933"/>
      <c r="RXD19" s="1933"/>
      <c r="RXE19" s="1933"/>
      <c r="RXF19" s="1933"/>
      <c r="RXG19" s="1933"/>
      <c r="RXH19" s="1933"/>
      <c r="RXI19" s="1933"/>
      <c r="RXJ19" s="1933"/>
      <c r="RXK19" s="1933"/>
      <c r="RXL19" s="1933"/>
      <c r="RXM19" s="1933"/>
      <c r="RXN19" s="1933"/>
      <c r="RXO19" s="1933"/>
      <c r="RXP19" s="1933"/>
      <c r="RXQ19" s="1933"/>
      <c r="RXR19" s="1933"/>
      <c r="RXS19" s="1933"/>
      <c r="RXT19" s="1933"/>
      <c r="RXU19" s="1933"/>
      <c r="RXV19" s="1933"/>
      <c r="RXW19" s="1933"/>
      <c r="RXX19" s="1933"/>
      <c r="RXY19" s="1933"/>
      <c r="RXZ19" s="1933"/>
      <c r="RYA19" s="1933"/>
      <c r="RYB19" s="1933"/>
      <c r="RYC19" s="1933"/>
      <c r="RYD19" s="1933"/>
      <c r="RYE19" s="1933"/>
      <c r="RYF19" s="1933"/>
      <c r="RYG19" s="1933"/>
      <c r="RYH19" s="1933"/>
      <c r="RYI19" s="1933"/>
      <c r="RYJ19" s="1933"/>
      <c r="RYK19" s="1933"/>
      <c r="RYL19" s="1933"/>
      <c r="RYM19" s="1933"/>
      <c r="RYN19" s="1933"/>
      <c r="RYO19" s="1933"/>
      <c r="RYP19" s="1933"/>
      <c r="RYQ19" s="1933"/>
      <c r="RYR19" s="1933"/>
      <c r="RYS19" s="1933"/>
      <c r="RYT19" s="1933"/>
      <c r="RYU19" s="1933"/>
      <c r="RYV19" s="1933"/>
      <c r="RYW19" s="1933"/>
      <c r="RYX19" s="1933"/>
      <c r="RYY19" s="1933"/>
      <c r="RYZ19" s="1933"/>
      <c r="RZA19" s="1933"/>
      <c r="RZB19" s="1933"/>
      <c r="RZC19" s="1933"/>
      <c r="RZD19" s="1933"/>
      <c r="RZE19" s="1933"/>
      <c r="RZF19" s="1933"/>
      <c r="RZG19" s="1933"/>
      <c r="RZH19" s="1933"/>
      <c r="RZI19" s="1933"/>
      <c r="RZJ19" s="1933"/>
      <c r="RZK19" s="1933"/>
      <c r="RZL19" s="1933"/>
      <c r="RZM19" s="1933"/>
      <c r="RZN19" s="1933"/>
      <c r="RZO19" s="1933"/>
      <c r="RZP19" s="1933"/>
      <c r="RZQ19" s="1933"/>
      <c r="RZR19" s="1933"/>
      <c r="RZS19" s="1933"/>
      <c r="RZT19" s="1933"/>
      <c r="RZU19" s="1933"/>
      <c r="RZV19" s="1933"/>
      <c r="RZW19" s="1933"/>
      <c r="RZX19" s="1933"/>
      <c r="RZY19" s="1933"/>
      <c r="RZZ19" s="1933"/>
      <c r="SAA19" s="1933"/>
      <c r="SAB19" s="1933"/>
      <c r="SAC19" s="1933"/>
      <c r="SAD19" s="1933"/>
      <c r="SAE19" s="1933"/>
      <c r="SAF19" s="1933"/>
      <c r="SAG19" s="1933"/>
      <c r="SAH19" s="1933"/>
      <c r="SAI19" s="1933"/>
      <c r="SAJ19" s="1933"/>
      <c r="SAK19" s="1933"/>
      <c r="SAL19" s="1933"/>
      <c r="SAM19" s="1933"/>
      <c r="SAN19" s="1933"/>
      <c r="SAO19" s="1933"/>
      <c r="SAP19" s="1933"/>
      <c r="SAQ19" s="1933"/>
      <c r="SAR19" s="1933"/>
      <c r="SAS19" s="1933"/>
      <c r="SAT19" s="1933"/>
      <c r="SAU19" s="1933"/>
      <c r="SAV19" s="1933"/>
      <c r="SAW19" s="1933"/>
      <c r="SAX19" s="1933"/>
      <c r="SAY19" s="1933"/>
      <c r="SAZ19" s="1933"/>
      <c r="SBA19" s="1933"/>
      <c r="SBB19" s="1933"/>
      <c r="SBC19" s="1933"/>
      <c r="SBD19" s="1933"/>
      <c r="SBE19" s="1933"/>
      <c r="SBF19" s="1933"/>
      <c r="SBG19" s="1933"/>
      <c r="SBH19" s="1933"/>
      <c r="SBI19" s="1933"/>
      <c r="SBJ19" s="1933"/>
      <c r="SBK19" s="1933"/>
      <c r="SBL19" s="1933"/>
      <c r="SBM19" s="1933"/>
      <c r="SBN19" s="1933"/>
      <c r="SBO19" s="1933"/>
      <c r="SBP19" s="1933"/>
      <c r="SBQ19" s="1933"/>
      <c r="SBR19" s="1933"/>
      <c r="SBS19" s="1933"/>
      <c r="SBT19" s="1933"/>
      <c r="SBU19" s="1933"/>
      <c r="SBV19" s="1933"/>
      <c r="SBW19" s="1933"/>
      <c r="SBX19" s="1933"/>
      <c r="SBY19" s="1933"/>
      <c r="SBZ19" s="1933"/>
      <c r="SCA19" s="1933"/>
      <c r="SCB19" s="1933"/>
      <c r="SCC19" s="1933"/>
      <c r="SCD19" s="1933"/>
      <c r="SCE19" s="1933"/>
      <c r="SCF19" s="1933"/>
      <c r="SCG19" s="1933"/>
      <c r="SCH19" s="1933"/>
      <c r="SCI19" s="1933"/>
      <c r="SCJ19" s="1933"/>
      <c r="SCK19" s="1933"/>
      <c r="SCL19" s="1933"/>
      <c r="SCM19" s="1933"/>
      <c r="SCN19" s="1933"/>
      <c r="SCO19" s="1933"/>
      <c r="SCP19" s="1933"/>
      <c r="SCQ19" s="1933"/>
      <c r="SCR19" s="1933"/>
      <c r="SCS19" s="1933"/>
      <c r="SCT19" s="1933"/>
      <c r="SCU19" s="1933"/>
      <c r="SCV19" s="1933"/>
      <c r="SCW19" s="1933"/>
      <c r="SCX19" s="1933"/>
      <c r="SCY19" s="1933"/>
      <c r="SCZ19" s="1933"/>
      <c r="SDA19" s="1933"/>
      <c r="SDB19" s="1933"/>
      <c r="SDC19" s="1933"/>
      <c r="SDD19" s="1933"/>
      <c r="SDE19" s="1933"/>
      <c r="SDF19" s="1933"/>
      <c r="SDG19" s="1933"/>
      <c r="SDH19" s="1933"/>
      <c r="SDI19" s="1933"/>
      <c r="SDJ19" s="1933"/>
      <c r="SDK19" s="1933"/>
      <c r="SDL19" s="1933"/>
      <c r="SDM19" s="1933"/>
      <c r="SDN19" s="1933"/>
      <c r="SDO19" s="1933"/>
      <c r="SDP19" s="1933"/>
      <c r="SDQ19" s="1933"/>
      <c r="SDR19" s="1933"/>
      <c r="SDS19" s="1933"/>
      <c r="SDT19" s="1933"/>
      <c r="SDU19" s="1933"/>
      <c r="SDV19" s="1933"/>
      <c r="SDW19" s="1933"/>
      <c r="SDX19" s="1933"/>
      <c r="SDY19" s="1933"/>
      <c r="SDZ19" s="1933"/>
      <c r="SEA19" s="1933"/>
      <c r="SEB19" s="1933"/>
      <c r="SEC19" s="1933"/>
      <c r="SED19" s="1933"/>
      <c r="SEE19" s="1933"/>
      <c r="SEF19" s="1933"/>
      <c r="SEG19" s="1933"/>
      <c r="SEH19" s="1933"/>
      <c r="SEI19" s="1933"/>
      <c r="SEJ19" s="1933"/>
      <c r="SEK19" s="1933"/>
      <c r="SEL19" s="1933"/>
      <c r="SEM19" s="1933"/>
      <c r="SEN19" s="1933"/>
      <c r="SEO19" s="1933"/>
      <c r="SEP19" s="1933"/>
      <c r="SEQ19" s="1933"/>
      <c r="SER19" s="1933"/>
      <c r="SES19" s="1933"/>
      <c r="SET19" s="1933"/>
      <c r="SEU19" s="1933"/>
      <c r="SEV19" s="1933"/>
      <c r="SEW19" s="1933"/>
      <c r="SEX19" s="1933"/>
      <c r="SEY19" s="1933"/>
      <c r="SEZ19" s="1933"/>
      <c r="SFA19" s="1933"/>
      <c r="SFB19" s="1933"/>
      <c r="SFC19" s="1933"/>
      <c r="SFD19" s="1933"/>
      <c r="SFE19" s="1933"/>
      <c r="SFF19" s="1933"/>
      <c r="SFG19" s="1933"/>
      <c r="SFH19" s="1933"/>
      <c r="SFI19" s="1933"/>
      <c r="SFJ19" s="1933"/>
      <c r="SFK19" s="1933"/>
      <c r="SFL19" s="1933"/>
      <c r="SFM19" s="1933"/>
      <c r="SFN19" s="1933"/>
      <c r="SFO19" s="1933"/>
      <c r="SFP19" s="1933"/>
      <c r="SFQ19" s="1933"/>
      <c r="SFR19" s="1933"/>
      <c r="SFS19" s="1933"/>
      <c r="SFT19" s="1933"/>
      <c r="SFU19" s="1933"/>
      <c r="SFV19" s="1933"/>
      <c r="SFW19" s="1933"/>
      <c r="SFX19" s="1933"/>
      <c r="SFY19" s="1933"/>
      <c r="SFZ19" s="1933"/>
      <c r="SGA19" s="1933"/>
      <c r="SGB19" s="1933"/>
      <c r="SGC19" s="1933"/>
      <c r="SGD19" s="1933"/>
      <c r="SGE19" s="1933"/>
      <c r="SGF19" s="1933"/>
      <c r="SGG19" s="1933"/>
      <c r="SGH19" s="1933"/>
      <c r="SGI19" s="1933"/>
      <c r="SGJ19" s="1933"/>
      <c r="SGK19" s="1933"/>
      <c r="SGL19" s="1933"/>
      <c r="SGM19" s="1933"/>
      <c r="SGN19" s="1933"/>
      <c r="SGO19" s="1933"/>
      <c r="SGP19" s="1933"/>
      <c r="SGQ19" s="1933"/>
      <c r="SGR19" s="1933"/>
      <c r="SGS19" s="1933"/>
      <c r="SGT19" s="1933"/>
      <c r="SGU19" s="1933"/>
      <c r="SGV19" s="1933"/>
      <c r="SGW19" s="1933"/>
      <c r="SGX19" s="1933"/>
      <c r="SGY19" s="1933"/>
      <c r="SGZ19" s="1933"/>
      <c r="SHA19" s="1933"/>
      <c r="SHB19" s="1933"/>
      <c r="SHC19" s="1933"/>
      <c r="SHD19" s="1933"/>
      <c r="SHE19" s="1933"/>
      <c r="SHF19" s="1933"/>
      <c r="SHG19" s="1933"/>
      <c r="SHH19" s="1933"/>
      <c r="SHI19" s="1933"/>
      <c r="SHJ19" s="1933"/>
      <c r="SHK19" s="1933"/>
      <c r="SHL19" s="1933"/>
      <c r="SHM19" s="1933"/>
      <c r="SHN19" s="1933"/>
      <c r="SHO19" s="1933"/>
      <c r="SHP19" s="1933"/>
      <c r="SHQ19" s="1933"/>
      <c r="SHR19" s="1933"/>
      <c r="SHS19" s="1933"/>
      <c r="SHT19" s="1933"/>
      <c r="SHU19" s="1933"/>
      <c r="SHV19" s="1933"/>
      <c r="SHW19" s="1933"/>
      <c r="SHX19" s="1933"/>
      <c r="SHY19" s="1933"/>
      <c r="SHZ19" s="1933"/>
      <c r="SIA19" s="1933"/>
      <c r="SIB19" s="1933"/>
      <c r="SIC19" s="1933"/>
      <c r="SID19" s="1933"/>
      <c r="SIE19" s="1933"/>
      <c r="SIF19" s="1933"/>
      <c r="SIG19" s="1933"/>
      <c r="SIH19" s="1933"/>
      <c r="SII19" s="1933"/>
      <c r="SIJ19" s="1933"/>
      <c r="SIK19" s="1933"/>
      <c r="SIL19" s="1933"/>
      <c r="SIM19" s="1933"/>
      <c r="SIN19" s="1933"/>
      <c r="SIO19" s="1933"/>
      <c r="SIP19" s="1933"/>
      <c r="SIQ19" s="1933"/>
      <c r="SIR19" s="1933"/>
      <c r="SIS19" s="1933"/>
      <c r="SIT19" s="1933"/>
      <c r="SIU19" s="1933"/>
      <c r="SIV19" s="1933"/>
      <c r="SIW19" s="1933"/>
      <c r="SIX19" s="1933"/>
      <c r="SIY19" s="1933"/>
      <c r="SIZ19" s="1933"/>
      <c r="SJA19" s="1933"/>
      <c r="SJB19" s="1933"/>
      <c r="SJC19" s="1933"/>
      <c r="SJD19" s="1933"/>
      <c r="SJE19" s="1933"/>
      <c r="SJF19" s="1933"/>
      <c r="SJG19" s="1933"/>
      <c r="SJH19" s="1933"/>
      <c r="SJI19" s="1933"/>
      <c r="SJJ19" s="1933"/>
      <c r="SJK19" s="1933"/>
      <c r="SJL19" s="1933"/>
      <c r="SJM19" s="1933"/>
      <c r="SJN19" s="1933"/>
      <c r="SJO19" s="1933"/>
      <c r="SJP19" s="1933"/>
      <c r="SJQ19" s="1933"/>
      <c r="SJR19" s="1933"/>
      <c r="SJS19" s="1933"/>
      <c r="SJT19" s="1933"/>
      <c r="SJU19" s="1933"/>
      <c r="SJV19" s="1933"/>
      <c r="SJW19" s="1933"/>
      <c r="SJX19" s="1933"/>
      <c r="SJY19" s="1933"/>
      <c r="SJZ19" s="1933"/>
      <c r="SKA19" s="1933"/>
      <c r="SKB19" s="1933"/>
      <c r="SKC19" s="1933"/>
      <c r="SKD19" s="1933"/>
      <c r="SKE19" s="1933"/>
      <c r="SKF19" s="1933"/>
      <c r="SKG19" s="1933"/>
      <c r="SKH19" s="1933"/>
      <c r="SKI19" s="1933"/>
      <c r="SKJ19" s="1933"/>
      <c r="SKK19" s="1933"/>
      <c r="SKL19" s="1933"/>
      <c r="SKM19" s="1933"/>
      <c r="SKN19" s="1933"/>
      <c r="SKO19" s="1933"/>
      <c r="SKP19" s="1933"/>
      <c r="SKQ19" s="1933"/>
      <c r="SKR19" s="1933"/>
      <c r="SKS19" s="1933"/>
      <c r="SKT19" s="1933"/>
      <c r="SKU19" s="1933"/>
      <c r="SKV19" s="1933"/>
      <c r="SKW19" s="1933"/>
      <c r="SKX19" s="1933"/>
      <c r="SKY19" s="1933"/>
      <c r="SKZ19" s="1933"/>
      <c r="SLA19" s="1933"/>
      <c r="SLB19" s="1933"/>
      <c r="SLC19" s="1933"/>
      <c r="SLD19" s="1933"/>
      <c r="SLE19" s="1933"/>
      <c r="SLF19" s="1933"/>
      <c r="SLG19" s="1933"/>
      <c r="SLH19" s="1933"/>
      <c r="SLI19" s="1933"/>
      <c r="SLJ19" s="1933"/>
      <c r="SLK19" s="1933"/>
      <c r="SLL19" s="1933"/>
      <c r="SLM19" s="1933"/>
      <c r="SLN19" s="1933"/>
      <c r="SLO19" s="1933"/>
      <c r="SLP19" s="1933"/>
      <c r="SLQ19" s="1933"/>
      <c r="SLR19" s="1933"/>
      <c r="SLS19" s="1933"/>
      <c r="SLT19" s="1933"/>
      <c r="SLU19" s="1933"/>
      <c r="SLV19" s="1933"/>
      <c r="SLW19" s="1933"/>
      <c r="SLX19" s="1933"/>
      <c r="SLY19" s="1933"/>
      <c r="SLZ19" s="1933"/>
      <c r="SMA19" s="1933"/>
      <c r="SMB19" s="1933"/>
      <c r="SMC19" s="1933"/>
      <c r="SMD19" s="1933"/>
      <c r="SME19" s="1933"/>
      <c r="SMF19" s="1933"/>
      <c r="SMG19" s="1933"/>
      <c r="SMH19" s="1933"/>
      <c r="SMI19" s="1933"/>
      <c r="SMJ19" s="1933"/>
      <c r="SMK19" s="1933"/>
      <c r="SML19" s="1933"/>
      <c r="SMM19" s="1933"/>
      <c r="SMN19" s="1933"/>
      <c r="SMO19" s="1933"/>
      <c r="SMP19" s="1933"/>
      <c r="SMQ19" s="1933"/>
      <c r="SMR19" s="1933"/>
      <c r="SMS19" s="1933"/>
      <c r="SMT19" s="1933"/>
      <c r="SMU19" s="1933"/>
      <c r="SMV19" s="1933"/>
      <c r="SMW19" s="1933"/>
      <c r="SMX19" s="1933"/>
      <c r="SMY19" s="1933"/>
      <c r="SMZ19" s="1933"/>
      <c r="SNA19" s="1933"/>
      <c r="SNB19" s="1933"/>
      <c r="SNC19" s="1933"/>
      <c r="SND19" s="1933"/>
      <c r="SNE19" s="1933"/>
      <c r="SNF19" s="1933"/>
      <c r="SNG19" s="1933"/>
      <c r="SNH19" s="1933"/>
      <c r="SNI19" s="1933"/>
      <c r="SNJ19" s="1933"/>
      <c r="SNK19" s="1933"/>
      <c r="SNL19" s="1933"/>
      <c r="SNM19" s="1933"/>
      <c r="SNN19" s="1933"/>
      <c r="SNO19" s="1933"/>
      <c r="SNP19" s="1933"/>
      <c r="SNQ19" s="1933"/>
      <c r="SNR19" s="1933"/>
      <c r="SNS19" s="1933"/>
      <c r="SNT19" s="1933"/>
      <c r="SNU19" s="1933"/>
      <c r="SNV19" s="1933"/>
      <c r="SNW19" s="1933"/>
      <c r="SNX19" s="1933"/>
      <c r="SNY19" s="1933"/>
      <c r="SNZ19" s="1933"/>
      <c r="SOA19" s="1933"/>
      <c r="SOB19" s="1933"/>
      <c r="SOC19" s="1933"/>
      <c r="SOD19" s="1933"/>
      <c r="SOE19" s="1933"/>
      <c r="SOF19" s="1933"/>
      <c r="SOG19" s="1933"/>
      <c r="SOH19" s="1933"/>
      <c r="SOI19" s="1933"/>
      <c r="SOJ19" s="1933"/>
      <c r="SOK19" s="1933"/>
      <c r="SOL19" s="1933"/>
      <c r="SOM19" s="1933"/>
      <c r="SON19" s="1933"/>
      <c r="SOO19" s="1933"/>
      <c r="SOP19" s="1933"/>
      <c r="SOQ19" s="1933"/>
      <c r="SOR19" s="1933"/>
      <c r="SOS19" s="1933"/>
      <c r="SOT19" s="1933"/>
      <c r="SOU19" s="1933"/>
      <c r="SOV19" s="1933"/>
      <c r="SOW19" s="1933"/>
      <c r="SOX19" s="1933"/>
      <c r="SOY19" s="1933"/>
      <c r="SOZ19" s="1933"/>
      <c r="SPA19" s="1933"/>
      <c r="SPB19" s="1933"/>
      <c r="SPC19" s="1933"/>
      <c r="SPD19" s="1933"/>
      <c r="SPE19" s="1933"/>
      <c r="SPF19" s="1933"/>
      <c r="SPG19" s="1933"/>
      <c r="SPH19" s="1933"/>
      <c r="SPI19" s="1933"/>
      <c r="SPJ19" s="1933"/>
      <c r="SPK19" s="1933"/>
      <c r="SPL19" s="1933"/>
      <c r="SPM19" s="1933"/>
      <c r="SPN19" s="1933"/>
      <c r="SPO19" s="1933"/>
      <c r="SPP19" s="1933"/>
      <c r="SPQ19" s="1933"/>
      <c r="SPR19" s="1933"/>
      <c r="SPS19" s="1933"/>
      <c r="SPT19" s="1933"/>
      <c r="SPU19" s="1933"/>
      <c r="SPV19" s="1933"/>
      <c r="SPW19" s="1933"/>
      <c r="SPX19" s="1933"/>
      <c r="SPY19" s="1933"/>
      <c r="SPZ19" s="1933"/>
      <c r="SQA19" s="1933"/>
      <c r="SQB19" s="1933"/>
      <c r="SQC19" s="1933"/>
      <c r="SQD19" s="1933"/>
      <c r="SQE19" s="1933"/>
      <c r="SQF19" s="1933"/>
      <c r="SQG19" s="1933"/>
      <c r="SQH19" s="1933"/>
      <c r="SQI19" s="1933"/>
      <c r="SQJ19" s="1933"/>
      <c r="SQK19" s="1933"/>
      <c r="SQL19" s="1933"/>
      <c r="SQM19" s="1933"/>
      <c r="SQN19" s="1933"/>
      <c r="SQO19" s="1933"/>
      <c r="SQP19" s="1933"/>
      <c r="SQQ19" s="1933"/>
      <c r="SQR19" s="1933"/>
      <c r="SQS19" s="1933"/>
      <c r="SQT19" s="1933"/>
      <c r="SQU19" s="1933"/>
      <c r="SQV19" s="1933"/>
      <c r="SQW19" s="1933"/>
      <c r="SQX19" s="1933"/>
      <c r="SQY19" s="1933"/>
      <c r="SQZ19" s="1933"/>
      <c r="SRA19" s="1933"/>
      <c r="SRB19" s="1933"/>
      <c r="SRC19" s="1933"/>
      <c r="SRD19" s="1933"/>
      <c r="SRE19" s="1933"/>
      <c r="SRF19" s="1933"/>
      <c r="SRG19" s="1933"/>
      <c r="SRH19" s="1933"/>
      <c r="SRI19" s="1933"/>
      <c r="SRJ19" s="1933"/>
      <c r="SRK19" s="1933"/>
      <c r="SRL19" s="1933"/>
      <c r="SRM19" s="1933"/>
      <c r="SRN19" s="1933"/>
      <c r="SRO19" s="1933"/>
      <c r="SRP19" s="1933"/>
      <c r="SRQ19" s="1933"/>
      <c r="SRR19" s="1933"/>
      <c r="SRS19" s="1933"/>
      <c r="SRT19" s="1933"/>
      <c r="SRU19" s="1933"/>
      <c r="SRV19" s="1933"/>
      <c r="SRW19" s="1933"/>
      <c r="SRX19" s="1933"/>
      <c r="SRY19" s="1933"/>
      <c r="SRZ19" s="1933"/>
      <c r="SSA19" s="1933"/>
      <c r="SSB19" s="1933"/>
      <c r="SSC19" s="1933"/>
      <c r="SSD19" s="1933"/>
      <c r="SSE19" s="1933"/>
      <c r="SSF19" s="1933"/>
      <c r="SSG19" s="1933"/>
      <c r="SSH19" s="1933"/>
      <c r="SSI19" s="1933"/>
      <c r="SSJ19" s="1933"/>
      <c r="SSK19" s="1933"/>
      <c r="SSL19" s="1933"/>
      <c r="SSM19" s="1933"/>
      <c r="SSN19" s="1933"/>
      <c r="SSO19" s="1933"/>
      <c r="SSP19" s="1933"/>
      <c r="SSQ19" s="1933"/>
      <c r="SSR19" s="1933"/>
      <c r="SSS19" s="1933"/>
      <c r="SST19" s="1933"/>
      <c r="SSU19" s="1933"/>
      <c r="SSV19" s="1933"/>
      <c r="SSW19" s="1933"/>
      <c r="SSX19" s="1933"/>
      <c r="SSY19" s="1933"/>
      <c r="SSZ19" s="1933"/>
      <c r="STA19" s="1933"/>
      <c r="STB19" s="1933"/>
      <c r="STC19" s="1933"/>
      <c r="STD19" s="1933"/>
      <c r="STE19" s="1933"/>
      <c r="STF19" s="1933"/>
      <c r="STG19" s="1933"/>
      <c r="STH19" s="1933"/>
      <c r="STI19" s="1933"/>
      <c r="STJ19" s="1933"/>
      <c r="STK19" s="1933"/>
      <c r="STL19" s="1933"/>
      <c r="STM19" s="1933"/>
      <c r="STN19" s="1933"/>
      <c r="STO19" s="1933"/>
      <c r="STP19" s="1933"/>
      <c r="STQ19" s="1933"/>
      <c r="STR19" s="1933"/>
      <c r="STS19" s="1933"/>
      <c r="STT19" s="1933"/>
      <c r="STU19" s="1933"/>
      <c r="STV19" s="1933"/>
      <c r="STW19" s="1933"/>
      <c r="STX19" s="1933"/>
      <c r="STY19" s="1933"/>
      <c r="STZ19" s="1933"/>
      <c r="SUA19" s="1933"/>
      <c r="SUB19" s="1933"/>
      <c r="SUC19" s="1933"/>
      <c r="SUD19" s="1933"/>
      <c r="SUE19" s="1933"/>
      <c r="SUF19" s="1933"/>
      <c r="SUG19" s="1933"/>
      <c r="SUH19" s="1933"/>
      <c r="SUI19" s="1933"/>
      <c r="SUJ19" s="1933"/>
      <c r="SUK19" s="1933"/>
      <c r="SUL19" s="1933"/>
      <c r="SUM19" s="1933"/>
      <c r="SUN19" s="1933"/>
      <c r="SUO19" s="1933"/>
      <c r="SUP19" s="1933"/>
      <c r="SUQ19" s="1933"/>
      <c r="SUR19" s="1933"/>
      <c r="SUS19" s="1933"/>
      <c r="SUT19" s="1933"/>
      <c r="SUU19" s="1933"/>
      <c r="SUV19" s="1933"/>
      <c r="SUW19" s="1933"/>
      <c r="SUX19" s="1933"/>
      <c r="SUY19" s="1933"/>
      <c r="SUZ19" s="1933"/>
      <c r="SVA19" s="1933"/>
      <c r="SVB19" s="1933"/>
      <c r="SVC19" s="1933"/>
      <c r="SVD19" s="1933"/>
      <c r="SVE19" s="1933"/>
      <c r="SVF19" s="1933"/>
      <c r="SVG19" s="1933"/>
      <c r="SVH19" s="1933"/>
      <c r="SVI19" s="1933"/>
      <c r="SVJ19" s="1933"/>
      <c r="SVK19" s="1933"/>
      <c r="SVL19" s="1933"/>
      <c r="SVM19" s="1933"/>
      <c r="SVN19" s="1933"/>
      <c r="SVO19" s="1933"/>
      <c r="SVP19" s="1933"/>
      <c r="SVQ19" s="1933"/>
      <c r="SVR19" s="1933"/>
      <c r="SVS19" s="1933"/>
      <c r="SVT19" s="1933"/>
      <c r="SVU19" s="1933"/>
      <c r="SVV19" s="1933"/>
      <c r="SVW19" s="1933"/>
      <c r="SVX19" s="1933"/>
      <c r="SVY19" s="1933"/>
      <c r="SVZ19" s="1933"/>
      <c r="SWA19" s="1933"/>
      <c r="SWB19" s="1933"/>
      <c r="SWC19" s="1933"/>
      <c r="SWD19" s="1933"/>
      <c r="SWE19" s="1933"/>
      <c r="SWF19" s="1933"/>
      <c r="SWG19" s="1933"/>
      <c r="SWH19" s="1933"/>
      <c r="SWI19" s="1933"/>
      <c r="SWJ19" s="1933"/>
      <c r="SWK19" s="1933"/>
      <c r="SWL19" s="1933"/>
      <c r="SWM19" s="1933"/>
      <c r="SWN19" s="1933"/>
      <c r="SWO19" s="1933"/>
      <c r="SWP19" s="1933"/>
      <c r="SWQ19" s="1933"/>
      <c r="SWR19" s="1933"/>
      <c r="SWS19" s="1933"/>
      <c r="SWT19" s="1933"/>
      <c r="SWU19" s="1933"/>
      <c r="SWV19" s="1933"/>
      <c r="SWW19" s="1933"/>
      <c r="SWX19" s="1933"/>
      <c r="SWY19" s="1933"/>
      <c r="SWZ19" s="1933"/>
      <c r="SXA19" s="1933"/>
      <c r="SXB19" s="1933"/>
      <c r="SXC19" s="1933"/>
      <c r="SXD19" s="1933"/>
      <c r="SXE19" s="1933"/>
      <c r="SXF19" s="1933"/>
      <c r="SXG19" s="1933"/>
      <c r="SXH19" s="1933"/>
      <c r="SXI19" s="1933"/>
      <c r="SXJ19" s="1933"/>
      <c r="SXK19" s="1933"/>
      <c r="SXL19" s="1933"/>
      <c r="SXM19" s="1933"/>
      <c r="SXN19" s="1933"/>
      <c r="SXO19" s="1933"/>
      <c r="SXP19" s="1933"/>
      <c r="SXQ19" s="1933"/>
      <c r="SXR19" s="1933"/>
      <c r="SXS19" s="1933"/>
      <c r="SXT19" s="1933"/>
      <c r="SXU19" s="1933"/>
      <c r="SXV19" s="1933"/>
      <c r="SXW19" s="1933"/>
      <c r="SXX19" s="1933"/>
      <c r="SXY19" s="1933"/>
      <c r="SXZ19" s="1933"/>
      <c r="SYA19" s="1933"/>
      <c r="SYB19" s="1933"/>
      <c r="SYC19" s="1933"/>
      <c r="SYD19" s="1933"/>
      <c r="SYE19" s="1933"/>
      <c r="SYF19" s="1933"/>
      <c r="SYG19" s="1933"/>
      <c r="SYH19" s="1933"/>
      <c r="SYI19" s="1933"/>
      <c r="SYJ19" s="1933"/>
      <c r="SYK19" s="1933"/>
      <c r="SYL19" s="1933"/>
      <c r="SYM19" s="1933"/>
      <c r="SYN19" s="1933"/>
      <c r="SYO19" s="1933"/>
      <c r="SYP19" s="1933"/>
      <c r="SYQ19" s="1933"/>
      <c r="SYR19" s="1933"/>
      <c r="SYS19" s="1933"/>
      <c r="SYT19" s="1933"/>
      <c r="SYU19" s="1933"/>
      <c r="SYV19" s="1933"/>
      <c r="SYW19" s="1933"/>
      <c r="SYX19" s="1933"/>
      <c r="SYY19" s="1933"/>
      <c r="SYZ19" s="1933"/>
      <c r="SZA19" s="1933"/>
      <c r="SZB19" s="1933"/>
      <c r="SZC19" s="1933"/>
      <c r="SZD19" s="1933"/>
      <c r="SZE19" s="1933"/>
      <c r="SZF19" s="1933"/>
      <c r="SZG19" s="1933"/>
      <c r="SZH19" s="1933"/>
      <c r="SZI19" s="1933"/>
      <c r="SZJ19" s="1933"/>
      <c r="SZK19" s="1933"/>
      <c r="SZL19" s="1933"/>
      <c r="SZM19" s="1933"/>
      <c r="SZN19" s="1933"/>
      <c r="SZO19" s="1933"/>
      <c r="SZP19" s="1933"/>
      <c r="SZQ19" s="1933"/>
      <c r="SZR19" s="1933"/>
      <c r="SZS19" s="1933"/>
      <c r="SZT19" s="1933"/>
      <c r="SZU19" s="1933"/>
      <c r="SZV19" s="1933"/>
      <c r="SZW19" s="1933"/>
      <c r="SZX19" s="1933"/>
      <c r="SZY19" s="1933"/>
      <c r="SZZ19" s="1933"/>
      <c r="TAA19" s="1933"/>
      <c r="TAB19" s="1933"/>
      <c r="TAC19" s="1933"/>
      <c r="TAD19" s="1933"/>
      <c r="TAE19" s="1933"/>
      <c r="TAF19" s="1933"/>
      <c r="TAG19" s="1933"/>
      <c r="TAH19" s="1933"/>
      <c r="TAI19" s="1933"/>
      <c r="TAJ19" s="1933"/>
      <c r="TAK19" s="1933"/>
      <c r="TAL19" s="1933"/>
      <c r="TAM19" s="1933"/>
      <c r="TAN19" s="1933"/>
      <c r="TAO19" s="1933"/>
      <c r="TAP19" s="1933"/>
      <c r="TAQ19" s="1933"/>
      <c r="TAR19" s="1933"/>
      <c r="TAS19" s="1933"/>
      <c r="TAT19" s="1933"/>
      <c r="TAU19" s="1933"/>
      <c r="TAV19" s="1933"/>
      <c r="TAW19" s="1933"/>
      <c r="TAX19" s="1933"/>
      <c r="TAY19" s="1933"/>
      <c r="TAZ19" s="1933"/>
      <c r="TBA19" s="1933"/>
      <c r="TBB19" s="1933"/>
      <c r="TBC19" s="1933"/>
      <c r="TBD19" s="1933"/>
      <c r="TBE19" s="1933"/>
      <c r="TBF19" s="1933"/>
      <c r="TBG19" s="1933"/>
      <c r="TBH19" s="1933"/>
      <c r="TBI19" s="1933"/>
      <c r="TBJ19" s="1933"/>
      <c r="TBK19" s="1933"/>
      <c r="TBL19" s="1933"/>
      <c r="TBM19" s="1933"/>
      <c r="TBN19" s="1933"/>
      <c r="TBO19" s="1933"/>
      <c r="TBP19" s="1933"/>
      <c r="TBQ19" s="1933"/>
      <c r="TBR19" s="1933"/>
      <c r="TBS19" s="1933"/>
      <c r="TBT19" s="1933"/>
      <c r="TBU19" s="1933"/>
      <c r="TBV19" s="1933"/>
      <c r="TBW19" s="1933"/>
      <c r="TBX19" s="1933"/>
      <c r="TBY19" s="1933"/>
      <c r="TBZ19" s="1933"/>
      <c r="TCA19" s="1933"/>
      <c r="TCB19" s="1933"/>
      <c r="TCC19" s="1933"/>
      <c r="TCD19" s="1933"/>
      <c r="TCE19" s="1933"/>
      <c r="TCF19" s="1933"/>
      <c r="TCG19" s="1933"/>
      <c r="TCH19" s="1933"/>
      <c r="TCI19" s="1933"/>
      <c r="TCJ19" s="1933"/>
      <c r="TCK19" s="1933"/>
      <c r="TCL19" s="1933"/>
      <c r="TCM19" s="1933"/>
      <c r="TCN19" s="1933"/>
      <c r="TCO19" s="1933"/>
      <c r="TCP19" s="1933"/>
      <c r="TCQ19" s="1933"/>
      <c r="TCR19" s="1933"/>
      <c r="TCS19" s="1933"/>
      <c r="TCT19" s="1933"/>
      <c r="TCU19" s="1933"/>
      <c r="TCV19" s="1933"/>
      <c r="TCW19" s="1933"/>
      <c r="TCX19" s="1933"/>
      <c r="TCY19" s="1933"/>
      <c r="TCZ19" s="1933"/>
      <c r="TDA19" s="1933"/>
      <c r="TDB19" s="1933"/>
      <c r="TDC19" s="1933"/>
      <c r="TDD19" s="1933"/>
      <c r="TDE19" s="1933"/>
      <c r="TDF19" s="1933"/>
      <c r="TDG19" s="1933"/>
      <c r="TDH19" s="1933"/>
      <c r="TDI19" s="1933"/>
      <c r="TDJ19" s="1933"/>
      <c r="TDK19" s="1933"/>
      <c r="TDL19" s="1933"/>
      <c r="TDM19" s="1933"/>
      <c r="TDN19" s="1933"/>
      <c r="TDO19" s="1933"/>
      <c r="TDP19" s="1933"/>
      <c r="TDQ19" s="1933"/>
      <c r="TDR19" s="1933"/>
      <c r="TDS19" s="1933"/>
      <c r="TDT19" s="1933"/>
      <c r="TDU19" s="1933"/>
      <c r="TDV19" s="1933"/>
      <c r="TDW19" s="1933"/>
      <c r="TDX19" s="1933"/>
      <c r="TDY19" s="1933"/>
      <c r="TDZ19" s="1933"/>
      <c r="TEA19" s="1933"/>
      <c r="TEB19" s="1933"/>
      <c r="TEC19" s="1933"/>
      <c r="TED19" s="1933"/>
      <c r="TEE19" s="1933"/>
      <c r="TEF19" s="1933"/>
      <c r="TEG19" s="1933"/>
      <c r="TEH19" s="1933"/>
      <c r="TEI19" s="1933"/>
      <c r="TEJ19" s="1933"/>
      <c r="TEK19" s="1933"/>
      <c r="TEL19" s="1933"/>
      <c r="TEM19" s="1933"/>
      <c r="TEN19" s="1933"/>
      <c r="TEO19" s="1933"/>
      <c r="TEP19" s="1933"/>
      <c r="TEQ19" s="1933"/>
      <c r="TER19" s="1933"/>
      <c r="TES19" s="1933"/>
      <c r="TET19" s="1933"/>
      <c r="TEU19" s="1933"/>
      <c r="TEV19" s="1933"/>
      <c r="TEW19" s="1933"/>
      <c r="TEX19" s="1933"/>
      <c r="TEY19" s="1933"/>
      <c r="TEZ19" s="1933"/>
      <c r="TFA19" s="1933"/>
      <c r="TFB19" s="1933"/>
      <c r="TFC19" s="1933"/>
      <c r="TFD19" s="1933"/>
      <c r="TFE19" s="1933"/>
      <c r="TFF19" s="1933"/>
      <c r="TFG19" s="1933"/>
      <c r="TFH19" s="1933"/>
      <c r="TFI19" s="1933"/>
      <c r="TFJ19" s="1933"/>
      <c r="TFK19" s="1933"/>
      <c r="TFL19" s="1933"/>
      <c r="TFM19" s="1933"/>
      <c r="TFN19" s="1933"/>
      <c r="TFO19" s="1933"/>
      <c r="TFP19" s="1933"/>
      <c r="TFQ19" s="1933"/>
      <c r="TFR19" s="1933"/>
      <c r="TFS19" s="1933"/>
      <c r="TFT19" s="1933"/>
      <c r="TFU19" s="1933"/>
      <c r="TFV19" s="1933"/>
      <c r="TFW19" s="1933"/>
      <c r="TFX19" s="1933"/>
      <c r="TFY19" s="1933"/>
      <c r="TFZ19" s="1933"/>
      <c r="TGA19" s="1933"/>
      <c r="TGB19" s="1933"/>
      <c r="TGC19" s="1933"/>
      <c r="TGD19" s="1933"/>
      <c r="TGE19" s="1933"/>
      <c r="TGF19" s="1933"/>
      <c r="TGG19" s="1933"/>
      <c r="TGH19" s="1933"/>
      <c r="TGI19" s="1933"/>
      <c r="TGJ19" s="1933"/>
      <c r="TGK19" s="1933"/>
      <c r="TGL19" s="1933"/>
      <c r="TGM19" s="1933"/>
      <c r="TGN19" s="1933"/>
      <c r="TGO19" s="1933"/>
      <c r="TGP19" s="1933"/>
      <c r="TGQ19" s="1933"/>
      <c r="TGR19" s="1933"/>
      <c r="TGS19" s="1933"/>
      <c r="TGT19" s="1933"/>
      <c r="TGU19" s="1933"/>
      <c r="TGV19" s="1933"/>
      <c r="TGW19" s="1933"/>
      <c r="TGX19" s="1933"/>
      <c r="TGY19" s="1933"/>
      <c r="TGZ19" s="1933"/>
      <c r="THA19" s="1933"/>
      <c r="THB19" s="1933"/>
      <c r="THC19" s="1933"/>
      <c r="THD19" s="1933"/>
      <c r="THE19" s="1933"/>
      <c r="THF19" s="1933"/>
      <c r="THG19" s="1933"/>
      <c r="THH19" s="1933"/>
      <c r="THI19" s="1933"/>
      <c r="THJ19" s="1933"/>
      <c r="THK19" s="1933"/>
      <c r="THL19" s="1933"/>
      <c r="THM19" s="1933"/>
      <c r="THN19" s="1933"/>
      <c r="THO19" s="1933"/>
      <c r="THP19" s="1933"/>
      <c r="THQ19" s="1933"/>
      <c r="THR19" s="1933"/>
      <c r="THS19" s="1933"/>
      <c r="THT19" s="1933"/>
      <c r="THU19" s="1933"/>
      <c r="THV19" s="1933"/>
      <c r="THW19" s="1933"/>
      <c r="THX19" s="1933"/>
      <c r="THY19" s="1933"/>
      <c r="THZ19" s="1933"/>
      <c r="TIA19" s="1933"/>
      <c r="TIB19" s="1933"/>
      <c r="TIC19" s="1933"/>
      <c r="TID19" s="1933"/>
      <c r="TIE19" s="1933"/>
      <c r="TIF19" s="1933"/>
      <c r="TIG19" s="1933"/>
      <c r="TIH19" s="1933"/>
      <c r="TII19" s="1933"/>
      <c r="TIJ19" s="1933"/>
      <c r="TIK19" s="1933"/>
      <c r="TIL19" s="1933"/>
      <c r="TIM19" s="1933"/>
      <c r="TIN19" s="1933"/>
      <c r="TIO19" s="1933"/>
      <c r="TIP19" s="1933"/>
      <c r="TIQ19" s="1933"/>
      <c r="TIR19" s="1933"/>
      <c r="TIS19" s="1933"/>
      <c r="TIT19" s="1933"/>
      <c r="TIU19" s="1933"/>
      <c r="TIV19" s="1933"/>
      <c r="TIW19" s="1933"/>
      <c r="TIX19" s="1933"/>
      <c r="TIY19" s="1933"/>
      <c r="TIZ19" s="1933"/>
      <c r="TJA19" s="1933"/>
      <c r="TJB19" s="1933"/>
      <c r="TJC19" s="1933"/>
      <c r="TJD19" s="1933"/>
      <c r="TJE19" s="1933"/>
      <c r="TJF19" s="1933"/>
      <c r="TJG19" s="1933"/>
      <c r="TJH19" s="1933"/>
      <c r="TJI19" s="1933"/>
      <c r="TJJ19" s="1933"/>
      <c r="TJK19" s="1933"/>
      <c r="TJL19" s="1933"/>
      <c r="TJM19" s="1933"/>
      <c r="TJN19" s="1933"/>
      <c r="TJO19" s="1933"/>
      <c r="TJP19" s="1933"/>
      <c r="TJQ19" s="1933"/>
      <c r="TJR19" s="1933"/>
      <c r="TJS19" s="1933"/>
      <c r="TJT19" s="1933"/>
      <c r="TJU19" s="1933"/>
      <c r="TJV19" s="1933"/>
      <c r="TJW19" s="1933"/>
      <c r="TJX19" s="1933"/>
      <c r="TJY19" s="1933"/>
      <c r="TJZ19" s="1933"/>
      <c r="TKA19" s="1933"/>
      <c r="TKB19" s="1933"/>
      <c r="TKC19" s="1933"/>
      <c r="TKD19" s="1933"/>
      <c r="TKE19" s="1933"/>
      <c r="TKF19" s="1933"/>
      <c r="TKG19" s="1933"/>
      <c r="TKH19" s="1933"/>
      <c r="TKI19" s="1933"/>
      <c r="TKJ19" s="1933"/>
      <c r="TKK19" s="1933"/>
      <c r="TKL19" s="1933"/>
      <c r="TKM19" s="1933"/>
      <c r="TKN19" s="1933"/>
      <c r="TKO19" s="1933"/>
      <c r="TKP19" s="1933"/>
      <c r="TKQ19" s="1933"/>
      <c r="TKR19" s="1933"/>
      <c r="TKS19" s="1933"/>
      <c r="TKT19" s="1933"/>
      <c r="TKU19" s="1933"/>
      <c r="TKV19" s="1933"/>
      <c r="TKW19" s="1933"/>
      <c r="TKX19" s="1933"/>
      <c r="TKY19" s="1933"/>
      <c r="TKZ19" s="1933"/>
      <c r="TLA19" s="1933"/>
      <c r="TLB19" s="1933"/>
      <c r="TLC19" s="1933"/>
      <c r="TLD19" s="1933"/>
      <c r="TLE19" s="1933"/>
      <c r="TLF19" s="1933"/>
      <c r="TLG19" s="1933"/>
      <c r="TLH19" s="1933"/>
      <c r="TLI19" s="1933"/>
      <c r="TLJ19" s="1933"/>
      <c r="TLK19" s="1933"/>
      <c r="TLL19" s="1933"/>
      <c r="TLM19" s="1933"/>
      <c r="TLN19" s="1933"/>
      <c r="TLO19" s="1933"/>
      <c r="TLP19" s="1933"/>
      <c r="TLQ19" s="1933"/>
      <c r="TLR19" s="1933"/>
      <c r="TLS19" s="1933"/>
      <c r="TLT19" s="1933"/>
      <c r="TLU19" s="1933"/>
      <c r="TLV19" s="1933"/>
      <c r="TLW19" s="1933"/>
      <c r="TLX19" s="1933"/>
      <c r="TLY19" s="1933"/>
      <c r="TLZ19" s="1933"/>
      <c r="TMA19" s="1933"/>
      <c r="TMB19" s="1933"/>
      <c r="TMC19" s="1933"/>
      <c r="TMD19" s="1933"/>
      <c r="TME19" s="1933"/>
      <c r="TMF19" s="1933"/>
      <c r="TMG19" s="1933"/>
      <c r="TMH19" s="1933"/>
      <c r="TMI19" s="1933"/>
      <c r="TMJ19" s="1933"/>
      <c r="TMK19" s="1933"/>
      <c r="TML19" s="1933"/>
      <c r="TMM19" s="1933"/>
      <c r="TMN19" s="1933"/>
      <c r="TMO19" s="1933"/>
      <c r="TMP19" s="1933"/>
      <c r="TMQ19" s="1933"/>
      <c r="TMR19" s="1933"/>
      <c r="TMS19" s="1933"/>
      <c r="TMT19" s="1933"/>
      <c r="TMU19" s="1933"/>
      <c r="TMV19" s="1933"/>
      <c r="TMW19" s="1933"/>
      <c r="TMX19" s="1933"/>
      <c r="TMY19" s="1933"/>
      <c r="TMZ19" s="1933"/>
      <c r="TNA19" s="1933"/>
      <c r="TNB19" s="1933"/>
      <c r="TNC19" s="1933"/>
      <c r="TND19" s="1933"/>
      <c r="TNE19" s="1933"/>
      <c r="TNF19" s="1933"/>
      <c r="TNG19" s="1933"/>
      <c r="TNH19" s="1933"/>
      <c r="TNI19" s="1933"/>
      <c r="TNJ19" s="1933"/>
      <c r="TNK19" s="1933"/>
      <c r="TNL19" s="1933"/>
      <c r="TNM19" s="1933"/>
      <c r="TNN19" s="1933"/>
      <c r="TNO19" s="1933"/>
      <c r="TNP19" s="1933"/>
      <c r="TNQ19" s="1933"/>
      <c r="TNR19" s="1933"/>
      <c r="TNS19" s="1933"/>
      <c r="TNT19" s="1933"/>
      <c r="TNU19" s="1933"/>
      <c r="TNV19" s="1933"/>
      <c r="TNW19" s="1933"/>
      <c r="TNX19" s="1933"/>
      <c r="TNY19" s="1933"/>
      <c r="TNZ19" s="1933"/>
      <c r="TOA19" s="1933"/>
      <c r="TOB19" s="1933"/>
      <c r="TOC19" s="1933"/>
      <c r="TOD19" s="1933"/>
      <c r="TOE19" s="1933"/>
      <c r="TOF19" s="1933"/>
      <c r="TOG19" s="1933"/>
      <c r="TOH19" s="1933"/>
      <c r="TOI19" s="1933"/>
      <c r="TOJ19" s="1933"/>
      <c r="TOK19" s="1933"/>
      <c r="TOL19" s="1933"/>
      <c r="TOM19" s="1933"/>
      <c r="TON19" s="1933"/>
      <c r="TOO19" s="1933"/>
      <c r="TOP19" s="1933"/>
      <c r="TOQ19" s="1933"/>
      <c r="TOR19" s="1933"/>
      <c r="TOS19" s="1933"/>
      <c r="TOT19" s="1933"/>
      <c r="TOU19" s="1933"/>
      <c r="TOV19" s="1933"/>
      <c r="TOW19" s="1933"/>
      <c r="TOX19" s="1933"/>
      <c r="TOY19" s="1933"/>
      <c r="TOZ19" s="1933"/>
      <c r="TPA19" s="1933"/>
      <c r="TPB19" s="1933"/>
      <c r="TPC19" s="1933"/>
      <c r="TPD19" s="1933"/>
      <c r="TPE19" s="1933"/>
      <c r="TPF19" s="1933"/>
      <c r="TPG19" s="1933"/>
      <c r="TPH19" s="1933"/>
      <c r="TPI19" s="1933"/>
      <c r="TPJ19" s="1933"/>
      <c r="TPK19" s="1933"/>
      <c r="TPL19" s="1933"/>
      <c r="TPM19" s="1933"/>
      <c r="TPN19" s="1933"/>
      <c r="TPO19" s="1933"/>
      <c r="TPP19" s="1933"/>
      <c r="TPQ19" s="1933"/>
      <c r="TPR19" s="1933"/>
      <c r="TPS19" s="1933"/>
      <c r="TPT19" s="1933"/>
      <c r="TPU19" s="1933"/>
      <c r="TPV19" s="1933"/>
      <c r="TPW19" s="1933"/>
      <c r="TPX19" s="1933"/>
      <c r="TPY19" s="1933"/>
      <c r="TPZ19" s="1933"/>
      <c r="TQA19" s="1933"/>
      <c r="TQB19" s="1933"/>
      <c r="TQC19" s="1933"/>
      <c r="TQD19" s="1933"/>
      <c r="TQE19" s="1933"/>
      <c r="TQF19" s="1933"/>
      <c r="TQG19" s="1933"/>
      <c r="TQH19" s="1933"/>
      <c r="TQI19" s="1933"/>
      <c r="TQJ19" s="1933"/>
      <c r="TQK19" s="1933"/>
      <c r="TQL19" s="1933"/>
      <c r="TQM19" s="1933"/>
      <c r="TQN19" s="1933"/>
      <c r="TQO19" s="1933"/>
      <c r="TQP19" s="1933"/>
      <c r="TQQ19" s="1933"/>
      <c r="TQR19" s="1933"/>
      <c r="TQS19" s="1933"/>
      <c r="TQT19" s="1933"/>
      <c r="TQU19" s="1933"/>
      <c r="TQV19" s="1933"/>
      <c r="TQW19" s="1933"/>
      <c r="TQX19" s="1933"/>
      <c r="TQY19" s="1933"/>
      <c r="TQZ19" s="1933"/>
      <c r="TRA19" s="1933"/>
      <c r="TRB19" s="1933"/>
      <c r="TRC19" s="1933"/>
      <c r="TRD19" s="1933"/>
      <c r="TRE19" s="1933"/>
      <c r="TRF19" s="1933"/>
      <c r="TRG19" s="1933"/>
      <c r="TRH19" s="1933"/>
      <c r="TRI19" s="1933"/>
      <c r="TRJ19" s="1933"/>
      <c r="TRK19" s="1933"/>
      <c r="TRL19" s="1933"/>
      <c r="TRM19" s="1933"/>
      <c r="TRN19" s="1933"/>
      <c r="TRO19" s="1933"/>
      <c r="TRP19" s="1933"/>
      <c r="TRQ19" s="1933"/>
      <c r="TRR19" s="1933"/>
      <c r="TRS19" s="1933"/>
      <c r="TRT19" s="1933"/>
      <c r="TRU19" s="1933"/>
      <c r="TRV19" s="1933"/>
      <c r="TRW19" s="1933"/>
      <c r="TRX19" s="1933"/>
      <c r="TRY19" s="1933"/>
      <c r="TRZ19" s="1933"/>
      <c r="TSA19" s="1933"/>
      <c r="TSB19" s="1933"/>
      <c r="TSC19" s="1933"/>
      <c r="TSD19" s="1933"/>
      <c r="TSE19" s="1933"/>
      <c r="TSF19" s="1933"/>
      <c r="TSG19" s="1933"/>
      <c r="TSH19" s="1933"/>
      <c r="TSI19" s="1933"/>
      <c r="TSJ19" s="1933"/>
      <c r="TSK19" s="1933"/>
      <c r="TSL19" s="1933"/>
      <c r="TSM19" s="1933"/>
      <c r="TSN19" s="1933"/>
      <c r="TSO19" s="1933"/>
      <c r="TSP19" s="1933"/>
      <c r="TSQ19" s="1933"/>
      <c r="TSR19" s="1933"/>
      <c r="TSS19" s="1933"/>
      <c r="TST19" s="1933"/>
      <c r="TSU19" s="1933"/>
      <c r="TSV19" s="1933"/>
      <c r="TSW19" s="1933"/>
      <c r="TSX19" s="1933"/>
      <c r="TSY19" s="1933"/>
      <c r="TSZ19" s="1933"/>
      <c r="TTA19" s="1933"/>
      <c r="TTB19" s="1933"/>
      <c r="TTC19" s="1933"/>
      <c r="TTD19" s="1933"/>
      <c r="TTE19" s="1933"/>
      <c r="TTF19" s="1933"/>
      <c r="TTG19" s="1933"/>
      <c r="TTH19" s="1933"/>
      <c r="TTI19" s="1933"/>
      <c r="TTJ19" s="1933"/>
      <c r="TTK19" s="1933"/>
      <c r="TTL19" s="1933"/>
      <c r="TTM19" s="1933"/>
      <c r="TTN19" s="1933"/>
      <c r="TTO19" s="1933"/>
      <c r="TTP19" s="1933"/>
      <c r="TTQ19" s="1933"/>
      <c r="TTR19" s="1933"/>
      <c r="TTS19" s="1933"/>
      <c r="TTT19" s="1933"/>
      <c r="TTU19" s="1933"/>
      <c r="TTV19" s="1933"/>
      <c r="TTW19" s="1933"/>
      <c r="TTX19" s="1933"/>
      <c r="TTY19" s="1933"/>
      <c r="TTZ19" s="1933"/>
      <c r="TUA19" s="1933"/>
      <c r="TUB19" s="1933"/>
      <c r="TUC19" s="1933"/>
      <c r="TUD19" s="1933"/>
      <c r="TUE19" s="1933"/>
      <c r="TUF19" s="1933"/>
      <c r="TUG19" s="1933"/>
      <c r="TUH19" s="1933"/>
      <c r="TUI19" s="1933"/>
      <c r="TUJ19" s="1933"/>
      <c r="TUK19" s="1933"/>
      <c r="TUL19" s="1933"/>
      <c r="TUM19" s="1933"/>
      <c r="TUN19" s="1933"/>
      <c r="TUO19" s="1933"/>
      <c r="TUP19" s="1933"/>
      <c r="TUQ19" s="1933"/>
      <c r="TUR19" s="1933"/>
      <c r="TUS19" s="1933"/>
      <c r="TUT19" s="1933"/>
      <c r="TUU19" s="1933"/>
      <c r="TUV19" s="1933"/>
      <c r="TUW19" s="1933"/>
      <c r="TUX19" s="1933"/>
      <c r="TUY19" s="1933"/>
      <c r="TUZ19" s="1933"/>
      <c r="TVA19" s="1933"/>
      <c r="TVB19" s="1933"/>
      <c r="TVC19" s="1933"/>
      <c r="TVD19" s="1933"/>
      <c r="TVE19" s="1933"/>
      <c r="TVF19" s="1933"/>
      <c r="TVG19" s="1933"/>
      <c r="TVH19" s="1933"/>
      <c r="TVI19" s="1933"/>
      <c r="TVJ19" s="1933"/>
      <c r="TVK19" s="1933"/>
      <c r="TVL19" s="1933"/>
      <c r="TVM19" s="1933"/>
      <c r="TVN19" s="1933"/>
      <c r="TVO19" s="1933"/>
      <c r="TVP19" s="1933"/>
      <c r="TVQ19" s="1933"/>
      <c r="TVR19" s="1933"/>
      <c r="TVS19" s="1933"/>
      <c r="TVT19" s="1933"/>
      <c r="TVU19" s="1933"/>
      <c r="TVV19" s="1933"/>
      <c r="TVW19" s="1933"/>
      <c r="TVX19" s="1933"/>
      <c r="TVY19" s="1933"/>
      <c r="TVZ19" s="1933"/>
      <c r="TWA19" s="1933"/>
      <c r="TWB19" s="1933"/>
      <c r="TWC19" s="1933"/>
      <c r="TWD19" s="1933"/>
      <c r="TWE19" s="1933"/>
      <c r="TWF19" s="1933"/>
      <c r="TWG19" s="1933"/>
      <c r="TWH19" s="1933"/>
      <c r="TWI19" s="1933"/>
      <c r="TWJ19" s="1933"/>
      <c r="TWK19" s="1933"/>
      <c r="TWL19" s="1933"/>
      <c r="TWM19" s="1933"/>
      <c r="TWN19" s="1933"/>
      <c r="TWO19" s="1933"/>
      <c r="TWP19" s="1933"/>
      <c r="TWQ19" s="1933"/>
      <c r="TWR19" s="1933"/>
      <c r="TWS19" s="1933"/>
      <c r="TWT19" s="1933"/>
      <c r="TWU19" s="1933"/>
      <c r="TWV19" s="1933"/>
      <c r="TWW19" s="1933"/>
      <c r="TWX19" s="1933"/>
      <c r="TWY19" s="1933"/>
      <c r="TWZ19" s="1933"/>
      <c r="TXA19" s="1933"/>
      <c r="TXB19" s="1933"/>
      <c r="TXC19" s="1933"/>
      <c r="TXD19" s="1933"/>
      <c r="TXE19" s="1933"/>
      <c r="TXF19" s="1933"/>
      <c r="TXG19" s="1933"/>
      <c r="TXH19" s="1933"/>
      <c r="TXI19" s="1933"/>
      <c r="TXJ19" s="1933"/>
      <c r="TXK19" s="1933"/>
      <c r="TXL19" s="1933"/>
      <c r="TXM19" s="1933"/>
      <c r="TXN19" s="1933"/>
      <c r="TXO19" s="1933"/>
      <c r="TXP19" s="1933"/>
      <c r="TXQ19" s="1933"/>
      <c r="TXR19" s="1933"/>
      <c r="TXS19" s="1933"/>
      <c r="TXT19" s="1933"/>
      <c r="TXU19" s="1933"/>
      <c r="TXV19" s="1933"/>
      <c r="TXW19" s="1933"/>
      <c r="TXX19" s="1933"/>
      <c r="TXY19" s="1933"/>
      <c r="TXZ19" s="1933"/>
      <c r="TYA19" s="1933"/>
      <c r="TYB19" s="1933"/>
      <c r="TYC19" s="1933"/>
      <c r="TYD19" s="1933"/>
      <c r="TYE19" s="1933"/>
      <c r="TYF19" s="1933"/>
      <c r="TYG19" s="1933"/>
      <c r="TYH19" s="1933"/>
      <c r="TYI19" s="1933"/>
      <c r="TYJ19" s="1933"/>
      <c r="TYK19" s="1933"/>
      <c r="TYL19" s="1933"/>
      <c r="TYM19" s="1933"/>
      <c r="TYN19" s="1933"/>
      <c r="TYO19" s="1933"/>
      <c r="TYP19" s="1933"/>
      <c r="TYQ19" s="1933"/>
      <c r="TYR19" s="1933"/>
      <c r="TYS19" s="1933"/>
      <c r="TYT19" s="1933"/>
      <c r="TYU19" s="1933"/>
      <c r="TYV19" s="1933"/>
      <c r="TYW19" s="1933"/>
      <c r="TYX19" s="1933"/>
      <c r="TYY19" s="1933"/>
      <c r="TYZ19" s="1933"/>
      <c r="TZA19" s="1933"/>
      <c r="TZB19" s="1933"/>
      <c r="TZC19" s="1933"/>
      <c r="TZD19" s="1933"/>
      <c r="TZE19" s="1933"/>
      <c r="TZF19" s="1933"/>
      <c r="TZG19" s="1933"/>
      <c r="TZH19" s="1933"/>
      <c r="TZI19" s="1933"/>
      <c r="TZJ19" s="1933"/>
      <c r="TZK19" s="1933"/>
      <c r="TZL19" s="1933"/>
      <c r="TZM19" s="1933"/>
      <c r="TZN19" s="1933"/>
      <c r="TZO19" s="1933"/>
      <c r="TZP19" s="1933"/>
      <c r="TZQ19" s="1933"/>
      <c r="TZR19" s="1933"/>
      <c r="TZS19" s="1933"/>
      <c r="TZT19" s="1933"/>
      <c r="TZU19" s="1933"/>
      <c r="TZV19" s="1933"/>
      <c r="TZW19" s="1933"/>
      <c r="TZX19" s="1933"/>
      <c r="TZY19" s="1933"/>
      <c r="TZZ19" s="1933"/>
      <c r="UAA19" s="1933"/>
      <c r="UAB19" s="1933"/>
      <c r="UAC19" s="1933"/>
      <c r="UAD19" s="1933"/>
      <c r="UAE19" s="1933"/>
      <c r="UAF19" s="1933"/>
      <c r="UAG19" s="1933"/>
      <c r="UAH19" s="1933"/>
      <c r="UAI19" s="1933"/>
      <c r="UAJ19" s="1933"/>
      <c r="UAK19" s="1933"/>
      <c r="UAL19" s="1933"/>
      <c r="UAM19" s="1933"/>
      <c r="UAN19" s="1933"/>
      <c r="UAO19" s="1933"/>
      <c r="UAP19" s="1933"/>
      <c r="UAQ19" s="1933"/>
      <c r="UAR19" s="1933"/>
      <c r="UAS19" s="1933"/>
      <c r="UAT19" s="1933"/>
      <c r="UAU19" s="1933"/>
      <c r="UAV19" s="1933"/>
      <c r="UAW19" s="1933"/>
      <c r="UAX19" s="1933"/>
      <c r="UAY19" s="1933"/>
      <c r="UAZ19" s="1933"/>
      <c r="UBA19" s="1933"/>
      <c r="UBB19" s="1933"/>
      <c r="UBC19" s="1933"/>
      <c r="UBD19" s="1933"/>
      <c r="UBE19" s="1933"/>
      <c r="UBF19" s="1933"/>
      <c r="UBG19" s="1933"/>
      <c r="UBH19" s="1933"/>
      <c r="UBI19" s="1933"/>
      <c r="UBJ19" s="1933"/>
      <c r="UBK19" s="1933"/>
      <c r="UBL19" s="1933"/>
      <c r="UBM19" s="1933"/>
      <c r="UBN19" s="1933"/>
      <c r="UBO19" s="1933"/>
      <c r="UBP19" s="1933"/>
      <c r="UBQ19" s="1933"/>
      <c r="UBR19" s="1933"/>
      <c r="UBS19" s="1933"/>
      <c r="UBT19" s="1933"/>
      <c r="UBU19" s="1933"/>
      <c r="UBV19" s="1933"/>
      <c r="UBW19" s="1933"/>
      <c r="UBX19" s="1933"/>
      <c r="UBY19" s="1933"/>
      <c r="UBZ19" s="1933"/>
      <c r="UCA19" s="1933"/>
      <c r="UCB19" s="1933"/>
      <c r="UCC19" s="1933"/>
      <c r="UCD19" s="1933"/>
      <c r="UCE19" s="1933"/>
      <c r="UCF19" s="1933"/>
      <c r="UCG19" s="1933"/>
      <c r="UCH19" s="1933"/>
      <c r="UCI19" s="1933"/>
      <c r="UCJ19" s="1933"/>
      <c r="UCK19" s="1933"/>
      <c r="UCL19" s="1933"/>
      <c r="UCM19" s="1933"/>
      <c r="UCN19" s="1933"/>
      <c r="UCO19" s="1933"/>
      <c r="UCP19" s="1933"/>
      <c r="UCQ19" s="1933"/>
      <c r="UCR19" s="1933"/>
      <c r="UCS19" s="1933"/>
      <c r="UCT19" s="1933"/>
      <c r="UCU19" s="1933"/>
      <c r="UCV19" s="1933"/>
      <c r="UCW19" s="1933"/>
      <c r="UCX19" s="1933"/>
      <c r="UCY19" s="1933"/>
      <c r="UCZ19" s="1933"/>
      <c r="UDA19" s="1933"/>
      <c r="UDB19" s="1933"/>
      <c r="UDC19" s="1933"/>
      <c r="UDD19" s="1933"/>
      <c r="UDE19" s="1933"/>
      <c r="UDF19" s="1933"/>
      <c r="UDG19" s="1933"/>
      <c r="UDH19" s="1933"/>
      <c r="UDI19" s="1933"/>
      <c r="UDJ19" s="1933"/>
      <c r="UDK19" s="1933"/>
      <c r="UDL19" s="1933"/>
      <c r="UDM19" s="1933"/>
      <c r="UDN19" s="1933"/>
      <c r="UDO19" s="1933"/>
      <c r="UDP19" s="1933"/>
      <c r="UDQ19" s="1933"/>
      <c r="UDR19" s="1933"/>
      <c r="UDS19" s="1933"/>
      <c r="UDT19" s="1933"/>
      <c r="UDU19" s="1933"/>
      <c r="UDV19" s="1933"/>
      <c r="UDW19" s="1933"/>
      <c r="UDX19" s="1933"/>
      <c r="UDY19" s="1933"/>
      <c r="UDZ19" s="1933"/>
      <c r="UEA19" s="1933"/>
      <c r="UEB19" s="1933"/>
      <c r="UEC19" s="1933"/>
      <c r="UED19" s="1933"/>
      <c r="UEE19" s="1933"/>
      <c r="UEF19" s="1933"/>
      <c r="UEG19" s="1933"/>
      <c r="UEH19" s="1933"/>
      <c r="UEI19" s="1933"/>
      <c r="UEJ19" s="1933"/>
      <c r="UEK19" s="1933"/>
      <c r="UEL19" s="1933"/>
      <c r="UEM19" s="1933"/>
      <c r="UEN19" s="1933"/>
      <c r="UEO19" s="1933"/>
      <c r="UEP19" s="1933"/>
      <c r="UEQ19" s="1933"/>
      <c r="UER19" s="1933"/>
      <c r="UES19" s="1933"/>
      <c r="UET19" s="1933"/>
      <c r="UEU19" s="1933"/>
      <c r="UEV19" s="1933"/>
      <c r="UEW19" s="1933"/>
      <c r="UEX19" s="1933"/>
      <c r="UEY19" s="1933"/>
      <c r="UEZ19" s="1933"/>
      <c r="UFA19" s="1933"/>
      <c r="UFB19" s="1933"/>
      <c r="UFC19" s="1933"/>
      <c r="UFD19" s="1933"/>
      <c r="UFE19" s="1933"/>
      <c r="UFF19" s="1933"/>
      <c r="UFG19" s="1933"/>
      <c r="UFH19" s="1933"/>
      <c r="UFI19" s="1933"/>
      <c r="UFJ19" s="1933"/>
      <c r="UFK19" s="1933"/>
      <c r="UFL19" s="1933"/>
      <c r="UFM19" s="1933"/>
      <c r="UFN19" s="1933"/>
      <c r="UFO19" s="1933"/>
      <c r="UFP19" s="1933"/>
      <c r="UFQ19" s="1933"/>
      <c r="UFR19" s="1933"/>
      <c r="UFS19" s="1933"/>
      <c r="UFT19" s="1933"/>
      <c r="UFU19" s="1933"/>
      <c r="UFV19" s="1933"/>
      <c r="UFW19" s="1933"/>
      <c r="UFX19" s="1933"/>
      <c r="UFY19" s="1933"/>
      <c r="UFZ19" s="1933"/>
      <c r="UGA19" s="1933"/>
      <c r="UGB19" s="1933"/>
      <c r="UGC19" s="1933"/>
      <c r="UGD19" s="1933"/>
      <c r="UGE19" s="1933"/>
      <c r="UGF19" s="1933"/>
      <c r="UGG19" s="1933"/>
      <c r="UGH19" s="1933"/>
      <c r="UGI19" s="1933"/>
      <c r="UGJ19" s="1933"/>
      <c r="UGK19" s="1933"/>
      <c r="UGL19" s="1933"/>
      <c r="UGM19" s="1933"/>
      <c r="UGN19" s="1933"/>
      <c r="UGO19" s="1933"/>
      <c r="UGP19" s="1933"/>
      <c r="UGQ19" s="1933"/>
      <c r="UGR19" s="1933"/>
      <c r="UGS19" s="1933"/>
      <c r="UGT19" s="1933"/>
      <c r="UGU19" s="1933"/>
      <c r="UGV19" s="1933"/>
      <c r="UGW19" s="1933"/>
      <c r="UGX19" s="1933"/>
      <c r="UGY19" s="1933"/>
      <c r="UGZ19" s="1933"/>
      <c r="UHA19" s="1933"/>
      <c r="UHB19" s="1933"/>
      <c r="UHC19" s="1933"/>
      <c r="UHD19" s="1933"/>
      <c r="UHE19" s="1933"/>
      <c r="UHF19" s="1933"/>
      <c r="UHG19" s="1933"/>
      <c r="UHH19" s="1933"/>
      <c r="UHI19" s="1933"/>
      <c r="UHJ19" s="1933"/>
      <c r="UHK19" s="1933"/>
      <c r="UHL19" s="1933"/>
      <c r="UHM19" s="1933"/>
      <c r="UHN19" s="1933"/>
      <c r="UHO19" s="1933"/>
      <c r="UHP19" s="1933"/>
      <c r="UHQ19" s="1933"/>
      <c r="UHR19" s="1933"/>
      <c r="UHS19" s="1933"/>
      <c r="UHT19" s="1933"/>
      <c r="UHU19" s="1933"/>
      <c r="UHV19" s="1933"/>
      <c r="UHW19" s="1933"/>
      <c r="UHX19" s="1933"/>
      <c r="UHY19" s="1933"/>
      <c r="UHZ19" s="1933"/>
      <c r="UIA19" s="1933"/>
      <c r="UIB19" s="1933"/>
      <c r="UIC19" s="1933"/>
      <c r="UID19" s="1933"/>
      <c r="UIE19" s="1933"/>
      <c r="UIF19" s="1933"/>
      <c r="UIG19" s="1933"/>
      <c r="UIH19" s="1933"/>
      <c r="UII19" s="1933"/>
      <c r="UIJ19" s="1933"/>
      <c r="UIK19" s="1933"/>
      <c r="UIL19" s="1933"/>
      <c r="UIM19" s="1933"/>
      <c r="UIN19" s="1933"/>
      <c r="UIO19" s="1933"/>
      <c r="UIP19" s="1933"/>
      <c r="UIQ19" s="1933"/>
      <c r="UIR19" s="1933"/>
      <c r="UIS19" s="1933"/>
      <c r="UIT19" s="1933"/>
      <c r="UIU19" s="1933"/>
      <c r="UIV19" s="1933"/>
      <c r="UIW19" s="1933"/>
      <c r="UIX19" s="1933"/>
      <c r="UIY19" s="1933"/>
      <c r="UIZ19" s="1933"/>
      <c r="UJA19" s="1933"/>
      <c r="UJB19" s="1933"/>
      <c r="UJC19" s="1933"/>
      <c r="UJD19" s="1933"/>
      <c r="UJE19" s="1933"/>
      <c r="UJF19" s="1933"/>
      <c r="UJG19" s="1933"/>
      <c r="UJH19" s="1933"/>
      <c r="UJI19" s="1933"/>
      <c r="UJJ19" s="1933"/>
      <c r="UJK19" s="1933"/>
      <c r="UJL19" s="1933"/>
      <c r="UJM19" s="1933"/>
      <c r="UJN19" s="1933"/>
      <c r="UJO19" s="1933"/>
      <c r="UJP19" s="1933"/>
      <c r="UJQ19" s="1933"/>
      <c r="UJR19" s="1933"/>
      <c r="UJS19" s="1933"/>
      <c r="UJT19" s="1933"/>
      <c r="UJU19" s="1933"/>
      <c r="UJV19" s="1933"/>
      <c r="UJW19" s="1933"/>
      <c r="UJX19" s="1933"/>
      <c r="UJY19" s="1933"/>
      <c r="UJZ19" s="1933"/>
      <c r="UKA19" s="1933"/>
      <c r="UKB19" s="1933"/>
      <c r="UKC19" s="1933"/>
      <c r="UKD19" s="1933"/>
      <c r="UKE19" s="1933"/>
      <c r="UKF19" s="1933"/>
      <c r="UKG19" s="1933"/>
      <c r="UKH19" s="1933"/>
      <c r="UKI19" s="1933"/>
      <c r="UKJ19" s="1933"/>
      <c r="UKK19" s="1933"/>
      <c r="UKL19" s="1933"/>
      <c r="UKM19" s="1933"/>
      <c r="UKN19" s="1933"/>
      <c r="UKO19" s="1933"/>
      <c r="UKP19" s="1933"/>
      <c r="UKQ19" s="1933"/>
      <c r="UKR19" s="1933"/>
      <c r="UKS19" s="1933"/>
      <c r="UKT19" s="1933"/>
      <c r="UKU19" s="1933"/>
      <c r="UKV19" s="1933"/>
      <c r="UKW19" s="1933"/>
      <c r="UKX19" s="1933"/>
      <c r="UKY19" s="1933"/>
      <c r="UKZ19" s="1933"/>
      <c r="ULA19" s="1933"/>
      <c r="ULB19" s="1933"/>
      <c r="ULC19" s="1933"/>
      <c r="ULD19" s="1933"/>
      <c r="ULE19" s="1933"/>
      <c r="ULF19" s="1933"/>
      <c r="ULG19" s="1933"/>
      <c r="ULH19" s="1933"/>
      <c r="ULI19" s="1933"/>
      <c r="ULJ19" s="1933"/>
      <c r="ULK19" s="1933"/>
      <c r="ULL19" s="1933"/>
      <c r="ULM19" s="1933"/>
      <c r="ULN19" s="1933"/>
      <c r="ULO19" s="1933"/>
      <c r="ULP19" s="1933"/>
      <c r="ULQ19" s="1933"/>
      <c r="ULR19" s="1933"/>
      <c r="ULS19" s="1933"/>
      <c r="ULT19" s="1933"/>
      <c r="ULU19" s="1933"/>
      <c r="ULV19" s="1933"/>
      <c r="ULW19" s="1933"/>
      <c r="ULX19" s="1933"/>
      <c r="ULY19" s="1933"/>
      <c r="ULZ19" s="1933"/>
      <c r="UMA19" s="1933"/>
      <c r="UMB19" s="1933"/>
      <c r="UMC19" s="1933"/>
      <c r="UMD19" s="1933"/>
      <c r="UME19" s="1933"/>
      <c r="UMF19" s="1933"/>
      <c r="UMG19" s="1933"/>
      <c r="UMH19" s="1933"/>
      <c r="UMI19" s="1933"/>
      <c r="UMJ19" s="1933"/>
      <c r="UMK19" s="1933"/>
      <c r="UML19" s="1933"/>
      <c r="UMM19" s="1933"/>
      <c r="UMN19" s="1933"/>
      <c r="UMO19" s="1933"/>
      <c r="UMP19" s="1933"/>
      <c r="UMQ19" s="1933"/>
      <c r="UMR19" s="1933"/>
      <c r="UMS19" s="1933"/>
      <c r="UMT19" s="1933"/>
      <c r="UMU19" s="1933"/>
      <c r="UMV19" s="1933"/>
      <c r="UMW19" s="1933"/>
      <c r="UMX19" s="1933"/>
      <c r="UMY19" s="1933"/>
      <c r="UMZ19" s="1933"/>
      <c r="UNA19" s="1933"/>
      <c r="UNB19" s="1933"/>
      <c r="UNC19" s="1933"/>
      <c r="UND19" s="1933"/>
      <c r="UNE19" s="1933"/>
      <c r="UNF19" s="1933"/>
      <c r="UNG19" s="1933"/>
      <c r="UNH19" s="1933"/>
      <c r="UNI19" s="1933"/>
      <c r="UNJ19" s="1933"/>
      <c r="UNK19" s="1933"/>
      <c r="UNL19" s="1933"/>
      <c r="UNM19" s="1933"/>
      <c r="UNN19" s="1933"/>
      <c r="UNO19" s="1933"/>
      <c r="UNP19" s="1933"/>
      <c r="UNQ19" s="1933"/>
      <c r="UNR19" s="1933"/>
      <c r="UNS19" s="1933"/>
      <c r="UNT19" s="1933"/>
      <c r="UNU19" s="1933"/>
      <c r="UNV19" s="1933"/>
      <c r="UNW19" s="1933"/>
      <c r="UNX19" s="1933"/>
      <c r="UNY19" s="1933"/>
      <c r="UNZ19" s="1933"/>
      <c r="UOA19" s="1933"/>
      <c r="UOB19" s="1933"/>
      <c r="UOC19" s="1933"/>
      <c r="UOD19" s="1933"/>
      <c r="UOE19" s="1933"/>
      <c r="UOF19" s="1933"/>
      <c r="UOG19" s="1933"/>
      <c r="UOH19" s="1933"/>
      <c r="UOI19" s="1933"/>
      <c r="UOJ19" s="1933"/>
      <c r="UOK19" s="1933"/>
      <c r="UOL19" s="1933"/>
      <c r="UOM19" s="1933"/>
      <c r="UON19" s="1933"/>
      <c r="UOO19" s="1933"/>
      <c r="UOP19" s="1933"/>
      <c r="UOQ19" s="1933"/>
      <c r="UOR19" s="1933"/>
      <c r="UOS19" s="1933"/>
      <c r="UOT19" s="1933"/>
      <c r="UOU19" s="1933"/>
      <c r="UOV19" s="1933"/>
      <c r="UOW19" s="1933"/>
      <c r="UOX19" s="1933"/>
      <c r="UOY19" s="1933"/>
      <c r="UOZ19" s="1933"/>
      <c r="UPA19" s="1933"/>
      <c r="UPB19" s="1933"/>
      <c r="UPC19" s="1933"/>
      <c r="UPD19" s="1933"/>
      <c r="UPE19" s="1933"/>
      <c r="UPF19" s="1933"/>
      <c r="UPG19" s="1933"/>
      <c r="UPH19" s="1933"/>
      <c r="UPI19" s="1933"/>
      <c r="UPJ19" s="1933"/>
      <c r="UPK19" s="1933"/>
      <c r="UPL19" s="1933"/>
      <c r="UPM19" s="1933"/>
      <c r="UPN19" s="1933"/>
      <c r="UPO19" s="1933"/>
      <c r="UPP19" s="1933"/>
      <c r="UPQ19" s="1933"/>
      <c r="UPR19" s="1933"/>
      <c r="UPS19" s="1933"/>
      <c r="UPT19" s="1933"/>
      <c r="UPU19" s="1933"/>
      <c r="UPV19" s="1933"/>
      <c r="UPW19" s="1933"/>
      <c r="UPX19" s="1933"/>
      <c r="UPY19" s="1933"/>
      <c r="UPZ19" s="1933"/>
      <c r="UQA19" s="1933"/>
      <c r="UQB19" s="1933"/>
      <c r="UQC19" s="1933"/>
      <c r="UQD19" s="1933"/>
      <c r="UQE19" s="1933"/>
      <c r="UQF19" s="1933"/>
      <c r="UQG19" s="1933"/>
      <c r="UQH19" s="1933"/>
      <c r="UQI19" s="1933"/>
      <c r="UQJ19" s="1933"/>
      <c r="UQK19" s="1933"/>
      <c r="UQL19" s="1933"/>
      <c r="UQM19" s="1933"/>
      <c r="UQN19" s="1933"/>
      <c r="UQO19" s="1933"/>
      <c r="UQP19" s="1933"/>
      <c r="UQQ19" s="1933"/>
      <c r="UQR19" s="1933"/>
      <c r="UQS19" s="1933"/>
      <c r="UQT19" s="1933"/>
      <c r="UQU19" s="1933"/>
      <c r="UQV19" s="1933"/>
      <c r="UQW19" s="1933"/>
      <c r="UQX19" s="1933"/>
      <c r="UQY19" s="1933"/>
      <c r="UQZ19" s="1933"/>
      <c r="URA19" s="1933"/>
      <c r="URB19" s="1933"/>
      <c r="URC19" s="1933"/>
      <c r="URD19" s="1933"/>
      <c r="URE19" s="1933"/>
      <c r="URF19" s="1933"/>
      <c r="URG19" s="1933"/>
      <c r="URH19" s="1933"/>
      <c r="URI19" s="1933"/>
      <c r="URJ19" s="1933"/>
      <c r="URK19" s="1933"/>
      <c r="URL19" s="1933"/>
      <c r="URM19" s="1933"/>
      <c r="URN19" s="1933"/>
      <c r="URO19" s="1933"/>
      <c r="URP19" s="1933"/>
      <c r="URQ19" s="1933"/>
      <c r="URR19" s="1933"/>
      <c r="URS19" s="1933"/>
      <c r="URT19" s="1933"/>
      <c r="URU19" s="1933"/>
      <c r="URV19" s="1933"/>
      <c r="URW19" s="1933"/>
      <c r="URX19" s="1933"/>
      <c r="URY19" s="1933"/>
      <c r="URZ19" s="1933"/>
      <c r="USA19" s="1933"/>
      <c r="USB19" s="1933"/>
      <c r="USC19" s="1933"/>
      <c r="USD19" s="1933"/>
      <c r="USE19" s="1933"/>
      <c r="USF19" s="1933"/>
      <c r="USG19" s="1933"/>
      <c r="USH19" s="1933"/>
      <c r="USI19" s="1933"/>
      <c r="USJ19" s="1933"/>
      <c r="USK19" s="1933"/>
      <c r="USL19" s="1933"/>
      <c r="USM19" s="1933"/>
      <c r="USN19" s="1933"/>
      <c r="USO19" s="1933"/>
      <c r="USP19" s="1933"/>
      <c r="USQ19" s="1933"/>
      <c r="USR19" s="1933"/>
      <c r="USS19" s="1933"/>
      <c r="UST19" s="1933"/>
      <c r="USU19" s="1933"/>
      <c r="USV19" s="1933"/>
      <c r="USW19" s="1933"/>
      <c r="USX19" s="1933"/>
      <c r="USY19" s="1933"/>
      <c r="USZ19" s="1933"/>
      <c r="UTA19" s="1933"/>
      <c r="UTB19" s="1933"/>
      <c r="UTC19" s="1933"/>
      <c r="UTD19" s="1933"/>
      <c r="UTE19" s="1933"/>
      <c r="UTF19" s="1933"/>
      <c r="UTG19" s="1933"/>
      <c r="UTH19" s="1933"/>
      <c r="UTI19" s="1933"/>
      <c r="UTJ19" s="1933"/>
      <c r="UTK19" s="1933"/>
      <c r="UTL19" s="1933"/>
      <c r="UTM19" s="1933"/>
      <c r="UTN19" s="1933"/>
      <c r="UTO19" s="1933"/>
      <c r="UTP19" s="1933"/>
      <c r="UTQ19" s="1933"/>
      <c r="UTR19" s="1933"/>
      <c r="UTS19" s="1933"/>
      <c r="UTT19" s="1933"/>
      <c r="UTU19" s="1933"/>
      <c r="UTV19" s="1933"/>
      <c r="UTW19" s="1933"/>
      <c r="UTX19" s="1933"/>
      <c r="UTY19" s="1933"/>
      <c r="UTZ19" s="1933"/>
      <c r="UUA19" s="1933"/>
      <c r="UUB19" s="1933"/>
      <c r="UUC19" s="1933"/>
      <c r="UUD19" s="1933"/>
      <c r="UUE19" s="1933"/>
      <c r="UUF19" s="1933"/>
      <c r="UUG19" s="1933"/>
      <c r="UUH19" s="1933"/>
      <c r="UUI19" s="1933"/>
      <c r="UUJ19" s="1933"/>
      <c r="UUK19" s="1933"/>
      <c r="UUL19" s="1933"/>
      <c r="UUM19" s="1933"/>
      <c r="UUN19" s="1933"/>
      <c r="UUO19" s="1933"/>
      <c r="UUP19" s="1933"/>
      <c r="UUQ19" s="1933"/>
      <c r="UUR19" s="1933"/>
      <c r="UUS19" s="1933"/>
      <c r="UUT19" s="1933"/>
      <c r="UUU19" s="1933"/>
      <c r="UUV19" s="1933"/>
      <c r="UUW19" s="1933"/>
      <c r="UUX19" s="1933"/>
      <c r="UUY19" s="1933"/>
      <c r="UUZ19" s="1933"/>
      <c r="UVA19" s="1933"/>
      <c r="UVB19" s="1933"/>
      <c r="UVC19" s="1933"/>
      <c r="UVD19" s="1933"/>
      <c r="UVE19" s="1933"/>
      <c r="UVF19" s="1933"/>
      <c r="UVG19" s="1933"/>
      <c r="UVH19" s="1933"/>
      <c r="UVI19" s="1933"/>
      <c r="UVJ19" s="1933"/>
      <c r="UVK19" s="1933"/>
      <c r="UVL19" s="1933"/>
      <c r="UVM19" s="1933"/>
      <c r="UVN19" s="1933"/>
      <c r="UVO19" s="1933"/>
      <c r="UVP19" s="1933"/>
      <c r="UVQ19" s="1933"/>
      <c r="UVR19" s="1933"/>
      <c r="UVS19" s="1933"/>
      <c r="UVT19" s="1933"/>
      <c r="UVU19" s="1933"/>
      <c r="UVV19" s="1933"/>
      <c r="UVW19" s="1933"/>
      <c r="UVX19" s="1933"/>
      <c r="UVY19" s="1933"/>
      <c r="UVZ19" s="1933"/>
      <c r="UWA19" s="1933"/>
      <c r="UWB19" s="1933"/>
      <c r="UWC19" s="1933"/>
      <c r="UWD19" s="1933"/>
      <c r="UWE19" s="1933"/>
      <c r="UWF19" s="1933"/>
      <c r="UWG19" s="1933"/>
      <c r="UWH19" s="1933"/>
      <c r="UWI19" s="1933"/>
      <c r="UWJ19" s="1933"/>
      <c r="UWK19" s="1933"/>
      <c r="UWL19" s="1933"/>
      <c r="UWM19" s="1933"/>
      <c r="UWN19" s="1933"/>
      <c r="UWO19" s="1933"/>
      <c r="UWP19" s="1933"/>
      <c r="UWQ19" s="1933"/>
      <c r="UWR19" s="1933"/>
      <c r="UWS19" s="1933"/>
      <c r="UWT19" s="1933"/>
      <c r="UWU19" s="1933"/>
      <c r="UWV19" s="1933"/>
      <c r="UWW19" s="1933"/>
      <c r="UWX19" s="1933"/>
      <c r="UWY19" s="1933"/>
      <c r="UWZ19" s="1933"/>
      <c r="UXA19" s="1933"/>
      <c r="UXB19" s="1933"/>
      <c r="UXC19" s="1933"/>
      <c r="UXD19" s="1933"/>
      <c r="UXE19" s="1933"/>
      <c r="UXF19" s="1933"/>
      <c r="UXG19" s="1933"/>
      <c r="UXH19" s="1933"/>
      <c r="UXI19" s="1933"/>
      <c r="UXJ19" s="1933"/>
      <c r="UXK19" s="1933"/>
      <c r="UXL19" s="1933"/>
      <c r="UXM19" s="1933"/>
      <c r="UXN19" s="1933"/>
      <c r="UXO19" s="1933"/>
      <c r="UXP19" s="1933"/>
      <c r="UXQ19" s="1933"/>
      <c r="UXR19" s="1933"/>
      <c r="UXS19" s="1933"/>
      <c r="UXT19" s="1933"/>
      <c r="UXU19" s="1933"/>
      <c r="UXV19" s="1933"/>
      <c r="UXW19" s="1933"/>
      <c r="UXX19" s="1933"/>
      <c r="UXY19" s="1933"/>
      <c r="UXZ19" s="1933"/>
      <c r="UYA19" s="1933"/>
      <c r="UYB19" s="1933"/>
      <c r="UYC19" s="1933"/>
      <c r="UYD19" s="1933"/>
      <c r="UYE19" s="1933"/>
      <c r="UYF19" s="1933"/>
      <c r="UYG19" s="1933"/>
      <c r="UYH19" s="1933"/>
      <c r="UYI19" s="1933"/>
      <c r="UYJ19" s="1933"/>
      <c r="UYK19" s="1933"/>
      <c r="UYL19" s="1933"/>
      <c r="UYM19" s="1933"/>
      <c r="UYN19" s="1933"/>
      <c r="UYO19" s="1933"/>
      <c r="UYP19" s="1933"/>
      <c r="UYQ19" s="1933"/>
      <c r="UYR19" s="1933"/>
      <c r="UYS19" s="1933"/>
      <c r="UYT19" s="1933"/>
      <c r="UYU19" s="1933"/>
      <c r="UYV19" s="1933"/>
      <c r="UYW19" s="1933"/>
      <c r="UYX19" s="1933"/>
      <c r="UYY19" s="1933"/>
      <c r="UYZ19" s="1933"/>
      <c r="UZA19" s="1933"/>
      <c r="UZB19" s="1933"/>
      <c r="UZC19" s="1933"/>
      <c r="UZD19" s="1933"/>
      <c r="UZE19" s="1933"/>
      <c r="UZF19" s="1933"/>
      <c r="UZG19" s="1933"/>
      <c r="UZH19" s="1933"/>
      <c r="UZI19" s="1933"/>
      <c r="UZJ19" s="1933"/>
      <c r="UZK19" s="1933"/>
      <c r="UZL19" s="1933"/>
      <c r="UZM19" s="1933"/>
      <c r="UZN19" s="1933"/>
      <c r="UZO19" s="1933"/>
      <c r="UZP19" s="1933"/>
      <c r="UZQ19" s="1933"/>
      <c r="UZR19" s="1933"/>
      <c r="UZS19" s="1933"/>
      <c r="UZT19" s="1933"/>
      <c r="UZU19" s="1933"/>
      <c r="UZV19" s="1933"/>
      <c r="UZW19" s="1933"/>
      <c r="UZX19" s="1933"/>
      <c r="UZY19" s="1933"/>
      <c r="UZZ19" s="1933"/>
      <c r="VAA19" s="1933"/>
      <c r="VAB19" s="1933"/>
      <c r="VAC19" s="1933"/>
      <c r="VAD19" s="1933"/>
      <c r="VAE19" s="1933"/>
      <c r="VAF19" s="1933"/>
      <c r="VAG19" s="1933"/>
      <c r="VAH19" s="1933"/>
      <c r="VAI19" s="1933"/>
      <c r="VAJ19" s="1933"/>
      <c r="VAK19" s="1933"/>
      <c r="VAL19" s="1933"/>
      <c r="VAM19" s="1933"/>
      <c r="VAN19" s="1933"/>
      <c r="VAO19" s="1933"/>
      <c r="VAP19" s="1933"/>
      <c r="VAQ19" s="1933"/>
      <c r="VAR19" s="1933"/>
      <c r="VAS19" s="1933"/>
      <c r="VAT19" s="1933"/>
      <c r="VAU19" s="1933"/>
      <c r="VAV19" s="1933"/>
      <c r="VAW19" s="1933"/>
      <c r="VAX19" s="1933"/>
      <c r="VAY19" s="1933"/>
      <c r="VAZ19" s="1933"/>
      <c r="VBA19" s="1933"/>
      <c r="VBB19" s="1933"/>
      <c r="VBC19" s="1933"/>
      <c r="VBD19" s="1933"/>
      <c r="VBE19" s="1933"/>
      <c r="VBF19" s="1933"/>
      <c r="VBG19" s="1933"/>
      <c r="VBH19" s="1933"/>
      <c r="VBI19" s="1933"/>
      <c r="VBJ19" s="1933"/>
      <c r="VBK19" s="1933"/>
      <c r="VBL19" s="1933"/>
      <c r="VBM19" s="1933"/>
      <c r="VBN19" s="1933"/>
      <c r="VBO19" s="1933"/>
      <c r="VBP19" s="1933"/>
      <c r="VBQ19" s="1933"/>
      <c r="VBR19" s="1933"/>
      <c r="VBS19" s="1933"/>
      <c r="VBT19" s="1933"/>
      <c r="VBU19" s="1933"/>
      <c r="VBV19" s="1933"/>
      <c r="VBW19" s="1933"/>
      <c r="VBX19" s="1933"/>
      <c r="VBY19" s="1933"/>
      <c r="VBZ19" s="1933"/>
      <c r="VCA19" s="1933"/>
      <c r="VCB19" s="1933"/>
      <c r="VCC19" s="1933"/>
      <c r="VCD19" s="1933"/>
      <c r="VCE19" s="1933"/>
      <c r="VCF19" s="1933"/>
      <c r="VCG19" s="1933"/>
      <c r="VCH19" s="1933"/>
      <c r="VCI19" s="1933"/>
      <c r="VCJ19" s="1933"/>
      <c r="VCK19" s="1933"/>
      <c r="VCL19" s="1933"/>
      <c r="VCM19" s="1933"/>
      <c r="VCN19" s="1933"/>
      <c r="VCO19" s="1933"/>
      <c r="VCP19" s="1933"/>
      <c r="VCQ19" s="1933"/>
      <c r="VCR19" s="1933"/>
      <c r="VCS19" s="1933"/>
      <c r="VCT19" s="1933"/>
      <c r="VCU19" s="1933"/>
      <c r="VCV19" s="1933"/>
      <c r="VCW19" s="1933"/>
      <c r="VCX19" s="1933"/>
      <c r="VCY19" s="1933"/>
      <c r="VCZ19" s="1933"/>
      <c r="VDA19" s="1933"/>
      <c r="VDB19" s="1933"/>
      <c r="VDC19" s="1933"/>
      <c r="VDD19" s="1933"/>
      <c r="VDE19" s="1933"/>
      <c r="VDF19" s="1933"/>
      <c r="VDG19" s="1933"/>
      <c r="VDH19" s="1933"/>
      <c r="VDI19" s="1933"/>
      <c r="VDJ19" s="1933"/>
      <c r="VDK19" s="1933"/>
      <c r="VDL19" s="1933"/>
      <c r="VDM19" s="1933"/>
      <c r="VDN19" s="1933"/>
      <c r="VDO19" s="1933"/>
      <c r="VDP19" s="1933"/>
      <c r="VDQ19" s="1933"/>
      <c r="VDR19" s="1933"/>
      <c r="VDS19" s="1933"/>
      <c r="VDT19" s="1933"/>
      <c r="VDU19" s="1933"/>
      <c r="VDV19" s="1933"/>
      <c r="VDW19" s="1933"/>
      <c r="VDX19" s="1933"/>
      <c r="VDY19" s="1933"/>
      <c r="VDZ19" s="1933"/>
      <c r="VEA19" s="1933"/>
      <c r="VEB19" s="1933"/>
      <c r="VEC19" s="1933"/>
      <c r="VED19" s="1933"/>
      <c r="VEE19" s="1933"/>
      <c r="VEF19" s="1933"/>
      <c r="VEG19" s="1933"/>
      <c r="VEH19" s="1933"/>
      <c r="VEI19" s="1933"/>
      <c r="VEJ19" s="1933"/>
      <c r="VEK19" s="1933"/>
      <c r="VEL19" s="1933"/>
      <c r="VEM19" s="1933"/>
      <c r="VEN19" s="1933"/>
      <c r="VEO19" s="1933"/>
      <c r="VEP19" s="1933"/>
      <c r="VEQ19" s="1933"/>
      <c r="VER19" s="1933"/>
      <c r="VES19" s="1933"/>
      <c r="VET19" s="1933"/>
      <c r="VEU19" s="1933"/>
      <c r="VEV19" s="1933"/>
      <c r="VEW19" s="1933"/>
      <c r="VEX19" s="1933"/>
      <c r="VEY19" s="1933"/>
      <c r="VEZ19" s="1933"/>
      <c r="VFA19" s="1933"/>
      <c r="VFB19" s="1933"/>
      <c r="VFC19" s="1933"/>
      <c r="VFD19" s="1933"/>
      <c r="VFE19" s="1933"/>
      <c r="VFF19" s="1933"/>
      <c r="VFG19" s="1933"/>
      <c r="VFH19" s="1933"/>
      <c r="VFI19" s="1933"/>
      <c r="VFJ19" s="1933"/>
      <c r="VFK19" s="1933"/>
      <c r="VFL19" s="1933"/>
      <c r="VFM19" s="1933"/>
      <c r="VFN19" s="1933"/>
      <c r="VFO19" s="1933"/>
      <c r="VFP19" s="1933"/>
      <c r="VFQ19" s="1933"/>
      <c r="VFR19" s="1933"/>
      <c r="VFS19" s="1933"/>
      <c r="VFT19" s="1933"/>
      <c r="VFU19" s="1933"/>
      <c r="VFV19" s="1933"/>
      <c r="VFW19" s="1933"/>
      <c r="VFX19" s="1933"/>
      <c r="VFY19" s="1933"/>
      <c r="VFZ19" s="1933"/>
      <c r="VGA19" s="1933"/>
      <c r="VGB19" s="1933"/>
      <c r="VGC19" s="1933"/>
      <c r="VGD19" s="1933"/>
      <c r="VGE19" s="1933"/>
      <c r="VGF19" s="1933"/>
      <c r="VGG19" s="1933"/>
      <c r="VGH19" s="1933"/>
      <c r="VGI19" s="1933"/>
      <c r="VGJ19" s="1933"/>
      <c r="VGK19" s="1933"/>
      <c r="VGL19" s="1933"/>
      <c r="VGM19" s="1933"/>
      <c r="VGN19" s="1933"/>
      <c r="VGO19" s="1933"/>
      <c r="VGP19" s="1933"/>
      <c r="VGQ19" s="1933"/>
      <c r="VGR19" s="1933"/>
      <c r="VGS19" s="1933"/>
      <c r="VGT19" s="1933"/>
      <c r="VGU19" s="1933"/>
      <c r="VGV19" s="1933"/>
      <c r="VGW19" s="1933"/>
      <c r="VGX19" s="1933"/>
      <c r="VGY19" s="1933"/>
      <c r="VGZ19" s="1933"/>
      <c r="VHA19" s="1933"/>
      <c r="VHB19" s="1933"/>
      <c r="VHC19" s="1933"/>
      <c r="VHD19" s="1933"/>
      <c r="VHE19" s="1933"/>
      <c r="VHF19" s="1933"/>
      <c r="VHG19" s="1933"/>
      <c r="VHH19" s="1933"/>
      <c r="VHI19" s="1933"/>
      <c r="VHJ19" s="1933"/>
      <c r="VHK19" s="1933"/>
      <c r="VHL19" s="1933"/>
      <c r="VHM19" s="1933"/>
      <c r="VHN19" s="1933"/>
      <c r="VHO19" s="1933"/>
      <c r="VHP19" s="1933"/>
      <c r="VHQ19" s="1933"/>
      <c r="VHR19" s="1933"/>
      <c r="VHS19" s="1933"/>
      <c r="VHT19" s="1933"/>
      <c r="VHU19" s="1933"/>
      <c r="VHV19" s="1933"/>
      <c r="VHW19" s="1933"/>
      <c r="VHX19" s="1933"/>
      <c r="VHY19" s="1933"/>
      <c r="VHZ19" s="1933"/>
      <c r="VIA19" s="1933"/>
      <c r="VIB19" s="1933"/>
      <c r="VIC19" s="1933"/>
      <c r="VID19" s="1933"/>
      <c r="VIE19" s="1933"/>
      <c r="VIF19" s="1933"/>
      <c r="VIG19" s="1933"/>
      <c r="VIH19" s="1933"/>
      <c r="VII19" s="1933"/>
      <c r="VIJ19" s="1933"/>
      <c r="VIK19" s="1933"/>
      <c r="VIL19" s="1933"/>
      <c r="VIM19" s="1933"/>
      <c r="VIN19" s="1933"/>
      <c r="VIO19" s="1933"/>
      <c r="VIP19" s="1933"/>
      <c r="VIQ19" s="1933"/>
      <c r="VIR19" s="1933"/>
      <c r="VIS19" s="1933"/>
      <c r="VIT19" s="1933"/>
      <c r="VIU19" s="1933"/>
      <c r="VIV19" s="1933"/>
      <c r="VIW19" s="1933"/>
      <c r="VIX19" s="1933"/>
      <c r="VIY19" s="1933"/>
      <c r="VIZ19" s="1933"/>
      <c r="VJA19" s="1933"/>
      <c r="VJB19" s="1933"/>
      <c r="VJC19" s="1933"/>
      <c r="VJD19" s="1933"/>
      <c r="VJE19" s="1933"/>
      <c r="VJF19" s="1933"/>
      <c r="VJG19" s="1933"/>
      <c r="VJH19" s="1933"/>
      <c r="VJI19" s="1933"/>
      <c r="VJJ19" s="1933"/>
      <c r="VJK19" s="1933"/>
      <c r="VJL19" s="1933"/>
      <c r="VJM19" s="1933"/>
      <c r="VJN19" s="1933"/>
      <c r="VJO19" s="1933"/>
      <c r="VJP19" s="1933"/>
      <c r="VJQ19" s="1933"/>
      <c r="VJR19" s="1933"/>
      <c r="VJS19" s="1933"/>
      <c r="VJT19" s="1933"/>
      <c r="VJU19" s="1933"/>
      <c r="VJV19" s="1933"/>
      <c r="VJW19" s="1933"/>
      <c r="VJX19" s="1933"/>
      <c r="VJY19" s="1933"/>
      <c r="VJZ19" s="1933"/>
      <c r="VKA19" s="1933"/>
      <c r="VKB19" s="1933"/>
      <c r="VKC19" s="1933"/>
      <c r="VKD19" s="1933"/>
      <c r="VKE19" s="1933"/>
      <c r="VKF19" s="1933"/>
      <c r="VKG19" s="1933"/>
      <c r="VKH19" s="1933"/>
      <c r="VKI19" s="1933"/>
      <c r="VKJ19" s="1933"/>
      <c r="VKK19" s="1933"/>
      <c r="VKL19" s="1933"/>
      <c r="VKM19" s="1933"/>
      <c r="VKN19" s="1933"/>
      <c r="VKO19" s="1933"/>
      <c r="VKP19" s="1933"/>
      <c r="VKQ19" s="1933"/>
      <c r="VKR19" s="1933"/>
      <c r="VKS19" s="1933"/>
      <c r="VKT19" s="1933"/>
      <c r="VKU19" s="1933"/>
      <c r="VKV19" s="1933"/>
      <c r="VKW19" s="1933"/>
      <c r="VKX19" s="1933"/>
      <c r="VKY19" s="1933"/>
      <c r="VKZ19" s="1933"/>
      <c r="VLA19" s="1933"/>
      <c r="VLB19" s="1933"/>
      <c r="VLC19" s="1933"/>
      <c r="VLD19" s="1933"/>
      <c r="VLE19" s="1933"/>
      <c r="VLF19" s="1933"/>
      <c r="VLG19" s="1933"/>
      <c r="VLH19" s="1933"/>
      <c r="VLI19" s="1933"/>
      <c r="VLJ19" s="1933"/>
      <c r="VLK19" s="1933"/>
      <c r="VLL19" s="1933"/>
      <c r="VLM19" s="1933"/>
      <c r="VLN19" s="1933"/>
      <c r="VLO19" s="1933"/>
      <c r="VLP19" s="1933"/>
      <c r="VLQ19" s="1933"/>
      <c r="VLR19" s="1933"/>
      <c r="VLS19" s="1933"/>
      <c r="VLT19" s="1933"/>
      <c r="VLU19" s="1933"/>
      <c r="VLV19" s="1933"/>
      <c r="VLW19" s="1933"/>
      <c r="VLX19" s="1933"/>
      <c r="VLY19" s="1933"/>
      <c r="VLZ19" s="1933"/>
      <c r="VMA19" s="1933"/>
      <c r="VMB19" s="1933"/>
      <c r="VMC19" s="1933"/>
      <c r="VMD19" s="1933"/>
      <c r="VME19" s="1933"/>
      <c r="VMF19" s="1933"/>
      <c r="VMG19" s="1933"/>
      <c r="VMH19" s="1933"/>
      <c r="VMI19" s="1933"/>
      <c r="VMJ19" s="1933"/>
      <c r="VMK19" s="1933"/>
      <c r="VML19" s="1933"/>
      <c r="VMM19" s="1933"/>
      <c r="VMN19" s="1933"/>
      <c r="VMO19" s="1933"/>
      <c r="VMP19" s="1933"/>
      <c r="VMQ19" s="1933"/>
      <c r="VMR19" s="1933"/>
      <c r="VMS19" s="1933"/>
      <c r="VMT19" s="1933"/>
      <c r="VMU19" s="1933"/>
      <c r="VMV19" s="1933"/>
      <c r="VMW19" s="1933"/>
      <c r="VMX19" s="1933"/>
      <c r="VMY19" s="1933"/>
      <c r="VMZ19" s="1933"/>
      <c r="VNA19" s="1933"/>
      <c r="VNB19" s="1933"/>
      <c r="VNC19" s="1933"/>
      <c r="VND19" s="1933"/>
      <c r="VNE19" s="1933"/>
      <c r="VNF19" s="1933"/>
      <c r="VNG19" s="1933"/>
      <c r="VNH19" s="1933"/>
      <c r="VNI19" s="1933"/>
      <c r="VNJ19" s="1933"/>
      <c r="VNK19" s="1933"/>
      <c r="VNL19" s="1933"/>
      <c r="VNM19" s="1933"/>
      <c r="VNN19" s="1933"/>
      <c r="VNO19" s="1933"/>
      <c r="VNP19" s="1933"/>
      <c r="VNQ19" s="1933"/>
      <c r="VNR19" s="1933"/>
      <c r="VNS19" s="1933"/>
      <c r="VNT19" s="1933"/>
      <c r="VNU19" s="1933"/>
      <c r="VNV19" s="1933"/>
      <c r="VNW19" s="1933"/>
      <c r="VNX19" s="1933"/>
      <c r="VNY19" s="1933"/>
      <c r="VNZ19" s="1933"/>
      <c r="VOA19" s="1933"/>
      <c r="VOB19" s="1933"/>
      <c r="VOC19" s="1933"/>
      <c r="VOD19" s="1933"/>
      <c r="VOE19" s="1933"/>
      <c r="VOF19" s="1933"/>
      <c r="VOG19" s="1933"/>
      <c r="VOH19" s="1933"/>
      <c r="VOI19" s="1933"/>
      <c r="VOJ19" s="1933"/>
      <c r="VOK19" s="1933"/>
      <c r="VOL19" s="1933"/>
      <c r="VOM19" s="1933"/>
      <c r="VON19" s="1933"/>
      <c r="VOO19" s="1933"/>
      <c r="VOP19" s="1933"/>
      <c r="VOQ19" s="1933"/>
      <c r="VOR19" s="1933"/>
      <c r="VOS19" s="1933"/>
      <c r="VOT19" s="1933"/>
      <c r="VOU19" s="1933"/>
      <c r="VOV19" s="1933"/>
      <c r="VOW19" s="1933"/>
      <c r="VOX19" s="1933"/>
      <c r="VOY19" s="1933"/>
      <c r="VOZ19" s="1933"/>
      <c r="VPA19" s="1933"/>
      <c r="VPB19" s="1933"/>
      <c r="VPC19" s="1933"/>
      <c r="VPD19" s="1933"/>
      <c r="VPE19" s="1933"/>
      <c r="VPF19" s="1933"/>
      <c r="VPG19" s="1933"/>
      <c r="VPH19" s="1933"/>
      <c r="VPI19" s="1933"/>
      <c r="VPJ19" s="1933"/>
      <c r="VPK19" s="1933"/>
      <c r="VPL19" s="1933"/>
      <c r="VPM19" s="1933"/>
      <c r="VPN19" s="1933"/>
      <c r="VPO19" s="1933"/>
      <c r="VPP19" s="1933"/>
      <c r="VPQ19" s="1933"/>
      <c r="VPR19" s="1933"/>
      <c r="VPS19" s="1933"/>
      <c r="VPT19" s="1933"/>
      <c r="VPU19" s="1933"/>
      <c r="VPV19" s="1933"/>
      <c r="VPW19" s="1933"/>
      <c r="VPX19" s="1933"/>
      <c r="VPY19" s="1933"/>
      <c r="VPZ19" s="1933"/>
      <c r="VQA19" s="1933"/>
      <c r="VQB19" s="1933"/>
      <c r="VQC19" s="1933"/>
      <c r="VQD19" s="1933"/>
      <c r="VQE19" s="1933"/>
      <c r="VQF19" s="1933"/>
      <c r="VQG19" s="1933"/>
      <c r="VQH19" s="1933"/>
      <c r="VQI19" s="1933"/>
      <c r="VQJ19" s="1933"/>
      <c r="VQK19" s="1933"/>
      <c r="VQL19" s="1933"/>
      <c r="VQM19" s="1933"/>
      <c r="VQN19" s="1933"/>
      <c r="VQO19" s="1933"/>
      <c r="VQP19" s="1933"/>
      <c r="VQQ19" s="1933"/>
      <c r="VQR19" s="1933"/>
      <c r="VQS19" s="1933"/>
      <c r="VQT19" s="1933"/>
      <c r="VQU19" s="1933"/>
      <c r="VQV19" s="1933"/>
      <c r="VQW19" s="1933"/>
      <c r="VQX19" s="1933"/>
      <c r="VQY19" s="1933"/>
      <c r="VQZ19" s="1933"/>
      <c r="VRA19" s="1933"/>
      <c r="VRB19" s="1933"/>
      <c r="VRC19" s="1933"/>
      <c r="VRD19" s="1933"/>
      <c r="VRE19" s="1933"/>
      <c r="VRF19" s="1933"/>
      <c r="VRG19" s="1933"/>
      <c r="VRH19" s="1933"/>
      <c r="VRI19" s="1933"/>
      <c r="VRJ19" s="1933"/>
      <c r="VRK19" s="1933"/>
      <c r="VRL19" s="1933"/>
      <c r="VRM19" s="1933"/>
      <c r="VRN19" s="1933"/>
      <c r="VRO19" s="1933"/>
      <c r="VRP19" s="1933"/>
      <c r="VRQ19" s="1933"/>
      <c r="VRR19" s="1933"/>
      <c r="VRS19" s="1933"/>
      <c r="VRT19" s="1933"/>
      <c r="VRU19" s="1933"/>
      <c r="VRV19" s="1933"/>
      <c r="VRW19" s="1933"/>
      <c r="VRX19" s="1933"/>
      <c r="VRY19" s="1933"/>
      <c r="VRZ19" s="1933"/>
      <c r="VSA19" s="1933"/>
      <c r="VSB19" s="1933"/>
      <c r="VSC19" s="1933"/>
      <c r="VSD19" s="1933"/>
      <c r="VSE19" s="1933"/>
      <c r="VSF19" s="1933"/>
      <c r="VSG19" s="1933"/>
      <c r="VSH19" s="1933"/>
      <c r="VSI19" s="1933"/>
      <c r="VSJ19" s="1933"/>
      <c r="VSK19" s="1933"/>
      <c r="VSL19" s="1933"/>
      <c r="VSM19" s="1933"/>
      <c r="VSN19" s="1933"/>
      <c r="VSO19" s="1933"/>
      <c r="VSP19" s="1933"/>
      <c r="VSQ19" s="1933"/>
      <c r="VSR19" s="1933"/>
      <c r="VSS19" s="1933"/>
      <c r="VST19" s="1933"/>
      <c r="VSU19" s="1933"/>
      <c r="VSV19" s="1933"/>
      <c r="VSW19" s="1933"/>
      <c r="VSX19" s="1933"/>
      <c r="VSY19" s="1933"/>
      <c r="VSZ19" s="1933"/>
      <c r="VTA19" s="1933"/>
      <c r="VTB19" s="1933"/>
      <c r="VTC19" s="1933"/>
      <c r="VTD19" s="1933"/>
      <c r="VTE19" s="1933"/>
      <c r="VTF19" s="1933"/>
      <c r="VTG19" s="1933"/>
      <c r="VTH19" s="1933"/>
      <c r="VTI19" s="1933"/>
      <c r="VTJ19" s="1933"/>
      <c r="VTK19" s="1933"/>
      <c r="VTL19" s="1933"/>
      <c r="VTM19" s="1933"/>
      <c r="VTN19" s="1933"/>
      <c r="VTO19" s="1933"/>
      <c r="VTP19" s="1933"/>
      <c r="VTQ19" s="1933"/>
      <c r="VTR19" s="1933"/>
      <c r="VTS19" s="1933"/>
      <c r="VTT19" s="1933"/>
      <c r="VTU19" s="1933"/>
      <c r="VTV19" s="1933"/>
      <c r="VTW19" s="1933"/>
      <c r="VTX19" s="1933"/>
      <c r="VTY19" s="1933"/>
      <c r="VTZ19" s="1933"/>
      <c r="VUA19" s="1933"/>
      <c r="VUB19" s="1933"/>
      <c r="VUC19" s="1933"/>
      <c r="VUD19" s="1933"/>
      <c r="VUE19" s="1933"/>
      <c r="VUF19" s="1933"/>
      <c r="VUG19" s="1933"/>
      <c r="VUH19" s="1933"/>
      <c r="VUI19" s="1933"/>
      <c r="VUJ19" s="1933"/>
      <c r="VUK19" s="1933"/>
      <c r="VUL19" s="1933"/>
      <c r="VUM19" s="1933"/>
      <c r="VUN19" s="1933"/>
      <c r="VUO19" s="1933"/>
      <c r="VUP19" s="1933"/>
      <c r="VUQ19" s="1933"/>
      <c r="VUR19" s="1933"/>
      <c r="VUS19" s="1933"/>
      <c r="VUT19" s="1933"/>
      <c r="VUU19" s="1933"/>
      <c r="VUV19" s="1933"/>
      <c r="VUW19" s="1933"/>
      <c r="VUX19" s="1933"/>
      <c r="VUY19" s="1933"/>
      <c r="VUZ19" s="1933"/>
      <c r="VVA19" s="1933"/>
      <c r="VVB19" s="1933"/>
      <c r="VVC19" s="1933"/>
      <c r="VVD19" s="1933"/>
      <c r="VVE19" s="1933"/>
      <c r="VVF19" s="1933"/>
      <c r="VVG19" s="1933"/>
      <c r="VVH19" s="1933"/>
      <c r="VVI19" s="1933"/>
      <c r="VVJ19" s="1933"/>
      <c r="VVK19" s="1933"/>
      <c r="VVL19" s="1933"/>
      <c r="VVM19" s="1933"/>
      <c r="VVN19" s="1933"/>
      <c r="VVO19" s="1933"/>
      <c r="VVP19" s="1933"/>
      <c r="VVQ19" s="1933"/>
      <c r="VVR19" s="1933"/>
      <c r="VVS19" s="1933"/>
      <c r="VVT19" s="1933"/>
      <c r="VVU19" s="1933"/>
      <c r="VVV19" s="1933"/>
      <c r="VVW19" s="1933"/>
      <c r="VVX19" s="1933"/>
      <c r="VVY19" s="1933"/>
      <c r="VVZ19" s="1933"/>
      <c r="VWA19" s="1933"/>
      <c r="VWB19" s="1933"/>
      <c r="VWC19" s="1933"/>
      <c r="VWD19" s="1933"/>
      <c r="VWE19" s="1933"/>
      <c r="VWF19" s="1933"/>
      <c r="VWG19" s="1933"/>
      <c r="VWH19" s="1933"/>
      <c r="VWI19" s="1933"/>
      <c r="VWJ19" s="1933"/>
      <c r="VWK19" s="1933"/>
      <c r="VWL19" s="1933"/>
      <c r="VWM19" s="1933"/>
      <c r="VWN19" s="1933"/>
      <c r="VWO19" s="1933"/>
      <c r="VWP19" s="1933"/>
      <c r="VWQ19" s="1933"/>
      <c r="VWR19" s="1933"/>
      <c r="VWS19" s="1933"/>
      <c r="VWT19" s="1933"/>
      <c r="VWU19" s="1933"/>
      <c r="VWV19" s="1933"/>
      <c r="VWW19" s="1933"/>
      <c r="VWX19" s="1933"/>
      <c r="VWY19" s="1933"/>
      <c r="VWZ19" s="1933"/>
      <c r="VXA19" s="1933"/>
      <c r="VXB19" s="1933"/>
      <c r="VXC19" s="1933"/>
      <c r="VXD19" s="1933"/>
      <c r="VXE19" s="1933"/>
      <c r="VXF19" s="1933"/>
      <c r="VXG19" s="1933"/>
      <c r="VXH19" s="1933"/>
      <c r="VXI19" s="1933"/>
      <c r="VXJ19" s="1933"/>
      <c r="VXK19" s="1933"/>
      <c r="VXL19" s="1933"/>
      <c r="VXM19" s="1933"/>
      <c r="VXN19" s="1933"/>
      <c r="VXO19" s="1933"/>
      <c r="VXP19" s="1933"/>
      <c r="VXQ19" s="1933"/>
      <c r="VXR19" s="1933"/>
      <c r="VXS19" s="1933"/>
      <c r="VXT19" s="1933"/>
      <c r="VXU19" s="1933"/>
      <c r="VXV19" s="1933"/>
      <c r="VXW19" s="1933"/>
      <c r="VXX19" s="1933"/>
      <c r="VXY19" s="1933"/>
      <c r="VXZ19" s="1933"/>
      <c r="VYA19" s="1933"/>
      <c r="VYB19" s="1933"/>
      <c r="VYC19" s="1933"/>
      <c r="VYD19" s="1933"/>
      <c r="VYE19" s="1933"/>
      <c r="VYF19" s="1933"/>
      <c r="VYG19" s="1933"/>
      <c r="VYH19" s="1933"/>
      <c r="VYI19" s="1933"/>
      <c r="VYJ19" s="1933"/>
      <c r="VYK19" s="1933"/>
      <c r="VYL19" s="1933"/>
      <c r="VYM19" s="1933"/>
      <c r="VYN19" s="1933"/>
      <c r="VYO19" s="1933"/>
      <c r="VYP19" s="1933"/>
      <c r="VYQ19" s="1933"/>
      <c r="VYR19" s="1933"/>
      <c r="VYS19" s="1933"/>
      <c r="VYT19" s="1933"/>
      <c r="VYU19" s="1933"/>
      <c r="VYV19" s="1933"/>
      <c r="VYW19" s="1933"/>
      <c r="VYX19" s="1933"/>
      <c r="VYY19" s="1933"/>
      <c r="VYZ19" s="1933"/>
      <c r="VZA19" s="1933"/>
      <c r="VZB19" s="1933"/>
      <c r="VZC19" s="1933"/>
      <c r="VZD19" s="1933"/>
      <c r="VZE19" s="1933"/>
      <c r="VZF19" s="1933"/>
      <c r="VZG19" s="1933"/>
      <c r="VZH19" s="1933"/>
      <c r="VZI19" s="1933"/>
      <c r="VZJ19" s="1933"/>
      <c r="VZK19" s="1933"/>
      <c r="VZL19" s="1933"/>
      <c r="VZM19" s="1933"/>
      <c r="VZN19" s="1933"/>
      <c r="VZO19" s="1933"/>
      <c r="VZP19" s="1933"/>
      <c r="VZQ19" s="1933"/>
      <c r="VZR19" s="1933"/>
      <c r="VZS19" s="1933"/>
      <c r="VZT19" s="1933"/>
      <c r="VZU19" s="1933"/>
      <c r="VZV19" s="1933"/>
      <c r="VZW19" s="1933"/>
      <c r="VZX19" s="1933"/>
      <c r="VZY19" s="1933"/>
      <c r="VZZ19" s="1933"/>
      <c r="WAA19" s="1933"/>
      <c r="WAB19" s="1933"/>
      <c r="WAC19" s="1933"/>
      <c r="WAD19" s="1933"/>
      <c r="WAE19" s="1933"/>
      <c r="WAF19" s="1933"/>
      <c r="WAG19" s="1933"/>
      <c r="WAH19" s="1933"/>
      <c r="WAI19" s="1933"/>
      <c r="WAJ19" s="1933"/>
      <c r="WAK19" s="1933"/>
      <c r="WAL19" s="1933"/>
      <c r="WAM19" s="1933"/>
      <c r="WAN19" s="1933"/>
      <c r="WAO19" s="1933"/>
      <c r="WAP19" s="1933"/>
      <c r="WAQ19" s="1933"/>
      <c r="WAR19" s="1933"/>
      <c r="WAS19" s="1933"/>
      <c r="WAT19" s="1933"/>
      <c r="WAU19" s="1933"/>
      <c r="WAV19" s="1933"/>
      <c r="WAW19" s="1933"/>
      <c r="WAX19" s="1933"/>
      <c r="WAY19" s="1933"/>
      <c r="WAZ19" s="1933"/>
      <c r="WBA19" s="1933"/>
      <c r="WBB19" s="1933"/>
      <c r="WBC19" s="1933"/>
      <c r="WBD19" s="1933"/>
      <c r="WBE19" s="1933"/>
      <c r="WBF19" s="1933"/>
      <c r="WBG19" s="1933"/>
      <c r="WBH19" s="1933"/>
      <c r="WBI19" s="1933"/>
      <c r="WBJ19" s="1933"/>
      <c r="WBK19" s="1933"/>
      <c r="WBL19" s="1933"/>
      <c r="WBM19" s="1933"/>
      <c r="WBN19" s="1933"/>
      <c r="WBO19" s="1933"/>
      <c r="WBP19" s="1933"/>
      <c r="WBQ19" s="1933"/>
      <c r="WBR19" s="1933"/>
      <c r="WBS19" s="1933"/>
      <c r="WBT19" s="1933"/>
      <c r="WBU19" s="1933"/>
      <c r="WBV19" s="1933"/>
      <c r="WBW19" s="1933"/>
      <c r="WBX19" s="1933"/>
      <c r="WBY19" s="1933"/>
      <c r="WBZ19" s="1933"/>
      <c r="WCA19" s="1933"/>
      <c r="WCB19" s="1933"/>
      <c r="WCC19" s="1933"/>
      <c r="WCD19" s="1933"/>
      <c r="WCE19" s="1933"/>
      <c r="WCF19" s="1933"/>
      <c r="WCG19" s="1933"/>
      <c r="WCH19" s="1933"/>
      <c r="WCI19" s="1933"/>
      <c r="WCJ19" s="1933"/>
      <c r="WCK19" s="1933"/>
      <c r="WCL19" s="1933"/>
      <c r="WCM19" s="1933"/>
      <c r="WCN19" s="1933"/>
      <c r="WCO19" s="1933"/>
      <c r="WCP19" s="1933"/>
      <c r="WCQ19" s="1933"/>
      <c r="WCR19" s="1933"/>
      <c r="WCS19" s="1933"/>
      <c r="WCT19" s="1933"/>
      <c r="WCU19" s="1933"/>
      <c r="WCV19" s="1933"/>
      <c r="WCW19" s="1933"/>
      <c r="WCX19" s="1933"/>
      <c r="WCY19" s="1933"/>
      <c r="WCZ19" s="1933"/>
      <c r="WDA19" s="1933"/>
      <c r="WDB19" s="1933"/>
      <c r="WDC19" s="1933"/>
      <c r="WDD19" s="1933"/>
      <c r="WDE19" s="1933"/>
      <c r="WDF19" s="1933"/>
      <c r="WDG19" s="1933"/>
      <c r="WDH19" s="1933"/>
      <c r="WDI19" s="1933"/>
      <c r="WDJ19" s="1933"/>
      <c r="WDK19" s="1933"/>
      <c r="WDL19" s="1933"/>
      <c r="WDM19" s="1933"/>
      <c r="WDN19" s="1933"/>
      <c r="WDO19" s="1933"/>
      <c r="WDP19" s="1933"/>
      <c r="WDQ19" s="1933"/>
      <c r="WDR19" s="1933"/>
      <c r="WDS19" s="1933"/>
      <c r="WDT19" s="1933"/>
      <c r="WDU19" s="1933"/>
      <c r="WDV19" s="1933"/>
      <c r="WDW19" s="1933"/>
      <c r="WDX19" s="1933"/>
      <c r="WDY19" s="1933"/>
      <c r="WDZ19" s="1933"/>
      <c r="WEA19" s="1933"/>
      <c r="WEB19" s="1933"/>
      <c r="WEC19" s="1933"/>
      <c r="WED19" s="1933"/>
      <c r="WEE19" s="1933"/>
      <c r="WEF19" s="1933"/>
      <c r="WEG19" s="1933"/>
      <c r="WEH19" s="1933"/>
      <c r="WEI19" s="1933"/>
      <c r="WEJ19" s="1933"/>
      <c r="WEK19" s="1933"/>
      <c r="WEL19" s="1933"/>
      <c r="WEM19" s="1933"/>
      <c r="WEN19" s="1933"/>
      <c r="WEO19" s="1933"/>
      <c r="WEP19" s="1933"/>
      <c r="WEQ19" s="1933"/>
      <c r="WER19" s="1933"/>
      <c r="WES19" s="1933"/>
      <c r="WET19" s="1933"/>
      <c r="WEU19" s="1933"/>
      <c r="WEV19" s="1933"/>
      <c r="WEW19" s="1933"/>
      <c r="WEX19" s="1933"/>
      <c r="WEY19" s="1933"/>
      <c r="WEZ19" s="1933"/>
      <c r="WFA19" s="1933"/>
      <c r="WFB19" s="1933"/>
      <c r="WFC19" s="1933"/>
      <c r="WFD19" s="1933"/>
      <c r="WFE19" s="1933"/>
      <c r="WFF19" s="1933"/>
      <c r="WFG19" s="1933"/>
      <c r="WFH19" s="1933"/>
      <c r="WFI19" s="1933"/>
      <c r="WFJ19" s="1933"/>
      <c r="WFK19" s="1933"/>
      <c r="WFL19" s="1933"/>
      <c r="WFM19" s="1933"/>
      <c r="WFN19" s="1933"/>
      <c r="WFO19" s="1933"/>
      <c r="WFP19" s="1933"/>
      <c r="WFQ19" s="1933"/>
      <c r="WFR19" s="1933"/>
      <c r="WFS19" s="1933"/>
      <c r="WFT19" s="1933"/>
      <c r="WFU19" s="1933"/>
      <c r="WFV19" s="1933"/>
      <c r="WFW19" s="1933"/>
      <c r="WFX19" s="1933"/>
      <c r="WFY19" s="1933"/>
      <c r="WFZ19" s="1933"/>
      <c r="WGA19" s="1933"/>
      <c r="WGB19" s="1933"/>
      <c r="WGC19" s="1933"/>
      <c r="WGD19" s="1933"/>
      <c r="WGE19" s="1933"/>
      <c r="WGF19" s="1933"/>
      <c r="WGG19" s="1933"/>
      <c r="WGH19" s="1933"/>
      <c r="WGI19" s="1933"/>
      <c r="WGJ19" s="1933"/>
      <c r="WGK19" s="1933"/>
      <c r="WGL19" s="1933"/>
      <c r="WGM19" s="1933"/>
      <c r="WGN19" s="1933"/>
      <c r="WGO19" s="1933"/>
      <c r="WGP19" s="1933"/>
      <c r="WGQ19" s="1933"/>
      <c r="WGR19" s="1933"/>
      <c r="WGS19" s="1933"/>
      <c r="WGT19" s="1933"/>
      <c r="WGU19" s="1933"/>
      <c r="WGV19" s="1933"/>
      <c r="WGW19" s="1933"/>
      <c r="WGX19" s="1933"/>
      <c r="WGY19" s="1933"/>
      <c r="WGZ19" s="1933"/>
      <c r="WHA19" s="1933"/>
      <c r="WHB19" s="1933"/>
      <c r="WHC19" s="1933"/>
      <c r="WHD19" s="1933"/>
      <c r="WHE19" s="1933"/>
      <c r="WHF19" s="1933"/>
      <c r="WHG19" s="1933"/>
      <c r="WHH19" s="1933"/>
      <c r="WHI19" s="1933"/>
      <c r="WHJ19" s="1933"/>
      <c r="WHK19" s="1933"/>
      <c r="WHL19" s="1933"/>
      <c r="WHM19" s="1933"/>
      <c r="WHN19" s="1933"/>
      <c r="WHO19" s="1933"/>
      <c r="WHP19" s="1933"/>
      <c r="WHQ19" s="1933"/>
      <c r="WHR19" s="1933"/>
      <c r="WHS19" s="1933"/>
      <c r="WHT19" s="1933"/>
      <c r="WHU19" s="1933"/>
      <c r="WHV19" s="1933"/>
      <c r="WHW19" s="1933"/>
      <c r="WHX19" s="1933"/>
      <c r="WHY19" s="1933"/>
      <c r="WHZ19" s="1933"/>
      <c r="WIA19" s="1933"/>
      <c r="WIB19" s="1933"/>
      <c r="WIC19" s="1933"/>
      <c r="WID19" s="1933"/>
      <c r="WIE19" s="1933"/>
      <c r="WIF19" s="1933"/>
      <c r="WIG19" s="1933"/>
      <c r="WIH19" s="1933"/>
      <c r="WII19" s="1933"/>
      <c r="WIJ19" s="1933"/>
      <c r="WIK19" s="1933"/>
      <c r="WIL19" s="1933"/>
      <c r="WIM19" s="1933"/>
      <c r="WIN19" s="1933"/>
      <c r="WIO19" s="1933"/>
      <c r="WIP19" s="1933"/>
      <c r="WIQ19" s="1933"/>
      <c r="WIR19" s="1933"/>
      <c r="WIS19" s="1933"/>
      <c r="WIT19" s="1933"/>
      <c r="WIU19" s="1933"/>
      <c r="WIV19" s="1933"/>
      <c r="WIW19" s="1933"/>
      <c r="WIX19" s="1933"/>
      <c r="WIY19" s="1933"/>
      <c r="WIZ19" s="1933"/>
      <c r="WJA19" s="1933"/>
      <c r="WJB19" s="1933"/>
      <c r="WJC19" s="1933"/>
      <c r="WJD19" s="1933"/>
      <c r="WJE19" s="1933"/>
      <c r="WJF19" s="1933"/>
      <c r="WJG19" s="1933"/>
      <c r="WJH19" s="1933"/>
      <c r="WJI19" s="1933"/>
      <c r="WJJ19" s="1933"/>
      <c r="WJK19" s="1933"/>
      <c r="WJL19" s="1933"/>
      <c r="WJM19" s="1933"/>
      <c r="WJN19" s="1933"/>
      <c r="WJO19" s="1933"/>
      <c r="WJP19" s="1933"/>
      <c r="WJQ19" s="1933"/>
      <c r="WJR19" s="1933"/>
      <c r="WJS19" s="1933"/>
      <c r="WJT19" s="1933"/>
      <c r="WJU19" s="1933"/>
      <c r="WJV19" s="1933"/>
      <c r="WJW19" s="1933"/>
      <c r="WJX19" s="1933"/>
      <c r="WJY19" s="1933"/>
      <c r="WJZ19" s="1933"/>
      <c r="WKA19" s="1933"/>
      <c r="WKB19" s="1933"/>
      <c r="WKC19" s="1933"/>
      <c r="WKD19" s="1933"/>
      <c r="WKE19" s="1933"/>
      <c r="WKF19" s="1933"/>
      <c r="WKG19" s="1933"/>
      <c r="WKH19" s="1933"/>
      <c r="WKI19" s="1933"/>
      <c r="WKJ19" s="1933"/>
      <c r="WKK19" s="1933"/>
      <c r="WKL19" s="1933"/>
      <c r="WKM19" s="1933"/>
      <c r="WKN19" s="1933"/>
      <c r="WKO19" s="1933"/>
      <c r="WKP19" s="1933"/>
      <c r="WKQ19" s="1933"/>
      <c r="WKR19" s="1933"/>
      <c r="WKS19" s="1933"/>
      <c r="WKT19" s="1933"/>
      <c r="WKU19" s="1933"/>
      <c r="WKV19" s="1933"/>
      <c r="WKW19" s="1933"/>
      <c r="WKX19" s="1933"/>
      <c r="WKY19" s="1933"/>
      <c r="WKZ19" s="1933"/>
      <c r="WLA19" s="1933"/>
      <c r="WLB19" s="1933"/>
      <c r="WLC19" s="1933"/>
      <c r="WLD19" s="1933"/>
      <c r="WLE19" s="1933"/>
      <c r="WLF19" s="1933"/>
      <c r="WLG19" s="1933"/>
      <c r="WLH19" s="1933"/>
      <c r="WLI19" s="1933"/>
      <c r="WLJ19" s="1933"/>
      <c r="WLK19" s="1933"/>
      <c r="WLL19" s="1933"/>
      <c r="WLM19" s="1933"/>
      <c r="WLN19" s="1933"/>
      <c r="WLO19" s="1933"/>
      <c r="WLP19" s="1933"/>
      <c r="WLQ19" s="1933"/>
      <c r="WLR19" s="1933"/>
      <c r="WLS19" s="1933"/>
      <c r="WLT19" s="1933"/>
      <c r="WLU19" s="1933"/>
      <c r="WLV19" s="1933"/>
      <c r="WLW19" s="1933"/>
      <c r="WLX19" s="1933"/>
      <c r="WLY19" s="1933"/>
      <c r="WLZ19" s="1933"/>
      <c r="WMA19" s="1933"/>
      <c r="WMB19" s="1933"/>
      <c r="WMC19" s="1933"/>
      <c r="WMD19" s="1933"/>
      <c r="WME19" s="1933"/>
      <c r="WMF19" s="1933"/>
      <c r="WMG19" s="1933"/>
      <c r="WMH19" s="1933"/>
      <c r="WMI19" s="1933"/>
      <c r="WMJ19" s="1933"/>
      <c r="WMK19" s="1933"/>
      <c r="WML19" s="1933"/>
      <c r="WMM19" s="1933"/>
      <c r="WMN19" s="1933"/>
      <c r="WMO19" s="1933"/>
      <c r="WMP19" s="1933"/>
      <c r="WMQ19" s="1933"/>
      <c r="WMR19" s="1933"/>
      <c r="WMS19" s="1933"/>
      <c r="WMT19" s="1933"/>
      <c r="WMU19" s="1933"/>
      <c r="WMV19" s="1933"/>
      <c r="WMW19" s="1933"/>
      <c r="WMX19" s="1933"/>
      <c r="WMY19" s="1933"/>
      <c r="WMZ19" s="1933"/>
      <c r="WNA19" s="1933"/>
      <c r="WNB19" s="1933"/>
      <c r="WNC19" s="1933"/>
      <c r="WND19" s="1933"/>
      <c r="WNE19" s="1933"/>
      <c r="WNF19" s="1933"/>
      <c r="WNG19" s="1933"/>
      <c r="WNH19" s="1933"/>
      <c r="WNI19" s="1933"/>
      <c r="WNJ19" s="1933"/>
      <c r="WNK19" s="1933"/>
      <c r="WNL19" s="1933"/>
      <c r="WNM19" s="1933"/>
      <c r="WNN19" s="1933"/>
      <c r="WNO19" s="1933"/>
      <c r="WNP19" s="1933"/>
      <c r="WNQ19" s="1933"/>
      <c r="WNR19" s="1933"/>
      <c r="WNS19" s="1933"/>
      <c r="WNT19" s="1933"/>
      <c r="WNU19" s="1933"/>
      <c r="WNV19" s="1933"/>
      <c r="WNW19" s="1933"/>
      <c r="WNX19" s="1933"/>
      <c r="WNY19" s="1933"/>
      <c r="WNZ19" s="1933"/>
      <c r="WOA19" s="1933"/>
      <c r="WOB19" s="1933"/>
      <c r="WOC19" s="1933"/>
      <c r="WOD19" s="1933"/>
      <c r="WOE19" s="1933"/>
      <c r="WOF19" s="1933"/>
      <c r="WOG19" s="1933"/>
      <c r="WOH19" s="1933"/>
      <c r="WOI19" s="1933"/>
      <c r="WOJ19" s="1933"/>
      <c r="WOK19" s="1933"/>
      <c r="WOL19" s="1933"/>
      <c r="WOM19" s="1933"/>
      <c r="WON19" s="1933"/>
      <c r="WOO19" s="1933"/>
      <c r="WOP19" s="1933"/>
      <c r="WOQ19" s="1933"/>
      <c r="WOR19" s="1933"/>
      <c r="WOS19" s="1933"/>
      <c r="WOT19" s="1933"/>
      <c r="WOU19" s="1933"/>
      <c r="WOV19" s="1933"/>
      <c r="WOW19" s="1933"/>
      <c r="WOX19" s="1933"/>
      <c r="WOY19" s="1933"/>
      <c r="WOZ19" s="1933"/>
      <c r="WPA19" s="1933"/>
      <c r="WPB19" s="1933"/>
      <c r="WPC19" s="1933"/>
      <c r="WPD19" s="1933"/>
      <c r="WPE19" s="1933"/>
      <c r="WPF19" s="1933"/>
      <c r="WPG19" s="1933"/>
      <c r="WPH19" s="1933"/>
      <c r="WPI19" s="1933"/>
      <c r="WPJ19" s="1933"/>
      <c r="WPK19" s="1933"/>
      <c r="WPL19" s="1933"/>
      <c r="WPM19" s="1933"/>
      <c r="WPN19" s="1933"/>
      <c r="WPO19" s="1933"/>
      <c r="WPP19" s="1933"/>
      <c r="WPQ19" s="1933"/>
      <c r="WPR19" s="1933"/>
      <c r="WPS19" s="1933"/>
      <c r="WPT19" s="1933"/>
      <c r="WPU19" s="1933"/>
      <c r="WPV19" s="1933"/>
      <c r="WPW19" s="1933"/>
      <c r="WPX19" s="1933"/>
      <c r="WPY19" s="1933"/>
      <c r="WPZ19" s="1933"/>
      <c r="WQA19" s="1933"/>
      <c r="WQB19" s="1933"/>
      <c r="WQC19" s="1933"/>
      <c r="WQD19" s="1933"/>
      <c r="WQE19" s="1933"/>
      <c r="WQF19" s="1933"/>
      <c r="WQG19" s="1933"/>
      <c r="WQH19" s="1933"/>
      <c r="WQI19" s="1933"/>
      <c r="WQJ19" s="1933"/>
      <c r="WQK19" s="1933"/>
      <c r="WQL19" s="1933"/>
      <c r="WQM19" s="1933"/>
      <c r="WQN19" s="1933"/>
      <c r="WQO19" s="1933"/>
      <c r="WQP19" s="1933"/>
      <c r="WQQ19" s="1933"/>
      <c r="WQR19" s="1933"/>
      <c r="WQS19" s="1933"/>
      <c r="WQT19" s="1933"/>
      <c r="WQU19" s="1933"/>
      <c r="WQV19" s="1933"/>
      <c r="WQW19" s="1933"/>
      <c r="WQX19" s="1933"/>
      <c r="WQY19" s="1933"/>
      <c r="WQZ19" s="1933"/>
      <c r="WRA19" s="1933"/>
      <c r="WRB19" s="1933"/>
      <c r="WRC19" s="1933"/>
      <c r="WRD19" s="1933"/>
      <c r="WRE19" s="1933"/>
      <c r="WRF19" s="1933"/>
      <c r="WRG19" s="1933"/>
      <c r="WRH19" s="1933"/>
      <c r="WRI19" s="1933"/>
      <c r="WRJ19" s="1933"/>
      <c r="WRK19" s="1933"/>
      <c r="WRL19" s="1933"/>
      <c r="WRM19" s="1933"/>
      <c r="WRN19" s="1933"/>
      <c r="WRO19" s="1933"/>
      <c r="WRP19" s="1933"/>
      <c r="WRQ19" s="1933"/>
      <c r="WRR19" s="1933"/>
      <c r="WRS19" s="1933"/>
      <c r="WRT19" s="1933"/>
      <c r="WRU19" s="1933"/>
      <c r="WRV19" s="1933"/>
      <c r="WRW19" s="1933"/>
      <c r="WRX19" s="1933"/>
      <c r="WRY19" s="1933"/>
      <c r="WRZ19" s="1933"/>
      <c r="WSA19" s="1933"/>
      <c r="WSB19" s="1933"/>
      <c r="WSC19" s="1933"/>
      <c r="WSD19" s="1933"/>
      <c r="WSE19" s="1933"/>
      <c r="WSF19" s="1933"/>
      <c r="WSG19" s="1933"/>
      <c r="WSH19" s="1933"/>
      <c r="WSI19" s="1933"/>
      <c r="WSJ19" s="1933"/>
      <c r="WSK19" s="1933"/>
      <c r="WSL19" s="1933"/>
      <c r="WSM19" s="1933"/>
      <c r="WSN19" s="1933"/>
      <c r="WSO19" s="1933"/>
      <c r="WSP19" s="1933"/>
      <c r="WSQ19" s="1933"/>
      <c r="WSR19" s="1933"/>
      <c r="WSS19" s="1933"/>
      <c r="WST19" s="1933"/>
      <c r="WSU19" s="1933"/>
      <c r="WSV19" s="1933"/>
      <c r="WSW19" s="1933"/>
      <c r="WSX19" s="1933"/>
      <c r="WSY19" s="1933"/>
      <c r="WSZ19" s="1933"/>
      <c r="WTA19" s="1933"/>
      <c r="WTB19" s="1933"/>
      <c r="WTC19" s="1933"/>
      <c r="WTD19" s="1933"/>
      <c r="WTE19" s="1933"/>
      <c r="WTF19" s="1933"/>
      <c r="WTG19" s="1933"/>
      <c r="WTH19" s="1933"/>
      <c r="WTI19" s="1933"/>
      <c r="WTJ19" s="1933"/>
      <c r="WTK19" s="1933"/>
      <c r="WTL19" s="1933"/>
      <c r="WTM19" s="1933"/>
      <c r="WTN19" s="1933"/>
      <c r="WTO19" s="1933"/>
      <c r="WTP19" s="1933"/>
      <c r="WTQ19" s="1933"/>
      <c r="WTR19" s="1933"/>
      <c r="WTS19" s="1933"/>
      <c r="WTT19" s="1933"/>
      <c r="WTU19" s="1933"/>
      <c r="WTV19" s="1933"/>
      <c r="WTW19" s="1933"/>
      <c r="WTX19" s="1933"/>
      <c r="WTY19" s="1933"/>
      <c r="WTZ19" s="1933"/>
      <c r="WUA19" s="1933"/>
      <c r="WUB19" s="1933"/>
      <c r="WUC19" s="1933"/>
      <c r="WUD19" s="1933"/>
      <c r="WUE19" s="1933"/>
      <c r="WUF19" s="1933"/>
      <c r="WUG19" s="1933"/>
      <c r="WUH19" s="1933"/>
      <c r="WUI19" s="1933"/>
      <c r="WUJ19" s="1933"/>
      <c r="WUK19" s="1933"/>
      <c r="WUL19" s="1933"/>
      <c r="WUM19" s="1933"/>
      <c r="WUN19" s="1933"/>
      <c r="WUO19" s="1933"/>
      <c r="WUP19" s="1933"/>
      <c r="WUQ19" s="1933"/>
      <c r="WUR19" s="1933"/>
      <c r="WUS19" s="1933"/>
      <c r="WUT19" s="1933"/>
      <c r="WUU19" s="1933"/>
      <c r="WUV19" s="1933"/>
      <c r="WUW19" s="1933"/>
      <c r="WUX19" s="1933"/>
      <c r="WUY19" s="1933"/>
      <c r="WUZ19" s="1933"/>
      <c r="WVA19" s="1933"/>
      <c r="WVB19" s="1933"/>
      <c r="WVC19" s="1933"/>
      <c r="WVD19" s="1933"/>
      <c r="WVE19" s="1933"/>
      <c r="WVF19" s="1933"/>
      <c r="WVG19" s="1933"/>
      <c r="WVH19" s="1933"/>
      <c r="WVI19" s="1933"/>
      <c r="WVJ19" s="1933"/>
      <c r="WVK19" s="1933"/>
      <c r="WVL19" s="1933"/>
      <c r="WVM19" s="1933"/>
      <c r="WVN19" s="1933"/>
      <c r="WVO19" s="1933"/>
      <c r="WVP19" s="1933"/>
      <c r="WVQ19" s="1933"/>
      <c r="WVR19" s="1933"/>
      <c r="WVS19" s="1933"/>
      <c r="WVT19" s="1933"/>
      <c r="WVU19" s="1933"/>
      <c r="WVV19" s="1933"/>
      <c r="WVW19" s="1933"/>
      <c r="WVX19" s="1933"/>
      <c r="WVY19" s="1933"/>
      <c r="WVZ19" s="1933"/>
      <c r="WWA19" s="1933"/>
      <c r="WWB19" s="1933"/>
      <c r="WWC19" s="1933"/>
      <c r="WWD19" s="1933"/>
      <c r="WWE19" s="1933"/>
      <c r="WWF19" s="1933"/>
      <c r="WWG19" s="1933"/>
      <c r="WWH19" s="1933"/>
      <c r="WWI19" s="1933"/>
      <c r="WWJ19" s="1933"/>
      <c r="WWK19" s="1933"/>
      <c r="WWL19" s="1933"/>
      <c r="WWM19" s="1933"/>
      <c r="WWN19" s="1933"/>
      <c r="WWO19" s="1933"/>
      <c r="WWP19" s="1933"/>
      <c r="WWQ19" s="1933"/>
      <c r="WWR19" s="1933"/>
      <c r="WWS19" s="1933"/>
      <c r="WWT19" s="1933"/>
      <c r="WWU19" s="1933"/>
      <c r="WWV19" s="1933"/>
      <c r="WWW19" s="1933"/>
      <c r="WWX19" s="1933"/>
      <c r="WWY19" s="1933"/>
      <c r="WWZ19" s="1933"/>
      <c r="WXA19" s="1933"/>
      <c r="WXB19" s="1933"/>
      <c r="WXC19" s="1933"/>
      <c r="WXD19" s="1933"/>
      <c r="WXE19" s="1933"/>
      <c r="WXF19" s="1933"/>
      <c r="WXG19" s="1933"/>
      <c r="WXH19" s="1933"/>
      <c r="WXI19" s="1933"/>
      <c r="WXJ19" s="1933"/>
      <c r="WXK19" s="1933"/>
      <c r="WXL19" s="1933"/>
      <c r="WXM19" s="1933"/>
      <c r="WXN19" s="1933"/>
      <c r="WXO19" s="1933"/>
      <c r="WXP19" s="1933"/>
      <c r="WXQ19" s="1933"/>
      <c r="WXR19" s="1933"/>
      <c r="WXS19" s="1933"/>
      <c r="WXT19" s="1933"/>
      <c r="WXU19" s="1933"/>
      <c r="WXV19" s="1933"/>
      <c r="WXW19" s="1933"/>
      <c r="WXX19" s="1933"/>
      <c r="WXY19" s="1933"/>
      <c r="WXZ19" s="1933"/>
      <c r="WYA19" s="1933"/>
      <c r="WYB19" s="1933"/>
      <c r="WYC19" s="1933"/>
      <c r="WYD19" s="1933"/>
      <c r="WYE19" s="1933"/>
      <c r="WYF19" s="1933"/>
      <c r="WYG19" s="1933"/>
      <c r="WYH19" s="1933"/>
      <c r="WYI19" s="1933"/>
      <c r="WYJ19" s="1933"/>
      <c r="WYK19" s="1933"/>
      <c r="WYL19" s="1933"/>
      <c r="WYM19" s="1933"/>
      <c r="WYN19" s="1933"/>
      <c r="WYO19" s="1933"/>
      <c r="WYP19" s="1933"/>
      <c r="WYQ19" s="1933"/>
      <c r="WYR19" s="1933"/>
      <c r="WYS19" s="1933"/>
      <c r="WYT19" s="1933"/>
      <c r="WYU19" s="1933"/>
      <c r="WYV19" s="1933"/>
      <c r="WYW19" s="1933"/>
      <c r="WYX19" s="1933"/>
      <c r="WYY19" s="1933"/>
      <c r="WYZ19" s="1933"/>
      <c r="WZA19" s="1933"/>
      <c r="WZB19" s="1933"/>
      <c r="WZC19" s="1933"/>
      <c r="WZD19" s="1933"/>
      <c r="WZE19" s="1933"/>
      <c r="WZF19" s="1933"/>
      <c r="WZG19" s="1933"/>
      <c r="WZH19" s="1933"/>
      <c r="WZI19" s="1933"/>
      <c r="WZJ19" s="1933"/>
      <c r="WZK19" s="1933"/>
      <c r="WZL19" s="1933"/>
      <c r="WZM19" s="1933"/>
      <c r="WZN19" s="1933"/>
      <c r="WZO19" s="1933"/>
      <c r="WZP19" s="1933"/>
      <c r="WZQ19" s="1933"/>
      <c r="WZR19" s="1933"/>
      <c r="WZS19" s="1933"/>
      <c r="WZT19" s="1933"/>
      <c r="WZU19" s="1933"/>
      <c r="WZV19" s="1933"/>
      <c r="WZW19" s="1933"/>
      <c r="WZX19" s="1933"/>
      <c r="WZY19" s="1933"/>
      <c r="WZZ19" s="1933"/>
      <c r="XAA19" s="1933"/>
      <c r="XAB19" s="1933"/>
      <c r="XAC19" s="1933"/>
      <c r="XAD19" s="1933"/>
      <c r="XAE19" s="1933"/>
      <c r="XAF19" s="1933"/>
      <c r="XAG19" s="1933"/>
      <c r="XAH19" s="1933"/>
      <c r="XAI19" s="1933"/>
      <c r="XAJ19" s="1933"/>
      <c r="XAK19" s="1933"/>
      <c r="XAL19" s="1933"/>
      <c r="XAM19" s="1933"/>
      <c r="XAN19" s="1933"/>
      <c r="XAO19" s="1933"/>
      <c r="XAP19" s="1933"/>
      <c r="XAQ19" s="1933"/>
      <c r="XAR19" s="1933"/>
      <c r="XAS19" s="1933"/>
      <c r="XAT19" s="1933"/>
      <c r="XAU19" s="1933"/>
      <c r="XAV19" s="1933"/>
      <c r="XAW19" s="1933"/>
      <c r="XAX19" s="1933"/>
      <c r="XAY19" s="1933"/>
      <c r="XAZ19" s="1933"/>
      <c r="XBA19" s="1933"/>
      <c r="XBB19" s="1933"/>
      <c r="XBC19" s="1933"/>
      <c r="XBD19" s="1933"/>
      <c r="XBE19" s="1933"/>
      <c r="XBF19" s="1933"/>
      <c r="XBG19" s="1933"/>
      <c r="XBH19" s="1933"/>
      <c r="XBI19" s="1933"/>
      <c r="XBJ19" s="1933"/>
      <c r="XBK19" s="1933"/>
      <c r="XBL19" s="1933"/>
      <c r="XBM19" s="1933"/>
      <c r="XBN19" s="1933"/>
      <c r="XBO19" s="1933"/>
      <c r="XBP19" s="1933"/>
      <c r="XBQ19" s="1933"/>
      <c r="XBR19" s="1933"/>
      <c r="XBS19" s="1933"/>
      <c r="XBT19" s="1933"/>
      <c r="XBU19" s="1933"/>
      <c r="XBV19" s="1933"/>
      <c r="XBW19" s="1933"/>
      <c r="XBX19" s="1933"/>
      <c r="XBY19" s="1933"/>
      <c r="XBZ19" s="1933"/>
      <c r="XCA19" s="1933"/>
      <c r="XCB19" s="1933"/>
      <c r="XCC19" s="1933"/>
      <c r="XCD19" s="1933"/>
      <c r="XCE19" s="1933"/>
      <c r="XCF19" s="1933"/>
      <c r="XCG19" s="1933"/>
      <c r="XCH19" s="1933"/>
      <c r="XCI19" s="1933"/>
      <c r="XCJ19" s="1933"/>
      <c r="XCK19" s="1933"/>
      <c r="XCL19" s="1933"/>
      <c r="XCM19" s="1933"/>
      <c r="XCN19" s="1933"/>
      <c r="XCO19" s="1933"/>
      <c r="XCP19" s="1933"/>
      <c r="XCQ19" s="1933"/>
      <c r="XCR19" s="1933"/>
      <c r="XCS19" s="1933"/>
      <c r="XCT19" s="1933"/>
      <c r="XCU19" s="1933"/>
      <c r="XCV19" s="1933"/>
      <c r="XCW19" s="1933"/>
      <c r="XCX19" s="1933"/>
      <c r="XCY19" s="1933"/>
      <c r="XCZ19" s="1933"/>
      <c r="XDA19" s="1933"/>
      <c r="XDB19" s="1933"/>
      <c r="XDC19" s="1933"/>
      <c r="XDD19" s="1933"/>
      <c r="XDE19" s="1933"/>
      <c r="XDF19" s="1933"/>
      <c r="XDG19" s="1933"/>
      <c r="XDH19" s="1933"/>
      <c r="XDI19" s="1933"/>
      <c r="XDJ19" s="1933"/>
      <c r="XDK19" s="1933"/>
      <c r="XDL19" s="1933"/>
      <c r="XDM19" s="1933"/>
      <c r="XDN19" s="1933"/>
      <c r="XDO19" s="1933"/>
      <c r="XDP19" s="1933"/>
      <c r="XDQ19" s="1933"/>
      <c r="XDR19" s="1933"/>
      <c r="XDS19" s="1933"/>
      <c r="XDT19" s="1933"/>
      <c r="XDU19" s="1933"/>
      <c r="XDV19" s="1933"/>
      <c r="XDW19" s="1933"/>
      <c r="XDX19" s="1933"/>
      <c r="XDY19" s="1933"/>
      <c r="XDZ19" s="1933"/>
      <c r="XEA19" s="1933"/>
      <c r="XEB19" s="1933"/>
      <c r="XEC19" s="1933"/>
      <c r="XED19" s="1933"/>
      <c r="XEE19" s="1933"/>
      <c r="XEF19" s="1933"/>
      <c r="XEG19" s="1933"/>
      <c r="XEH19" s="1933"/>
      <c r="XEI19" s="1933"/>
      <c r="XEJ19" s="1933"/>
      <c r="XEK19" s="1933"/>
      <c r="XEL19" s="1933"/>
      <c r="XEM19" s="1933"/>
      <c r="XEN19" s="1933"/>
      <c r="XEO19" s="1933"/>
      <c r="XEP19" s="1933"/>
      <c r="XEQ19" s="1933"/>
      <c r="XER19" s="1933"/>
      <c r="XES19" s="1933"/>
      <c r="XET19" s="1933"/>
      <c r="XEU19" s="1933"/>
      <c r="XEV19" s="1933"/>
      <c r="XEW19" s="1933"/>
      <c r="XEX19" s="1933"/>
      <c r="XEY19" s="1933"/>
      <c r="XEZ19" s="1933"/>
      <c r="XFA19" s="1933"/>
      <c r="XFB19" s="1933"/>
      <c r="XFC19" s="1933"/>
      <c r="XFD19" s="1933"/>
    </row>
    <row r="20" spans="1:16384" ht="19.5" customHeight="1">
      <c r="A20" s="1932" t="s">
        <v>398</v>
      </c>
      <c r="B20" s="1932"/>
      <c r="C20" s="1932"/>
      <c r="D20" s="1932"/>
      <c r="E20" s="1932"/>
      <c r="F20" s="1932"/>
      <c r="G20" s="1932"/>
      <c r="H20" s="1932"/>
      <c r="I20" s="1932"/>
      <c r="J20" s="270"/>
    </row>
    <row r="21" spans="1:16384" ht="21.75" customHeight="1">
      <c r="A21" s="1931" t="s">
        <v>399</v>
      </c>
      <c r="B21" s="1931"/>
      <c r="C21" s="1931"/>
      <c r="D21" s="1931"/>
      <c r="E21" s="1931"/>
      <c r="F21" s="1931"/>
      <c r="G21" s="1931"/>
      <c r="H21" s="1931"/>
      <c r="I21" s="1931"/>
    </row>
    <row r="23" spans="1:16384" ht="42.6" customHeight="1">
      <c r="D23" s="15"/>
    </row>
  </sheetData>
  <customSheetViews>
    <customSheetView guid="{F8F6599B-2A1F-4529-A350-AEBC686D896D}" showPageBreaks="1" fitToPage="1" printArea="1">
      <selection sqref="A1:E1"/>
      <pageMargins left="0" right="0" top="0" bottom="0" header="0" footer="0"/>
      <printOptions horizontalCentered="1" verticalCentered="1" headings="1" gridLines="1"/>
      <pageSetup orientation="landscape" r:id="rId1"/>
    </customSheetView>
  </customSheetViews>
  <mergeCells count="13112">
    <mergeCell ref="WXD19:WXH19"/>
    <mergeCell ref="WXI19:WXM19"/>
    <mergeCell ref="WXN19:WXR19"/>
    <mergeCell ref="WXS19:WXW19"/>
    <mergeCell ref="WXX19:WYB19"/>
    <mergeCell ref="WWE19:WWI19"/>
    <mergeCell ref="WWJ19:WWN19"/>
    <mergeCell ref="WWO19:WWS19"/>
    <mergeCell ref="WWT19:WWX19"/>
    <mergeCell ref="WWY19:WXC19"/>
    <mergeCell ref="WVF19:WVJ19"/>
    <mergeCell ref="WVK19:WVO19"/>
    <mergeCell ref="WVP19:WVT19"/>
    <mergeCell ref="WVU19:WVY19"/>
    <mergeCell ref="WVZ19:WWD19"/>
    <mergeCell ref="WUG19:WUK19"/>
    <mergeCell ref="WUL19:WUP19"/>
    <mergeCell ref="WUQ19:WUU19"/>
    <mergeCell ref="WUV19:WUZ19"/>
    <mergeCell ref="WVA19:WVE19"/>
    <mergeCell ref="WTH19:WTL19"/>
    <mergeCell ref="WTM19:WTQ19"/>
    <mergeCell ref="WTR19:WTV19"/>
    <mergeCell ref="WTW19:WUA19"/>
    <mergeCell ref="WUB19:WUF19"/>
    <mergeCell ref="WSI19:WSM19"/>
    <mergeCell ref="XEV19:XEZ19"/>
    <mergeCell ref="XFA19:XFD19"/>
    <mergeCell ref="XDW19:XEA19"/>
    <mergeCell ref="XEB19:XEF19"/>
    <mergeCell ref="XEG19:XEK19"/>
    <mergeCell ref="XEL19:XEP19"/>
    <mergeCell ref="XEQ19:XEU19"/>
    <mergeCell ref="XCX19:XDB19"/>
    <mergeCell ref="XDC19:XDG19"/>
    <mergeCell ref="XDH19:XDL19"/>
    <mergeCell ref="XDM19:XDQ19"/>
    <mergeCell ref="XDR19:XDV19"/>
    <mergeCell ref="XBY19:XCC19"/>
    <mergeCell ref="XCD19:XCH19"/>
    <mergeCell ref="XCI19:XCM19"/>
    <mergeCell ref="XCN19:XCR19"/>
    <mergeCell ref="XCS19:XCW19"/>
    <mergeCell ref="XAZ19:XBD19"/>
    <mergeCell ref="XBE19:XBI19"/>
    <mergeCell ref="XBJ19:XBN19"/>
    <mergeCell ref="XBO19:XBS19"/>
    <mergeCell ref="XBT19:XBX19"/>
    <mergeCell ref="XAA19:XAE19"/>
    <mergeCell ref="XAF19:XAJ19"/>
    <mergeCell ref="XAK19:XAO19"/>
    <mergeCell ref="XAP19:XAT19"/>
    <mergeCell ref="XAU19:XAY19"/>
    <mergeCell ref="WZB19:WZF19"/>
    <mergeCell ref="WZG19:WZK19"/>
    <mergeCell ref="WZL19:WZP19"/>
    <mergeCell ref="WZQ19:WZU19"/>
    <mergeCell ref="WZV19:WZZ19"/>
    <mergeCell ref="WYC19:WYG19"/>
    <mergeCell ref="WYH19:WYL19"/>
    <mergeCell ref="WYM19:WYQ19"/>
    <mergeCell ref="WYR19:WYV19"/>
    <mergeCell ref="WYW19:WZA19"/>
    <mergeCell ref="WSN19:WSR19"/>
    <mergeCell ref="WSS19:WSW19"/>
    <mergeCell ref="WSX19:WTB19"/>
    <mergeCell ref="WTC19:WTG19"/>
    <mergeCell ref="WRJ19:WRN19"/>
    <mergeCell ref="WRO19:WRS19"/>
    <mergeCell ref="WRT19:WRX19"/>
    <mergeCell ref="WRY19:WSC19"/>
    <mergeCell ref="WSD19:WSH19"/>
    <mergeCell ref="WQK19:WQO19"/>
    <mergeCell ref="WQP19:WQT19"/>
    <mergeCell ref="WQU19:WQY19"/>
    <mergeCell ref="WQZ19:WRD19"/>
    <mergeCell ref="WRE19:WRI19"/>
    <mergeCell ref="WPL19:WPP19"/>
    <mergeCell ref="WPQ19:WPU19"/>
    <mergeCell ref="WPV19:WPZ19"/>
    <mergeCell ref="WQA19:WQE19"/>
    <mergeCell ref="WQF19:WQJ19"/>
    <mergeCell ref="WOM19:WOQ19"/>
    <mergeCell ref="WOR19:WOV19"/>
    <mergeCell ref="WOW19:WPA19"/>
    <mergeCell ref="WPB19:WPF19"/>
    <mergeCell ref="WPG19:WPK19"/>
    <mergeCell ref="WNN19:WNR19"/>
    <mergeCell ref="WNS19:WNW19"/>
    <mergeCell ref="WNX19:WOB19"/>
    <mergeCell ref="WOC19:WOG19"/>
    <mergeCell ref="WOH19:WOL19"/>
    <mergeCell ref="WMO19:WMS19"/>
    <mergeCell ref="WMT19:WMX19"/>
    <mergeCell ref="WMY19:WNC19"/>
    <mergeCell ref="WND19:WNH19"/>
    <mergeCell ref="WNI19:WNM19"/>
    <mergeCell ref="WLP19:WLT19"/>
    <mergeCell ref="WLU19:WLY19"/>
    <mergeCell ref="WLZ19:WMD19"/>
    <mergeCell ref="WME19:WMI19"/>
    <mergeCell ref="WMJ19:WMN19"/>
    <mergeCell ref="WKQ19:WKU19"/>
    <mergeCell ref="WKV19:WKZ19"/>
    <mergeCell ref="WLA19:WLE19"/>
    <mergeCell ref="WLF19:WLJ19"/>
    <mergeCell ref="WLK19:WLO19"/>
    <mergeCell ref="WJR19:WJV19"/>
    <mergeCell ref="WJW19:WKA19"/>
    <mergeCell ref="WKB19:WKF19"/>
    <mergeCell ref="WKG19:WKK19"/>
    <mergeCell ref="WKL19:WKP19"/>
    <mergeCell ref="WIS19:WIW19"/>
    <mergeCell ref="WIX19:WJB19"/>
    <mergeCell ref="WJC19:WJG19"/>
    <mergeCell ref="WJH19:WJL19"/>
    <mergeCell ref="WJM19:WJQ19"/>
    <mergeCell ref="WHT19:WHX19"/>
    <mergeCell ref="WHY19:WIC19"/>
    <mergeCell ref="WID19:WIH19"/>
    <mergeCell ref="WII19:WIM19"/>
    <mergeCell ref="WIN19:WIR19"/>
    <mergeCell ref="WGU19:WGY19"/>
    <mergeCell ref="WGZ19:WHD19"/>
    <mergeCell ref="WHE19:WHI19"/>
    <mergeCell ref="WHJ19:WHN19"/>
    <mergeCell ref="WHO19:WHS19"/>
    <mergeCell ref="WFV19:WFZ19"/>
    <mergeCell ref="WGA19:WGE19"/>
    <mergeCell ref="WGF19:WGJ19"/>
    <mergeCell ref="WGK19:WGO19"/>
    <mergeCell ref="WGP19:WGT19"/>
    <mergeCell ref="WEW19:WFA19"/>
    <mergeCell ref="WFB19:WFF19"/>
    <mergeCell ref="WFG19:WFK19"/>
    <mergeCell ref="WFL19:WFP19"/>
    <mergeCell ref="WFQ19:WFU19"/>
    <mergeCell ref="WDX19:WEB19"/>
    <mergeCell ref="WEC19:WEG19"/>
    <mergeCell ref="WEH19:WEL19"/>
    <mergeCell ref="WEM19:WEQ19"/>
    <mergeCell ref="WER19:WEV19"/>
    <mergeCell ref="WCY19:WDC19"/>
    <mergeCell ref="WDD19:WDH19"/>
    <mergeCell ref="WDI19:WDM19"/>
    <mergeCell ref="WDN19:WDR19"/>
    <mergeCell ref="WDS19:WDW19"/>
    <mergeCell ref="WBZ19:WCD19"/>
    <mergeCell ref="WCE19:WCI19"/>
    <mergeCell ref="WCJ19:WCN19"/>
    <mergeCell ref="WCO19:WCS19"/>
    <mergeCell ref="WCT19:WCX19"/>
    <mergeCell ref="WBA19:WBE19"/>
    <mergeCell ref="WBF19:WBJ19"/>
    <mergeCell ref="WBK19:WBO19"/>
    <mergeCell ref="WBP19:WBT19"/>
    <mergeCell ref="WBU19:WBY19"/>
    <mergeCell ref="WAB19:WAF19"/>
    <mergeCell ref="WAG19:WAK19"/>
    <mergeCell ref="WAL19:WAP19"/>
    <mergeCell ref="WAQ19:WAU19"/>
    <mergeCell ref="WAV19:WAZ19"/>
    <mergeCell ref="VZC19:VZG19"/>
    <mergeCell ref="VZH19:VZL19"/>
    <mergeCell ref="VZM19:VZQ19"/>
    <mergeCell ref="VZR19:VZV19"/>
    <mergeCell ref="VZW19:WAA19"/>
    <mergeCell ref="VYD19:VYH19"/>
    <mergeCell ref="VYI19:VYM19"/>
    <mergeCell ref="VYN19:VYR19"/>
    <mergeCell ref="VYS19:VYW19"/>
    <mergeCell ref="VYX19:VZB19"/>
    <mergeCell ref="VXE19:VXI19"/>
    <mergeCell ref="VXJ19:VXN19"/>
    <mergeCell ref="VXO19:VXS19"/>
    <mergeCell ref="VXT19:VXX19"/>
    <mergeCell ref="VXY19:VYC19"/>
    <mergeCell ref="VWF19:VWJ19"/>
    <mergeCell ref="VWK19:VWO19"/>
    <mergeCell ref="VWP19:VWT19"/>
    <mergeCell ref="VWU19:VWY19"/>
    <mergeCell ref="VWZ19:VXD19"/>
    <mergeCell ref="VVG19:VVK19"/>
    <mergeCell ref="VVL19:VVP19"/>
    <mergeCell ref="VVQ19:VVU19"/>
    <mergeCell ref="VVV19:VVZ19"/>
    <mergeCell ref="VWA19:VWE19"/>
    <mergeCell ref="VUH19:VUL19"/>
    <mergeCell ref="VUM19:VUQ19"/>
    <mergeCell ref="VUR19:VUV19"/>
    <mergeCell ref="VUW19:VVA19"/>
    <mergeCell ref="VVB19:VVF19"/>
    <mergeCell ref="VTI19:VTM19"/>
    <mergeCell ref="VTN19:VTR19"/>
    <mergeCell ref="VTS19:VTW19"/>
    <mergeCell ref="VTX19:VUB19"/>
    <mergeCell ref="VUC19:VUG19"/>
    <mergeCell ref="VSJ19:VSN19"/>
    <mergeCell ref="VSO19:VSS19"/>
    <mergeCell ref="VST19:VSX19"/>
    <mergeCell ref="VSY19:VTC19"/>
    <mergeCell ref="VTD19:VTH19"/>
    <mergeCell ref="VRK19:VRO19"/>
    <mergeCell ref="VRP19:VRT19"/>
    <mergeCell ref="VRU19:VRY19"/>
    <mergeCell ref="VRZ19:VSD19"/>
    <mergeCell ref="VSE19:VSI19"/>
    <mergeCell ref="VQL19:VQP19"/>
    <mergeCell ref="VQQ19:VQU19"/>
    <mergeCell ref="VQV19:VQZ19"/>
    <mergeCell ref="VRA19:VRE19"/>
    <mergeCell ref="VRF19:VRJ19"/>
    <mergeCell ref="VPM19:VPQ19"/>
    <mergeCell ref="VPR19:VPV19"/>
    <mergeCell ref="VPW19:VQA19"/>
    <mergeCell ref="VQB19:VQF19"/>
    <mergeCell ref="VQG19:VQK19"/>
    <mergeCell ref="VON19:VOR19"/>
    <mergeCell ref="VOS19:VOW19"/>
    <mergeCell ref="VOX19:VPB19"/>
    <mergeCell ref="VPC19:VPG19"/>
    <mergeCell ref="VPH19:VPL19"/>
    <mergeCell ref="VNO19:VNS19"/>
    <mergeCell ref="VNT19:VNX19"/>
    <mergeCell ref="VNY19:VOC19"/>
    <mergeCell ref="VOD19:VOH19"/>
    <mergeCell ref="VOI19:VOM19"/>
    <mergeCell ref="VMP19:VMT19"/>
    <mergeCell ref="VMU19:VMY19"/>
    <mergeCell ref="VMZ19:VND19"/>
    <mergeCell ref="VNE19:VNI19"/>
    <mergeCell ref="VNJ19:VNN19"/>
    <mergeCell ref="VLQ19:VLU19"/>
    <mergeCell ref="VLV19:VLZ19"/>
    <mergeCell ref="VMA19:VME19"/>
    <mergeCell ref="VMF19:VMJ19"/>
    <mergeCell ref="VMK19:VMO19"/>
    <mergeCell ref="VKR19:VKV19"/>
    <mergeCell ref="VKW19:VLA19"/>
    <mergeCell ref="VLB19:VLF19"/>
    <mergeCell ref="VLG19:VLK19"/>
    <mergeCell ref="VLL19:VLP19"/>
    <mergeCell ref="VJS19:VJW19"/>
    <mergeCell ref="VJX19:VKB19"/>
    <mergeCell ref="VKC19:VKG19"/>
    <mergeCell ref="VKH19:VKL19"/>
    <mergeCell ref="VKM19:VKQ19"/>
    <mergeCell ref="VIT19:VIX19"/>
    <mergeCell ref="VIY19:VJC19"/>
    <mergeCell ref="VJD19:VJH19"/>
    <mergeCell ref="VJI19:VJM19"/>
    <mergeCell ref="VJN19:VJR19"/>
    <mergeCell ref="VHU19:VHY19"/>
    <mergeCell ref="VHZ19:VID19"/>
    <mergeCell ref="VIE19:VII19"/>
    <mergeCell ref="VIJ19:VIN19"/>
    <mergeCell ref="VIO19:VIS19"/>
    <mergeCell ref="VGV19:VGZ19"/>
    <mergeCell ref="VHA19:VHE19"/>
    <mergeCell ref="VHF19:VHJ19"/>
    <mergeCell ref="VHK19:VHO19"/>
    <mergeCell ref="VHP19:VHT19"/>
    <mergeCell ref="VFW19:VGA19"/>
    <mergeCell ref="VGB19:VGF19"/>
    <mergeCell ref="VGG19:VGK19"/>
    <mergeCell ref="VGL19:VGP19"/>
    <mergeCell ref="VGQ19:VGU19"/>
    <mergeCell ref="VEX19:VFB19"/>
    <mergeCell ref="VFC19:VFG19"/>
    <mergeCell ref="VFH19:VFL19"/>
    <mergeCell ref="VFM19:VFQ19"/>
    <mergeCell ref="VFR19:VFV19"/>
    <mergeCell ref="VDY19:VEC19"/>
    <mergeCell ref="VED19:VEH19"/>
    <mergeCell ref="VEI19:VEM19"/>
    <mergeCell ref="VEN19:VER19"/>
    <mergeCell ref="VES19:VEW19"/>
    <mergeCell ref="VCZ19:VDD19"/>
    <mergeCell ref="VDE19:VDI19"/>
    <mergeCell ref="VDJ19:VDN19"/>
    <mergeCell ref="VDO19:VDS19"/>
    <mergeCell ref="VDT19:VDX19"/>
    <mergeCell ref="VCA19:VCE19"/>
    <mergeCell ref="VCF19:VCJ19"/>
    <mergeCell ref="VCK19:VCO19"/>
    <mergeCell ref="VCP19:VCT19"/>
    <mergeCell ref="VCU19:VCY19"/>
    <mergeCell ref="VBB19:VBF19"/>
    <mergeCell ref="VBG19:VBK19"/>
    <mergeCell ref="VBL19:VBP19"/>
    <mergeCell ref="VBQ19:VBU19"/>
    <mergeCell ref="VBV19:VBZ19"/>
    <mergeCell ref="VAC19:VAG19"/>
    <mergeCell ref="VAH19:VAL19"/>
    <mergeCell ref="VAM19:VAQ19"/>
    <mergeCell ref="VAR19:VAV19"/>
    <mergeCell ref="VAW19:VBA19"/>
    <mergeCell ref="UZD19:UZH19"/>
    <mergeCell ref="UZI19:UZM19"/>
    <mergeCell ref="UZN19:UZR19"/>
    <mergeCell ref="UZS19:UZW19"/>
    <mergeCell ref="UZX19:VAB19"/>
    <mergeCell ref="UYE19:UYI19"/>
    <mergeCell ref="UYJ19:UYN19"/>
    <mergeCell ref="UYO19:UYS19"/>
    <mergeCell ref="UYT19:UYX19"/>
    <mergeCell ref="UYY19:UZC19"/>
    <mergeCell ref="UXF19:UXJ19"/>
    <mergeCell ref="UXK19:UXO19"/>
    <mergeCell ref="UXP19:UXT19"/>
    <mergeCell ref="UXU19:UXY19"/>
    <mergeCell ref="UXZ19:UYD19"/>
    <mergeCell ref="UWG19:UWK19"/>
    <mergeCell ref="UWL19:UWP19"/>
    <mergeCell ref="UWQ19:UWU19"/>
    <mergeCell ref="UWV19:UWZ19"/>
    <mergeCell ref="UXA19:UXE19"/>
    <mergeCell ref="UVH19:UVL19"/>
    <mergeCell ref="UVM19:UVQ19"/>
    <mergeCell ref="UVR19:UVV19"/>
    <mergeCell ref="UVW19:UWA19"/>
    <mergeCell ref="UWB19:UWF19"/>
    <mergeCell ref="UUI19:UUM19"/>
    <mergeCell ref="UUN19:UUR19"/>
    <mergeCell ref="UUS19:UUW19"/>
    <mergeCell ref="UUX19:UVB19"/>
    <mergeCell ref="UVC19:UVG19"/>
    <mergeCell ref="UTJ19:UTN19"/>
    <mergeCell ref="UTO19:UTS19"/>
    <mergeCell ref="UTT19:UTX19"/>
    <mergeCell ref="UTY19:UUC19"/>
    <mergeCell ref="UUD19:UUH19"/>
    <mergeCell ref="USK19:USO19"/>
    <mergeCell ref="USP19:UST19"/>
    <mergeCell ref="USU19:USY19"/>
    <mergeCell ref="USZ19:UTD19"/>
    <mergeCell ref="UTE19:UTI19"/>
    <mergeCell ref="URL19:URP19"/>
    <mergeCell ref="URQ19:URU19"/>
    <mergeCell ref="URV19:URZ19"/>
    <mergeCell ref="USA19:USE19"/>
    <mergeCell ref="USF19:USJ19"/>
    <mergeCell ref="UQM19:UQQ19"/>
    <mergeCell ref="UQR19:UQV19"/>
    <mergeCell ref="UQW19:URA19"/>
    <mergeCell ref="URB19:URF19"/>
    <mergeCell ref="URG19:URK19"/>
    <mergeCell ref="UPN19:UPR19"/>
    <mergeCell ref="UPS19:UPW19"/>
    <mergeCell ref="UPX19:UQB19"/>
    <mergeCell ref="UQC19:UQG19"/>
    <mergeCell ref="UQH19:UQL19"/>
    <mergeCell ref="UOO19:UOS19"/>
    <mergeCell ref="UOT19:UOX19"/>
    <mergeCell ref="UOY19:UPC19"/>
    <mergeCell ref="UPD19:UPH19"/>
    <mergeCell ref="UPI19:UPM19"/>
    <mergeCell ref="UNP19:UNT19"/>
    <mergeCell ref="UNU19:UNY19"/>
    <mergeCell ref="UNZ19:UOD19"/>
    <mergeCell ref="UOE19:UOI19"/>
    <mergeCell ref="UOJ19:UON19"/>
    <mergeCell ref="UMQ19:UMU19"/>
    <mergeCell ref="UMV19:UMZ19"/>
    <mergeCell ref="UNA19:UNE19"/>
    <mergeCell ref="UNF19:UNJ19"/>
    <mergeCell ref="UNK19:UNO19"/>
    <mergeCell ref="ULR19:ULV19"/>
    <mergeCell ref="ULW19:UMA19"/>
    <mergeCell ref="UMB19:UMF19"/>
    <mergeCell ref="UMG19:UMK19"/>
    <mergeCell ref="UML19:UMP19"/>
    <mergeCell ref="UKS19:UKW19"/>
    <mergeCell ref="UKX19:ULB19"/>
    <mergeCell ref="ULC19:ULG19"/>
    <mergeCell ref="ULH19:ULL19"/>
    <mergeCell ref="ULM19:ULQ19"/>
    <mergeCell ref="UJT19:UJX19"/>
    <mergeCell ref="UJY19:UKC19"/>
    <mergeCell ref="UKD19:UKH19"/>
    <mergeCell ref="UKI19:UKM19"/>
    <mergeCell ref="UKN19:UKR19"/>
    <mergeCell ref="UIU19:UIY19"/>
    <mergeCell ref="UIZ19:UJD19"/>
    <mergeCell ref="UJE19:UJI19"/>
    <mergeCell ref="UJJ19:UJN19"/>
    <mergeCell ref="UJO19:UJS19"/>
    <mergeCell ref="UHV19:UHZ19"/>
    <mergeCell ref="UIA19:UIE19"/>
    <mergeCell ref="UIF19:UIJ19"/>
    <mergeCell ref="UIK19:UIO19"/>
    <mergeCell ref="UIP19:UIT19"/>
    <mergeCell ref="UGW19:UHA19"/>
    <mergeCell ref="UHB19:UHF19"/>
    <mergeCell ref="UHG19:UHK19"/>
    <mergeCell ref="UHL19:UHP19"/>
    <mergeCell ref="UHQ19:UHU19"/>
    <mergeCell ref="UFX19:UGB19"/>
    <mergeCell ref="UGC19:UGG19"/>
    <mergeCell ref="UGH19:UGL19"/>
    <mergeCell ref="UGM19:UGQ19"/>
    <mergeCell ref="UGR19:UGV19"/>
    <mergeCell ref="UEY19:UFC19"/>
    <mergeCell ref="UFD19:UFH19"/>
    <mergeCell ref="UFI19:UFM19"/>
    <mergeCell ref="UFN19:UFR19"/>
    <mergeCell ref="UFS19:UFW19"/>
    <mergeCell ref="UDZ19:UED19"/>
    <mergeCell ref="UEE19:UEI19"/>
    <mergeCell ref="UEJ19:UEN19"/>
    <mergeCell ref="UEO19:UES19"/>
    <mergeCell ref="UET19:UEX19"/>
    <mergeCell ref="UDA19:UDE19"/>
    <mergeCell ref="UDF19:UDJ19"/>
    <mergeCell ref="UDK19:UDO19"/>
    <mergeCell ref="UDP19:UDT19"/>
    <mergeCell ref="UDU19:UDY19"/>
    <mergeCell ref="UCB19:UCF19"/>
    <mergeCell ref="UCG19:UCK19"/>
    <mergeCell ref="UCL19:UCP19"/>
    <mergeCell ref="UCQ19:UCU19"/>
    <mergeCell ref="UCV19:UCZ19"/>
    <mergeCell ref="UBC19:UBG19"/>
    <mergeCell ref="UBH19:UBL19"/>
    <mergeCell ref="UBM19:UBQ19"/>
    <mergeCell ref="UBR19:UBV19"/>
    <mergeCell ref="UBW19:UCA19"/>
    <mergeCell ref="UAD19:UAH19"/>
    <mergeCell ref="UAI19:UAM19"/>
    <mergeCell ref="UAN19:UAR19"/>
    <mergeCell ref="UAS19:UAW19"/>
    <mergeCell ref="UAX19:UBB19"/>
    <mergeCell ref="TZE19:TZI19"/>
    <mergeCell ref="TZJ19:TZN19"/>
    <mergeCell ref="TZO19:TZS19"/>
    <mergeCell ref="TZT19:TZX19"/>
    <mergeCell ref="TZY19:UAC19"/>
    <mergeCell ref="TYF19:TYJ19"/>
    <mergeCell ref="TYK19:TYO19"/>
    <mergeCell ref="TYP19:TYT19"/>
    <mergeCell ref="TYU19:TYY19"/>
    <mergeCell ref="TYZ19:TZD19"/>
    <mergeCell ref="TXG19:TXK19"/>
    <mergeCell ref="TXL19:TXP19"/>
    <mergeCell ref="TXQ19:TXU19"/>
    <mergeCell ref="TXV19:TXZ19"/>
    <mergeCell ref="TYA19:TYE19"/>
    <mergeCell ref="TWH19:TWL19"/>
    <mergeCell ref="TWM19:TWQ19"/>
    <mergeCell ref="TWR19:TWV19"/>
    <mergeCell ref="TWW19:TXA19"/>
    <mergeCell ref="TXB19:TXF19"/>
    <mergeCell ref="TVI19:TVM19"/>
    <mergeCell ref="TVN19:TVR19"/>
    <mergeCell ref="TVS19:TVW19"/>
    <mergeCell ref="TVX19:TWB19"/>
    <mergeCell ref="TWC19:TWG19"/>
    <mergeCell ref="TUJ19:TUN19"/>
    <mergeCell ref="TUO19:TUS19"/>
    <mergeCell ref="TUT19:TUX19"/>
    <mergeCell ref="TUY19:TVC19"/>
    <mergeCell ref="TVD19:TVH19"/>
    <mergeCell ref="TTK19:TTO19"/>
    <mergeCell ref="TTP19:TTT19"/>
    <mergeCell ref="TTU19:TTY19"/>
    <mergeCell ref="TTZ19:TUD19"/>
    <mergeCell ref="TUE19:TUI19"/>
    <mergeCell ref="TSL19:TSP19"/>
    <mergeCell ref="TSQ19:TSU19"/>
    <mergeCell ref="TSV19:TSZ19"/>
    <mergeCell ref="TTA19:TTE19"/>
    <mergeCell ref="TTF19:TTJ19"/>
    <mergeCell ref="TRM19:TRQ19"/>
    <mergeCell ref="TRR19:TRV19"/>
    <mergeCell ref="TRW19:TSA19"/>
    <mergeCell ref="TSB19:TSF19"/>
    <mergeCell ref="TSG19:TSK19"/>
    <mergeCell ref="TQN19:TQR19"/>
    <mergeCell ref="TQS19:TQW19"/>
    <mergeCell ref="TQX19:TRB19"/>
    <mergeCell ref="TRC19:TRG19"/>
    <mergeCell ref="TRH19:TRL19"/>
    <mergeCell ref="TPO19:TPS19"/>
    <mergeCell ref="TPT19:TPX19"/>
    <mergeCell ref="TPY19:TQC19"/>
    <mergeCell ref="TQD19:TQH19"/>
    <mergeCell ref="TQI19:TQM19"/>
    <mergeCell ref="TOP19:TOT19"/>
    <mergeCell ref="TOU19:TOY19"/>
    <mergeCell ref="TOZ19:TPD19"/>
    <mergeCell ref="TPE19:TPI19"/>
    <mergeCell ref="TPJ19:TPN19"/>
    <mergeCell ref="TNQ19:TNU19"/>
    <mergeCell ref="TNV19:TNZ19"/>
    <mergeCell ref="TOA19:TOE19"/>
    <mergeCell ref="TOF19:TOJ19"/>
    <mergeCell ref="TOK19:TOO19"/>
    <mergeCell ref="TMR19:TMV19"/>
    <mergeCell ref="TMW19:TNA19"/>
    <mergeCell ref="TNB19:TNF19"/>
    <mergeCell ref="TNG19:TNK19"/>
    <mergeCell ref="TNL19:TNP19"/>
    <mergeCell ref="TLS19:TLW19"/>
    <mergeCell ref="TLX19:TMB19"/>
    <mergeCell ref="TMC19:TMG19"/>
    <mergeCell ref="TMH19:TML19"/>
    <mergeCell ref="TMM19:TMQ19"/>
    <mergeCell ref="TKT19:TKX19"/>
    <mergeCell ref="TKY19:TLC19"/>
    <mergeCell ref="TLD19:TLH19"/>
    <mergeCell ref="TLI19:TLM19"/>
    <mergeCell ref="TLN19:TLR19"/>
    <mergeCell ref="TJU19:TJY19"/>
    <mergeCell ref="TJZ19:TKD19"/>
    <mergeCell ref="TKE19:TKI19"/>
    <mergeCell ref="TKJ19:TKN19"/>
    <mergeCell ref="TKO19:TKS19"/>
    <mergeCell ref="TIV19:TIZ19"/>
    <mergeCell ref="TJA19:TJE19"/>
    <mergeCell ref="TJF19:TJJ19"/>
    <mergeCell ref="TJK19:TJO19"/>
    <mergeCell ref="TJP19:TJT19"/>
    <mergeCell ref="THW19:TIA19"/>
    <mergeCell ref="TIB19:TIF19"/>
    <mergeCell ref="TIG19:TIK19"/>
    <mergeCell ref="TIL19:TIP19"/>
    <mergeCell ref="TIQ19:TIU19"/>
    <mergeCell ref="TGX19:THB19"/>
    <mergeCell ref="THC19:THG19"/>
    <mergeCell ref="THH19:THL19"/>
    <mergeCell ref="THM19:THQ19"/>
    <mergeCell ref="THR19:THV19"/>
    <mergeCell ref="TFY19:TGC19"/>
    <mergeCell ref="TGD19:TGH19"/>
    <mergeCell ref="TGI19:TGM19"/>
    <mergeCell ref="TGN19:TGR19"/>
    <mergeCell ref="TGS19:TGW19"/>
    <mergeCell ref="TEZ19:TFD19"/>
    <mergeCell ref="TFE19:TFI19"/>
    <mergeCell ref="TFJ19:TFN19"/>
    <mergeCell ref="TFO19:TFS19"/>
    <mergeCell ref="TFT19:TFX19"/>
    <mergeCell ref="TEA19:TEE19"/>
    <mergeCell ref="TEF19:TEJ19"/>
    <mergeCell ref="TEK19:TEO19"/>
    <mergeCell ref="TEP19:TET19"/>
    <mergeCell ref="TEU19:TEY19"/>
    <mergeCell ref="TDB19:TDF19"/>
    <mergeCell ref="TDG19:TDK19"/>
    <mergeCell ref="TDL19:TDP19"/>
    <mergeCell ref="TDQ19:TDU19"/>
    <mergeCell ref="TDV19:TDZ19"/>
    <mergeCell ref="TCC19:TCG19"/>
    <mergeCell ref="TCH19:TCL19"/>
    <mergeCell ref="TCM19:TCQ19"/>
    <mergeCell ref="TCR19:TCV19"/>
    <mergeCell ref="TCW19:TDA19"/>
    <mergeCell ref="TBD19:TBH19"/>
    <mergeCell ref="TBI19:TBM19"/>
    <mergeCell ref="TBN19:TBR19"/>
    <mergeCell ref="TBS19:TBW19"/>
    <mergeCell ref="TBX19:TCB19"/>
    <mergeCell ref="TAE19:TAI19"/>
    <mergeCell ref="TAJ19:TAN19"/>
    <mergeCell ref="TAO19:TAS19"/>
    <mergeCell ref="TAT19:TAX19"/>
    <mergeCell ref="TAY19:TBC19"/>
    <mergeCell ref="SZF19:SZJ19"/>
    <mergeCell ref="SZK19:SZO19"/>
    <mergeCell ref="SZP19:SZT19"/>
    <mergeCell ref="SZU19:SZY19"/>
    <mergeCell ref="SZZ19:TAD19"/>
    <mergeCell ref="SYG19:SYK19"/>
    <mergeCell ref="SYL19:SYP19"/>
    <mergeCell ref="SYQ19:SYU19"/>
    <mergeCell ref="SYV19:SYZ19"/>
    <mergeCell ref="SZA19:SZE19"/>
    <mergeCell ref="SXH19:SXL19"/>
    <mergeCell ref="SXM19:SXQ19"/>
    <mergeCell ref="SXR19:SXV19"/>
    <mergeCell ref="SXW19:SYA19"/>
    <mergeCell ref="SYB19:SYF19"/>
    <mergeCell ref="SWI19:SWM19"/>
    <mergeCell ref="SWN19:SWR19"/>
    <mergeCell ref="SWS19:SWW19"/>
    <mergeCell ref="SWX19:SXB19"/>
    <mergeCell ref="SXC19:SXG19"/>
    <mergeCell ref="SVJ19:SVN19"/>
    <mergeCell ref="SVO19:SVS19"/>
    <mergeCell ref="SVT19:SVX19"/>
    <mergeCell ref="SVY19:SWC19"/>
    <mergeCell ref="SWD19:SWH19"/>
    <mergeCell ref="SUK19:SUO19"/>
    <mergeCell ref="SUP19:SUT19"/>
    <mergeCell ref="SUU19:SUY19"/>
    <mergeCell ref="SUZ19:SVD19"/>
    <mergeCell ref="SVE19:SVI19"/>
    <mergeCell ref="STL19:STP19"/>
    <mergeCell ref="STQ19:STU19"/>
    <mergeCell ref="STV19:STZ19"/>
    <mergeCell ref="SUA19:SUE19"/>
    <mergeCell ref="SUF19:SUJ19"/>
    <mergeCell ref="SSM19:SSQ19"/>
    <mergeCell ref="SSR19:SSV19"/>
    <mergeCell ref="SSW19:STA19"/>
    <mergeCell ref="STB19:STF19"/>
    <mergeCell ref="STG19:STK19"/>
    <mergeCell ref="SRN19:SRR19"/>
    <mergeCell ref="SRS19:SRW19"/>
    <mergeCell ref="SRX19:SSB19"/>
    <mergeCell ref="SSC19:SSG19"/>
    <mergeCell ref="SSH19:SSL19"/>
    <mergeCell ref="SQO19:SQS19"/>
    <mergeCell ref="SQT19:SQX19"/>
    <mergeCell ref="SQY19:SRC19"/>
    <mergeCell ref="SRD19:SRH19"/>
    <mergeCell ref="SRI19:SRM19"/>
    <mergeCell ref="SPP19:SPT19"/>
    <mergeCell ref="SPU19:SPY19"/>
    <mergeCell ref="SPZ19:SQD19"/>
    <mergeCell ref="SQE19:SQI19"/>
    <mergeCell ref="SQJ19:SQN19"/>
    <mergeCell ref="SOQ19:SOU19"/>
    <mergeCell ref="SOV19:SOZ19"/>
    <mergeCell ref="SPA19:SPE19"/>
    <mergeCell ref="SPF19:SPJ19"/>
    <mergeCell ref="SPK19:SPO19"/>
    <mergeCell ref="SNR19:SNV19"/>
    <mergeCell ref="SNW19:SOA19"/>
    <mergeCell ref="SOB19:SOF19"/>
    <mergeCell ref="SOG19:SOK19"/>
    <mergeCell ref="SOL19:SOP19"/>
    <mergeCell ref="SMS19:SMW19"/>
    <mergeCell ref="SMX19:SNB19"/>
    <mergeCell ref="SNC19:SNG19"/>
    <mergeCell ref="SNH19:SNL19"/>
    <mergeCell ref="SNM19:SNQ19"/>
    <mergeCell ref="SLT19:SLX19"/>
    <mergeCell ref="SLY19:SMC19"/>
    <mergeCell ref="SMD19:SMH19"/>
    <mergeCell ref="SMI19:SMM19"/>
    <mergeCell ref="SMN19:SMR19"/>
    <mergeCell ref="SKU19:SKY19"/>
    <mergeCell ref="SKZ19:SLD19"/>
    <mergeCell ref="SLE19:SLI19"/>
    <mergeCell ref="SLJ19:SLN19"/>
    <mergeCell ref="SLO19:SLS19"/>
    <mergeCell ref="SJV19:SJZ19"/>
    <mergeCell ref="SKA19:SKE19"/>
    <mergeCell ref="SKF19:SKJ19"/>
    <mergeCell ref="SKK19:SKO19"/>
    <mergeCell ref="SKP19:SKT19"/>
    <mergeCell ref="SIW19:SJA19"/>
    <mergeCell ref="SJB19:SJF19"/>
    <mergeCell ref="SJG19:SJK19"/>
    <mergeCell ref="SJL19:SJP19"/>
    <mergeCell ref="SJQ19:SJU19"/>
    <mergeCell ref="SHX19:SIB19"/>
    <mergeCell ref="SIC19:SIG19"/>
    <mergeCell ref="SIH19:SIL19"/>
    <mergeCell ref="SIM19:SIQ19"/>
    <mergeCell ref="SIR19:SIV19"/>
    <mergeCell ref="SGY19:SHC19"/>
    <mergeCell ref="SHD19:SHH19"/>
    <mergeCell ref="SHI19:SHM19"/>
    <mergeCell ref="SHN19:SHR19"/>
    <mergeCell ref="SHS19:SHW19"/>
    <mergeCell ref="SFZ19:SGD19"/>
    <mergeCell ref="SGE19:SGI19"/>
    <mergeCell ref="SGJ19:SGN19"/>
    <mergeCell ref="SGO19:SGS19"/>
    <mergeCell ref="SGT19:SGX19"/>
    <mergeCell ref="SFA19:SFE19"/>
    <mergeCell ref="SFF19:SFJ19"/>
    <mergeCell ref="SFK19:SFO19"/>
    <mergeCell ref="SFP19:SFT19"/>
    <mergeCell ref="SFU19:SFY19"/>
    <mergeCell ref="SEB19:SEF19"/>
    <mergeCell ref="SEG19:SEK19"/>
    <mergeCell ref="SEL19:SEP19"/>
    <mergeCell ref="SEQ19:SEU19"/>
    <mergeCell ref="SEV19:SEZ19"/>
    <mergeCell ref="SDC19:SDG19"/>
    <mergeCell ref="SDH19:SDL19"/>
    <mergeCell ref="SDM19:SDQ19"/>
    <mergeCell ref="SDR19:SDV19"/>
    <mergeCell ref="SDW19:SEA19"/>
    <mergeCell ref="SCD19:SCH19"/>
    <mergeCell ref="SCI19:SCM19"/>
    <mergeCell ref="SCN19:SCR19"/>
    <mergeCell ref="SCS19:SCW19"/>
    <mergeCell ref="SCX19:SDB19"/>
    <mergeCell ref="SBE19:SBI19"/>
    <mergeCell ref="SBJ19:SBN19"/>
    <mergeCell ref="SBO19:SBS19"/>
    <mergeCell ref="SBT19:SBX19"/>
    <mergeCell ref="SBY19:SCC19"/>
    <mergeCell ref="SAF19:SAJ19"/>
    <mergeCell ref="SAK19:SAO19"/>
    <mergeCell ref="SAP19:SAT19"/>
    <mergeCell ref="SAU19:SAY19"/>
    <mergeCell ref="SAZ19:SBD19"/>
    <mergeCell ref="RZG19:RZK19"/>
    <mergeCell ref="RZL19:RZP19"/>
    <mergeCell ref="RZQ19:RZU19"/>
    <mergeCell ref="RZV19:RZZ19"/>
    <mergeCell ref="SAA19:SAE19"/>
    <mergeCell ref="RYH19:RYL19"/>
    <mergeCell ref="RYM19:RYQ19"/>
    <mergeCell ref="RYR19:RYV19"/>
    <mergeCell ref="RYW19:RZA19"/>
    <mergeCell ref="RZB19:RZF19"/>
    <mergeCell ref="RXI19:RXM19"/>
    <mergeCell ref="RXN19:RXR19"/>
    <mergeCell ref="RXS19:RXW19"/>
    <mergeCell ref="RXX19:RYB19"/>
    <mergeCell ref="RYC19:RYG19"/>
    <mergeCell ref="RWJ19:RWN19"/>
    <mergeCell ref="RWO19:RWS19"/>
    <mergeCell ref="RWT19:RWX19"/>
    <mergeCell ref="RWY19:RXC19"/>
    <mergeCell ref="RXD19:RXH19"/>
    <mergeCell ref="RVK19:RVO19"/>
    <mergeCell ref="RVP19:RVT19"/>
    <mergeCell ref="RVU19:RVY19"/>
    <mergeCell ref="RVZ19:RWD19"/>
    <mergeCell ref="RWE19:RWI19"/>
    <mergeCell ref="RUL19:RUP19"/>
    <mergeCell ref="RUQ19:RUU19"/>
    <mergeCell ref="RUV19:RUZ19"/>
    <mergeCell ref="RVA19:RVE19"/>
    <mergeCell ref="RVF19:RVJ19"/>
    <mergeCell ref="RTM19:RTQ19"/>
    <mergeCell ref="RTR19:RTV19"/>
    <mergeCell ref="RTW19:RUA19"/>
    <mergeCell ref="RUB19:RUF19"/>
    <mergeCell ref="RUG19:RUK19"/>
    <mergeCell ref="RSN19:RSR19"/>
    <mergeCell ref="RSS19:RSW19"/>
    <mergeCell ref="RSX19:RTB19"/>
    <mergeCell ref="RTC19:RTG19"/>
    <mergeCell ref="RTH19:RTL19"/>
    <mergeCell ref="RRO19:RRS19"/>
    <mergeCell ref="RRT19:RRX19"/>
    <mergeCell ref="RRY19:RSC19"/>
    <mergeCell ref="RSD19:RSH19"/>
    <mergeCell ref="RSI19:RSM19"/>
    <mergeCell ref="RQP19:RQT19"/>
    <mergeCell ref="RQU19:RQY19"/>
    <mergeCell ref="RQZ19:RRD19"/>
    <mergeCell ref="RRE19:RRI19"/>
    <mergeCell ref="RRJ19:RRN19"/>
    <mergeCell ref="RPQ19:RPU19"/>
    <mergeCell ref="RPV19:RPZ19"/>
    <mergeCell ref="RQA19:RQE19"/>
    <mergeCell ref="RQF19:RQJ19"/>
    <mergeCell ref="RQK19:RQO19"/>
    <mergeCell ref="ROR19:ROV19"/>
    <mergeCell ref="ROW19:RPA19"/>
    <mergeCell ref="RPB19:RPF19"/>
    <mergeCell ref="RPG19:RPK19"/>
    <mergeCell ref="RPL19:RPP19"/>
    <mergeCell ref="RNS19:RNW19"/>
    <mergeCell ref="RNX19:ROB19"/>
    <mergeCell ref="ROC19:ROG19"/>
    <mergeCell ref="ROH19:ROL19"/>
    <mergeCell ref="ROM19:ROQ19"/>
    <mergeCell ref="RMT19:RMX19"/>
    <mergeCell ref="RMY19:RNC19"/>
    <mergeCell ref="RND19:RNH19"/>
    <mergeCell ref="RNI19:RNM19"/>
    <mergeCell ref="RNN19:RNR19"/>
    <mergeCell ref="RLU19:RLY19"/>
    <mergeCell ref="RLZ19:RMD19"/>
    <mergeCell ref="RME19:RMI19"/>
    <mergeCell ref="RMJ19:RMN19"/>
    <mergeCell ref="RMO19:RMS19"/>
    <mergeCell ref="RKV19:RKZ19"/>
    <mergeCell ref="RLA19:RLE19"/>
    <mergeCell ref="RLF19:RLJ19"/>
    <mergeCell ref="RLK19:RLO19"/>
    <mergeCell ref="RLP19:RLT19"/>
    <mergeCell ref="RJW19:RKA19"/>
    <mergeCell ref="RKB19:RKF19"/>
    <mergeCell ref="RKG19:RKK19"/>
    <mergeCell ref="RKL19:RKP19"/>
    <mergeCell ref="RKQ19:RKU19"/>
    <mergeCell ref="RIX19:RJB19"/>
    <mergeCell ref="RJC19:RJG19"/>
    <mergeCell ref="RJH19:RJL19"/>
    <mergeCell ref="RJM19:RJQ19"/>
    <mergeCell ref="RJR19:RJV19"/>
    <mergeCell ref="RHY19:RIC19"/>
    <mergeCell ref="RID19:RIH19"/>
    <mergeCell ref="RII19:RIM19"/>
    <mergeCell ref="RIN19:RIR19"/>
    <mergeCell ref="RIS19:RIW19"/>
    <mergeCell ref="RGZ19:RHD19"/>
    <mergeCell ref="RHE19:RHI19"/>
    <mergeCell ref="RHJ19:RHN19"/>
    <mergeCell ref="RHO19:RHS19"/>
    <mergeCell ref="RHT19:RHX19"/>
    <mergeCell ref="RGA19:RGE19"/>
    <mergeCell ref="RGF19:RGJ19"/>
    <mergeCell ref="RGK19:RGO19"/>
    <mergeCell ref="RGP19:RGT19"/>
    <mergeCell ref="RGU19:RGY19"/>
    <mergeCell ref="RFB19:RFF19"/>
    <mergeCell ref="RFG19:RFK19"/>
    <mergeCell ref="RFL19:RFP19"/>
    <mergeCell ref="RFQ19:RFU19"/>
    <mergeCell ref="RFV19:RFZ19"/>
    <mergeCell ref="REC19:REG19"/>
    <mergeCell ref="REH19:REL19"/>
    <mergeCell ref="REM19:REQ19"/>
    <mergeCell ref="RER19:REV19"/>
    <mergeCell ref="REW19:RFA19"/>
    <mergeCell ref="RDD19:RDH19"/>
    <mergeCell ref="RDI19:RDM19"/>
    <mergeCell ref="RDN19:RDR19"/>
    <mergeCell ref="RDS19:RDW19"/>
    <mergeCell ref="RDX19:REB19"/>
    <mergeCell ref="RCE19:RCI19"/>
    <mergeCell ref="RCJ19:RCN19"/>
    <mergeCell ref="RCO19:RCS19"/>
    <mergeCell ref="RCT19:RCX19"/>
    <mergeCell ref="RCY19:RDC19"/>
    <mergeCell ref="RBF19:RBJ19"/>
    <mergeCell ref="RBK19:RBO19"/>
    <mergeCell ref="RBP19:RBT19"/>
    <mergeCell ref="RBU19:RBY19"/>
    <mergeCell ref="RBZ19:RCD19"/>
    <mergeCell ref="RAG19:RAK19"/>
    <mergeCell ref="RAL19:RAP19"/>
    <mergeCell ref="RAQ19:RAU19"/>
    <mergeCell ref="RAV19:RAZ19"/>
    <mergeCell ref="RBA19:RBE19"/>
    <mergeCell ref="QZH19:QZL19"/>
    <mergeCell ref="QZM19:QZQ19"/>
    <mergeCell ref="QZR19:QZV19"/>
    <mergeCell ref="QZW19:RAA19"/>
    <mergeCell ref="RAB19:RAF19"/>
    <mergeCell ref="QYI19:QYM19"/>
    <mergeCell ref="QYN19:QYR19"/>
    <mergeCell ref="QYS19:QYW19"/>
    <mergeCell ref="QYX19:QZB19"/>
    <mergeCell ref="QZC19:QZG19"/>
    <mergeCell ref="QXJ19:QXN19"/>
    <mergeCell ref="QXO19:QXS19"/>
    <mergeCell ref="QXT19:QXX19"/>
    <mergeCell ref="QXY19:QYC19"/>
    <mergeCell ref="QYD19:QYH19"/>
    <mergeCell ref="QWK19:QWO19"/>
    <mergeCell ref="QWP19:QWT19"/>
    <mergeCell ref="QWU19:QWY19"/>
    <mergeCell ref="QWZ19:QXD19"/>
    <mergeCell ref="QXE19:QXI19"/>
    <mergeCell ref="QVL19:QVP19"/>
    <mergeCell ref="QVQ19:QVU19"/>
    <mergeCell ref="QVV19:QVZ19"/>
    <mergeCell ref="QWA19:QWE19"/>
    <mergeCell ref="QWF19:QWJ19"/>
    <mergeCell ref="QUM19:QUQ19"/>
    <mergeCell ref="QUR19:QUV19"/>
    <mergeCell ref="QUW19:QVA19"/>
    <mergeCell ref="QVB19:QVF19"/>
    <mergeCell ref="QVG19:QVK19"/>
    <mergeCell ref="QTN19:QTR19"/>
    <mergeCell ref="QTS19:QTW19"/>
    <mergeCell ref="QTX19:QUB19"/>
    <mergeCell ref="QUC19:QUG19"/>
    <mergeCell ref="QUH19:QUL19"/>
    <mergeCell ref="QSO19:QSS19"/>
    <mergeCell ref="QST19:QSX19"/>
    <mergeCell ref="QSY19:QTC19"/>
    <mergeCell ref="QTD19:QTH19"/>
    <mergeCell ref="QTI19:QTM19"/>
    <mergeCell ref="QRP19:QRT19"/>
    <mergeCell ref="QRU19:QRY19"/>
    <mergeCell ref="QRZ19:QSD19"/>
    <mergeCell ref="QSE19:QSI19"/>
    <mergeCell ref="QSJ19:QSN19"/>
    <mergeCell ref="QQQ19:QQU19"/>
    <mergeCell ref="QQV19:QQZ19"/>
    <mergeCell ref="QRA19:QRE19"/>
    <mergeCell ref="QRF19:QRJ19"/>
    <mergeCell ref="QRK19:QRO19"/>
    <mergeCell ref="QPR19:QPV19"/>
    <mergeCell ref="QPW19:QQA19"/>
    <mergeCell ref="QQB19:QQF19"/>
    <mergeCell ref="QQG19:QQK19"/>
    <mergeCell ref="QQL19:QQP19"/>
    <mergeCell ref="QOS19:QOW19"/>
    <mergeCell ref="QOX19:QPB19"/>
    <mergeCell ref="QPC19:QPG19"/>
    <mergeCell ref="QPH19:QPL19"/>
    <mergeCell ref="QPM19:QPQ19"/>
    <mergeCell ref="QNT19:QNX19"/>
    <mergeCell ref="QNY19:QOC19"/>
    <mergeCell ref="QOD19:QOH19"/>
    <mergeCell ref="QOI19:QOM19"/>
    <mergeCell ref="QON19:QOR19"/>
    <mergeCell ref="QMU19:QMY19"/>
    <mergeCell ref="QMZ19:QND19"/>
    <mergeCell ref="QNE19:QNI19"/>
    <mergeCell ref="QNJ19:QNN19"/>
    <mergeCell ref="QNO19:QNS19"/>
    <mergeCell ref="QLV19:QLZ19"/>
    <mergeCell ref="QMA19:QME19"/>
    <mergeCell ref="QMF19:QMJ19"/>
    <mergeCell ref="QMK19:QMO19"/>
    <mergeCell ref="QMP19:QMT19"/>
    <mergeCell ref="QKW19:QLA19"/>
    <mergeCell ref="QLB19:QLF19"/>
    <mergeCell ref="QLG19:QLK19"/>
    <mergeCell ref="QLL19:QLP19"/>
    <mergeCell ref="QLQ19:QLU19"/>
    <mergeCell ref="QJX19:QKB19"/>
    <mergeCell ref="QKC19:QKG19"/>
    <mergeCell ref="QKH19:QKL19"/>
    <mergeCell ref="QKM19:QKQ19"/>
    <mergeCell ref="QKR19:QKV19"/>
    <mergeCell ref="QIY19:QJC19"/>
    <mergeCell ref="QJD19:QJH19"/>
    <mergeCell ref="QJI19:QJM19"/>
    <mergeCell ref="QJN19:QJR19"/>
    <mergeCell ref="QJS19:QJW19"/>
    <mergeCell ref="QHZ19:QID19"/>
    <mergeCell ref="QIE19:QII19"/>
    <mergeCell ref="QIJ19:QIN19"/>
    <mergeCell ref="QIO19:QIS19"/>
    <mergeCell ref="QIT19:QIX19"/>
    <mergeCell ref="QHA19:QHE19"/>
    <mergeCell ref="QHF19:QHJ19"/>
    <mergeCell ref="QHK19:QHO19"/>
    <mergeCell ref="QHP19:QHT19"/>
    <mergeCell ref="QHU19:QHY19"/>
    <mergeCell ref="QGB19:QGF19"/>
    <mergeCell ref="QGG19:QGK19"/>
    <mergeCell ref="QGL19:QGP19"/>
    <mergeCell ref="QGQ19:QGU19"/>
    <mergeCell ref="QGV19:QGZ19"/>
    <mergeCell ref="QFC19:QFG19"/>
    <mergeCell ref="QFH19:QFL19"/>
    <mergeCell ref="QFM19:QFQ19"/>
    <mergeCell ref="QFR19:QFV19"/>
    <mergeCell ref="QFW19:QGA19"/>
    <mergeCell ref="QED19:QEH19"/>
    <mergeCell ref="QEI19:QEM19"/>
    <mergeCell ref="QEN19:QER19"/>
    <mergeCell ref="QES19:QEW19"/>
    <mergeCell ref="QEX19:QFB19"/>
    <mergeCell ref="QDE19:QDI19"/>
    <mergeCell ref="QDJ19:QDN19"/>
    <mergeCell ref="QDO19:QDS19"/>
    <mergeCell ref="QDT19:QDX19"/>
    <mergeCell ref="QDY19:QEC19"/>
    <mergeCell ref="QCF19:QCJ19"/>
    <mergeCell ref="QCK19:QCO19"/>
    <mergeCell ref="QCP19:QCT19"/>
    <mergeCell ref="QCU19:QCY19"/>
    <mergeCell ref="QCZ19:QDD19"/>
    <mergeCell ref="QBG19:QBK19"/>
    <mergeCell ref="QBL19:QBP19"/>
    <mergeCell ref="QBQ19:QBU19"/>
    <mergeCell ref="QBV19:QBZ19"/>
    <mergeCell ref="QCA19:QCE19"/>
    <mergeCell ref="QAH19:QAL19"/>
    <mergeCell ref="QAM19:QAQ19"/>
    <mergeCell ref="QAR19:QAV19"/>
    <mergeCell ref="QAW19:QBA19"/>
    <mergeCell ref="QBB19:QBF19"/>
    <mergeCell ref="PZI19:PZM19"/>
    <mergeCell ref="PZN19:PZR19"/>
    <mergeCell ref="PZS19:PZW19"/>
    <mergeCell ref="PZX19:QAB19"/>
    <mergeCell ref="QAC19:QAG19"/>
    <mergeCell ref="PYJ19:PYN19"/>
    <mergeCell ref="PYO19:PYS19"/>
    <mergeCell ref="PYT19:PYX19"/>
    <mergeCell ref="PYY19:PZC19"/>
    <mergeCell ref="PZD19:PZH19"/>
    <mergeCell ref="PXK19:PXO19"/>
    <mergeCell ref="PXP19:PXT19"/>
    <mergeCell ref="PXU19:PXY19"/>
    <mergeCell ref="PXZ19:PYD19"/>
    <mergeCell ref="PYE19:PYI19"/>
    <mergeCell ref="PWL19:PWP19"/>
    <mergeCell ref="PWQ19:PWU19"/>
    <mergeCell ref="PWV19:PWZ19"/>
    <mergeCell ref="PXA19:PXE19"/>
    <mergeCell ref="PXF19:PXJ19"/>
    <mergeCell ref="PVM19:PVQ19"/>
    <mergeCell ref="PVR19:PVV19"/>
    <mergeCell ref="PVW19:PWA19"/>
    <mergeCell ref="PWB19:PWF19"/>
    <mergeCell ref="PWG19:PWK19"/>
    <mergeCell ref="PUN19:PUR19"/>
    <mergeCell ref="PUS19:PUW19"/>
    <mergeCell ref="PUX19:PVB19"/>
    <mergeCell ref="PVC19:PVG19"/>
    <mergeCell ref="PVH19:PVL19"/>
    <mergeCell ref="PTO19:PTS19"/>
    <mergeCell ref="PTT19:PTX19"/>
    <mergeCell ref="PTY19:PUC19"/>
    <mergeCell ref="PUD19:PUH19"/>
    <mergeCell ref="PUI19:PUM19"/>
    <mergeCell ref="PSP19:PST19"/>
    <mergeCell ref="PSU19:PSY19"/>
    <mergeCell ref="PSZ19:PTD19"/>
    <mergeCell ref="PTE19:PTI19"/>
    <mergeCell ref="PTJ19:PTN19"/>
    <mergeCell ref="PRQ19:PRU19"/>
    <mergeCell ref="PRV19:PRZ19"/>
    <mergeCell ref="PSA19:PSE19"/>
    <mergeCell ref="PSF19:PSJ19"/>
    <mergeCell ref="PSK19:PSO19"/>
    <mergeCell ref="PQR19:PQV19"/>
    <mergeCell ref="PQW19:PRA19"/>
    <mergeCell ref="PRB19:PRF19"/>
    <mergeCell ref="PRG19:PRK19"/>
    <mergeCell ref="PRL19:PRP19"/>
    <mergeCell ref="PPS19:PPW19"/>
    <mergeCell ref="PPX19:PQB19"/>
    <mergeCell ref="PQC19:PQG19"/>
    <mergeCell ref="PQH19:PQL19"/>
    <mergeCell ref="PQM19:PQQ19"/>
    <mergeCell ref="POT19:POX19"/>
    <mergeCell ref="POY19:PPC19"/>
    <mergeCell ref="PPD19:PPH19"/>
    <mergeCell ref="PPI19:PPM19"/>
    <mergeCell ref="PPN19:PPR19"/>
    <mergeCell ref="PNU19:PNY19"/>
    <mergeCell ref="PNZ19:POD19"/>
    <mergeCell ref="POE19:POI19"/>
    <mergeCell ref="POJ19:PON19"/>
    <mergeCell ref="POO19:POS19"/>
    <mergeCell ref="PMV19:PMZ19"/>
    <mergeCell ref="PNA19:PNE19"/>
    <mergeCell ref="PNF19:PNJ19"/>
    <mergeCell ref="PNK19:PNO19"/>
    <mergeCell ref="PNP19:PNT19"/>
    <mergeCell ref="PLW19:PMA19"/>
    <mergeCell ref="PMB19:PMF19"/>
    <mergeCell ref="PMG19:PMK19"/>
    <mergeCell ref="PML19:PMP19"/>
    <mergeCell ref="PMQ19:PMU19"/>
    <mergeCell ref="PKX19:PLB19"/>
    <mergeCell ref="PLC19:PLG19"/>
    <mergeCell ref="PLH19:PLL19"/>
    <mergeCell ref="PLM19:PLQ19"/>
    <mergeCell ref="PLR19:PLV19"/>
    <mergeCell ref="PJY19:PKC19"/>
    <mergeCell ref="PKD19:PKH19"/>
    <mergeCell ref="PKI19:PKM19"/>
    <mergeCell ref="PKN19:PKR19"/>
    <mergeCell ref="PKS19:PKW19"/>
    <mergeCell ref="PIZ19:PJD19"/>
    <mergeCell ref="PJE19:PJI19"/>
    <mergeCell ref="PJJ19:PJN19"/>
    <mergeCell ref="PJO19:PJS19"/>
    <mergeCell ref="PJT19:PJX19"/>
    <mergeCell ref="PIA19:PIE19"/>
    <mergeCell ref="PIF19:PIJ19"/>
    <mergeCell ref="PIK19:PIO19"/>
    <mergeCell ref="PIP19:PIT19"/>
    <mergeCell ref="PIU19:PIY19"/>
    <mergeCell ref="PHB19:PHF19"/>
    <mergeCell ref="PHG19:PHK19"/>
    <mergeCell ref="PHL19:PHP19"/>
    <mergeCell ref="PHQ19:PHU19"/>
    <mergeCell ref="PHV19:PHZ19"/>
    <mergeCell ref="PGC19:PGG19"/>
    <mergeCell ref="PGH19:PGL19"/>
    <mergeCell ref="PGM19:PGQ19"/>
    <mergeCell ref="PGR19:PGV19"/>
    <mergeCell ref="PGW19:PHA19"/>
    <mergeCell ref="PFD19:PFH19"/>
    <mergeCell ref="PFI19:PFM19"/>
    <mergeCell ref="PFN19:PFR19"/>
    <mergeCell ref="PFS19:PFW19"/>
    <mergeCell ref="PFX19:PGB19"/>
    <mergeCell ref="PEE19:PEI19"/>
    <mergeCell ref="PEJ19:PEN19"/>
    <mergeCell ref="PEO19:PES19"/>
    <mergeCell ref="PET19:PEX19"/>
    <mergeCell ref="PEY19:PFC19"/>
    <mergeCell ref="PDF19:PDJ19"/>
    <mergeCell ref="PDK19:PDO19"/>
    <mergeCell ref="PDP19:PDT19"/>
    <mergeCell ref="PDU19:PDY19"/>
    <mergeCell ref="PDZ19:PED19"/>
    <mergeCell ref="PCG19:PCK19"/>
    <mergeCell ref="PCL19:PCP19"/>
    <mergeCell ref="PCQ19:PCU19"/>
    <mergeCell ref="PCV19:PCZ19"/>
    <mergeCell ref="PDA19:PDE19"/>
    <mergeCell ref="PBH19:PBL19"/>
    <mergeCell ref="PBM19:PBQ19"/>
    <mergeCell ref="PBR19:PBV19"/>
    <mergeCell ref="PBW19:PCA19"/>
    <mergeCell ref="PCB19:PCF19"/>
    <mergeCell ref="PAI19:PAM19"/>
    <mergeCell ref="PAN19:PAR19"/>
    <mergeCell ref="PAS19:PAW19"/>
    <mergeCell ref="PAX19:PBB19"/>
    <mergeCell ref="PBC19:PBG19"/>
    <mergeCell ref="OZJ19:OZN19"/>
    <mergeCell ref="OZO19:OZS19"/>
    <mergeCell ref="OZT19:OZX19"/>
    <mergeCell ref="OZY19:PAC19"/>
    <mergeCell ref="PAD19:PAH19"/>
    <mergeCell ref="OYK19:OYO19"/>
    <mergeCell ref="OYP19:OYT19"/>
    <mergeCell ref="OYU19:OYY19"/>
    <mergeCell ref="OYZ19:OZD19"/>
    <mergeCell ref="OZE19:OZI19"/>
    <mergeCell ref="OXL19:OXP19"/>
    <mergeCell ref="OXQ19:OXU19"/>
    <mergeCell ref="OXV19:OXZ19"/>
    <mergeCell ref="OYA19:OYE19"/>
    <mergeCell ref="OYF19:OYJ19"/>
    <mergeCell ref="OWM19:OWQ19"/>
    <mergeCell ref="OWR19:OWV19"/>
    <mergeCell ref="OWW19:OXA19"/>
    <mergeCell ref="OXB19:OXF19"/>
    <mergeCell ref="OXG19:OXK19"/>
    <mergeCell ref="OVN19:OVR19"/>
    <mergeCell ref="OVS19:OVW19"/>
    <mergeCell ref="OVX19:OWB19"/>
    <mergeCell ref="OWC19:OWG19"/>
    <mergeCell ref="OWH19:OWL19"/>
    <mergeCell ref="OUO19:OUS19"/>
    <mergeCell ref="OUT19:OUX19"/>
    <mergeCell ref="OUY19:OVC19"/>
    <mergeCell ref="OVD19:OVH19"/>
    <mergeCell ref="OVI19:OVM19"/>
    <mergeCell ref="OTP19:OTT19"/>
    <mergeCell ref="OTU19:OTY19"/>
    <mergeCell ref="OTZ19:OUD19"/>
    <mergeCell ref="OUE19:OUI19"/>
    <mergeCell ref="OUJ19:OUN19"/>
    <mergeCell ref="OSQ19:OSU19"/>
    <mergeCell ref="OSV19:OSZ19"/>
    <mergeCell ref="OTA19:OTE19"/>
    <mergeCell ref="OTF19:OTJ19"/>
    <mergeCell ref="OTK19:OTO19"/>
    <mergeCell ref="ORR19:ORV19"/>
    <mergeCell ref="ORW19:OSA19"/>
    <mergeCell ref="OSB19:OSF19"/>
    <mergeCell ref="OSG19:OSK19"/>
    <mergeCell ref="OSL19:OSP19"/>
    <mergeCell ref="OQS19:OQW19"/>
    <mergeCell ref="OQX19:ORB19"/>
    <mergeCell ref="ORC19:ORG19"/>
    <mergeCell ref="ORH19:ORL19"/>
    <mergeCell ref="ORM19:ORQ19"/>
    <mergeCell ref="OPT19:OPX19"/>
    <mergeCell ref="OPY19:OQC19"/>
    <mergeCell ref="OQD19:OQH19"/>
    <mergeCell ref="OQI19:OQM19"/>
    <mergeCell ref="OQN19:OQR19"/>
    <mergeCell ref="OOU19:OOY19"/>
    <mergeCell ref="OOZ19:OPD19"/>
    <mergeCell ref="OPE19:OPI19"/>
    <mergeCell ref="OPJ19:OPN19"/>
    <mergeCell ref="OPO19:OPS19"/>
    <mergeCell ref="ONV19:ONZ19"/>
    <mergeCell ref="OOA19:OOE19"/>
    <mergeCell ref="OOF19:OOJ19"/>
    <mergeCell ref="OOK19:OOO19"/>
    <mergeCell ref="OOP19:OOT19"/>
    <mergeCell ref="OMW19:ONA19"/>
    <mergeCell ref="ONB19:ONF19"/>
    <mergeCell ref="ONG19:ONK19"/>
    <mergeCell ref="ONL19:ONP19"/>
    <mergeCell ref="ONQ19:ONU19"/>
    <mergeCell ref="OLX19:OMB19"/>
    <mergeCell ref="OMC19:OMG19"/>
    <mergeCell ref="OMH19:OML19"/>
    <mergeCell ref="OMM19:OMQ19"/>
    <mergeCell ref="OMR19:OMV19"/>
    <mergeCell ref="OKY19:OLC19"/>
    <mergeCell ref="OLD19:OLH19"/>
    <mergeCell ref="OLI19:OLM19"/>
    <mergeCell ref="OLN19:OLR19"/>
    <mergeCell ref="OLS19:OLW19"/>
    <mergeCell ref="OJZ19:OKD19"/>
    <mergeCell ref="OKE19:OKI19"/>
    <mergeCell ref="OKJ19:OKN19"/>
    <mergeCell ref="OKO19:OKS19"/>
    <mergeCell ref="OKT19:OKX19"/>
    <mergeCell ref="OJA19:OJE19"/>
    <mergeCell ref="OJF19:OJJ19"/>
    <mergeCell ref="OJK19:OJO19"/>
    <mergeCell ref="OJP19:OJT19"/>
    <mergeCell ref="OJU19:OJY19"/>
    <mergeCell ref="OIB19:OIF19"/>
    <mergeCell ref="OIG19:OIK19"/>
    <mergeCell ref="OIL19:OIP19"/>
    <mergeCell ref="OIQ19:OIU19"/>
    <mergeCell ref="OIV19:OIZ19"/>
    <mergeCell ref="OHC19:OHG19"/>
    <mergeCell ref="OHH19:OHL19"/>
    <mergeCell ref="OHM19:OHQ19"/>
    <mergeCell ref="OHR19:OHV19"/>
    <mergeCell ref="OHW19:OIA19"/>
    <mergeCell ref="OGD19:OGH19"/>
    <mergeCell ref="OGI19:OGM19"/>
    <mergeCell ref="OGN19:OGR19"/>
    <mergeCell ref="OGS19:OGW19"/>
    <mergeCell ref="OGX19:OHB19"/>
    <mergeCell ref="OFE19:OFI19"/>
    <mergeCell ref="OFJ19:OFN19"/>
    <mergeCell ref="OFO19:OFS19"/>
    <mergeCell ref="OFT19:OFX19"/>
    <mergeCell ref="OFY19:OGC19"/>
    <mergeCell ref="OEF19:OEJ19"/>
    <mergeCell ref="OEK19:OEO19"/>
    <mergeCell ref="OEP19:OET19"/>
    <mergeCell ref="OEU19:OEY19"/>
    <mergeCell ref="OEZ19:OFD19"/>
    <mergeCell ref="ODG19:ODK19"/>
    <mergeCell ref="ODL19:ODP19"/>
    <mergeCell ref="ODQ19:ODU19"/>
    <mergeCell ref="ODV19:ODZ19"/>
    <mergeCell ref="OEA19:OEE19"/>
    <mergeCell ref="OCH19:OCL19"/>
    <mergeCell ref="OCM19:OCQ19"/>
    <mergeCell ref="OCR19:OCV19"/>
    <mergeCell ref="OCW19:ODA19"/>
    <mergeCell ref="ODB19:ODF19"/>
    <mergeCell ref="OBI19:OBM19"/>
    <mergeCell ref="OBN19:OBR19"/>
    <mergeCell ref="OBS19:OBW19"/>
    <mergeCell ref="OBX19:OCB19"/>
    <mergeCell ref="OCC19:OCG19"/>
    <mergeCell ref="OAJ19:OAN19"/>
    <mergeCell ref="OAO19:OAS19"/>
    <mergeCell ref="OAT19:OAX19"/>
    <mergeCell ref="OAY19:OBC19"/>
    <mergeCell ref="OBD19:OBH19"/>
    <mergeCell ref="NZK19:NZO19"/>
    <mergeCell ref="NZP19:NZT19"/>
    <mergeCell ref="NZU19:NZY19"/>
    <mergeCell ref="NZZ19:OAD19"/>
    <mergeCell ref="OAE19:OAI19"/>
    <mergeCell ref="NYL19:NYP19"/>
    <mergeCell ref="NYQ19:NYU19"/>
    <mergeCell ref="NYV19:NYZ19"/>
    <mergeCell ref="NZA19:NZE19"/>
    <mergeCell ref="NZF19:NZJ19"/>
    <mergeCell ref="NXM19:NXQ19"/>
    <mergeCell ref="NXR19:NXV19"/>
    <mergeCell ref="NXW19:NYA19"/>
    <mergeCell ref="NYB19:NYF19"/>
    <mergeCell ref="NYG19:NYK19"/>
    <mergeCell ref="NWN19:NWR19"/>
    <mergeCell ref="NWS19:NWW19"/>
    <mergeCell ref="NWX19:NXB19"/>
    <mergeCell ref="NXC19:NXG19"/>
    <mergeCell ref="NXH19:NXL19"/>
    <mergeCell ref="NVO19:NVS19"/>
    <mergeCell ref="NVT19:NVX19"/>
    <mergeCell ref="NVY19:NWC19"/>
    <mergeCell ref="NWD19:NWH19"/>
    <mergeCell ref="NWI19:NWM19"/>
    <mergeCell ref="NUP19:NUT19"/>
    <mergeCell ref="NUU19:NUY19"/>
    <mergeCell ref="NUZ19:NVD19"/>
    <mergeCell ref="NVE19:NVI19"/>
    <mergeCell ref="NVJ19:NVN19"/>
    <mergeCell ref="NTQ19:NTU19"/>
    <mergeCell ref="NTV19:NTZ19"/>
    <mergeCell ref="NUA19:NUE19"/>
    <mergeCell ref="NUF19:NUJ19"/>
    <mergeCell ref="NUK19:NUO19"/>
    <mergeCell ref="NSR19:NSV19"/>
    <mergeCell ref="NSW19:NTA19"/>
    <mergeCell ref="NTB19:NTF19"/>
    <mergeCell ref="NTG19:NTK19"/>
    <mergeCell ref="NTL19:NTP19"/>
    <mergeCell ref="NRS19:NRW19"/>
    <mergeCell ref="NRX19:NSB19"/>
    <mergeCell ref="NSC19:NSG19"/>
    <mergeCell ref="NSH19:NSL19"/>
    <mergeCell ref="NSM19:NSQ19"/>
    <mergeCell ref="NQT19:NQX19"/>
    <mergeCell ref="NQY19:NRC19"/>
    <mergeCell ref="NRD19:NRH19"/>
    <mergeCell ref="NRI19:NRM19"/>
    <mergeCell ref="NRN19:NRR19"/>
    <mergeCell ref="NPU19:NPY19"/>
    <mergeCell ref="NPZ19:NQD19"/>
    <mergeCell ref="NQE19:NQI19"/>
    <mergeCell ref="NQJ19:NQN19"/>
    <mergeCell ref="NQO19:NQS19"/>
    <mergeCell ref="NOV19:NOZ19"/>
    <mergeCell ref="NPA19:NPE19"/>
    <mergeCell ref="NPF19:NPJ19"/>
    <mergeCell ref="NPK19:NPO19"/>
    <mergeCell ref="NPP19:NPT19"/>
    <mergeCell ref="NNW19:NOA19"/>
    <mergeCell ref="NOB19:NOF19"/>
    <mergeCell ref="NOG19:NOK19"/>
    <mergeCell ref="NOL19:NOP19"/>
    <mergeCell ref="NOQ19:NOU19"/>
    <mergeCell ref="NMX19:NNB19"/>
    <mergeCell ref="NNC19:NNG19"/>
    <mergeCell ref="NNH19:NNL19"/>
    <mergeCell ref="NNM19:NNQ19"/>
    <mergeCell ref="NNR19:NNV19"/>
    <mergeCell ref="NLY19:NMC19"/>
    <mergeCell ref="NMD19:NMH19"/>
    <mergeCell ref="NMI19:NMM19"/>
    <mergeCell ref="NMN19:NMR19"/>
    <mergeCell ref="NMS19:NMW19"/>
    <mergeCell ref="NKZ19:NLD19"/>
    <mergeCell ref="NLE19:NLI19"/>
    <mergeCell ref="NLJ19:NLN19"/>
    <mergeCell ref="NLO19:NLS19"/>
    <mergeCell ref="NLT19:NLX19"/>
    <mergeCell ref="NKA19:NKE19"/>
    <mergeCell ref="NKF19:NKJ19"/>
    <mergeCell ref="NKK19:NKO19"/>
    <mergeCell ref="NKP19:NKT19"/>
    <mergeCell ref="NKU19:NKY19"/>
    <mergeCell ref="NJB19:NJF19"/>
    <mergeCell ref="NJG19:NJK19"/>
    <mergeCell ref="NJL19:NJP19"/>
    <mergeCell ref="NJQ19:NJU19"/>
    <mergeCell ref="NJV19:NJZ19"/>
    <mergeCell ref="NIC19:NIG19"/>
    <mergeCell ref="NIH19:NIL19"/>
    <mergeCell ref="NIM19:NIQ19"/>
    <mergeCell ref="NIR19:NIV19"/>
    <mergeCell ref="NIW19:NJA19"/>
    <mergeCell ref="NHD19:NHH19"/>
    <mergeCell ref="NHI19:NHM19"/>
    <mergeCell ref="NHN19:NHR19"/>
    <mergeCell ref="NHS19:NHW19"/>
    <mergeCell ref="NHX19:NIB19"/>
    <mergeCell ref="NGE19:NGI19"/>
    <mergeCell ref="NGJ19:NGN19"/>
    <mergeCell ref="NGO19:NGS19"/>
    <mergeCell ref="NGT19:NGX19"/>
    <mergeCell ref="NGY19:NHC19"/>
    <mergeCell ref="NFF19:NFJ19"/>
    <mergeCell ref="NFK19:NFO19"/>
    <mergeCell ref="NFP19:NFT19"/>
    <mergeCell ref="NFU19:NFY19"/>
    <mergeCell ref="NFZ19:NGD19"/>
    <mergeCell ref="NEG19:NEK19"/>
    <mergeCell ref="NEL19:NEP19"/>
    <mergeCell ref="NEQ19:NEU19"/>
    <mergeCell ref="NEV19:NEZ19"/>
    <mergeCell ref="NFA19:NFE19"/>
    <mergeCell ref="NDH19:NDL19"/>
    <mergeCell ref="NDM19:NDQ19"/>
    <mergeCell ref="NDR19:NDV19"/>
    <mergeCell ref="NDW19:NEA19"/>
    <mergeCell ref="NEB19:NEF19"/>
    <mergeCell ref="NCI19:NCM19"/>
    <mergeCell ref="NCN19:NCR19"/>
    <mergeCell ref="NCS19:NCW19"/>
    <mergeCell ref="NCX19:NDB19"/>
    <mergeCell ref="NDC19:NDG19"/>
    <mergeCell ref="NBJ19:NBN19"/>
    <mergeCell ref="NBO19:NBS19"/>
    <mergeCell ref="NBT19:NBX19"/>
    <mergeCell ref="NBY19:NCC19"/>
    <mergeCell ref="NCD19:NCH19"/>
    <mergeCell ref="NAK19:NAO19"/>
    <mergeCell ref="NAP19:NAT19"/>
    <mergeCell ref="NAU19:NAY19"/>
    <mergeCell ref="NAZ19:NBD19"/>
    <mergeCell ref="NBE19:NBI19"/>
    <mergeCell ref="MZL19:MZP19"/>
    <mergeCell ref="MZQ19:MZU19"/>
    <mergeCell ref="MZV19:MZZ19"/>
    <mergeCell ref="NAA19:NAE19"/>
    <mergeCell ref="NAF19:NAJ19"/>
    <mergeCell ref="MYM19:MYQ19"/>
    <mergeCell ref="MYR19:MYV19"/>
    <mergeCell ref="MYW19:MZA19"/>
    <mergeCell ref="MZB19:MZF19"/>
    <mergeCell ref="MZG19:MZK19"/>
    <mergeCell ref="MXN19:MXR19"/>
    <mergeCell ref="MXS19:MXW19"/>
    <mergeCell ref="MXX19:MYB19"/>
    <mergeCell ref="MYC19:MYG19"/>
    <mergeCell ref="MYH19:MYL19"/>
    <mergeCell ref="MWO19:MWS19"/>
    <mergeCell ref="MWT19:MWX19"/>
    <mergeCell ref="MWY19:MXC19"/>
    <mergeCell ref="MXD19:MXH19"/>
    <mergeCell ref="MXI19:MXM19"/>
    <mergeCell ref="MVP19:MVT19"/>
    <mergeCell ref="MVU19:MVY19"/>
    <mergeCell ref="MVZ19:MWD19"/>
    <mergeCell ref="MWE19:MWI19"/>
    <mergeCell ref="MWJ19:MWN19"/>
    <mergeCell ref="MUQ19:MUU19"/>
    <mergeCell ref="MUV19:MUZ19"/>
    <mergeCell ref="MVA19:MVE19"/>
    <mergeCell ref="MVF19:MVJ19"/>
    <mergeCell ref="MVK19:MVO19"/>
    <mergeCell ref="MTR19:MTV19"/>
    <mergeCell ref="MTW19:MUA19"/>
    <mergeCell ref="MUB19:MUF19"/>
    <mergeCell ref="MUG19:MUK19"/>
    <mergeCell ref="MUL19:MUP19"/>
    <mergeCell ref="MSS19:MSW19"/>
    <mergeCell ref="MSX19:MTB19"/>
    <mergeCell ref="MTC19:MTG19"/>
    <mergeCell ref="MTH19:MTL19"/>
    <mergeCell ref="MTM19:MTQ19"/>
    <mergeCell ref="MRT19:MRX19"/>
    <mergeCell ref="MRY19:MSC19"/>
    <mergeCell ref="MSD19:MSH19"/>
    <mergeCell ref="MSI19:MSM19"/>
    <mergeCell ref="MSN19:MSR19"/>
    <mergeCell ref="MQU19:MQY19"/>
    <mergeCell ref="MQZ19:MRD19"/>
    <mergeCell ref="MRE19:MRI19"/>
    <mergeCell ref="MRJ19:MRN19"/>
    <mergeCell ref="MRO19:MRS19"/>
    <mergeCell ref="MPV19:MPZ19"/>
    <mergeCell ref="MQA19:MQE19"/>
    <mergeCell ref="MQF19:MQJ19"/>
    <mergeCell ref="MQK19:MQO19"/>
    <mergeCell ref="MQP19:MQT19"/>
    <mergeCell ref="MOW19:MPA19"/>
    <mergeCell ref="MPB19:MPF19"/>
    <mergeCell ref="MPG19:MPK19"/>
    <mergeCell ref="MPL19:MPP19"/>
    <mergeCell ref="MPQ19:MPU19"/>
    <mergeCell ref="MNX19:MOB19"/>
    <mergeCell ref="MOC19:MOG19"/>
    <mergeCell ref="MOH19:MOL19"/>
    <mergeCell ref="MOM19:MOQ19"/>
    <mergeCell ref="MOR19:MOV19"/>
    <mergeCell ref="MMY19:MNC19"/>
    <mergeCell ref="MND19:MNH19"/>
    <mergeCell ref="MNI19:MNM19"/>
    <mergeCell ref="MNN19:MNR19"/>
    <mergeCell ref="MNS19:MNW19"/>
    <mergeCell ref="MLZ19:MMD19"/>
    <mergeCell ref="MME19:MMI19"/>
    <mergeCell ref="MMJ19:MMN19"/>
    <mergeCell ref="MMO19:MMS19"/>
    <mergeCell ref="MMT19:MMX19"/>
    <mergeCell ref="MLA19:MLE19"/>
    <mergeCell ref="MLF19:MLJ19"/>
    <mergeCell ref="MLK19:MLO19"/>
    <mergeCell ref="MLP19:MLT19"/>
    <mergeCell ref="MLU19:MLY19"/>
    <mergeCell ref="MKB19:MKF19"/>
    <mergeCell ref="MKG19:MKK19"/>
    <mergeCell ref="MKL19:MKP19"/>
    <mergeCell ref="MKQ19:MKU19"/>
    <mergeCell ref="MKV19:MKZ19"/>
    <mergeCell ref="MJC19:MJG19"/>
    <mergeCell ref="MJH19:MJL19"/>
    <mergeCell ref="MJM19:MJQ19"/>
    <mergeCell ref="MJR19:MJV19"/>
    <mergeCell ref="MJW19:MKA19"/>
    <mergeCell ref="MID19:MIH19"/>
    <mergeCell ref="MII19:MIM19"/>
    <mergeCell ref="MIN19:MIR19"/>
    <mergeCell ref="MIS19:MIW19"/>
    <mergeCell ref="MIX19:MJB19"/>
    <mergeCell ref="MHE19:MHI19"/>
    <mergeCell ref="MHJ19:MHN19"/>
    <mergeCell ref="MHO19:MHS19"/>
    <mergeCell ref="MHT19:MHX19"/>
    <mergeCell ref="MHY19:MIC19"/>
    <mergeCell ref="MGF19:MGJ19"/>
    <mergeCell ref="MGK19:MGO19"/>
    <mergeCell ref="MGP19:MGT19"/>
    <mergeCell ref="MGU19:MGY19"/>
    <mergeCell ref="MGZ19:MHD19"/>
    <mergeCell ref="MFG19:MFK19"/>
    <mergeCell ref="MFL19:MFP19"/>
    <mergeCell ref="MFQ19:MFU19"/>
    <mergeCell ref="MFV19:MFZ19"/>
    <mergeCell ref="MGA19:MGE19"/>
    <mergeCell ref="MEH19:MEL19"/>
    <mergeCell ref="MEM19:MEQ19"/>
    <mergeCell ref="MER19:MEV19"/>
    <mergeCell ref="MEW19:MFA19"/>
    <mergeCell ref="MFB19:MFF19"/>
    <mergeCell ref="MDI19:MDM19"/>
    <mergeCell ref="MDN19:MDR19"/>
    <mergeCell ref="MDS19:MDW19"/>
    <mergeCell ref="MDX19:MEB19"/>
    <mergeCell ref="MEC19:MEG19"/>
    <mergeCell ref="MCJ19:MCN19"/>
    <mergeCell ref="MCO19:MCS19"/>
    <mergeCell ref="MCT19:MCX19"/>
    <mergeCell ref="MCY19:MDC19"/>
    <mergeCell ref="MDD19:MDH19"/>
    <mergeCell ref="MBK19:MBO19"/>
    <mergeCell ref="MBP19:MBT19"/>
    <mergeCell ref="MBU19:MBY19"/>
    <mergeCell ref="MBZ19:MCD19"/>
    <mergeCell ref="MCE19:MCI19"/>
    <mergeCell ref="MAL19:MAP19"/>
    <mergeCell ref="MAQ19:MAU19"/>
    <mergeCell ref="MAV19:MAZ19"/>
    <mergeCell ref="MBA19:MBE19"/>
    <mergeCell ref="MBF19:MBJ19"/>
    <mergeCell ref="LZM19:LZQ19"/>
    <mergeCell ref="LZR19:LZV19"/>
    <mergeCell ref="LZW19:MAA19"/>
    <mergeCell ref="MAB19:MAF19"/>
    <mergeCell ref="MAG19:MAK19"/>
    <mergeCell ref="LYN19:LYR19"/>
    <mergeCell ref="LYS19:LYW19"/>
    <mergeCell ref="LYX19:LZB19"/>
    <mergeCell ref="LZC19:LZG19"/>
    <mergeCell ref="LZH19:LZL19"/>
    <mergeCell ref="LXO19:LXS19"/>
    <mergeCell ref="LXT19:LXX19"/>
    <mergeCell ref="LXY19:LYC19"/>
    <mergeCell ref="LYD19:LYH19"/>
    <mergeCell ref="LYI19:LYM19"/>
    <mergeCell ref="LWP19:LWT19"/>
    <mergeCell ref="LWU19:LWY19"/>
    <mergeCell ref="LWZ19:LXD19"/>
    <mergeCell ref="LXE19:LXI19"/>
    <mergeCell ref="LXJ19:LXN19"/>
    <mergeCell ref="LVQ19:LVU19"/>
    <mergeCell ref="LVV19:LVZ19"/>
    <mergeCell ref="LWA19:LWE19"/>
    <mergeCell ref="LWF19:LWJ19"/>
    <mergeCell ref="LWK19:LWO19"/>
    <mergeCell ref="LUR19:LUV19"/>
    <mergeCell ref="LUW19:LVA19"/>
    <mergeCell ref="LVB19:LVF19"/>
    <mergeCell ref="LVG19:LVK19"/>
    <mergeCell ref="LVL19:LVP19"/>
    <mergeCell ref="LTS19:LTW19"/>
    <mergeCell ref="LTX19:LUB19"/>
    <mergeCell ref="LUC19:LUG19"/>
    <mergeCell ref="LUH19:LUL19"/>
    <mergeCell ref="LUM19:LUQ19"/>
    <mergeCell ref="LST19:LSX19"/>
    <mergeCell ref="LSY19:LTC19"/>
    <mergeCell ref="LTD19:LTH19"/>
    <mergeCell ref="LTI19:LTM19"/>
    <mergeCell ref="LTN19:LTR19"/>
    <mergeCell ref="LRU19:LRY19"/>
    <mergeCell ref="LRZ19:LSD19"/>
    <mergeCell ref="LSE19:LSI19"/>
    <mergeCell ref="LSJ19:LSN19"/>
    <mergeCell ref="LSO19:LSS19"/>
    <mergeCell ref="LQV19:LQZ19"/>
    <mergeCell ref="LRA19:LRE19"/>
    <mergeCell ref="LRF19:LRJ19"/>
    <mergeCell ref="LRK19:LRO19"/>
    <mergeCell ref="LRP19:LRT19"/>
    <mergeCell ref="LPW19:LQA19"/>
    <mergeCell ref="LQB19:LQF19"/>
    <mergeCell ref="LQG19:LQK19"/>
    <mergeCell ref="LQL19:LQP19"/>
    <mergeCell ref="LQQ19:LQU19"/>
    <mergeCell ref="LOX19:LPB19"/>
    <mergeCell ref="LPC19:LPG19"/>
    <mergeCell ref="LPH19:LPL19"/>
    <mergeCell ref="LPM19:LPQ19"/>
    <mergeCell ref="LPR19:LPV19"/>
    <mergeCell ref="LNY19:LOC19"/>
    <mergeCell ref="LOD19:LOH19"/>
    <mergeCell ref="LOI19:LOM19"/>
    <mergeCell ref="LON19:LOR19"/>
    <mergeCell ref="LOS19:LOW19"/>
    <mergeCell ref="LMZ19:LND19"/>
    <mergeCell ref="LNE19:LNI19"/>
    <mergeCell ref="LNJ19:LNN19"/>
    <mergeCell ref="LNO19:LNS19"/>
    <mergeCell ref="LNT19:LNX19"/>
    <mergeCell ref="LMA19:LME19"/>
    <mergeCell ref="LMF19:LMJ19"/>
    <mergeCell ref="LMK19:LMO19"/>
    <mergeCell ref="LMP19:LMT19"/>
    <mergeCell ref="LMU19:LMY19"/>
    <mergeCell ref="LLB19:LLF19"/>
    <mergeCell ref="LLG19:LLK19"/>
    <mergeCell ref="LLL19:LLP19"/>
    <mergeCell ref="LLQ19:LLU19"/>
    <mergeCell ref="LLV19:LLZ19"/>
    <mergeCell ref="LKC19:LKG19"/>
    <mergeCell ref="LKH19:LKL19"/>
    <mergeCell ref="LKM19:LKQ19"/>
    <mergeCell ref="LKR19:LKV19"/>
    <mergeCell ref="LKW19:LLA19"/>
    <mergeCell ref="LJD19:LJH19"/>
    <mergeCell ref="LJI19:LJM19"/>
    <mergeCell ref="LJN19:LJR19"/>
    <mergeCell ref="LJS19:LJW19"/>
    <mergeCell ref="LJX19:LKB19"/>
    <mergeCell ref="LIE19:LII19"/>
    <mergeCell ref="LIJ19:LIN19"/>
    <mergeCell ref="LIO19:LIS19"/>
    <mergeCell ref="LIT19:LIX19"/>
    <mergeCell ref="LIY19:LJC19"/>
    <mergeCell ref="LHF19:LHJ19"/>
    <mergeCell ref="LHK19:LHO19"/>
    <mergeCell ref="LHP19:LHT19"/>
    <mergeCell ref="LHU19:LHY19"/>
    <mergeCell ref="LHZ19:LID19"/>
    <mergeCell ref="LGG19:LGK19"/>
    <mergeCell ref="LGL19:LGP19"/>
    <mergeCell ref="LGQ19:LGU19"/>
    <mergeCell ref="LGV19:LGZ19"/>
    <mergeCell ref="LHA19:LHE19"/>
    <mergeCell ref="LFH19:LFL19"/>
    <mergeCell ref="LFM19:LFQ19"/>
    <mergeCell ref="LFR19:LFV19"/>
    <mergeCell ref="LFW19:LGA19"/>
    <mergeCell ref="LGB19:LGF19"/>
    <mergeCell ref="LEI19:LEM19"/>
    <mergeCell ref="LEN19:LER19"/>
    <mergeCell ref="LES19:LEW19"/>
    <mergeCell ref="LEX19:LFB19"/>
    <mergeCell ref="LFC19:LFG19"/>
    <mergeCell ref="LDJ19:LDN19"/>
    <mergeCell ref="LDO19:LDS19"/>
    <mergeCell ref="LDT19:LDX19"/>
    <mergeCell ref="LDY19:LEC19"/>
    <mergeCell ref="LED19:LEH19"/>
    <mergeCell ref="LCK19:LCO19"/>
    <mergeCell ref="LCP19:LCT19"/>
    <mergeCell ref="LCU19:LCY19"/>
    <mergeCell ref="LCZ19:LDD19"/>
    <mergeCell ref="LDE19:LDI19"/>
    <mergeCell ref="LBL19:LBP19"/>
    <mergeCell ref="LBQ19:LBU19"/>
    <mergeCell ref="LBV19:LBZ19"/>
    <mergeCell ref="LCA19:LCE19"/>
    <mergeCell ref="LCF19:LCJ19"/>
    <mergeCell ref="LAM19:LAQ19"/>
    <mergeCell ref="LAR19:LAV19"/>
    <mergeCell ref="LAW19:LBA19"/>
    <mergeCell ref="LBB19:LBF19"/>
    <mergeCell ref="LBG19:LBK19"/>
    <mergeCell ref="KZN19:KZR19"/>
    <mergeCell ref="KZS19:KZW19"/>
    <mergeCell ref="KZX19:LAB19"/>
    <mergeCell ref="LAC19:LAG19"/>
    <mergeCell ref="LAH19:LAL19"/>
    <mergeCell ref="KYO19:KYS19"/>
    <mergeCell ref="KYT19:KYX19"/>
    <mergeCell ref="KYY19:KZC19"/>
    <mergeCell ref="KZD19:KZH19"/>
    <mergeCell ref="KZI19:KZM19"/>
    <mergeCell ref="KXP19:KXT19"/>
    <mergeCell ref="KXU19:KXY19"/>
    <mergeCell ref="KXZ19:KYD19"/>
    <mergeCell ref="KYE19:KYI19"/>
    <mergeCell ref="KYJ19:KYN19"/>
    <mergeCell ref="KWQ19:KWU19"/>
    <mergeCell ref="KWV19:KWZ19"/>
    <mergeCell ref="KXA19:KXE19"/>
    <mergeCell ref="KXF19:KXJ19"/>
    <mergeCell ref="KXK19:KXO19"/>
    <mergeCell ref="KVR19:KVV19"/>
    <mergeCell ref="KVW19:KWA19"/>
    <mergeCell ref="KWB19:KWF19"/>
    <mergeCell ref="KWG19:KWK19"/>
    <mergeCell ref="KWL19:KWP19"/>
    <mergeCell ref="KUS19:KUW19"/>
    <mergeCell ref="KUX19:KVB19"/>
    <mergeCell ref="KVC19:KVG19"/>
    <mergeCell ref="KVH19:KVL19"/>
    <mergeCell ref="KVM19:KVQ19"/>
    <mergeCell ref="KTT19:KTX19"/>
    <mergeCell ref="KTY19:KUC19"/>
    <mergeCell ref="KUD19:KUH19"/>
    <mergeCell ref="KUI19:KUM19"/>
    <mergeCell ref="KUN19:KUR19"/>
    <mergeCell ref="KSU19:KSY19"/>
    <mergeCell ref="KSZ19:KTD19"/>
    <mergeCell ref="KTE19:KTI19"/>
    <mergeCell ref="KTJ19:KTN19"/>
    <mergeCell ref="KTO19:KTS19"/>
    <mergeCell ref="KRV19:KRZ19"/>
    <mergeCell ref="KSA19:KSE19"/>
    <mergeCell ref="KSF19:KSJ19"/>
    <mergeCell ref="KSK19:KSO19"/>
    <mergeCell ref="KSP19:KST19"/>
    <mergeCell ref="KQW19:KRA19"/>
    <mergeCell ref="KRB19:KRF19"/>
    <mergeCell ref="KRG19:KRK19"/>
    <mergeCell ref="KRL19:KRP19"/>
    <mergeCell ref="KRQ19:KRU19"/>
    <mergeCell ref="KPX19:KQB19"/>
    <mergeCell ref="KQC19:KQG19"/>
    <mergeCell ref="KQH19:KQL19"/>
    <mergeCell ref="KQM19:KQQ19"/>
    <mergeCell ref="KQR19:KQV19"/>
    <mergeCell ref="KOY19:KPC19"/>
    <mergeCell ref="KPD19:KPH19"/>
    <mergeCell ref="KPI19:KPM19"/>
    <mergeCell ref="KPN19:KPR19"/>
    <mergeCell ref="KPS19:KPW19"/>
    <mergeCell ref="KNZ19:KOD19"/>
    <mergeCell ref="KOE19:KOI19"/>
    <mergeCell ref="KOJ19:KON19"/>
    <mergeCell ref="KOO19:KOS19"/>
    <mergeCell ref="KOT19:KOX19"/>
    <mergeCell ref="KNA19:KNE19"/>
    <mergeCell ref="KNF19:KNJ19"/>
    <mergeCell ref="KNK19:KNO19"/>
    <mergeCell ref="KNP19:KNT19"/>
    <mergeCell ref="KNU19:KNY19"/>
    <mergeCell ref="KMB19:KMF19"/>
    <mergeCell ref="KMG19:KMK19"/>
    <mergeCell ref="KML19:KMP19"/>
    <mergeCell ref="KMQ19:KMU19"/>
    <mergeCell ref="KMV19:KMZ19"/>
    <mergeCell ref="KLC19:KLG19"/>
    <mergeCell ref="KLH19:KLL19"/>
    <mergeCell ref="KLM19:KLQ19"/>
    <mergeCell ref="KLR19:KLV19"/>
    <mergeCell ref="KLW19:KMA19"/>
    <mergeCell ref="KKD19:KKH19"/>
    <mergeCell ref="KKI19:KKM19"/>
    <mergeCell ref="KKN19:KKR19"/>
    <mergeCell ref="KKS19:KKW19"/>
    <mergeCell ref="KKX19:KLB19"/>
    <mergeCell ref="KJE19:KJI19"/>
    <mergeCell ref="KJJ19:KJN19"/>
    <mergeCell ref="KJO19:KJS19"/>
    <mergeCell ref="KJT19:KJX19"/>
    <mergeCell ref="KJY19:KKC19"/>
    <mergeCell ref="KIF19:KIJ19"/>
    <mergeCell ref="KIK19:KIO19"/>
    <mergeCell ref="KIP19:KIT19"/>
    <mergeCell ref="KIU19:KIY19"/>
    <mergeCell ref="KIZ19:KJD19"/>
    <mergeCell ref="KHG19:KHK19"/>
    <mergeCell ref="KHL19:KHP19"/>
    <mergeCell ref="KHQ19:KHU19"/>
    <mergeCell ref="KHV19:KHZ19"/>
    <mergeCell ref="KIA19:KIE19"/>
    <mergeCell ref="KGH19:KGL19"/>
    <mergeCell ref="KGM19:KGQ19"/>
    <mergeCell ref="KGR19:KGV19"/>
    <mergeCell ref="KGW19:KHA19"/>
    <mergeCell ref="KHB19:KHF19"/>
    <mergeCell ref="KFI19:KFM19"/>
    <mergeCell ref="KFN19:KFR19"/>
    <mergeCell ref="KFS19:KFW19"/>
    <mergeCell ref="KFX19:KGB19"/>
    <mergeCell ref="KGC19:KGG19"/>
    <mergeCell ref="KEJ19:KEN19"/>
    <mergeCell ref="KEO19:KES19"/>
    <mergeCell ref="KET19:KEX19"/>
    <mergeCell ref="KEY19:KFC19"/>
    <mergeCell ref="KFD19:KFH19"/>
    <mergeCell ref="KDK19:KDO19"/>
    <mergeCell ref="KDP19:KDT19"/>
    <mergeCell ref="KDU19:KDY19"/>
    <mergeCell ref="KDZ19:KED19"/>
    <mergeCell ref="KEE19:KEI19"/>
    <mergeCell ref="KCL19:KCP19"/>
    <mergeCell ref="KCQ19:KCU19"/>
    <mergeCell ref="KCV19:KCZ19"/>
    <mergeCell ref="KDA19:KDE19"/>
    <mergeCell ref="KDF19:KDJ19"/>
    <mergeCell ref="KBM19:KBQ19"/>
    <mergeCell ref="KBR19:KBV19"/>
    <mergeCell ref="KBW19:KCA19"/>
    <mergeCell ref="KCB19:KCF19"/>
    <mergeCell ref="KCG19:KCK19"/>
    <mergeCell ref="KAN19:KAR19"/>
    <mergeCell ref="KAS19:KAW19"/>
    <mergeCell ref="KAX19:KBB19"/>
    <mergeCell ref="KBC19:KBG19"/>
    <mergeCell ref="KBH19:KBL19"/>
    <mergeCell ref="JZO19:JZS19"/>
    <mergeCell ref="JZT19:JZX19"/>
    <mergeCell ref="JZY19:KAC19"/>
    <mergeCell ref="KAD19:KAH19"/>
    <mergeCell ref="KAI19:KAM19"/>
    <mergeCell ref="JYP19:JYT19"/>
    <mergeCell ref="JYU19:JYY19"/>
    <mergeCell ref="JYZ19:JZD19"/>
    <mergeCell ref="JZE19:JZI19"/>
    <mergeCell ref="JZJ19:JZN19"/>
    <mergeCell ref="JXQ19:JXU19"/>
    <mergeCell ref="JXV19:JXZ19"/>
    <mergeCell ref="JYA19:JYE19"/>
    <mergeCell ref="JYF19:JYJ19"/>
    <mergeCell ref="JYK19:JYO19"/>
    <mergeCell ref="JWR19:JWV19"/>
    <mergeCell ref="JWW19:JXA19"/>
    <mergeCell ref="JXB19:JXF19"/>
    <mergeCell ref="JXG19:JXK19"/>
    <mergeCell ref="JXL19:JXP19"/>
    <mergeCell ref="JVS19:JVW19"/>
    <mergeCell ref="JVX19:JWB19"/>
    <mergeCell ref="JWC19:JWG19"/>
    <mergeCell ref="JWH19:JWL19"/>
    <mergeCell ref="JWM19:JWQ19"/>
    <mergeCell ref="JUT19:JUX19"/>
    <mergeCell ref="JUY19:JVC19"/>
    <mergeCell ref="JVD19:JVH19"/>
    <mergeCell ref="JVI19:JVM19"/>
    <mergeCell ref="JVN19:JVR19"/>
    <mergeCell ref="JTU19:JTY19"/>
    <mergeCell ref="JTZ19:JUD19"/>
    <mergeCell ref="JUE19:JUI19"/>
    <mergeCell ref="JUJ19:JUN19"/>
    <mergeCell ref="JUO19:JUS19"/>
    <mergeCell ref="JSV19:JSZ19"/>
    <mergeCell ref="JTA19:JTE19"/>
    <mergeCell ref="JTF19:JTJ19"/>
    <mergeCell ref="JTK19:JTO19"/>
    <mergeCell ref="JTP19:JTT19"/>
    <mergeCell ref="JRW19:JSA19"/>
    <mergeCell ref="JSB19:JSF19"/>
    <mergeCell ref="JSG19:JSK19"/>
    <mergeCell ref="JSL19:JSP19"/>
    <mergeCell ref="JSQ19:JSU19"/>
    <mergeCell ref="JQX19:JRB19"/>
    <mergeCell ref="JRC19:JRG19"/>
    <mergeCell ref="JRH19:JRL19"/>
    <mergeCell ref="JRM19:JRQ19"/>
    <mergeCell ref="JRR19:JRV19"/>
    <mergeCell ref="JPY19:JQC19"/>
    <mergeCell ref="JQD19:JQH19"/>
    <mergeCell ref="JQI19:JQM19"/>
    <mergeCell ref="JQN19:JQR19"/>
    <mergeCell ref="JQS19:JQW19"/>
    <mergeCell ref="JOZ19:JPD19"/>
    <mergeCell ref="JPE19:JPI19"/>
    <mergeCell ref="JPJ19:JPN19"/>
    <mergeCell ref="JPO19:JPS19"/>
    <mergeCell ref="JPT19:JPX19"/>
    <mergeCell ref="JOA19:JOE19"/>
    <mergeCell ref="JOF19:JOJ19"/>
    <mergeCell ref="JOK19:JOO19"/>
    <mergeCell ref="JOP19:JOT19"/>
    <mergeCell ref="JOU19:JOY19"/>
    <mergeCell ref="JNB19:JNF19"/>
    <mergeCell ref="JNG19:JNK19"/>
    <mergeCell ref="JNL19:JNP19"/>
    <mergeCell ref="JNQ19:JNU19"/>
    <mergeCell ref="JNV19:JNZ19"/>
    <mergeCell ref="JMC19:JMG19"/>
    <mergeCell ref="JMH19:JML19"/>
    <mergeCell ref="JMM19:JMQ19"/>
    <mergeCell ref="JMR19:JMV19"/>
    <mergeCell ref="JMW19:JNA19"/>
    <mergeCell ref="JLD19:JLH19"/>
    <mergeCell ref="JLI19:JLM19"/>
    <mergeCell ref="JLN19:JLR19"/>
    <mergeCell ref="JLS19:JLW19"/>
    <mergeCell ref="JLX19:JMB19"/>
    <mergeCell ref="JKE19:JKI19"/>
    <mergeCell ref="JKJ19:JKN19"/>
    <mergeCell ref="JKO19:JKS19"/>
    <mergeCell ref="JKT19:JKX19"/>
    <mergeCell ref="JKY19:JLC19"/>
    <mergeCell ref="JJF19:JJJ19"/>
    <mergeCell ref="JJK19:JJO19"/>
    <mergeCell ref="JJP19:JJT19"/>
    <mergeCell ref="JJU19:JJY19"/>
    <mergeCell ref="JJZ19:JKD19"/>
    <mergeCell ref="JIG19:JIK19"/>
    <mergeCell ref="JIL19:JIP19"/>
    <mergeCell ref="JIQ19:JIU19"/>
    <mergeCell ref="JIV19:JIZ19"/>
    <mergeCell ref="JJA19:JJE19"/>
    <mergeCell ref="JHH19:JHL19"/>
    <mergeCell ref="JHM19:JHQ19"/>
    <mergeCell ref="JHR19:JHV19"/>
    <mergeCell ref="JHW19:JIA19"/>
    <mergeCell ref="JIB19:JIF19"/>
    <mergeCell ref="JGI19:JGM19"/>
    <mergeCell ref="JGN19:JGR19"/>
    <mergeCell ref="JGS19:JGW19"/>
    <mergeCell ref="JGX19:JHB19"/>
    <mergeCell ref="JHC19:JHG19"/>
    <mergeCell ref="JFJ19:JFN19"/>
    <mergeCell ref="JFO19:JFS19"/>
    <mergeCell ref="JFT19:JFX19"/>
    <mergeCell ref="JFY19:JGC19"/>
    <mergeCell ref="JGD19:JGH19"/>
    <mergeCell ref="JEK19:JEO19"/>
    <mergeCell ref="JEP19:JET19"/>
    <mergeCell ref="JEU19:JEY19"/>
    <mergeCell ref="JEZ19:JFD19"/>
    <mergeCell ref="JFE19:JFI19"/>
    <mergeCell ref="JDL19:JDP19"/>
    <mergeCell ref="JDQ19:JDU19"/>
    <mergeCell ref="JDV19:JDZ19"/>
    <mergeCell ref="JEA19:JEE19"/>
    <mergeCell ref="JEF19:JEJ19"/>
    <mergeCell ref="JCM19:JCQ19"/>
    <mergeCell ref="JCR19:JCV19"/>
    <mergeCell ref="JCW19:JDA19"/>
    <mergeCell ref="JDB19:JDF19"/>
    <mergeCell ref="JDG19:JDK19"/>
    <mergeCell ref="JBN19:JBR19"/>
    <mergeCell ref="JBS19:JBW19"/>
    <mergeCell ref="JBX19:JCB19"/>
    <mergeCell ref="JCC19:JCG19"/>
    <mergeCell ref="JCH19:JCL19"/>
    <mergeCell ref="JAO19:JAS19"/>
    <mergeCell ref="JAT19:JAX19"/>
    <mergeCell ref="JAY19:JBC19"/>
    <mergeCell ref="JBD19:JBH19"/>
    <mergeCell ref="JBI19:JBM19"/>
    <mergeCell ref="IZP19:IZT19"/>
    <mergeCell ref="IZU19:IZY19"/>
    <mergeCell ref="IZZ19:JAD19"/>
    <mergeCell ref="JAE19:JAI19"/>
    <mergeCell ref="JAJ19:JAN19"/>
    <mergeCell ref="IYQ19:IYU19"/>
    <mergeCell ref="IYV19:IYZ19"/>
    <mergeCell ref="IZA19:IZE19"/>
    <mergeCell ref="IZF19:IZJ19"/>
    <mergeCell ref="IZK19:IZO19"/>
    <mergeCell ref="IXR19:IXV19"/>
    <mergeCell ref="IXW19:IYA19"/>
    <mergeCell ref="IYB19:IYF19"/>
    <mergeCell ref="IYG19:IYK19"/>
    <mergeCell ref="IYL19:IYP19"/>
    <mergeCell ref="IWS19:IWW19"/>
    <mergeCell ref="IWX19:IXB19"/>
    <mergeCell ref="IXC19:IXG19"/>
    <mergeCell ref="IXH19:IXL19"/>
    <mergeCell ref="IXM19:IXQ19"/>
    <mergeCell ref="IVT19:IVX19"/>
    <mergeCell ref="IVY19:IWC19"/>
    <mergeCell ref="IWD19:IWH19"/>
    <mergeCell ref="IWI19:IWM19"/>
    <mergeCell ref="IWN19:IWR19"/>
    <mergeCell ref="IUU19:IUY19"/>
    <mergeCell ref="IUZ19:IVD19"/>
    <mergeCell ref="IVE19:IVI19"/>
    <mergeCell ref="IVJ19:IVN19"/>
    <mergeCell ref="IVO19:IVS19"/>
    <mergeCell ref="ITV19:ITZ19"/>
    <mergeCell ref="IUA19:IUE19"/>
    <mergeCell ref="IUF19:IUJ19"/>
    <mergeCell ref="IUK19:IUO19"/>
    <mergeCell ref="IUP19:IUT19"/>
    <mergeCell ref="ISW19:ITA19"/>
    <mergeCell ref="ITB19:ITF19"/>
    <mergeCell ref="ITG19:ITK19"/>
    <mergeCell ref="ITL19:ITP19"/>
    <mergeCell ref="ITQ19:ITU19"/>
    <mergeCell ref="IRX19:ISB19"/>
    <mergeCell ref="ISC19:ISG19"/>
    <mergeCell ref="ISH19:ISL19"/>
    <mergeCell ref="ISM19:ISQ19"/>
    <mergeCell ref="ISR19:ISV19"/>
    <mergeCell ref="IQY19:IRC19"/>
    <mergeCell ref="IRD19:IRH19"/>
    <mergeCell ref="IRI19:IRM19"/>
    <mergeCell ref="IRN19:IRR19"/>
    <mergeCell ref="IRS19:IRW19"/>
    <mergeCell ref="IPZ19:IQD19"/>
    <mergeCell ref="IQE19:IQI19"/>
    <mergeCell ref="IQJ19:IQN19"/>
    <mergeCell ref="IQO19:IQS19"/>
    <mergeCell ref="IQT19:IQX19"/>
    <mergeCell ref="IPA19:IPE19"/>
    <mergeCell ref="IPF19:IPJ19"/>
    <mergeCell ref="IPK19:IPO19"/>
    <mergeCell ref="IPP19:IPT19"/>
    <mergeCell ref="IPU19:IPY19"/>
    <mergeCell ref="IOB19:IOF19"/>
    <mergeCell ref="IOG19:IOK19"/>
    <mergeCell ref="IOL19:IOP19"/>
    <mergeCell ref="IOQ19:IOU19"/>
    <mergeCell ref="IOV19:IOZ19"/>
    <mergeCell ref="INC19:ING19"/>
    <mergeCell ref="INH19:INL19"/>
    <mergeCell ref="INM19:INQ19"/>
    <mergeCell ref="INR19:INV19"/>
    <mergeCell ref="INW19:IOA19"/>
    <mergeCell ref="IMD19:IMH19"/>
    <mergeCell ref="IMI19:IMM19"/>
    <mergeCell ref="IMN19:IMR19"/>
    <mergeCell ref="IMS19:IMW19"/>
    <mergeCell ref="IMX19:INB19"/>
    <mergeCell ref="ILE19:ILI19"/>
    <mergeCell ref="ILJ19:ILN19"/>
    <mergeCell ref="ILO19:ILS19"/>
    <mergeCell ref="ILT19:ILX19"/>
    <mergeCell ref="ILY19:IMC19"/>
    <mergeCell ref="IKF19:IKJ19"/>
    <mergeCell ref="IKK19:IKO19"/>
    <mergeCell ref="IKP19:IKT19"/>
    <mergeCell ref="IKU19:IKY19"/>
    <mergeCell ref="IKZ19:ILD19"/>
    <mergeCell ref="IJG19:IJK19"/>
    <mergeCell ref="IJL19:IJP19"/>
    <mergeCell ref="IJQ19:IJU19"/>
    <mergeCell ref="IJV19:IJZ19"/>
    <mergeCell ref="IKA19:IKE19"/>
    <mergeCell ref="IIH19:IIL19"/>
    <mergeCell ref="IIM19:IIQ19"/>
    <mergeCell ref="IIR19:IIV19"/>
    <mergeCell ref="IIW19:IJA19"/>
    <mergeCell ref="IJB19:IJF19"/>
    <mergeCell ref="IHI19:IHM19"/>
    <mergeCell ref="IHN19:IHR19"/>
    <mergeCell ref="IHS19:IHW19"/>
    <mergeCell ref="IHX19:IIB19"/>
    <mergeCell ref="IIC19:IIG19"/>
    <mergeCell ref="IGJ19:IGN19"/>
    <mergeCell ref="IGO19:IGS19"/>
    <mergeCell ref="IGT19:IGX19"/>
    <mergeCell ref="IGY19:IHC19"/>
    <mergeCell ref="IHD19:IHH19"/>
    <mergeCell ref="IFK19:IFO19"/>
    <mergeCell ref="IFP19:IFT19"/>
    <mergeCell ref="IFU19:IFY19"/>
    <mergeCell ref="IFZ19:IGD19"/>
    <mergeCell ref="IGE19:IGI19"/>
    <mergeCell ref="IEL19:IEP19"/>
    <mergeCell ref="IEQ19:IEU19"/>
    <mergeCell ref="IEV19:IEZ19"/>
    <mergeCell ref="IFA19:IFE19"/>
    <mergeCell ref="IFF19:IFJ19"/>
    <mergeCell ref="IDM19:IDQ19"/>
    <mergeCell ref="IDR19:IDV19"/>
    <mergeCell ref="IDW19:IEA19"/>
    <mergeCell ref="IEB19:IEF19"/>
    <mergeCell ref="IEG19:IEK19"/>
    <mergeCell ref="ICN19:ICR19"/>
    <mergeCell ref="ICS19:ICW19"/>
    <mergeCell ref="ICX19:IDB19"/>
    <mergeCell ref="IDC19:IDG19"/>
    <mergeCell ref="IDH19:IDL19"/>
    <mergeCell ref="IBO19:IBS19"/>
    <mergeCell ref="IBT19:IBX19"/>
    <mergeCell ref="IBY19:ICC19"/>
    <mergeCell ref="ICD19:ICH19"/>
    <mergeCell ref="ICI19:ICM19"/>
    <mergeCell ref="IAP19:IAT19"/>
    <mergeCell ref="IAU19:IAY19"/>
    <mergeCell ref="IAZ19:IBD19"/>
    <mergeCell ref="IBE19:IBI19"/>
    <mergeCell ref="IBJ19:IBN19"/>
    <mergeCell ref="HZQ19:HZU19"/>
    <mergeCell ref="HZV19:HZZ19"/>
    <mergeCell ref="IAA19:IAE19"/>
    <mergeCell ref="IAF19:IAJ19"/>
    <mergeCell ref="IAK19:IAO19"/>
    <mergeCell ref="HYR19:HYV19"/>
    <mergeCell ref="HYW19:HZA19"/>
    <mergeCell ref="HZB19:HZF19"/>
    <mergeCell ref="HZG19:HZK19"/>
    <mergeCell ref="HZL19:HZP19"/>
    <mergeCell ref="HXS19:HXW19"/>
    <mergeCell ref="HXX19:HYB19"/>
    <mergeCell ref="HYC19:HYG19"/>
    <mergeCell ref="HYH19:HYL19"/>
    <mergeCell ref="HYM19:HYQ19"/>
    <mergeCell ref="HWT19:HWX19"/>
    <mergeCell ref="HWY19:HXC19"/>
    <mergeCell ref="HXD19:HXH19"/>
    <mergeCell ref="HXI19:HXM19"/>
    <mergeCell ref="HXN19:HXR19"/>
    <mergeCell ref="HVU19:HVY19"/>
    <mergeCell ref="HVZ19:HWD19"/>
    <mergeCell ref="HWE19:HWI19"/>
    <mergeCell ref="HWJ19:HWN19"/>
    <mergeCell ref="HWO19:HWS19"/>
    <mergeCell ref="HUV19:HUZ19"/>
    <mergeCell ref="HVA19:HVE19"/>
    <mergeCell ref="HVF19:HVJ19"/>
    <mergeCell ref="HVK19:HVO19"/>
    <mergeCell ref="HVP19:HVT19"/>
    <mergeCell ref="HTW19:HUA19"/>
    <mergeCell ref="HUB19:HUF19"/>
    <mergeCell ref="HUG19:HUK19"/>
    <mergeCell ref="HUL19:HUP19"/>
    <mergeCell ref="HUQ19:HUU19"/>
    <mergeCell ref="HSX19:HTB19"/>
    <mergeCell ref="HTC19:HTG19"/>
    <mergeCell ref="HTH19:HTL19"/>
    <mergeCell ref="HTM19:HTQ19"/>
    <mergeCell ref="HTR19:HTV19"/>
    <mergeCell ref="HRY19:HSC19"/>
    <mergeCell ref="HSD19:HSH19"/>
    <mergeCell ref="HSI19:HSM19"/>
    <mergeCell ref="HSN19:HSR19"/>
    <mergeCell ref="HSS19:HSW19"/>
    <mergeCell ref="HQZ19:HRD19"/>
    <mergeCell ref="HRE19:HRI19"/>
    <mergeCell ref="HRJ19:HRN19"/>
    <mergeCell ref="HRO19:HRS19"/>
    <mergeCell ref="HRT19:HRX19"/>
    <mergeCell ref="HQA19:HQE19"/>
    <mergeCell ref="HQF19:HQJ19"/>
    <mergeCell ref="HQK19:HQO19"/>
    <mergeCell ref="HQP19:HQT19"/>
    <mergeCell ref="HQU19:HQY19"/>
    <mergeCell ref="HPB19:HPF19"/>
    <mergeCell ref="HPG19:HPK19"/>
    <mergeCell ref="HPL19:HPP19"/>
    <mergeCell ref="HPQ19:HPU19"/>
    <mergeCell ref="HPV19:HPZ19"/>
    <mergeCell ref="HOC19:HOG19"/>
    <mergeCell ref="HOH19:HOL19"/>
    <mergeCell ref="HOM19:HOQ19"/>
    <mergeCell ref="HOR19:HOV19"/>
    <mergeCell ref="HOW19:HPA19"/>
    <mergeCell ref="HND19:HNH19"/>
    <mergeCell ref="HNI19:HNM19"/>
    <mergeCell ref="HNN19:HNR19"/>
    <mergeCell ref="HNS19:HNW19"/>
    <mergeCell ref="HNX19:HOB19"/>
    <mergeCell ref="HME19:HMI19"/>
    <mergeCell ref="HMJ19:HMN19"/>
    <mergeCell ref="HMO19:HMS19"/>
    <mergeCell ref="HMT19:HMX19"/>
    <mergeCell ref="HMY19:HNC19"/>
    <mergeCell ref="HLF19:HLJ19"/>
    <mergeCell ref="HLK19:HLO19"/>
    <mergeCell ref="HLP19:HLT19"/>
    <mergeCell ref="HLU19:HLY19"/>
    <mergeCell ref="HLZ19:HMD19"/>
    <mergeCell ref="HKG19:HKK19"/>
    <mergeCell ref="HKL19:HKP19"/>
    <mergeCell ref="HKQ19:HKU19"/>
    <mergeCell ref="HKV19:HKZ19"/>
    <mergeCell ref="HLA19:HLE19"/>
    <mergeCell ref="HJH19:HJL19"/>
    <mergeCell ref="HJM19:HJQ19"/>
    <mergeCell ref="HJR19:HJV19"/>
    <mergeCell ref="HJW19:HKA19"/>
    <mergeCell ref="HKB19:HKF19"/>
    <mergeCell ref="HII19:HIM19"/>
    <mergeCell ref="HIN19:HIR19"/>
    <mergeCell ref="HIS19:HIW19"/>
    <mergeCell ref="HIX19:HJB19"/>
    <mergeCell ref="HJC19:HJG19"/>
    <mergeCell ref="HHJ19:HHN19"/>
    <mergeCell ref="HHO19:HHS19"/>
    <mergeCell ref="HHT19:HHX19"/>
    <mergeCell ref="HHY19:HIC19"/>
    <mergeCell ref="HID19:HIH19"/>
    <mergeCell ref="HGK19:HGO19"/>
    <mergeCell ref="HGP19:HGT19"/>
    <mergeCell ref="HGU19:HGY19"/>
    <mergeCell ref="HGZ19:HHD19"/>
    <mergeCell ref="HHE19:HHI19"/>
    <mergeCell ref="HFL19:HFP19"/>
    <mergeCell ref="HFQ19:HFU19"/>
    <mergeCell ref="HFV19:HFZ19"/>
    <mergeCell ref="HGA19:HGE19"/>
    <mergeCell ref="HGF19:HGJ19"/>
    <mergeCell ref="HEM19:HEQ19"/>
    <mergeCell ref="HER19:HEV19"/>
    <mergeCell ref="HEW19:HFA19"/>
    <mergeCell ref="HFB19:HFF19"/>
    <mergeCell ref="HFG19:HFK19"/>
    <mergeCell ref="HDN19:HDR19"/>
    <mergeCell ref="HDS19:HDW19"/>
    <mergeCell ref="HDX19:HEB19"/>
    <mergeCell ref="HEC19:HEG19"/>
    <mergeCell ref="HEH19:HEL19"/>
    <mergeCell ref="HCO19:HCS19"/>
    <mergeCell ref="HCT19:HCX19"/>
    <mergeCell ref="HCY19:HDC19"/>
    <mergeCell ref="HDD19:HDH19"/>
    <mergeCell ref="HDI19:HDM19"/>
    <mergeCell ref="HBP19:HBT19"/>
    <mergeCell ref="HBU19:HBY19"/>
    <mergeCell ref="HBZ19:HCD19"/>
    <mergeCell ref="HCE19:HCI19"/>
    <mergeCell ref="HCJ19:HCN19"/>
    <mergeCell ref="HAQ19:HAU19"/>
    <mergeCell ref="HAV19:HAZ19"/>
    <mergeCell ref="HBA19:HBE19"/>
    <mergeCell ref="HBF19:HBJ19"/>
    <mergeCell ref="HBK19:HBO19"/>
    <mergeCell ref="GZR19:GZV19"/>
    <mergeCell ref="GZW19:HAA19"/>
    <mergeCell ref="HAB19:HAF19"/>
    <mergeCell ref="HAG19:HAK19"/>
    <mergeCell ref="HAL19:HAP19"/>
    <mergeCell ref="GYS19:GYW19"/>
    <mergeCell ref="GYX19:GZB19"/>
    <mergeCell ref="GZC19:GZG19"/>
    <mergeCell ref="GZH19:GZL19"/>
    <mergeCell ref="GZM19:GZQ19"/>
    <mergeCell ref="GXT19:GXX19"/>
    <mergeCell ref="GXY19:GYC19"/>
    <mergeCell ref="GYD19:GYH19"/>
    <mergeCell ref="GYI19:GYM19"/>
    <mergeCell ref="GYN19:GYR19"/>
    <mergeCell ref="GWU19:GWY19"/>
    <mergeCell ref="GWZ19:GXD19"/>
    <mergeCell ref="GXE19:GXI19"/>
    <mergeCell ref="GXJ19:GXN19"/>
    <mergeCell ref="GXO19:GXS19"/>
    <mergeCell ref="GVV19:GVZ19"/>
    <mergeCell ref="GWA19:GWE19"/>
    <mergeCell ref="GWF19:GWJ19"/>
    <mergeCell ref="GWK19:GWO19"/>
    <mergeCell ref="GWP19:GWT19"/>
    <mergeCell ref="GUW19:GVA19"/>
    <mergeCell ref="GVB19:GVF19"/>
    <mergeCell ref="GVG19:GVK19"/>
    <mergeCell ref="GVL19:GVP19"/>
    <mergeCell ref="GVQ19:GVU19"/>
    <mergeCell ref="GTX19:GUB19"/>
    <mergeCell ref="GUC19:GUG19"/>
    <mergeCell ref="GUH19:GUL19"/>
    <mergeCell ref="GUM19:GUQ19"/>
    <mergeCell ref="GUR19:GUV19"/>
    <mergeCell ref="GSY19:GTC19"/>
    <mergeCell ref="GTD19:GTH19"/>
    <mergeCell ref="GTI19:GTM19"/>
    <mergeCell ref="GTN19:GTR19"/>
    <mergeCell ref="GTS19:GTW19"/>
    <mergeCell ref="GRZ19:GSD19"/>
    <mergeCell ref="GSE19:GSI19"/>
    <mergeCell ref="GSJ19:GSN19"/>
    <mergeCell ref="GSO19:GSS19"/>
    <mergeCell ref="GST19:GSX19"/>
    <mergeCell ref="GRA19:GRE19"/>
    <mergeCell ref="GRF19:GRJ19"/>
    <mergeCell ref="GRK19:GRO19"/>
    <mergeCell ref="GRP19:GRT19"/>
    <mergeCell ref="GRU19:GRY19"/>
    <mergeCell ref="GQB19:GQF19"/>
    <mergeCell ref="GQG19:GQK19"/>
    <mergeCell ref="GQL19:GQP19"/>
    <mergeCell ref="GQQ19:GQU19"/>
    <mergeCell ref="GQV19:GQZ19"/>
    <mergeCell ref="GPC19:GPG19"/>
    <mergeCell ref="GPH19:GPL19"/>
    <mergeCell ref="GPM19:GPQ19"/>
    <mergeCell ref="GPR19:GPV19"/>
    <mergeCell ref="GPW19:GQA19"/>
    <mergeCell ref="GOD19:GOH19"/>
    <mergeCell ref="GOI19:GOM19"/>
    <mergeCell ref="GON19:GOR19"/>
    <mergeCell ref="GOS19:GOW19"/>
    <mergeCell ref="GOX19:GPB19"/>
    <mergeCell ref="GNE19:GNI19"/>
    <mergeCell ref="GNJ19:GNN19"/>
    <mergeCell ref="GNO19:GNS19"/>
    <mergeCell ref="GNT19:GNX19"/>
    <mergeCell ref="GNY19:GOC19"/>
    <mergeCell ref="GMF19:GMJ19"/>
    <mergeCell ref="GMK19:GMO19"/>
    <mergeCell ref="GMP19:GMT19"/>
    <mergeCell ref="GMU19:GMY19"/>
    <mergeCell ref="GMZ19:GND19"/>
    <mergeCell ref="GLG19:GLK19"/>
    <mergeCell ref="GLL19:GLP19"/>
    <mergeCell ref="GLQ19:GLU19"/>
    <mergeCell ref="GLV19:GLZ19"/>
    <mergeCell ref="GMA19:GME19"/>
    <mergeCell ref="GKH19:GKL19"/>
    <mergeCell ref="GKM19:GKQ19"/>
    <mergeCell ref="GKR19:GKV19"/>
    <mergeCell ref="GKW19:GLA19"/>
    <mergeCell ref="GLB19:GLF19"/>
    <mergeCell ref="GJI19:GJM19"/>
    <mergeCell ref="GJN19:GJR19"/>
    <mergeCell ref="GJS19:GJW19"/>
    <mergeCell ref="GJX19:GKB19"/>
    <mergeCell ref="GKC19:GKG19"/>
    <mergeCell ref="GIJ19:GIN19"/>
    <mergeCell ref="GIO19:GIS19"/>
    <mergeCell ref="GIT19:GIX19"/>
    <mergeCell ref="GIY19:GJC19"/>
    <mergeCell ref="GJD19:GJH19"/>
    <mergeCell ref="GHK19:GHO19"/>
    <mergeCell ref="GHP19:GHT19"/>
    <mergeCell ref="GHU19:GHY19"/>
    <mergeCell ref="GHZ19:GID19"/>
    <mergeCell ref="GIE19:GII19"/>
    <mergeCell ref="GGL19:GGP19"/>
    <mergeCell ref="GGQ19:GGU19"/>
    <mergeCell ref="GGV19:GGZ19"/>
    <mergeCell ref="GHA19:GHE19"/>
    <mergeCell ref="GHF19:GHJ19"/>
    <mergeCell ref="GFM19:GFQ19"/>
    <mergeCell ref="GFR19:GFV19"/>
    <mergeCell ref="GFW19:GGA19"/>
    <mergeCell ref="GGB19:GGF19"/>
    <mergeCell ref="GGG19:GGK19"/>
    <mergeCell ref="GEN19:GER19"/>
    <mergeCell ref="GES19:GEW19"/>
    <mergeCell ref="GEX19:GFB19"/>
    <mergeCell ref="GFC19:GFG19"/>
    <mergeCell ref="GFH19:GFL19"/>
    <mergeCell ref="GDO19:GDS19"/>
    <mergeCell ref="GDT19:GDX19"/>
    <mergeCell ref="GDY19:GEC19"/>
    <mergeCell ref="GED19:GEH19"/>
    <mergeCell ref="GEI19:GEM19"/>
    <mergeCell ref="GCP19:GCT19"/>
    <mergeCell ref="GCU19:GCY19"/>
    <mergeCell ref="GCZ19:GDD19"/>
    <mergeCell ref="GDE19:GDI19"/>
    <mergeCell ref="GDJ19:GDN19"/>
    <mergeCell ref="GBQ19:GBU19"/>
    <mergeCell ref="GBV19:GBZ19"/>
    <mergeCell ref="GCA19:GCE19"/>
    <mergeCell ref="GCF19:GCJ19"/>
    <mergeCell ref="GCK19:GCO19"/>
    <mergeCell ref="GAR19:GAV19"/>
    <mergeCell ref="GAW19:GBA19"/>
    <mergeCell ref="GBB19:GBF19"/>
    <mergeCell ref="GBG19:GBK19"/>
    <mergeCell ref="GBL19:GBP19"/>
    <mergeCell ref="FZS19:FZW19"/>
    <mergeCell ref="FZX19:GAB19"/>
    <mergeCell ref="GAC19:GAG19"/>
    <mergeCell ref="GAH19:GAL19"/>
    <mergeCell ref="GAM19:GAQ19"/>
    <mergeCell ref="FYT19:FYX19"/>
    <mergeCell ref="FYY19:FZC19"/>
    <mergeCell ref="FZD19:FZH19"/>
    <mergeCell ref="FZI19:FZM19"/>
    <mergeCell ref="FZN19:FZR19"/>
    <mergeCell ref="FXU19:FXY19"/>
    <mergeCell ref="FXZ19:FYD19"/>
    <mergeCell ref="FYE19:FYI19"/>
    <mergeCell ref="FYJ19:FYN19"/>
    <mergeCell ref="FYO19:FYS19"/>
    <mergeCell ref="FWV19:FWZ19"/>
    <mergeCell ref="FXA19:FXE19"/>
    <mergeCell ref="FXF19:FXJ19"/>
    <mergeCell ref="FXK19:FXO19"/>
    <mergeCell ref="FXP19:FXT19"/>
    <mergeCell ref="FVW19:FWA19"/>
    <mergeCell ref="FWB19:FWF19"/>
    <mergeCell ref="FWG19:FWK19"/>
    <mergeCell ref="FWL19:FWP19"/>
    <mergeCell ref="FWQ19:FWU19"/>
    <mergeCell ref="FUX19:FVB19"/>
    <mergeCell ref="FVC19:FVG19"/>
    <mergeCell ref="FVH19:FVL19"/>
    <mergeCell ref="FVM19:FVQ19"/>
    <mergeCell ref="FVR19:FVV19"/>
    <mergeCell ref="FTY19:FUC19"/>
    <mergeCell ref="FUD19:FUH19"/>
    <mergeCell ref="FUI19:FUM19"/>
    <mergeCell ref="FUN19:FUR19"/>
    <mergeCell ref="FUS19:FUW19"/>
    <mergeCell ref="FSZ19:FTD19"/>
    <mergeCell ref="FTE19:FTI19"/>
    <mergeCell ref="FTJ19:FTN19"/>
    <mergeCell ref="FTO19:FTS19"/>
    <mergeCell ref="FTT19:FTX19"/>
    <mergeCell ref="FSA19:FSE19"/>
    <mergeCell ref="FSF19:FSJ19"/>
    <mergeCell ref="FSK19:FSO19"/>
    <mergeCell ref="FSP19:FST19"/>
    <mergeCell ref="FSU19:FSY19"/>
    <mergeCell ref="FRB19:FRF19"/>
    <mergeCell ref="FRG19:FRK19"/>
    <mergeCell ref="FRL19:FRP19"/>
    <mergeCell ref="FRQ19:FRU19"/>
    <mergeCell ref="FRV19:FRZ19"/>
    <mergeCell ref="FQC19:FQG19"/>
    <mergeCell ref="FQH19:FQL19"/>
    <mergeCell ref="FQM19:FQQ19"/>
    <mergeCell ref="FQR19:FQV19"/>
    <mergeCell ref="FQW19:FRA19"/>
    <mergeCell ref="FPD19:FPH19"/>
    <mergeCell ref="FPI19:FPM19"/>
    <mergeCell ref="FPN19:FPR19"/>
    <mergeCell ref="FPS19:FPW19"/>
    <mergeCell ref="FPX19:FQB19"/>
    <mergeCell ref="FOE19:FOI19"/>
    <mergeCell ref="FOJ19:FON19"/>
    <mergeCell ref="FOO19:FOS19"/>
    <mergeCell ref="FOT19:FOX19"/>
    <mergeCell ref="FOY19:FPC19"/>
    <mergeCell ref="FNF19:FNJ19"/>
    <mergeCell ref="FNK19:FNO19"/>
    <mergeCell ref="FNP19:FNT19"/>
    <mergeCell ref="FNU19:FNY19"/>
    <mergeCell ref="FNZ19:FOD19"/>
    <mergeCell ref="FMG19:FMK19"/>
    <mergeCell ref="FML19:FMP19"/>
    <mergeCell ref="FMQ19:FMU19"/>
    <mergeCell ref="FMV19:FMZ19"/>
    <mergeCell ref="FNA19:FNE19"/>
    <mergeCell ref="FLH19:FLL19"/>
    <mergeCell ref="FLM19:FLQ19"/>
    <mergeCell ref="FLR19:FLV19"/>
    <mergeCell ref="FLW19:FMA19"/>
    <mergeCell ref="FMB19:FMF19"/>
    <mergeCell ref="FKI19:FKM19"/>
    <mergeCell ref="FKN19:FKR19"/>
    <mergeCell ref="FKS19:FKW19"/>
    <mergeCell ref="FKX19:FLB19"/>
    <mergeCell ref="FLC19:FLG19"/>
    <mergeCell ref="FJJ19:FJN19"/>
    <mergeCell ref="FJO19:FJS19"/>
    <mergeCell ref="FJT19:FJX19"/>
    <mergeCell ref="FJY19:FKC19"/>
    <mergeCell ref="FKD19:FKH19"/>
    <mergeCell ref="FIK19:FIO19"/>
    <mergeCell ref="FIP19:FIT19"/>
    <mergeCell ref="FIU19:FIY19"/>
    <mergeCell ref="FIZ19:FJD19"/>
    <mergeCell ref="FJE19:FJI19"/>
    <mergeCell ref="FHL19:FHP19"/>
    <mergeCell ref="FHQ19:FHU19"/>
    <mergeCell ref="FHV19:FHZ19"/>
    <mergeCell ref="FIA19:FIE19"/>
    <mergeCell ref="FIF19:FIJ19"/>
    <mergeCell ref="FGM19:FGQ19"/>
    <mergeCell ref="FGR19:FGV19"/>
    <mergeCell ref="FGW19:FHA19"/>
    <mergeCell ref="FHB19:FHF19"/>
    <mergeCell ref="FHG19:FHK19"/>
    <mergeCell ref="FFN19:FFR19"/>
    <mergeCell ref="FFS19:FFW19"/>
    <mergeCell ref="FFX19:FGB19"/>
    <mergeCell ref="FGC19:FGG19"/>
    <mergeCell ref="FGH19:FGL19"/>
    <mergeCell ref="FEO19:FES19"/>
    <mergeCell ref="FET19:FEX19"/>
    <mergeCell ref="FEY19:FFC19"/>
    <mergeCell ref="FFD19:FFH19"/>
    <mergeCell ref="FFI19:FFM19"/>
    <mergeCell ref="FDP19:FDT19"/>
    <mergeCell ref="FDU19:FDY19"/>
    <mergeCell ref="FDZ19:FED19"/>
    <mergeCell ref="FEE19:FEI19"/>
    <mergeCell ref="FEJ19:FEN19"/>
    <mergeCell ref="FCQ19:FCU19"/>
    <mergeCell ref="FCV19:FCZ19"/>
    <mergeCell ref="FDA19:FDE19"/>
    <mergeCell ref="FDF19:FDJ19"/>
    <mergeCell ref="FDK19:FDO19"/>
    <mergeCell ref="FBR19:FBV19"/>
    <mergeCell ref="FBW19:FCA19"/>
    <mergeCell ref="FCB19:FCF19"/>
    <mergeCell ref="FCG19:FCK19"/>
    <mergeCell ref="FCL19:FCP19"/>
    <mergeCell ref="FAS19:FAW19"/>
    <mergeCell ref="FAX19:FBB19"/>
    <mergeCell ref="FBC19:FBG19"/>
    <mergeCell ref="FBH19:FBL19"/>
    <mergeCell ref="FBM19:FBQ19"/>
    <mergeCell ref="EZT19:EZX19"/>
    <mergeCell ref="EZY19:FAC19"/>
    <mergeCell ref="FAD19:FAH19"/>
    <mergeCell ref="FAI19:FAM19"/>
    <mergeCell ref="FAN19:FAR19"/>
    <mergeCell ref="EYU19:EYY19"/>
    <mergeCell ref="EYZ19:EZD19"/>
    <mergeCell ref="EZE19:EZI19"/>
    <mergeCell ref="EZJ19:EZN19"/>
    <mergeCell ref="EZO19:EZS19"/>
    <mergeCell ref="EXV19:EXZ19"/>
    <mergeCell ref="EYA19:EYE19"/>
    <mergeCell ref="EYF19:EYJ19"/>
    <mergeCell ref="EYK19:EYO19"/>
    <mergeCell ref="EYP19:EYT19"/>
    <mergeCell ref="EWW19:EXA19"/>
    <mergeCell ref="EXB19:EXF19"/>
    <mergeCell ref="EXG19:EXK19"/>
    <mergeCell ref="EXL19:EXP19"/>
    <mergeCell ref="EXQ19:EXU19"/>
    <mergeCell ref="EVX19:EWB19"/>
    <mergeCell ref="EWC19:EWG19"/>
    <mergeCell ref="EWH19:EWL19"/>
    <mergeCell ref="EWM19:EWQ19"/>
    <mergeCell ref="EWR19:EWV19"/>
    <mergeCell ref="EUY19:EVC19"/>
    <mergeCell ref="EVD19:EVH19"/>
    <mergeCell ref="EVI19:EVM19"/>
    <mergeCell ref="EVN19:EVR19"/>
    <mergeCell ref="EVS19:EVW19"/>
    <mergeCell ref="ETZ19:EUD19"/>
    <mergeCell ref="EUE19:EUI19"/>
    <mergeCell ref="EUJ19:EUN19"/>
    <mergeCell ref="EUO19:EUS19"/>
    <mergeCell ref="EUT19:EUX19"/>
    <mergeCell ref="ETA19:ETE19"/>
    <mergeCell ref="ETF19:ETJ19"/>
    <mergeCell ref="ETK19:ETO19"/>
    <mergeCell ref="ETP19:ETT19"/>
    <mergeCell ref="ETU19:ETY19"/>
    <mergeCell ref="ESB19:ESF19"/>
    <mergeCell ref="ESG19:ESK19"/>
    <mergeCell ref="ESL19:ESP19"/>
    <mergeCell ref="ESQ19:ESU19"/>
    <mergeCell ref="ESV19:ESZ19"/>
    <mergeCell ref="ERC19:ERG19"/>
    <mergeCell ref="ERH19:ERL19"/>
    <mergeCell ref="ERM19:ERQ19"/>
    <mergeCell ref="ERR19:ERV19"/>
    <mergeCell ref="ERW19:ESA19"/>
    <mergeCell ref="EQD19:EQH19"/>
    <mergeCell ref="EQI19:EQM19"/>
    <mergeCell ref="EQN19:EQR19"/>
    <mergeCell ref="EQS19:EQW19"/>
    <mergeCell ref="EQX19:ERB19"/>
    <mergeCell ref="EPE19:EPI19"/>
    <mergeCell ref="EPJ19:EPN19"/>
    <mergeCell ref="EPO19:EPS19"/>
    <mergeCell ref="EPT19:EPX19"/>
    <mergeCell ref="EPY19:EQC19"/>
    <mergeCell ref="EOF19:EOJ19"/>
    <mergeCell ref="EOK19:EOO19"/>
    <mergeCell ref="EOP19:EOT19"/>
    <mergeCell ref="EOU19:EOY19"/>
    <mergeCell ref="EOZ19:EPD19"/>
    <mergeCell ref="ENG19:ENK19"/>
    <mergeCell ref="ENL19:ENP19"/>
    <mergeCell ref="ENQ19:ENU19"/>
    <mergeCell ref="ENV19:ENZ19"/>
    <mergeCell ref="EOA19:EOE19"/>
    <mergeCell ref="EMH19:EML19"/>
    <mergeCell ref="EMM19:EMQ19"/>
    <mergeCell ref="EMR19:EMV19"/>
    <mergeCell ref="EMW19:ENA19"/>
    <mergeCell ref="ENB19:ENF19"/>
    <mergeCell ref="ELI19:ELM19"/>
    <mergeCell ref="ELN19:ELR19"/>
    <mergeCell ref="ELS19:ELW19"/>
    <mergeCell ref="ELX19:EMB19"/>
    <mergeCell ref="EMC19:EMG19"/>
    <mergeCell ref="EKJ19:EKN19"/>
    <mergeCell ref="EKO19:EKS19"/>
    <mergeCell ref="EKT19:EKX19"/>
    <mergeCell ref="EKY19:ELC19"/>
    <mergeCell ref="ELD19:ELH19"/>
    <mergeCell ref="EJK19:EJO19"/>
    <mergeCell ref="EJP19:EJT19"/>
    <mergeCell ref="EJU19:EJY19"/>
    <mergeCell ref="EJZ19:EKD19"/>
    <mergeCell ref="EKE19:EKI19"/>
    <mergeCell ref="EIL19:EIP19"/>
    <mergeCell ref="EIQ19:EIU19"/>
    <mergeCell ref="EIV19:EIZ19"/>
    <mergeCell ref="EJA19:EJE19"/>
    <mergeCell ref="EJF19:EJJ19"/>
    <mergeCell ref="EHM19:EHQ19"/>
    <mergeCell ref="EHR19:EHV19"/>
    <mergeCell ref="EHW19:EIA19"/>
    <mergeCell ref="EIB19:EIF19"/>
    <mergeCell ref="EIG19:EIK19"/>
    <mergeCell ref="EGN19:EGR19"/>
    <mergeCell ref="EGS19:EGW19"/>
    <mergeCell ref="EGX19:EHB19"/>
    <mergeCell ref="EHC19:EHG19"/>
    <mergeCell ref="EHH19:EHL19"/>
    <mergeCell ref="EFO19:EFS19"/>
    <mergeCell ref="EFT19:EFX19"/>
    <mergeCell ref="EFY19:EGC19"/>
    <mergeCell ref="EGD19:EGH19"/>
    <mergeCell ref="EGI19:EGM19"/>
    <mergeCell ref="EEP19:EET19"/>
    <mergeCell ref="EEU19:EEY19"/>
    <mergeCell ref="EEZ19:EFD19"/>
    <mergeCell ref="EFE19:EFI19"/>
    <mergeCell ref="EFJ19:EFN19"/>
    <mergeCell ref="EDQ19:EDU19"/>
    <mergeCell ref="EDV19:EDZ19"/>
    <mergeCell ref="EEA19:EEE19"/>
    <mergeCell ref="EEF19:EEJ19"/>
    <mergeCell ref="EEK19:EEO19"/>
    <mergeCell ref="ECR19:ECV19"/>
    <mergeCell ref="ECW19:EDA19"/>
    <mergeCell ref="EDB19:EDF19"/>
    <mergeCell ref="EDG19:EDK19"/>
    <mergeCell ref="EDL19:EDP19"/>
    <mergeCell ref="EBS19:EBW19"/>
    <mergeCell ref="EBX19:ECB19"/>
    <mergeCell ref="ECC19:ECG19"/>
    <mergeCell ref="ECH19:ECL19"/>
    <mergeCell ref="ECM19:ECQ19"/>
    <mergeCell ref="EAT19:EAX19"/>
    <mergeCell ref="EAY19:EBC19"/>
    <mergeCell ref="EBD19:EBH19"/>
    <mergeCell ref="EBI19:EBM19"/>
    <mergeCell ref="EBN19:EBR19"/>
    <mergeCell ref="DZU19:DZY19"/>
    <mergeCell ref="DZZ19:EAD19"/>
    <mergeCell ref="EAE19:EAI19"/>
    <mergeCell ref="EAJ19:EAN19"/>
    <mergeCell ref="EAO19:EAS19"/>
    <mergeCell ref="DYV19:DYZ19"/>
    <mergeCell ref="DZA19:DZE19"/>
    <mergeCell ref="DZF19:DZJ19"/>
    <mergeCell ref="DZK19:DZO19"/>
    <mergeCell ref="DZP19:DZT19"/>
    <mergeCell ref="DXW19:DYA19"/>
    <mergeCell ref="DYB19:DYF19"/>
    <mergeCell ref="DYG19:DYK19"/>
    <mergeCell ref="DYL19:DYP19"/>
    <mergeCell ref="DYQ19:DYU19"/>
    <mergeCell ref="DWX19:DXB19"/>
    <mergeCell ref="DXC19:DXG19"/>
    <mergeCell ref="DXH19:DXL19"/>
    <mergeCell ref="DXM19:DXQ19"/>
    <mergeCell ref="DXR19:DXV19"/>
    <mergeCell ref="DVY19:DWC19"/>
    <mergeCell ref="DWD19:DWH19"/>
    <mergeCell ref="DWI19:DWM19"/>
    <mergeCell ref="DWN19:DWR19"/>
    <mergeCell ref="DWS19:DWW19"/>
    <mergeCell ref="DUZ19:DVD19"/>
    <mergeCell ref="DVE19:DVI19"/>
    <mergeCell ref="DVJ19:DVN19"/>
    <mergeCell ref="DVO19:DVS19"/>
    <mergeCell ref="DVT19:DVX19"/>
    <mergeCell ref="DUA19:DUE19"/>
    <mergeCell ref="DUF19:DUJ19"/>
    <mergeCell ref="DUK19:DUO19"/>
    <mergeCell ref="DUP19:DUT19"/>
    <mergeCell ref="DUU19:DUY19"/>
    <mergeCell ref="DTB19:DTF19"/>
    <mergeCell ref="DTG19:DTK19"/>
    <mergeCell ref="DTL19:DTP19"/>
    <mergeCell ref="DTQ19:DTU19"/>
    <mergeCell ref="DTV19:DTZ19"/>
    <mergeCell ref="DSC19:DSG19"/>
    <mergeCell ref="DSH19:DSL19"/>
    <mergeCell ref="DSM19:DSQ19"/>
    <mergeCell ref="DSR19:DSV19"/>
    <mergeCell ref="DSW19:DTA19"/>
    <mergeCell ref="DRD19:DRH19"/>
    <mergeCell ref="DRI19:DRM19"/>
    <mergeCell ref="DRN19:DRR19"/>
    <mergeCell ref="DRS19:DRW19"/>
    <mergeCell ref="DRX19:DSB19"/>
    <mergeCell ref="DQE19:DQI19"/>
    <mergeCell ref="DQJ19:DQN19"/>
    <mergeCell ref="DQO19:DQS19"/>
    <mergeCell ref="DQT19:DQX19"/>
    <mergeCell ref="DQY19:DRC19"/>
    <mergeCell ref="DPF19:DPJ19"/>
    <mergeCell ref="DPK19:DPO19"/>
    <mergeCell ref="DPP19:DPT19"/>
    <mergeCell ref="DPU19:DPY19"/>
    <mergeCell ref="DPZ19:DQD19"/>
    <mergeCell ref="DOG19:DOK19"/>
    <mergeCell ref="DOL19:DOP19"/>
    <mergeCell ref="DOQ19:DOU19"/>
    <mergeCell ref="DOV19:DOZ19"/>
    <mergeCell ref="DPA19:DPE19"/>
    <mergeCell ref="DNH19:DNL19"/>
    <mergeCell ref="DNM19:DNQ19"/>
    <mergeCell ref="DNR19:DNV19"/>
    <mergeCell ref="DNW19:DOA19"/>
    <mergeCell ref="DOB19:DOF19"/>
    <mergeCell ref="DMI19:DMM19"/>
    <mergeCell ref="DMN19:DMR19"/>
    <mergeCell ref="DMS19:DMW19"/>
    <mergeCell ref="DMX19:DNB19"/>
    <mergeCell ref="DNC19:DNG19"/>
    <mergeCell ref="DLJ19:DLN19"/>
    <mergeCell ref="DLO19:DLS19"/>
    <mergeCell ref="DLT19:DLX19"/>
    <mergeCell ref="DLY19:DMC19"/>
    <mergeCell ref="DMD19:DMH19"/>
    <mergeCell ref="DKK19:DKO19"/>
    <mergeCell ref="DKP19:DKT19"/>
    <mergeCell ref="DKU19:DKY19"/>
    <mergeCell ref="DKZ19:DLD19"/>
    <mergeCell ref="DLE19:DLI19"/>
    <mergeCell ref="DJL19:DJP19"/>
    <mergeCell ref="DJQ19:DJU19"/>
    <mergeCell ref="DJV19:DJZ19"/>
    <mergeCell ref="DKA19:DKE19"/>
    <mergeCell ref="DKF19:DKJ19"/>
    <mergeCell ref="DIM19:DIQ19"/>
    <mergeCell ref="DIR19:DIV19"/>
    <mergeCell ref="DIW19:DJA19"/>
    <mergeCell ref="DJB19:DJF19"/>
    <mergeCell ref="DJG19:DJK19"/>
    <mergeCell ref="DHN19:DHR19"/>
    <mergeCell ref="DHS19:DHW19"/>
    <mergeCell ref="DHX19:DIB19"/>
    <mergeCell ref="DIC19:DIG19"/>
    <mergeCell ref="DIH19:DIL19"/>
    <mergeCell ref="DGO19:DGS19"/>
    <mergeCell ref="DGT19:DGX19"/>
    <mergeCell ref="DGY19:DHC19"/>
    <mergeCell ref="DHD19:DHH19"/>
    <mergeCell ref="DHI19:DHM19"/>
    <mergeCell ref="DFP19:DFT19"/>
    <mergeCell ref="DFU19:DFY19"/>
    <mergeCell ref="DFZ19:DGD19"/>
    <mergeCell ref="DGE19:DGI19"/>
    <mergeCell ref="DGJ19:DGN19"/>
    <mergeCell ref="DEQ19:DEU19"/>
    <mergeCell ref="DEV19:DEZ19"/>
    <mergeCell ref="DFA19:DFE19"/>
    <mergeCell ref="DFF19:DFJ19"/>
    <mergeCell ref="DFK19:DFO19"/>
    <mergeCell ref="DDR19:DDV19"/>
    <mergeCell ref="DDW19:DEA19"/>
    <mergeCell ref="DEB19:DEF19"/>
    <mergeCell ref="DEG19:DEK19"/>
    <mergeCell ref="DEL19:DEP19"/>
    <mergeCell ref="DCS19:DCW19"/>
    <mergeCell ref="DCX19:DDB19"/>
    <mergeCell ref="DDC19:DDG19"/>
    <mergeCell ref="DDH19:DDL19"/>
    <mergeCell ref="DDM19:DDQ19"/>
    <mergeCell ref="DBT19:DBX19"/>
    <mergeCell ref="DBY19:DCC19"/>
    <mergeCell ref="DCD19:DCH19"/>
    <mergeCell ref="DCI19:DCM19"/>
    <mergeCell ref="DCN19:DCR19"/>
    <mergeCell ref="DAU19:DAY19"/>
    <mergeCell ref="DAZ19:DBD19"/>
    <mergeCell ref="DBE19:DBI19"/>
    <mergeCell ref="DBJ19:DBN19"/>
    <mergeCell ref="DBO19:DBS19"/>
    <mergeCell ref="CZV19:CZZ19"/>
    <mergeCell ref="DAA19:DAE19"/>
    <mergeCell ref="DAF19:DAJ19"/>
    <mergeCell ref="DAK19:DAO19"/>
    <mergeCell ref="DAP19:DAT19"/>
    <mergeCell ref="CYW19:CZA19"/>
    <mergeCell ref="CZB19:CZF19"/>
    <mergeCell ref="CZG19:CZK19"/>
    <mergeCell ref="CZL19:CZP19"/>
    <mergeCell ref="CZQ19:CZU19"/>
    <mergeCell ref="CXX19:CYB19"/>
    <mergeCell ref="CYC19:CYG19"/>
    <mergeCell ref="CYH19:CYL19"/>
    <mergeCell ref="CYM19:CYQ19"/>
    <mergeCell ref="CYR19:CYV19"/>
    <mergeCell ref="CWY19:CXC19"/>
    <mergeCell ref="CXD19:CXH19"/>
    <mergeCell ref="CXI19:CXM19"/>
    <mergeCell ref="CXN19:CXR19"/>
    <mergeCell ref="CXS19:CXW19"/>
    <mergeCell ref="CVZ19:CWD19"/>
    <mergeCell ref="CWE19:CWI19"/>
    <mergeCell ref="CWJ19:CWN19"/>
    <mergeCell ref="CWO19:CWS19"/>
    <mergeCell ref="CWT19:CWX19"/>
    <mergeCell ref="CVA19:CVE19"/>
    <mergeCell ref="CVF19:CVJ19"/>
    <mergeCell ref="CVK19:CVO19"/>
    <mergeCell ref="CVP19:CVT19"/>
    <mergeCell ref="CVU19:CVY19"/>
    <mergeCell ref="CUB19:CUF19"/>
    <mergeCell ref="CUG19:CUK19"/>
    <mergeCell ref="CUL19:CUP19"/>
    <mergeCell ref="CUQ19:CUU19"/>
    <mergeCell ref="CUV19:CUZ19"/>
    <mergeCell ref="CTC19:CTG19"/>
    <mergeCell ref="CTH19:CTL19"/>
    <mergeCell ref="CTM19:CTQ19"/>
    <mergeCell ref="CTR19:CTV19"/>
    <mergeCell ref="CTW19:CUA19"/>
    <mergeCell ref="CSD19:CSH19"/>
    <mergeCell ref="CSI19:CSM19"/>
    <mergeCell ref="CSN19:CSR19"/>
    <mergeCell ref="CSS19:CSW19"/>
    <mergeCell ref="CSX19:CTB19"/>
    <mergeCell ref="CRE19:CRI19"/>
    <mergeCell ref="CRJ19:CRN19"/>
    <mergeCell ref="CRO19:CRS19"/>
    <mergeCell ref="CRT19:CRX19"/>
    <mergeCell ref="CRY19:CSC19"/>
    <mergeCell ref="CQF19:CQJ19"/>
    <mergeCell ref="CQK19:CQO19"/>
    <mergeCell ref="CQP19:CQT19"/>
    <mergeCell ref="CQU19:CQY19"/>
    <mergeCell ref="CQZ19:CRD19"/>
    <mergeCell ref="CPG19:CPK19"/>
    <mergeCell ref="CPL19:CPP19"/>
    <mergeCell ref="CPQ19:CPU19"/>
    <mergeCell ref="CPV19:CPZ19"/>
    <mergeCell ref="CQA19:CQE19"/>
    <mergeCell ref="COH19:COL19"/>
    <mergeCell ref="COM19:COQ19"/>
    <mergeCell ref="COR19:COV19"/>
    <mergeCell ref="COW19:CPA19"/>
    <mergeCell ref="CPB19:CPF19"/>
    <mergeCell ref="CNI19:CNM19"/>
    <mergeCell ref="CNN19:CNR19"/>
    <mergeCell ref="CNS19:CNW19"/>
    <mergeCell ref="CNX19:COB19"/>
    <mergeCell ref="COC19:COG19"/>
    <mergeCell ref="CMJ19:CMN19"/>
    <mergeCell ref="CMO19:CMS19"/>
    <mergeCell ref="CMT19:CMX19"/>
    <mergeCell ref="CMY19:CNC19"/>
    <mergeCell ref="CND19:CNH19"/>
    <mergeCell ref="CLK19:CLO19"/>
    <mergeCell ref="CLP19:CLT19"/>
    <mergeCell ref="CLU19:CLY19"/>
    <mergeCell ref="CLZ19:CMD19"/>
    <mergeCell ref="CME19:CMI19"/>
    <mergeCell ref="CKL19:CKP19"/>
    <mergeCell ref="CKQ19:CKU19"/>
    <mergeCell ref="CKV19:CKZ19"/>
    <mergeCell ref="CLA19:CLE19"/>
    <mergeCell ref="CLF19:CLJ19"/>
    <mergeCell ref="CJM19:CJQ19"/>
    <mergeCell ref="CJR19:CJV19"/>
    <mergeCell ref="CJW19:CKA19"/>
    <mergeCell ref="CKB19:CKF19"/>
    <mergeCell ref="CKG19:CKK19"/>
    <mergeCell ref="CIN19:CIR19"/>
    <mergeCell ref="CIS19:CIW19"/>
    <mergeCell ref="CIX19:CJB19"/>
    <mergeCell ref="CJC19:CJG19"/>
    <mergeCell ref="CJH19:CJL19"/>
    <mergeCell ref="CHO19:CHS19"/>
    <mergeCell ref="CHT19:CHX19"/>
    <mergeCell ref="CHY19:CIC19"/>
    <mergeCell ref="CID19:CIH19"/>
    <mergeCell ref="CII19:CIM19"/>
    <mergeCell ref="CGP19:CGT19"/>
    <mergeCell ref="CGU19:CGY19"/>
    <mergeCell ref="CGZ19:CHD19"/>
    <mergeCell ref="CHE19:CHI19"/>
    <mergeCell ref="CHJ19:CHN19"/>
    <mergeCell ref="CFQ19:CFU19"/>
    <mergeCell ref="CFV19:CFZ19"/>
    <mergeCell ref="CGA19:CGE19"/>
    <mergeCell ref="CGF19:CGJ19"/>
    <mergeCell ref="CGK19:CGO19"/>
    <mergeCell ref="CER19:CEV19"/>
    <mergeCell ref="CEW19:CFA19"/>
    <mergeCell ref="CFB19:CFF19"/>
    <mergeCell ref="CFG19:CFK19"/>
    <mergeCell ref="CFL19:CFP19"/>
    <mergeCell ref="CDS19:CDW19"/>
    <mergeCell ref="CDX19:CEB19"/>
    <mergeCell ref="CEC19:CEG19"/>
    <mergeCell ref="CEH19:CEL19"/>
    <mergeCell ref="CEM19:CEQ19"/>
    <mergeCell ref="CCT19:CCX19"/>
    <mergeCell ref="CCY19:CDC19"/>
    <mergeCell ref="CDD19:CDH19"/>
    <mergeCell ref="CDI19:CDM19"/>
    <mergeCell ref="CDN19:CDR19"/>
    <mergeCell ref="CBU19:CBY19"/>
    <mergeCell ref="CBZ19:CCD19"/>
    <mergeCell ref="CCE19:CCI19"/>
    <mergeCell ref="CCJ19:CCN19"/>
    <mergeCell ref="CCO19:CCS19"/>
    <mergeCell ref="CAV19:CAZ19"/>
    <mergeCell ref="CBA19:CBE19"/>
    <mergeCell ref="CBF19:CBJ19"/>
    <mergeCell ref="CBK19:CBO19"/>
    <mergeCell ref="CBP19:CBT19"/>
    <mergeCell ref="BZW19:CAA19"/>
    <mergeCell ref="CAB19:CAF19"/>
    <mergeCell ref="CAG19:CAK19"/>
    <mergeCell ref="CAL19:CAP19"/>
    <mergeCell ref="CAQ19:CAU19"/>
    <mergeCell ref="BYX19:BZB19"/>
    <mergeCell ref="BZC19:BZG19"/>
    <mergeCell ref="BZH19:BZL19"/>
    <mergeCell ref="BZM19:BZQ19"/>
    <mergeCell ref="BZR19:BZV19"/>
    <mergeCell ref="BXY19:BYC19"/>
    <mergeCell ref="BYD19:BYH19"/>
    <mergeCell ref="BYI19:BYM19"/>
    <mergeCell ref="BYN19:BYR19"/>
    <mergeCell ref="BYS19:BYW19"/>
    <mergeCell ref="BWZ19:BXD19"/>
    <mergeCell ref="BXE19:BXI19"/>
    <mergeCell ref="BXJ19:BXN19"/>
    <mergeCell ref="BXO19:BXS19"/>
    <mergeCell ref="BXT19:BXX19"/>
    <mergeCell ref="BWA19:BWE19"/>
    <mergeCell ref="BWF19:BWJ19"/>
    <mergeCell ref="BWK19:BWO19"/>
    <mergeCell ref="BWP19:BWT19"/>
    <mergeCell ref="BWU19:BWY19"/>
    <mergeCell ref="BVB19:BVF19"/>
    <mergeCell ref="BVG19:BVK19"/>
    <mergeCell ref="BVL19:BVP19"/>
    <mergeCell ref="BVQ19:BVU19"/>
    <mergeCell ref="BVV19:BVZ19"/>
    <mergeCell ref="BUC19:BUG19"/>
    <mergeCell ref="BUH19:BUL19"/>
    <mergeCell ref="BUM19:BUQ19"/>
    <mergeCell ref="BUR19:BUV19"/>
    <mergeCell ref="BUW19:BVA19"/>
    <mergeCell ref="BTD19:BTH19"/>
    <mergeCell ref="BTI19:BTM19"/>
    <mergeCell ref="BTN19:BTR19"/>
    <mergeCell ref="BTS19:BTW19"/>
    <mergeCell ref="BTX19:BUB19"/>
    <mergeCell ref="BSE19:BSI19"/>
    <mergeCell ref="BSJ19:BSN19"/>
    <mergeCell ref="BSO19:BSS19"/>
    <mergeCell ref="BST19:BSX19"/>
    <mergeCell ref="BSY19:BTC19"/>
    <mergeCell ref="BRF19:BRJ19"/>
    <mergeCell ref="BRK19:BRO19"/>
    <mergeCell ref="BRP19:BRT19"/>
    <mergeCell ref="BRU19:BRY19"/>
    <mergeCell ref="BRZ19:BSD19"/>
    <mergeCell ref="BQG19:BQK19"/>
    <mergeCell ref="BQL19:BQP19"/>
    <mergeCell ref="BQQ19:BQU19"/>
    <mergeCell ref="BQV19:BQZ19"/>
    <mergeCell ref="BRA19:BRE19"/>
    <mergeCell ref="BPH19:BPL19"/>
    <mergeCell ref="BPM19:BPQ19"/>
    <mergeCell ref="BPR19:BPV19"/>
    <mergeCell ref="BPW19:BQA19"/>
    <mergeCell ref="BQB19:BQF19"/>
    <mergeCell ref="BOI19:BOM19"/>
    <mergeCell ref="BON19:BOR19"/>
    <mergeCell ref="BOS19:BOW19"/>
    <mergeCell ref="BOX19:BPB19"/>
    <mergeCell ref="BPC19:BPG19"/>
    <mergeCell ref="BNJ19:BNN19"/>
    <mergeCell ref="BNO19:BNS19"/>
    <mergeCell ref="BNT19:BNX19"/>
    <mergeCell ref="BNY19:BOC19"/>
    <mergeCell ref="BOD19:BOH19"/>
    <mergeCell ref="BMK19:BMO19"/>
    <mergeCell ref="BMP19:BMT19"/>
    <mergeCell ref="BMU19:BMY19"/>
    <mergeCell ref="BMZ19:BND19"/>
    <mergeCell ref="BNE19:BNI19"/>
    <mergeCell ref="BLL19:BLP19"/>
    <mergeCell ref="BLQ19:BLU19"/>
    <mergeCell ref="BLV19:BLZ19"/>
    <mergeCell ref="BMA19:BME19"/>
    <mergeCell ref="BMF19:BMJ19"/>
    <mergeCell ref="BKM19:BKQ19"/>
    <mergeCell ref="BKR19:BKV19"/>
    <mergeCell ref="BKW19:BLA19"/>
    <mergeCell ref="BLB19:BLF19"/>
    <mergeCell ref="BLG19:BLK19"/>
    <mergeCell ref="BJN19:BJR19"/>
    <mergeCell ref="BJS19:BJW19"/>
    <mergeCell ref="BJX19:BKB19"/>
    <mergeCell ref="BKC19:BKG19"/>
    <mergeCell ref="BKH19:BKL19"/>
    <mergeCell ref="BIO19:BIS19"/>
    <mergeCell ref="BIT19:BIX19"/>
    <mergeCell ref="BIY19:BJC19"/>
    <mergeCell ref="BJD19:BJH19"/>
    <mergeCell ref="BJI19:BJM19"/>
    <mergeCell ref="BHP19:BHT19"/>
    <mergeCell ref="BHU19:BHY19"/>
    <mergeCell ref="BHZ19:BID19"/>
    <mergeCell ref="BIE19:BII19"/>
    <mergeCell ref="BIJ19:BIN19"/>
    <mergeCell ref="BGQ19:BGU19"/>
    <mergeCell ref="BGV19:BGZ19"/>
    <mergeCell ref="BHA19:BHE19"/>
    <mergeCell ref="BHF19:BHJ19"/>
    <mergeCell ref="BHK19:BHO19"/>
    <mergeCell ref="BFR19:BFV19"/>
    <mergeCell ref="BFW19:BGA19"/>
    <mergeCell ref="BGB19:BGF19"/>
    <mergeCell ref="BGG19:BGK19"/>
    <mergeCell ref="BGL19:BGP19"/>
    <mergeCell ref="BES19:BEW19"/>
    <mergeCell ref="BEX19:BFB19"/>
    <mergeCell ref="BFC19:BFG19"/>
    <mergeCell ref="BFH19:BFL19"/>
    <mergeCell ref="BFM19:BFQ19"/>
    <mergeCell ref="BDT19:BDX19"/>
    <mergeCell ref="BDY19:BEC19"/>
    <mergeCell ref="BED19:BEH19"/>
    <mergeCell ref="BEI19:BEM19"/>
    <mergeCell ref="BEN19:BER19"/>
    <mergeCell ref="BCU19:BCY19"/>
    <mergeCell ref="BCZ19:BDD19"/>
    <mergeCell ref="BDE19:BDI19"/>
    <mergeCell ref="BDJ19:BDN19"/>
    <mergeCell ref="BDO19:BDS19"/>
    <mergeCell ref="BBV19:BBZ19"/>
    <mergeCell ref="BCA19:BCE19"/>
    <mergeCell ref="BCF19:BCJ19"/>
    <mergeCell ref="BCK19:BCO19"/>
    <mergeCell ref="BCP19:BCT19"/>
    <mergeCell ref="BAW19:BBA19"/>
    <mergeCell ref="BBB19:BBF19"/>
    <mergeCell ref="BBG19:BBK19"/>
    <mergeCell ref="BBL19:BBP19"/>
    <mergeCell ref="BBQ19:BBU19"/>
    <mergeCell ref="AZX19:BAB19"/>
    <mergeCell ref="BAC19:BAG19"/>
    <mergeCell ref="BAH19:BAL19"/>
    <mergeCell ref="BAM19:BAQ19"/>
    <mergeCell ref="BAR19:BAV19"/>
    <mergeCell ref="AYY19:AZC19"/>
    <mergeCell ref="AZD19:AZH19"/>
    <mergeCell ref="AZI19:AZM19"/>
    <mergeCell ref="AZN19:AZR19"/>
    <mergeCell ref="AZS19:AZW19"/>
    <mergeCell ref="AXZ19:AYD19"/>
    <mergeCell ref="AYE19:AYI19"/>
    <mergeCell ref="AYJ19:AYN19"/>
    <mergeCell ref="AYO19:AYS19"/>
    <mergeCell ref="AYT19:AYX19"/>
    <mergeCell ref="AXA19:AXE19"/>
    <mergeCell ref="AXF19:AXJ19"/>
    <mergeCell ref="AXK19:AXO19"/>
    <mergeCell ref="AXP19:AXT19"/>
    <mergeCell ref="AXU19:AXY19"/>
    <mergeCell ref="AWB19:AWF19"/>
    <mergeCell ref="AWG19:AWK19"/>
    <mergeCell ref="AWL19:AWP19"/>
    <mergeCell ref="AWQ19:AWU19"/>
    <mergeCell ref="AWV19:AWZ19"/>
    <mergeCell ref="AVC19:AVG19"/>
    <mergeCell ref="AVH19:AVL19"/>
    <mergeCell ref="AVM19:AVQ19"/>
    <mergeCell ref="AVR19:AVV19"/>
    <mergeCell ref="AVW19:AWA19"/>
    <mergeCell ref="AUD19:AUH19"/>
    <mergeCell ref="AUI19:AUM19"/>
    <mergeCell ref="AUN19:AUR19"/>
    <mergeCell ref="AUS19:AUW19"/>
    <mergeCell ref="AUX19:AVB19"/>
    <mergeCell ref="ATE19:ATI19"/>
    <mergeCell ref="ATJ19:ATN19"/>
    <mergeCell ref="ATO19:ATS19"/>
    <mergeCell ref="ATT19:ATX19"/>
    <mergeCell ref="ATY19:AUC19"/>
    <mergeCell ref="ASF19:ASJ19"/>
    <mergeCell ref="ASK19:ASO19"/>
    <mergeCell ref="ASP19:AST19"/>
    <mergeCell ref="ASU19:ASY19"/>
    <mergeCell ref="ASZ19:ATD19"/>
    <mergeCell ref="ARG19:ARK19"/>
    <mergeCell ref="ARL19:ARP19"/>
    <mergeCell ref="ARQ19:ARU19"/>
    <mergeCell ref="ARV19:ARZ19"/>
    <mergeCell ref="ASA19:ASE19"/>
    <mergeCell ref="AQH19:AQL19"/>
    <mergeCell ref="AQM19:AQQ19"/>
    <mergeCell ref="AQR19:AQV19"/>
    <mergeCell ref="AQW19:ARA19"/>
    <mergeCell ref="ARB19:ARF19"/>
    <mergeCell ref="API19:APM19"/>
    <mergeCell ref="APN19:APR19"/>
    <mergeCell ref="APS19:APW19"/>
    <mergeCell ref="APX19:AQB19"/>
    <mergeCell ref="AQC19:AQG19"/>
    <mergeCell ref="AOJ19:AON19"/>
    <mergeCell ref="AOO19:AOS19"/>
    <mergeCell ref="AOT19:AOX19"/>
    <mergeCell ref="AOY19:APC19"/>
    <mergeCell ref="APD19:APH19"/>
    <mergeCell ref="ANK19:ANO19"/>
    <mergeCell ref="ANP19:ANT19"/>
    <mergeCell ref="ANU19:ANY19"/>
    <mergeCell ref="ANZ19:AOD19"/>
    <mergeCell ref="AOE19:AOI19"/>
    <mergeCell ref="AML19:AMP19"/>
    <mergeCell ref="AMQ19:AMU19"/>
    <mergeCell ref="AMV19:AMZ19"/>
    <mergeCell ref="ANA19:ANE19"/>
    <mergeCell ref="ANF19:ANJ19"/>
    <mergeCell ref="ALM19:ALQ19"/>
    <mergeCell ref="ALR19:ALV19"/>
    <mergeCell ref="ALW19:AMA19"/>
    <mergeCell ref="AMB19:AMF19"/>
    <mergeCell ref="AMG19:AMK19"/>
    <mergeCell ref="AKN19:AKR19"/>
    <mergeCell ref="AKS19:AKW19"/>
    <mergeCell ref="AKX19:ALB19"/>
    <mergeCell ref="ALC19:ALG19"/>
    <mergeCell ref="ALH19:ALL19"/>
    <mergeCell ref="AJO19:AJS19"/>
    <mergeCell ref="AJT19:AJX19"/>
    <mergeCell ref="AJY19:AKC19"/>
    <mergeCell ref="AKD19:AKH19"/>
    <mergeCell ref="AKI19:AKM19"/>
    <mergeCell ref="AIP19:AIT19"/>
    <mergeCell ref="AIU19:AIY19"/>
    <mergeCell ref="AIZ19:AJD19"/>
    <mergeCell ref="AJE19:AJI19"/>
    <mergeCell ref="AJJ19:AJN19"/>
    <mergeCell ref="AHQ19:AHU19"/>
    <mergeCell ref="AHV19:AHZ19"/>
    <mergeCell ref="AIA19:AIE19"/>
    <mergeCell ref="AIF19:AIJ19"/>
    <mergeCell ref="AIK19:AIO19"/>
    <mergeCell ref="AGR19:AGV19"/>
    <mergeCell ref="AGW19:AHA19"/>
    <mergeCell ref="AHB19:AHF19"/>
    <mergeCell ref="AHG19:AHK19"/>
    <mergeCell ref="AHL19:AHP19"/>
    <mergeCell ref="AFS19:AFW19"/>
    <mergeCell ref="AFX19:AGB19"/>
    <mergeCell ref="AGC19:AGG19"/>
    <mergeCell ref="AGH19:AGL19"/>
    <mergeCell ref="AGM19:AGQ19"/>
    <mergeCell ref="AET19:AEX19"/>
    <mergeCell ref="AEY19:AFC19"/>
    <mergeCell ref="AFD19:AFH19"/>
    <mergeCell ref="AFI19:AFM19"/>
    <mergeCell ref="AFN19:AFR19"/>
    <mergeCell ref="ADU19:ADY19"/>
    <mergeCell ref="ADZ19:AED19"/>
    <mergeCell ref="AEE19:AEI19"/>
    <mergeCell ref="AEJ19:AEN19"/>
    <mergeCell ref="AEO19:AES19"/>
    <mergeCell ref="ACV19:ACZ19"/>
    <mergeCell ref="ADA19:ADE19"/>
    <mergeCell ref="ADF19:ADJ19"/>
    <mergeCell ref="ADK19:ADO19"/>
    <mergeCell ref="ADP19:ADT19"/>
    <mergeCell ref="ABW19:ACA19"/>
    <mergeCell ref="ACB19:ACF19"/>
    <mergeCell ref="ACG19:ACK19"/>
    <mergeCell ref="ACL19:ACP19"/>
    <mergeCell ref="ACQ19:ACU19"/>
    <mergeCell ref="AAX19:ABB19"/>
    <mergeCell ref="ABC19:ABG19"/>
    <mergeCell ref="ABH19:ABL19"/>
    <mergeCell ref="ABM19:ABQ19"/>
    <mergeCell ref="ABR19:ABV19"/>
    <mergeCell ref="ZY19:AAC19"/>
    <mergeCell ref="AAD19:AAH19"/>
    <mergeCell ref="AAI19:AAM19"/>
    <mergeCell ref="AAN19:AAR19"/>
    <mergeCell ref="AAS19:AAW19"/>
    <mergeCell ref="YZ19:ZD19"/>
    <mergeCell ref="ZE19:ZI19"/>
    <mergeCell ref="ZJ19:ZN19"/>
    <mergeCell ref="ZO19:ZS19"/>
    <mergeCell ref="ZT19:ZX19"/>
    <mergeCell ref="YA19:YE19"/>
    <mergeCell ref="YF19:YJ19"/>
    <mergeCell ref="YK19:YO19"/>
    <mergeCell ref="YP19:YT19"/>
    <mergeCell ref="YU19:YY19"/>
    <mergeCell ref="XB19:XF19"/>
    <mergeCell ref="XG19:XK19"/>
    <mergeCell ref="XL19:XP19"/>
    <mergeCell ref="XQ19:XU19"/>
    <mergeCell ref="XV19:XZ19"/>
    <mergeCell ref="WC19:WG19"/>
    <mergeCell ref="WH19:WL19"/>
    <mergeCell ref="WM19:WQ19"/>
    <mergeCell ref="WR19:WV19"/>
    <mergeCell ref="WW19:XA19"/>
    <mergeCell ref="VD19:VH19"/>
    <mergeCell ref="VI19:VM19"/>
    <mergeCell ref="VN19:VR19"/>
    <mergeCell ref="VS19:VW19"/>
    <mergeCell ref="VX19:WB19"/>
    <mergeCell ref="UE19:UI19"/>
    <mergeCell ref="UJ19:UN19"/>
    <mergeCell ref="UO19:US19"/>
    <mergeCell ref="UT19:UX19"/>
    <mergeCell ref="UY19:VC19"/>
    <mergeCell ref="TF19:TJ19"/>
    <mergeCell ref="TK19:TO19"/>
    <mergeCell ref="TP19:TT19"/>
    <mergeCell ref="TU19:TY19"/>
    <mergeCell ref="TZ19:UD19"/>
    <mergeCell ref="SG19:SK19"/>
    <mergeCell ref="SL19:SP19"/>
    <mergeCell ref="SQ19:SU19"/>
    <mergeCell ref="SV19:SZ19"/>
    <mergeCell ref="TA19:TE19"/>
    <mergeCell ref="IG19:IK19"/>
    <mergeCell ref="IL19:IP19"/>
    <mergeCell ref="GS19:GW19"/>
    <mergeCell ref="GX19:HB19"/>
    <mergeCell ref="HC19:HG19"/>
    <mergeCell ref="HH19:HL19"/>
    <mergeCell ref="HM19:HQ19"/>
    <mergeCell ref="FT19:FX19"/>
    <mergeCell ref="FY19:GC19"/>
    <mergeCell ref="GD19:GH19"/>
    <mergeCell ref="GI19:GM19"/>
    <mergeCell ref="GN19:GR19"/>
    <mergeCell ref="EU19:EY19"/>
    <mergeCell ref="EZ19:FD19"/>
    <mergeCell ref="FE19:FI19"/>
    <mergeCell ref="FJ19:FN19"/>
    <mergeCell ref="FO19:FS19"/>
    <mergeCell ref="RH19:RL19"/>
    <mergeCell ref="RM19:RQ19"/>
    <mergeCell ref="RR19:RV19"/>
    <mergeCell ref="RW19:SA19"/>
    <mergeCell ref="SB19:SF19"/>
    <mergeCell ref="QI19:QM19"/>
    <mergeCell ref="QN19:QR19"/>
    <mergeCell ref="QS19:QW19"/>
    <mergeCell ref="QX19:RB19"/>
    <mergeCell ref="RC19:RG19"/>
    <mergeCell ref="PJ19:PN19"/>
    <mergeCell ref="PO19:PS19"/>
    <mergeCell ref="PT19:PX19"/>
    <mergeCell ref="PY19:QC19"/>
    <mergeCell ref="QD19:QH19"/>
    <mergeCell ref="OK19:OO19"/>
    <mergeCell ref="OP19:OT19"/>
    <mergeCell ref="OU19:OY19"/>
    <mergeCell ref="OZ19:PD19"/>
    <mergeCell ref="PE19:PI19"/>
    <mergeCell ref="NL19:NP19"/>
    <mergeCell ref="NQ19:NU19"/>
    <mergeCell ref="NV19:NZ19"/>
    <mergeCell ref="OA19:OE19"/>
    <mergeCell ref="OF19:OJ19"/>
    <mergeCell ref="MM19:MQ19"/>
    <mergeCell ref="MR19:MV19"/>
    <mergeCell ref="MW19:NA19"/>
    <mergeCell ref="NB19:NF19"/>
    <mergeCell ref="NG19:NK19"/>
    <mergeCell ref="LN19:LR19"/>
    <mergeCell ref="LS19:LW19"/>
    <mergeCell ref="LX19:MB19"/>
    <mergeCell ref="MC19:MG19"/>
    <mergeCell ref="MH19:ML19"/>
    <mergeCell ref="XEV18:XEZ18"/>
    <mergeCell ref="XFA18:XFD18"/>
    <mergeCell ref="K19:O19"/>
    <mergeCell ref="P19:T19"/>
    <mergeCell ref="U19:Y19"/>
    <mergeCell ref="Z19:AD19"/>
    <mergeCell ref="AE19:AI19"/>
    <mergeCell ref="AJ19:AN19"/>
    <mergeCell ref="AO19:AS19"/>
    <mergeCell ref="AT19:AX19"/>
    <mergeCell ref="AY19:BC19"/>
    <mergeCell ref="BD19:BH19"/>
    <mergeCell ref="BI19:BM19"/>
    <mergeCell ref="BN19:BR19"/>
    <mergeCell ref="BS19:BW19"/>
    <mergeCell ref="XDW18:XEA18"/>
    <mergeCell ref="XEB18:XEF18"/>
    <mergeCell ref="XEG18:XEK18"/>
    <mergeCell ref="XEL18:XEP18"/>
    <mergeCell ref="XEQ18:XEU18"/>
    <mergeCell ref="XCX18:XDB18"/>
    <mergeCell ref="XDC18:XDG18"/>
    <mergeCell ref="XDH18:XDL18"/>
    <mergeCell ref="XDM18:XDQ18"/>
    <mergeCell ref="XDR18:XDV18"/>
    <mergeCell ref="XBY18:XCC18"/>
    <mergeCell ref="XCD18:XCH18"/>
    <mergeCell ref="XCI18:XCM18"/>
    <mergeCell ref="XCN18:XCR18"/>
    <mergeCell ref="XCS18:XCW18"/>
    <mergeCell ref="XAZ18:XBD18"/>
    <mergeCell ref="XBE18:XBI18"/>
    <mergeCell ref="XBJ18:XBN18"/>
    <mergeCell ref="XBO18:XBS18"/>
    <mergeCell ref="XBT18:XBX18"/>
    <mergeCell ref="XAA18:XAE18"/>
    <mergeCell ref="XAF18:XAJ18"/>
    <mergeCell ref="XAK18:XAO18"/>
    <mergeCell ref="XAP18:XAT18"/>
    <mergeCell ref="XAU18:XAY18"/>
    <mergeCell ref="WZB18:WZF18"/>
    <mergeCell ref="WZG18:WZK18"/>
    <mergeCell ref="WZL18:WZP18"/>
    <mergeCell ref="WZQ18:WZU18"/>
    <mergeCell ref="WZV18:WZZ18"/>
    <mergeCell ref="WYC18:WYG18"/>
    <mergeCell ref="WYH18:WYL18"/>
    <mergeCell ref="WYM18:WYQ18"/>
    <mergeCell ref="KO19:KS19"/>
    <mergeCell ref="KT19:KX19"/>
    <mergeCell ref="KY19:LC19"/>
    <mergeCell ref="LD19:LH19"/>
    <mergeCell ref="LI19:LM19"/>
    <mergeCell ref="JP19:JT19"/>
    <mergeCell ref="JU19:JY19"/>
    <mergeCell ref="JZ19:KD19"/>
    <mergeCell ref="KE19:KI19"/>
    <mergeCell ref="KJ19:KN19"/>
    <mergeCell ref="IQ19:IU19"/>
    <mergeCell ref="IV19:IZ19"/>
    <mergeCell ref="JA19:JE19"/>
    <mergeCell ref="JF19:JJ19"/>
    <mergeCell ref="JK19:JO19"/>
    <mergeCell ref="IB19:IF19"/>
    <mergeCell ref="WYR18:WYV18"/>
    <mergeCell ref="WYW18:WZA18"/>
    <mergeCell ref="WXD18:WXH18"/>
    <mergeCell ref="WXI18:WXM18"/>
    <mergeCell ref="WXN18:WXR18"/>
    <mergeCell ref="WXS18:WXW18"/>
    <mergeCell ref="WXX18:WYB18"/>
    <mergeCell ref="WWE18:WWI18"/>
    <mergeCell ref="WWJ18:WWN18"/>
    <mergeCell ref="WWO18:WWS18"/>
    <mergeCell ref="WWT18:WWX18"/>
    <mergeCell ref="WWY18:WXC18"/>
    <mergeCell ref="WVF18:WVJ18"/>
    <mergeCell ref="WVK18:WVO18"/>
    <mergeCell ref="WVP18:WVT18"/>
    <mergeCell ref="WVU18:WVY18"/>
    <mergeCell ref="WVZ18:WWD18"/>
    <mergeCell ref="WUG18:WUK18"/>
    <mergeCell ref="WUL18:WUP18"/>
    <mergeCell ref="WUQ18:WUU18"/>
    <mergeCell ref="WUV18:WUZ18"/>
    <mergeCell ref="WVA18:WVE18"/>
    <mergeCell ref="WTH18:WTL18"/>
    <mergeCell ref="WTM18:WTQ18"/>
    <mergeCell ref="WTR18:WTV18"/>
    <mergeCell ref="WTW18:WUA18"/>
    <mergeCell ref="WUB18:WUF18"/>
    <mergeCell ref="WSI18:WSM18"/>
    <mergeCell ref="WSN18:WSR18"/>
    <mergeCell ref="WSS18:WSW18"/>
    <mergeCell ref="WSX18:WTB18"/>
    <mergeCell ref="WTC18:WTG18"/>
    <mergeCell ref="WRJ18:WRN18"/>
    <mergeCell ref="WRO18:WRS18"/>
    <mergeCell ref="WRT18:WRX18"/>
    <mergeCell ref="WRY18:WSC18"/>
    <mergeCell ref="WSD18:WSH18"/>
    <mergeCell ref="WQK18:WQO18"/>
    <mergeCell ref="WQP18:WQT18"/>
    <mergeCell ref="WQU18:WQY18"/>
    <mergeCell ref="WQZ18:WRD18"/>
    <mergeCell ref="WRE18:WRI18"/>
    <mergeCell ref="WPL18:WPP18"/>
    <mergeCell ref="WPQ18:WPU18"/>
    <mergeCell ref="WPV18:WPZ18"/>
    <mergeCell ref="WQA18:WQE18"/>
    <mergeCell ref="WQF18:WQJ18"/>
    <mergeCell ref="WOM18:WOQ18"/>
    <mergeCell ref="WOR18:WOV18"/>
    <mergeCell ref="WOW18:WPA18"/>
    <mergeCell ref="WPB18:WPF18"/>
    <mergeCell ref="WPG18:WPK18"/>
    <mergeCell ref="WNN18:WNR18"/>
    <mergeCell ref="WNS18:WNW18"/>
    <mergeCell ref="WNX18:WOB18"/>
    <mergeCell ref="WOC18:WOG18"/>
    <mergeCell ref="WOH18:WOL18"/>
    <mergeCell ref="WMO18:WMS18"/>
    <mergeCell ref="WMT18:WMX18"/>
    <mergeCell ref="WMY18:WNC18"/>
    <mergeCell ref="WND18:WNH18"/>
    <mergeCell ref="WNI18:WNM18"/>
    <mergeCell ref="WLP18:WLT18"/>
    <mergeCell ref="WLU18:WLY18"/>
    <mergeCell ref="WLZ18:WMD18"/>
    <mergeCell ref="WME18:WMI18"/>
    <mergeCell ref="WMJ18:WMN18"/>
    <mergeCell ref="WKQ18:WKU18"/>
    <mergeCell ref="WKV18:WKZ18"/>
    <mergeCell ref="WLA18:WLE18"/>
    <mergeCell ref="WLF18:WLJ18"/>
    <mergeCell ref="WLK18:WLO18"/>
    <mergeCell ref="WJR18:WJV18"/>
    <mergeCell ref="WJW18:WKA18"/>
    <mergeCell ref="WKB18:WKF18"/>
    <mergeCell ref="WKG18:WKK18"/>
    <mergeCell ref="WKL18:WKP18"/>
    <mergeCell ref="WIS18:WIW18"/>
    <mergeCell ref="WIX18:WJB18"/>
    <mergeCell ref="WJC18:WJG18"/>
    <mergeCell ref="WJH18:WJL18"/>
    <mergeCell ref="WJM18:WJQ18"/>
    <mergeCell ref="WHT18:WHX18"/>
    <mergeCell ref="WHY18:WIC18"/>
    <mergeCell ref="WID18:WIH18"/>
    <mergeCell ref="WII18:WIM18"/>
    <mergeCell ref="WIN18:WIR18"/>
    <mergeCell ref="WGU18:WGY18"/>
    <mergeCell ref="WGZ18:WHD18"/>
    <mergeCell ref="WHE18:WHI18"/>
    <mergeCell ref="WHJ18:WHN18"/>
    <mergeCell ref="WHO18:WHS18"/>
    <mergeCell ref="WFV18:WFZ18"/>
    <mergeCell ref="WGA18:WGE18"/>
    <mergeCell ref="WGF18:WGJ18"/>
    <mergeCell ref="WGK18:WGO18"/>
    <mergeCell ref="WGP18:WGT18"/>
    <mergeCell ref="WEW18:WFA18"/>
    <mergeCell ref="WFB18:WFF18"/>
    <mergeCell ref="WFG18:WFK18"/>
    <mergeCell ref="WFL18:WFP18"/>
    <mergeCell ref="WFQ18:WFU18"/>
    <mergeCell ref="WDX18:WEB18"/>
    <mergeCell ref="WEC18:WEG18"/>
    <mergeCell ref="WEH18:WEL18"/>
    <mergeCell ref="WEM18:WEQ18"/>
    <mergeCell ref="WER18:WEV18"/>
    <mergeCell ref="WCY18:WDC18"/>
    <mergeCell ref="WDD18:WDH18"/>
    <mergeCell ref="WDI18:WDM18"/>
    <mergeCell ref="WDN18:WDR18"/>
    <mergeCell ref="WDS18:WDW18"/>
    <mergeCell ref="WBZ18:WCD18"/>
    <mergeCell ref="WCE18:WCI18"/>
    <mergeCell ref="WCJ18:WCN18"/>
    <mergeCell ref="WCO18:WCS18"/>
    <mergeCell ref="WCT18:WCX18"/>
    <mergeCell ref="WBA18:WBE18"/>
    <mergeCell ref="WBF18:WBJ18"/>
    <mergeCell ref="WBK18:WBO18"/>
    <mergeCell ref="WBP18:WBT18"/>
    <mergeCell ref="WBU18:WBY18"/>
    <mergeCell ref="WAB18:WAF18"/>
    <mergeCell ref="WAG18:WAK18"/>
    <mergeCell ref="WAL18:WAP18"/>
    <mergeCell ref="WAQ18:WAU18"/>
    <mergeCell ref="WAV18:WAZ18"/>
    <mergeCell ref="VZC18:VZG18"/>
    <mergeCell ref="VZH18:VZL18"/>
    <mergeCell ref="VZM18:VZQ18"/>
    <mergeCell ref="VZR18:VZV18"/>
    <mergeCell ref="VZW18:WAA18"/>
    <mergeCell ref="VYD18:VYH18"/>
    <mergeCell ref="VYI18:VYM18"/>
    <mergeCell ref="VYN18:VYR18"/>
    <mergeCell ref="VYS18:VYW18"/>
    <mergeCell ref="VYX18:VZB18"/>
    <mergeCell ref="VXE18:VXI18"/>
    <mergeCell ref="VXJ18:VXN18"/>
    <mergeCell ref="VXO18:VXS18"/>
    <mergeCell ref="VXT18:VXX18"/>
    <mergeCell ref="VXY18:VYC18"/>
    <mergeCell ref="VWF18:VWJ18"/>
    <mergeCell ref="VWK18:VWO18"/>
    <mergeCell ref="VWP18:VWT18"/>
    <mergeCell ref="VWU18:VWY18"/>
    <mergeCell ref="VWZ18:VXD18"/>
    <mergeCell ref="VVG18:VVK18"/>
    <mergeCell ref="VVL18:VVP18"/>
    <mergeCell ref="VVQ18:VVU18"/>
    <mergeCell ref="VVV18:VVZ18"/>
    <mergeCell ref="VWA18:VWE18"/>
    <mergeCell ref="VUH18:VUL18"/>
    <mergeCell ref="VUM18:VUQ18"/>
    <mergeCell ref="VUR18:VUV18"/>
    <mergeCell ref="VUW18:VVA18"/>
    <mergeCell ref="VVB18:VVF18"/>
    <mergeCell ref="VTI18:VTM18"/>
    <mergeCell ref="VTN18:VTR18"/>
    <mergeCell ref="VTS18:VTW18"/>
    <mergeCell ref="VTX18:VUB18"/>
    <mergeCell ref="VUC18:VUG18"/>
    <mergeCell ref="VSJ18:VSN18"/>
    <mergeCell ref="VSO18:VSS18"/>
    <mergeCell ref="VST18:VSX18"/>
    <mergeCell ref="VSY18:VTC18"/>
    <mergeCell ref="VTD18:VTH18"/>
    <mergeCell ref="VRK18:VRO18"/>
    <mergeCell ref="VRP18:VRT18"/>
    <mergeCell ref="VRU18:VRY18"/>
    <mergeCell ref="VRZ18:VSD18"/>
    <mergeCell ref="VSE18:VSI18"/>
    <mergeCell ref="VQL18:VQP18"/>
    <mergeCell ref="VQQ18:VQU18"/>
    <mergeCell ref="VQV18:VQZ18"/>
    <mergeCell ref="VRA18:VRE18"/>
    <mergeCell ref="VRF18:VRJ18"/>
    <mergeCell ref="VPM18:VPQ18"/>
    <mergeCell ref="VPR18:VPV18"/>
    <mergeCell ref="VPW18:VQA18"/>
    <mergeCell ref="VQB18:VQF18"/>
    <mergeCell ref="VQG18:VQK18"/>
    <mergeCell ref="VON18:VOR18"/>
    <mergeCell ref="VOS18:VOW18"/>
    <mergeCell ref="VOX18:VPB18"/>
    <mergeCell ref="VPC18:VPG18"/>
    <mergeCell ref="VPH18:VPL18"/>
    <mergeCell ref="VNO18:VNS18"/>
    <mergeCell ref="VNT18:VNX18"/>
    <mergeCell ref="VNY18:VOC18"/>
    <mergeCell ref="VOD18:VOH18"/>
    <mergeCell ref="VOI18:VOM18"/>
    <mergeCell ref="VMP18:VMT18"/>
    <mergeCell ref="VMU18:VMY18"/>
    <mergeCell ref="VMZ18:VND18"/>
    <mergeCell ref="VNE18:VNI18"/>
    <mergeCell ref="VNJ18:VNN18"/>
    <mergeCell ref="VLQ18:VLU18"/>
    <mergeCell ref="VLV18:VLZ18"/>
    <mergeCell ref="VMA18:VME18"/>
    <mergeCell ref="VMF18:VMJ18"/>
    <mergeCell ref="VMK18:VMO18"/>
    <mergeCell ref="VKR18:VKV18"/>
    <mergeCell ref="VKW18:VLA18"/>
    <mergeCell ref="VLB18:VLF18"/>
    <mergeCell ref="VLG18:VLK18"/>
    <mergeCell ref="VLL18:VLP18"/>
    <mergeCell ref="VJS18:VJW18"/>
    <mergeCell ref="VJX18:VKB18"/>
    <mergeCell ref="VKC18:VKG18"/>
    <mergeCell ref="VKH18:VKL18"/>
    <mergeCell ref="VKM18:VKQ18"/>
    <mergeCell ref="VIT18:VIX18"/>
    <mergeCell ref="VIY18:VJC18"/>
    <mergeCell ref="VJD18:VJH18"/>
    <mergeCell ref="VJI18:VJM18"/>
    <mergeCell ref="VJN18:VJR18"/>
    <mergeCell ref="VHU18:VHY18"/>
    <mergeCell ref="VHZ18:VID18"/>
    <mergeCell ref="VIE18:VII18"/>
    <mergeCell ref="VIJ18:VIN18"/>
    <mergeCell ref="VIO18:VIS18"/>
    <mergeCell ref="VGV18:VGZ18"/>
    <mergeCell ref="VHA18:VHE18"/>
    <mergeCell ref="VHF18:VHJ18"/>
    <mergeCell ref="VHK18:VHO18"/>
    <mergeCell ref="VHP18:VHT18"/>
    <mergeCell ref="VFW18:VGA18"/>
    <mergeCell ref="VGB18:VGF18"/>
    <mergeCell ref="VGG18:VGK18"/>
    <mergeCell ref="VGL18:VGP18"/>
    <mergeCell ref="VGQ18:VGU18"/>
    <mergeCell ref="VEX18:VFB18"/>
    <mergeCell ref="VFC18:VFG18"/>
    <mergeCell ref="VFH18:VFL18"/>
    <mergeCell ref="VFM18:VFQ18"/>
    <mergeCell ref="VFR18:VFV18"/>
    <mergeCell ref="VDY18:VEC18"/>
    <mergeCell ref="VED18:VEH18"/>
    <mergeCell ref="VEI18:VEM18"/>
    <mergeCell ref="VEN18:VER18"/>
    <mergeCell ref="VES18:VEW18"/>
    <mergeCell ref="VCZ18:VDD18"/>
    <mergeCell ref="VDE18:VDI18"/>
    <mergeCell ref="VDJ18:VDN18"/>
    <mergeCell ref="VDO18:VDS18"/>
    <mergeCell ref="VDT18:VDX18"/>
    <mergeCell ref="VCA18:VCE18"/>
    <mergeCell ref="VCF18:VCJ18"/>
    <mergeCell ref="VCK18:VCO18"/>
    <mergeCell ref="VCP18:VCT18"/>
    <mergeCell ref="VCU18:VCY18"/>
    <mergeCell ref="VBB18:VBF18"/>
    <mergeCell ref="VBG18:VBK18"/>
    <mergeCell ref="VBL18:VBP18"/>
    <mergeCell ref="VBQ18:VBU18"/>
    <mergeCell ref="VBV18:VBZ18"/>
    <mergeCell ref="VAC18:VAG18"/>
    <mergeCell ref="VAH18:VAL18"/>
    <mergeCell ref="VAM18:VAQ18"/>
    <mergeCell ref="VAR18:VAV18"/>
    <mergeCell ref="VAW18:VBA18"/>
    <mergeCell ref="UZD18:UZH18"/>
    <mergeCell ref="UZI18:UZM18"/>
    <mergeCell ref="UZN18:UZR18"/>
    <mergeCell ref="UZS18:UZW18"/>
    <mergeCell ref="UZX18:VAB18"/>
    <mergeCell ref="UYE18:UYI18"/>
    <mergeCell ref="UYJ18:UYN18"/>
    <mergeCell ref="UYO18:UYS18"/>
    <mergeCell ref="UYT18:UYX18"/>
    <mergeCell ref="UYY18:UZC18"/>
    <mergeCell ref="UXF18:UXJ18"/>
    <mergeCell ref="UXK18:UXO18"/>
    <mergeCell ref="UXP18:UXT18"/>
    <mergeCell ref="UXU18:UXY18"/>
    <mergeCell ref="UXZ18:UYD18"/>
    <mergeCell ref="UWG18:UWK18"/>
    <mergeCell ref="UWL18:UWP18"/>
    <mergeCell ref="UWQ18:UWU18"/>
    <mergeCell ref="UWV18:UWZ18"/>
    <mergeCell ref="UXA18:UXE18"/>
    <mergeCell ref="UVH18:UVL18"/>
    <mergeCell ref="UVM18:UVQ18"/>
    <mergeCell ref="UVR18:UVV18"/>
    <mergeCell ref="UVW18:UWA18"/>
    <mergeCell ref="UWB18:UWF18"/>
    <mergeCell ref="UUI18:UUM18"/>
    <mergeCell ref="UUN18:UUR18"/>
    <mergeCell ref="UUS18:UUW18"/>
    <mergeCell ref="UUX18:UVB18"/>
    <mergeCell ref="UVC18:UVG18"/>
    <mergeCell ref="UTJ18:UTN18"/>
    <mergeCell ref="UTO18:UTS18"/>
    <mergeCell ref="UTT18:UTX18"/>
    <mergeCell ref="UTY18:UUC18"/>
    <mergeCell ref="UUD18:UUH18"/>
    <mergeCell ref="USK18:USO18"/>
    <mergeCell ref="USP18:UST18"/>
    <mergeCell ref="USU18:USY18"/>
    <mergeCell ref="USZ18:UTD18"/>
    <mergeCell ref="UTE18:UTI18"/>
    <mergeCell ref="URL18:URP18"/>
    <mergeCell ref="URQ18:URU18"/>
    <mergeCell ref="URV18:URZ18"/>
    <mergeCell ref="USA18:USE18"/>
    <mergeCell ref="USF18:USJ18"/>
    <mergeCell ref="UQM18:UQQ18"/>
    <mergeCell ref="UQR18:UQV18"/>
    <mergeCell ref="UQW18:URA18"/>
    <mergeCell ref="URB18:URF18"/>
    <mergeCell ref="URG18:URK18"/>
    <mergeCell ref="UPN18:UPR18"/>
    <mergeCell ref="UPS18:UPW18"/>
    <mergeCell ref="UPX18:UQB18"/>
    <mergeCell ref="UQC18:UQG18"/>
    <mergeCell ref="UQH18:UQL18"/>
    <mergeCell ref="UOO18:UOS18"/>
    <mergeCell ref="UOT18:UOX18"/>
    <mergeCell ref="UOY18:UPC18"/>
    <mergeCell ref="UPD18:UPH18"/>
    <mergeCell ref="UPI18:UPM18"/>
    <mergeCell ref="UNP18:UNT18"/>
    <mergeCell ref="UNU18:UNY18"/>
    <mergeCell ref="UNZ18:UOD18"/>
    <mergeCell ref="UOE18:UOI18"/>
    <mergeCell ref="UOJ18:UON18"/>
    <mergeCell ref="UMQ18:UMU18"/>
    <mergeCell ref="UMV18:UMZ18"/>
    <mergeCell ref="UNA18:UNE18"/>
    <mergeCell ref="UNF18:UNJ18"/>
    <mergeCell ref="UNK18:UNO18"/>
    <mergeCell ref="ULR18:ULV18"/>
    <mergeCell ref="ULW18:UMA18"/>
    <mergeCell ref="UMB18:UMF18"/>
    <mergeCell ref="UMG18:UMK18"/>
    <mergeCell ref="UML18:UMP18"/>
    <mergeCell ref="UKS18:UKW18"/>
    <mergeCell ref="UKX18:ULB18"/>
    <mergeCell ref="ULC18:ULG18"/>
    <mergeCell ref="ULH18:ULL18"/>
    <mergeCell ref="ULM18:ULQ18"/>
    <mergeCell ref="UJT18:UJX18"/>
    <mergeCell ref="UJY18:UKC18"/>
    <mergeCell ref="UKD18:UKH18"/>
    <mergeCell ref="UKI18:UKM18"/>
    <mergeCell ref="UKN18:UKR18"/>
    <mergeCell ref="UIU18:UIY18"/>
    <mergeCell ref="UIZ18:UJD18"/>
    <mergeCell ref="UJE18:UJI18"/>
    <mergeCell ref="UJJ18:UJN18"/>
    <mergeCell ref="UJO18:UJS18"/>
    <mergeCell ref="UHV18:UHZ18"/>
    <mergeCell ref="UIA18:UIE18"/>
    <mergeCell ref="UIF18:UIJ18"/>
    <mergeCell ref="UIK18:UIO18"/>
    <mergeCell ref="UIP18:UIT18"/>
    <mergeCell ref="UGW18:UHA18"/>
    <mergeCell ref="UHB18:UHF18"/>
    <mergeCell ref="UHG18:UHK18"/>
    <mergeCell ref="UHL18:UHP18"/>
    <mergeCell ref="UHQ18:UHU18"/>
    <mergeCell ref="UFX18:UGB18"/>
    <mergeCell ref="UGC18:UGG18"/>
    <mergeCell ref="UGH18:UGL18"/>
    <mergeCell ref="UGM18:UGQ18"/>
    <mergeCell ref="UGR18:UGV18"/>
    <mergeCell ref="UEY18:UFC18"/>
    <mergeCell ref="UFD18:UFH18"/>
    <mergeCell ref="UFI18:UFM18"/>
    <mergeCell ref="UFN18:UFR18"/>
    <mergeCell ref="UFS18:UFW18"/>
    <mergeCell ref="UDZ18:UED18"/>
    <mergeCell ref="UEE18:UEI18"/>
    <mergeCell ref="UEJ18:UEN18"/>
    <mergeCell ref="UEO18:UES18"/>
    <mergeCell ref="UET18:UEX18"/>
    <mergeCell ref="UDA18:UDE18"/>
    <mergeCell ref="UDF18:UDJ18"/>
    <mergeCell ref="UDK18:UDO18"/>
    <mergeCell ref="UDP18:UDT18"/>
    <mergeCell ref="UDU18:UDY18"/>
    <mergeCell ref="UCB18:UCF18"/>
    <mergeCell ref="UCG18:UCK18"/>
    <mergeCell ref="UCL18:UCP18"/>
    <mergeCell ref="UCQ18:UCU18"/>
    <mergeCell ref="UCV18:UCZ18"/>
    <mergeCell ref="UBC18:UBG18"/>
    <mergeCell ref="UBH18:UBL18"/>
    <mergeCell ref="UBM18:UBQ18"/>
    <mergeCell ref="UBR18:UBV18"/>
    <mergeCell ref="UBW18:UCA18"/>
    <mergeCell ref="UAD18:UAH18"/>
    <mergeCell ref="UAI18:UAM18"/>
    <mergeCell ref="UAN18:UAR18"/>
    <mergeCell ref="UAS18:UAW18"/>
    <mergeCell ref="UAX18:UBB18"/>
    <mergeCell ref="TZE18:TZI18"/>
    <mergeCell ref="TZJ18:TZN18"/>
    <mergeCell ref="TZO18:TZS18"/>
    <mergeCell ref="TZT18:TZX18"/>
    <mergeCell ref="TZY18:UAC18"/>
    <mergeCell ref="TYF18:TYJ18"/>
    <mergeCell ref="TYK18:TYO18"/>
    <mergeCell ref="TYP18:TYT18"/>
    <mergeCell ref="TYU18:TYY18"/>
    <mergeCell ref="TYZ18:TZD18"/>
    <mergeCell ref="TXG18:TXK18"/>
    <mergeCell ref="TXL18:TXP18"/>
    <mergeCell ref="TXQ18:TXU18"/>
    <mergeCell ref="TXV18:TXZ18"/>
    <mergeCell ref="TYA18:TYE18"/>
    <mergeCell ref="TWH18:TWL18"/>
    <mergeCell ref="TWM18:TWQ18"/>
    <mergeCell ref="TWR18:TWV18"/>
    <mergeCell ref="TWW18:TXA18"/>
    <mergeCell ref="TXB18:TXF18"/>
    <mergeCell ref="TVI18:TVM18"/>
    <mergeCell ref="TVN18:TVR18"/>
    <mergeCell ref="TVS18:TVW18"/>
    <mergeCell ref="TVX18:TWB18"/>
    <mergeCell ref="TWC18:TWG18"/>
    <mergeCell ref="TUJ18:TUN18"/>
    <mergeCell ref="TUO18:TUS18"/>
    <mergeCell ref="TUT18:TUX18"/>
    <mergeCell ref="TUY18:TVC18"/>
    <mergeCell ref="TVD18:TVH18"/>
    <mergeCell ref="TTK18:TTO18"/>
    <mergeCell ref="TTP18:TTT18"/>
    <mergeCell ref="TTU18:TTY18"/>
    <mergeCell ref="TTZ18:TUD18"/>
    <mergeCell ref="TUE18:TUI18"/>
    <mergeCell ref="TSL18:TSP18"/>
    <mergeCell ref="TSQ18:TSU18"/>
    <mergeCell ref="TSV18:TSZ18"/>
    <mergeCell ref="TTA18:TTE18"/>
    <mergeCell ref="TTF18:TTJ18"/>
    <mergeCell ref="TRM18:TRQ18"/>
    <mergeCell ref="TRR18:TRV18"/>
    <mergeCell ref="TRW18:TSA18"/>
    <mergeCell ref="TSB18:TSF18"/>
    <mergeCell ref="TSG18:TSK18"/>
    <mergeCell ref="TQN18:TQR18"/>
    <mergeCell ref="TQS18:TQW18"/>
    <mergeCell ref="TQX18:TRB18"/>
    <mergeCell ref="TRC18:TRG18"/>
    <mergeCell ref="TRH18:TRL18"/>
    <mergeCell ref="TPO18:TPS18"/>
    <mergeCell ref="TPT18:TPX18"/>
    <mergeCell ref="TPY18:TQC18"/>
    <mergeCell ref="TQD18:TQH18"/>
    <mergeCell ref="TQI18:TQM18"/>
    <mergeCell ref="TOP18:TOT18"/>
    <mergeCell ref="TOU18:TOY18"/>
    <mergeCell ref="TOZ18:TPD18"/>
    <mergeCell ref="TPE18:TPI18"/>
    <mergeCell ref="TPJ18:TPN18"/>
    <mergeCell ref="TNQ18:TNU18"/>
    <mergeCell ref="TNV18:TNZ18"/>
    <mergeCell ref="TOA18:TOE18"/>
    <mergeCell ref="TOF18:TOJ18"/>
    <mergeCell ref="TOK18:TOO18"/>
    <mergeCell ref="TMR18:TMV18"/>
    <mergeCell ref="TMW18:TNA18"/>
    <mergeCell ref="TNB18:TNF18"/>
    <mergeCell ref="TNG18:TNK18"/>
    <mergeCell ref="TNL18:TNP18"/>
    <mergeCell ref="TLS18:TLW18"/>
    <mergeCell ref="TLX18:TMB18"/>
    <mergeCell ref="TMC18:TMG18"/>
    <mergeCell ref="TMH18:TML18"/>
    <mergeCell ref="TMM18:TMQ18"/>
    <mergeCell ref="TKT18:TKX18"/>
    <mergeCell ref="TKY18:TLC18"/>
    <mergeCell ref="TLD18:TLH18"/>
    <mergeCell ref="TLI18:TLM18"/>
    <mergeCell ref="TLN18:TLR18"/>
    <mergeCell ref="TJU18:TJY18"/>
    <mergeCell ref="TJZ18:TKD18"/>
    <mergeCell ref="TKE18:TKI18"/>
    <mergeCell ref="TKJ18:TKN18"/>
    <mergeCell ref="TKO18:TKS18"/>
    <mergeCell ref="TIV18:TIZ18"/>
    <mergeCell ref="TJA18:TJE18"/>
    <mergeCell ref="TJF18:TJJ18"/>
    <mergeCell ref="TJK18:TJO18"/>
    <mergeCell ref="TJP18:TJT18"/>
    <mergeCell ref="THW18:TIA18"/>
    <mergeCell ref="TIB18:TIF18"/>
    <mergeCell ref="TIG18:TIK18"/>
    <mergeCell ref="TIL18:TIP18"/>
    <mergeCell ref="TIQ18:TIU18"/>
    <mergeCell ref="TGX18:THB18"/>
    <mergeCell ref="THC18:THG18"/>
    <mergeCell ref="THH18:THL18"/>
    <mergeCell ref="THM18:THQ18"/>
    <mergeCell ref="THR18:THV18"/>
    <mergeCell ref="TFY18:TGC18"/>
    <mergeCell ref="TGD18:TGH18"/>
    <mergeCell ref="TGI18:TGM18"/>
    <mergeCell ref="TGN18:TGR18"/>
    <mergeCell ref="TGS18:TGW18"/>
    <mergeCell ref="TEZ18:TFD18"/>
    <mergeCell ref="TFE18:TFI18"/>
    <mergeCell ref="TFJ18:TFN18"/>
    <mergeCell ref="TFO18:TFS18"/>
    <mergeCell ref="TFT18:TFX18"/>
    <mergeCell ref="TEA18:TEE18"/>
    <mergeCell ref="TEF18:TEJ18"/>
    <mergeCell ref="TEK18:TEO18"/>
    <mergeCell ref="TEP18:TET18"/>
    <mergeCell ref="TEU18:TEY18"/>
    <mergeCell ref="TDB18:TDF18"/>
    <mergeCell ref="TDG18:TDK18"/>
    <mergeCell ref="TDL18:TDP18"/>
    <mergeCell ref="TDQ18:TDU18"/>
    <mergeCell ref="TDV18:TDZ18"/>
    <mergeCell ref="TCC18:TCG18"/>
    <mergeCell ref="TCH18:TCL18"/>
    <mergeCell ref="TCM18:TCQ18"/>
    <mergeCell ref="TCR18:TCV18"/>
    <mergeCell ref="TCW18:TDA18"/>
    <mergeCell ref="TBD18:TBH18"/>
    <mergeCell ref="TBI18:TBM18"/>
    <mergeCell ref="TBN18:TBR18"/>
    <mergeCell ref="TBS18:TBW18"/>
    <mergeCell ref="TBX18:TCB18"/>
    <mergeCell ref="TAE18:TAI18"/>
    <mergeCell ref="TAJ18:TAN18"/>
    <mergeCell ref="TAO18:TAS18"/>
    <mergeCell ref="TAT18:TAX18"/>
    <mergeCell ref="TAY18:TBC18"/>
    <mergeCell ref="SZF18:SZJ18"/>
    <mergeCell ref="SZK18:SZO18"/>
    <mergeCell ref="SZP18:SZT18"/>
    <mergeCell ref="SZU18:SZY18"/>
    <mergeCell ref="SZZ18:TAD18"/>
    <mergeCell ref="SYG18:SYK18"/>
    <mergeCell ref="SYL18:SYP18"/>
    <mergeCell ref="SYQ18:SYU18"/>
    <mergeCell ref="SYV18:SYZ18"/>
    <mergeCell ref="SZA18:SZE18"/>
    <mergeCell ref="SXH18:SXL18"/>
    <mergeCell ref="SXM18:SXQ18"/>
    <mergeCell ref="SXR18:SXV18"/>
    <mergeCell ref="SXW18:SYA18"/>
    <mergeCell ref="SYB18:SYF18"/>
    <mergeCell ref="SWI18:SWM18"/>
    <mergeCell ref="SWN18:SWR18"/>
    <mergeCell ref="SWS18:SWW18"/>
    <mergeCell ref="SWX18:SXB18"/>
    <mergeCell ref="SXC18:SXG18"/>
    <mergeCell ref="SVJ18:SVN18"/>
    <mergeCell ref="SVO18:SVS18"/>
    <mergeCell ref="SVT18:SVX18"/>
    <mergeCell ref="SVY18:SWC18"/>
    <mergeCell ref="SWD18:SWH18"/>
    <mergeCell ref="SUK18:SUO18"/>
    <mergeCell ref="SUP18:SUT18"/>
    <mergeCell ref="SUU18:SUY18"/>
    <mergeCell ref="SUZ18:SVD18"/>
    <mergeCell ref="SVE18:SVI18"/>
    <mergeCell ref="STL18:STP18"/>
    <mergeCell ref="STQ18:STU18"/>
    <mergeCell ref="STV18:STZ18"/>
    <mergeCell ref="SUA18:SUE18"/>
    <mergeCell ref="SUF18:SUJ18"/>
    <mergeCell ref="SSM18:SSQ18"/>
    <mergeCell ref="SSR18:SSV18"/>
    <mergeCell ref="SSW18:STA18"/>
    <mergeCell ref="STB18:STF18"/>
    <mergeCell ref="STG18:STK18"/>
    <mergeCell ref="SRN18:SRR18"/>
    <mergeCell ref="SRS18:SRW18"/>
    <mergeCell ref="SRX18:SSB18"/>
    <mergeCell ref="SSC18:SSG18"/>
    <mergeCell ref="SSH18:SSL18"/>
    <mergeCell ref="SQO18:SQS18"/>
    <mergeCell ref="SQT18:SQX18"/>
    <mergeCell ref="SQY18:SRC18"/>
    <mergeCell ref="SRD18:SRH18"/>
    <mergeCell ref="SRI18:SRM18"/>
    <mergeCell ref="SPP18:SPT18"/>
    <mergeCell ref="SPU18:SPY18"/>
    <mergeCell ref="SPZ18:SQD18"/>
    <mergeCell ref="SQE18:SQI18"/>
    <mergeCell ref="SQJ18:SQN18"/>
    <mergeCell ref="SOQ18:SOU18"/>
    <mergeCell ref="SOV18:SOZ18"/>
    <mergeCell ref="SPA18:SPE18"/>
    <mergeCell ref="SPF18:SPJ18"/>
    <mergeCell ref="SPK18:SPO18"/>
    <mergeCell ref="SNR18:SNV18"/>
    <mergeCell ref="SNW18:SOA18"/>
    <mergeCell ref="SOB18:SOF18"/>
    <mergeCell ref="SOG18:SOK18"/>
    <mergeCell ref="SOL18:SOP18"/>
    <mergeCell ref="SMS18:SMW18"/>
    <mergeCell ref="SMX18:SNB18"/>
    <mergeCell ref="SNC18:SNG18"/>
    <mergeCell ref="SNH18:SNL18"/>
    <mergeCell ref="SNM18:SNQ18"/>
    <mergeCell ref="SLT18:SLX18"/>
    <mergeCell ref="SLY18:SMC18"/>
    <mergeCell ref="SMD18:SMH18"/>
    <mergeCell ref="SMI18:SMM18"/>
    <mergeCell ref="SMN18:SMR18"/>
    <mergeCell ref="SKU18:SKY18"/>
    <mergeCell ref="SKZ18:SLD18"/>
    <mergeCell ref="SLE18:SLI18"/>
    <mergeCell ref="SLJ18:SLN18"/>
    <mergeCell ref="SLO18:SLS18"/>
    <mergeCell ref="SJV18:SJZ18"/>
    <mergeCell ref="SKA18:SKE18"/>
    <mergeCell ref="SKF18:SKJ18"/>
    <mergeCell ref="SKK18:SKO18"/>
    <mergeCell ref="SKP18:SKT18"/>
    <mergeCell ref="SIW18:SJA18"/>
    <mergeCell ref="SJB18:SJF18"/>
    <mergeCell ref="SJG18:SJK18"/>
    <mergeCell ref="SJL18:SJP18"/>
    <mergeCell ref="SJQ18:SJU18"/>
    <mergeCell ref="SHX18:SIB18"/>
    <mergeCell ref="SIC18:SIG18"/>
    <mergeCell ref="SIH18:SIL18"/>
    <mergeCell ref="SIM18:SIQ18"/>
    <mergeCell ref="SIR18:SIV18"/>
    <mergeCell ref="SGY18:SHC18"/>
    <mergeCell ref="SHD18:SHH18"/>
    <mergeCell ref="SHI18:SHM18"/>
    <mergeCell ref="SHN18:SHR18"/>
    <mergeCell ref="SHS18:SHW18"/>
    <mergeCell ref="SFZ18:SGD18"/>
    <mergeCell ref="SGE18:SGI18"/>
    <mergeCell ref="SGJ18:SGN18"/>
    <mergeCell ref="SGO18:SGS18"/>
    <mergeCell ref="SGT18:SGX18"/>
    <mergeCell ref="SFA18:SFE18"/>
    <mergeCell ref="SFF18:SFJ18"/>
    <mergeCell ref="SFK18:SFO18"/>
    <mergeCell ref="SFP18:SFT18"/>
    <mergeCell ref="SFU18:SFY18"/>
    <mergeCell ref="SEB18:SEF18"/>
    <mergeCell ref="SEG18:SEK18"/>
    <mergeCell ref="SEL18:SEP18"/>
    <mergeCell ref="SEQ18:SEU18"/>
    <mergeCell ref="SEV18:SEZ18"/>
    <mergeCell ref="SDC18:SDG18"/>
    <mergeCell ref="SDH18:SDL18"/>
    <mergeCell ref="SDM18:SDQ18"/>
    <mergeCell ref="SDR18:SDV18"/>
    <mergeCell ref="SDW18:SEA18"/>
    <mergeCell ref="SCD18:SCH18"/>
    <mergeCell ref="SCI18:SCM18"/>
    <mergeCell ref="SCN18:SCR18"/>
    <mergeCell ref="SCS18:SCW18"/>
    <mergeCell ref="SCX18:SDB18"/>
    <mergeCell ref="SBE18:SBI18"/>
    <mergeCell ref="SBJ18:SBN18"/>
    <mergeCell ref="SBO18:SBS18"/>
    <mergeCell ref="SBT18:SBX18"/>
    <mergeCell ref="SBY18:SCC18"/>
    <mergeCell ref="SAF18:SAJ18"/>
    <mergeCell ref="SAK18:SAO18"/>
    <mergeCell ref="SAP18:SAT18"/>
    <mergeCell ref="SAU18:SAY18"/>
    <mergeCell ref="SAZ18:SBD18"/>
    <mergeCell ref="RZG18:RZK18"/>
    <mergeCell ref="RZL18:RZP18"/>
    <mergeCell ref="RZQ18:RZU18"/>
    <mergeCell ref="RZV18:RZZ18"/>
    <mergeCell ref="SAA18:SAE18"/>
    <mergeCell ref="RYH18:RYL18"/>
    <mergeCell ref="RYM18:RYQ18"/>
    <mergeCell ref="RYR18:RYV18"/>
    <mergeCell ref="RYW18:RZA18"/>
    <mergeCell ref="RZB18:RZF18"/>
    <mergeCell ref="RXI18:RXM18"/>
    <mergeCell ref="RXN18:RXR18"/>
    <mergeCell ref="RXS18:RXW18"/>
    <mergeCell ref="RXX18:RYB18"/>
    <mergeCell ref="RYC18:RYG18"/>
    <mergeCell ref="RWJ18:RWN18"/>
    <mergeCell ref="RWO18:RWS18"/>
    <mergeCell ref="RWT18:RWX18"/>
    <mergeCell ref="RWY18:RXC18"/>
    <mergeCell ref="RXD18:RXH18"/>
    <mergeCell ref="RVK18:RVO18"/>
    <mergeCell ref="RVP18:RVT18"/>
    <mergeCell ref="RVU18:RVY18"/>
    <mergeCell ref="RVZ18:RWD18"/>
    <mergeCell ref="RWE18:RWI18"/>
    <mergeCell ref="RUL18:RUP18"/>
    <mergeCell ref="RUQ18:RUU18"/>
    <mergeCell ref="RUV18:RUZ18"/>
    <mergeCell ref="RVA18:RVE18"/>
    <mergeCell ref="RVF18:RVJ18"/>
    <mergeCell ref="RTM18:RTQ18"/>
    <mergeCell ref="RTR18:RTV18"/>
    <mergeCell ref="RTW18:RUA18"/>
    <mergeCell ref="RUB18:RUF18"/>
    <mergeCell ref="RUG18:RUK18"/>
    <mergeCell ref="RSN18:RSR18"/>
    <mergeCell ref="RSS18:RSW18"/>
    <mergeCell ref="RSX18:RTB18"/>
    <mergeCell ref="RTC18:RTG18"/>
    <mergeCell ref="RTH18:RTL18"/>
    <mergeCell ref="RRO18:RRS18"/>
    <mergeCell ref="RRT18:RRX18"/>
    <mergeCell ref="RRY18:RSC18"/>
    <mergeCell ref="RSD18:RSH18"/>
    <mergeCell ref="RSI18:RSM18"/>
    <mergeCell ref="RQP18:RQT18"/>
    <mergeCell ref="RQU18:RQY18"/>
    <mergeCell ref="RQZ18:RRD18"/>
    <mergeCell ref="RRE18:RRI18"/>
    <mergeCell ref="RRJ18:RRN18"/>
    <mergeCell ref="RPQ18:RPU18"/>
    <mergeCell ref="RPV18:RPZ18"/>
    <mergeCell ref="RQA18:RQE18"/>
    <mergeCell ref="RQF18:RQJ18"/>
    <mergeCell ref="RQK18:RQO18"/>
    <mergeCell ref="ROR18:ROV18"/>
    <mergeCell ref="ROW18:RPA18"/>
    <mergeCell ref="RPB18:RPF18"/>
    <mergeCell ref="RPG18:RPK18"/>
    <mergeCell ref="RPL18:RPP18"/>
    <mergeCell ref="RNS18:RNW18"/>
    <mergeCell ref="RNX18:ROB18"/>
    <mergeCell ref="ROC18:ROG18"/>
    <mergeCell ref="ROH18:ROL18"/>
    <mergeCell ref="ROM18:ROQ18"/>
    <mergeCell ref="RMT18:RMX18"/>
    <mergeCell ref="RMY18:RNC18"/>
    <mergeCell ref="RND18:RNH18"/>
    <mergeCell ref="RNI18:RNM18"/>
    <mergeCell ref="RNN18:RNR18"/>
    <mergeCell ref="RLU18:RLY18"/>
    <mergeCell ref="RLZ18:RMD18"/>
    <mergeCell ref="RME18:RMI18"/>
    <mergeCell ref="RMJ18:RMN18"/>
    <mergeCell ref="RMO18:RMS18"/>
    <mergeCell ref="RKV18:RKZ18"/>
    <mergeCell ref="RLA18:RLE18"/>
    <mergeCell ref="RLF18:RLJ18"/>
    <mergeCell ref="RLK18:RLO18"/>
    <mergeCell ref="RLP18:RLT18"/>
    <mergeCell ref="RJW18:RKA18"/>
    <mergeCell ref="RKB18:RKF18"/>
    <mergeCell ref="RKG18:RKK18"/>
    <mergeCell ref="RKL18:RKP18"/>
    <mergeCell ref="RKQ18:RKU18"/>
    <mergeCell ref="RIX18:RJB18"/>
    <mergeCell ref="RJC18:RJG18"/>
    <mergeCell ref="RJH18:RJL18"/>
    <mergeCell ref="RJM18:RJQ18"/>
    <mergeCell ref="RJR18:RJV18"/>
    <mergeCell ref="RHY18:RIC18"/>
    <mergeCell ref="RID18:RIH18"/>
    <mergeCell ref="RII18:RIM18"/>
    <mergeCell ref="RIN18:RIR18"/>
    <mergeCell ref="RIS18:RIW18"/>
    <mergeCell ref="RGZ18:RHD18"/>
    <mergeCell ref="RHE18:RHI18"/>
    <mergeCell ref="RHJ18:RHN18"/>
    <mergeCell ref="RHO18:RHS18"/>
    <mergeCell ref="RHT18:RHX18"/>
    <mergeCell ref="RGA18:RGE18"/>
    <mergeCell ref="RGF18:RGJ18"/>
    <mergeCell ref="RGK18:RGO18"/>
    <mergeCell ref="RGP18:RGT18"/>
    <mergeCell ref="RGU18:RGY18"/>
    <mergeCell ref="RFB18:RFF18"/>
    <mergeCell ref="RFG18:RFK18"/>
    <mergeCell ref="RFL18:RFP18"/>
    <mergeCell ref="RFQ18:RFU18"/>
    <mergeCell ref="RFV18:RFZ18"/>
    <mergeCell ref="REC18:REG18"/>
    <mergeCell ref="REH18:REL18"/>
    <mergeCell ref="REM18:REQ18"/>
    <mergeCell ref="RER18:REV18"/>
    <mergeCell ref="REW18:RFA18"/>
    <mergeCell ref="RDD18:RDH18"/>
    <mergeCell ref="RDI18:RDM18"/>
    <mergeCell ref="RDN18:RDR18"/>
    <mergeCell ref="RDS18:RDW18"/>
    <mergeCell ref="RDX18:REB18"/>
    <mergeCell ref="RCE18:RCI18"/>
    <mergeCell ref="RCJ18:RCN18"/>
    <mergeCell ref="RCO18:RCS18"/>
    <mergeCell ref="RCT18:RCX18"/>
    <mergeCell ref="RCY18:RDC18"/>
    <mergeCell ref="RBF18:RBJ18"/>
    <mergeCell ref="RBK18:RBO18"/>
    <mergeCell ref="RBP18:RBT18"/>
    <mergeCell ref="RBU18:RBY18"/>
    <mergeCell ref="RBZ18:RCD18"/>
    <mergeCell ref="RAG18:RAK18"/>
    <mergeCell ref="RAL18:RAP18"/>
    <mergeCell ref="RAQ18:RAU18"/>
    <mergeCell ref="RAV18:RAZ18"/>
    <mergeCell ref="RBA18:RBE18"/>
    <mergeCell ref="QZH18:QZL18"/>
    <mergeCell ref="QZM18:QZQ18"/>
    <mergeCell ref="QZR18:QZV18"/>
    <mergeCell ref="QZW18:RAA18"/>
    <mergeCell ref="RAB18:RAF18"/>
    <mergeCell ref="QYI18:QYM18"/>
    <mergeCell ref="QYN18:QYR18"/>
    <mergeCell ref="QYS18:QYW18"/>
    <mergeCell ref="QYX18:QZB18"/>
    <mergeCell ref="QZC18:QZG18"/>
    <mergeCell ref="QXJ18:QXN18"/>
    <mergeCell ref="QXO18:QXS18"/>
    <mergeCell ref="QXT18:QXX18"/>
    <mergeCell ref="QXY18:QYC18"/>
    <mergeCell ref="QYD18:QYH18"/>
    <mergeCell ref="QWK18:QWO18"/>
    <mergeCell ref="QWP18:QWT18"/>
    <mergeCell ref="QWU18:QWY18"/>
    <mergeCell ref="QWZ18:QXD18"/>
    <mergeCell ref="QXE18:QXI18"/>
    <mergeCell ref="QVL18:QVP18"/>
    <mergeCell ref="QVQ18:QVU18"/>
    <mergeCell ref="QVV18:QVZ18"/>
    <mergeCell ref="QWA18:QWE18"/>
    <mergeCell ref="QWF18:QWJ18"/>
    <mergeCell ref="QUM18:QUQ18"/>
    <mergeCell ref="QUR18:QUV18"/>
    <mergeCell ref="QUW18:QVA18"/>
    <mergeCell ref="QVB18:QVF18"/>
    <mergeCell ref="QVG18:QVK18"/>
    <mergeCell ref="QTN18:QTR18"/>
    <mergeCell ref="QTS18:QTW18"/>
    <mergeCell ref="QTX18:QUB18"/>
    <mergeCell ref="QUC18:QUG18"/>
    <mergeCell ref="QUH18:QUL18"/>
    <mergeCell ref="QSO18:QSS18"/>
    <mergeCell ref="QST18:QSX18"/>
    <mergeCell ref="QSY18:QTC18"/>
    <mergeCell ref="QTD18:QTH18"/>
    <mergeCell ref="QTI18:QTM18"/>
    <mergeCell ref="QRP18:QRT18"/>
    <mergeCell ref="QRU18:QRY18"/>
    <mergeCell ref="QRZ18:QSD18"/>
    <mergeCell ref="QSE18:QSI18"/>
    <mergeCell ref="QSJ18:QSN18"/>
    <mergeCell ref="QQQ18:QQU18"/>
    <mergeCell ref="QQV18:QQZ18"/>
    <mergeCell ref="QRA18:QRE18"/>
    <mergeCell ref="QRF18:QRJ18"/>
    <mergeCell ref="QRK18:QRO18"/>
    <mergeCell ref="QPR18:QPV18"/>
    <mergeCell ref="QPW18:QQA18"/>
    <mergeCell ref="QQB18:QQF18"/>
    <mergeCell ref="QQG18:QQK18"/>
    <mergeCell ref="QQL18:QQP18"/>
    <mergeCell ref="QOS18:QOW18"/>
    <mergeCell ref="QOX18:QPB18"/>
    <mergeCell ref="QPC18:QPG18"/>
    <mergeCell ref="QPH18:QPL18"/>
    <mergeCell ref="QPM18:QPQ18"/>
    <mergeCell ref="QNT18:QNX18"/>
    <mergeCell ref="QNY18:QOC18"/>
    <mergeCell ref="QOD18:QOH18"/>
    <mergeCell ref="QOI18:QOM18"/>
    <mergeCell ref="QON18:QOR18"/>
    <mergeCell ref="QMU18:QMY18"/>
    <mergeCell ref="QMZ18:QND18"/>
    <mergeCell ref="QNE18:QNI18"/>
    <mergeCell ref="QNJ18:QNN18"/>
    <mergeCell ref="QNO18:QNS18"/>
    <mergeCell ref="QLV18:QLZ18"/>
    <mergeCell ref="QMA18:QME18"/>
    <mergeCell ref="QMF18:QMJ18"/>
    <mergeCell ref="QMK18:QMO18"/>
    <mergeCell ref="QMP18:QMT18"/>
    <mergeCell ref="QKW18:QLA18"/>
    <mergeCell ref="QLB18:QLF18"/>
    <mergeCell ref="QLG18:QLK18"/>
    <mergeCell ref="QLL18:QLP18"/>
    <mergeCell ref="QLQ18:QLU18"/>
    <mergeCell ref="QJX18:QKB18"/>
    <mergeCell ref="QKC18:QKG18"/>
    <mergeCell ref="QKH18:QKL18"/>
    <mergeCell ref="QKM18:QKQ18"/>
    <mergeCell ref="QKR18:QKV18"/>
    <mergeCell ref="QIY18:QJC18"/>
    <mergeCell ref="QJD18:QJH18"/>
    <mergeCell ref="QJI18:QJM18"/>
    <mergeCell ref="QJN18:QJR18"/>
    <mergeCell ref="QJS18:QJW18"/>
    <mergeCell ref="QHZ18:QID18"/>
    <mergeCell ref="QIE18:QII18"/>
    <mergeCell ref="QIJ18:QIN18"/>
    <mergeCell ref="QIO18:QIS18"/>
    <mergeCell ref="QIT18:QIX18"/>
    <mergeCell ref="QHA18:QHE18"/>
    <mergeCell ref="QHF18:QHJ18"/>
    <mergeCell ref="QHK18:QHO18"/>
    <mergeCell ref="QHP18:QHT18"/>
    <mergeCell ref="QHU18:QHY18"/>
    <mergeCell ref="QGB18:QGF18"/>
    <mergeCell ref="QGG18:QGK18"/>
    <mergeCell ref="QGL18:QGP18"/>
    <mergeCell ref="QGQ18:QGU18"/>
    <mergeCell ref="QGV18:QGZ18"/>
    <mergeCell ref="QFC18:QFG18"/>
    <mergeCell ref="QFH18:QFL18"/>
    <mergeCell ref="QFM18:QFQ18"/>
    <mergeCell ref="QFR18:QFV18"/>
    <mergeCell ref="QFW18:QGA18"/>
    <mergeCell ref="QED18:QEH18"/>
    <mergeCell ref="QEI18:QEM18"/>
    <mergeCell ref="QEN18:QER18"/>
    <mergeCell ref="QES18:QEW18"/>
    <mergeCell ref="QEX18:QFB18"/>
    <mergeCell ref="QDE18:QDI18"/>
    <mergeCell ref="QDJ18:QDN18"/>
    <mergeCell ref="QDO18:QDS18"/>
    <mergeCell ref="QDT18:QDX18"/>
    <mergeCell ref="QDY18:QEC18"/>
    <mergeCell ref="QCF18:QCJ18"/>
    <mergeCell ref="QCK18:QCO18"/>
    <mergeCell ref="QCP18:QCT18"/>
    <mergeCell ref="QCU18:QCY18"/>
    <mergeCell ref="QCZ18:QDD18"/>
    <mergeCell ref="QBG18:QBK18"/>
    <mergeCell ref="QBL18:QBP18"/>
    <mergeCell ref="QBQ18:QBU18"/>
    <mergeCell ref="QBV18:QBZ18"/>
    <mergeCell ref="QCA18:QCE18"/>
    <mergeCell ref="QAH18:QAL18"/>
    <mergeCell ref="QAM18:QAQ18"/>
    <mergeCell ref="QAR18:QAV18"/>
    <mergeCell ref="QAW18:QBA18"/>
    <mergeCell ref="QBB18:QBF18"/>
    <mergeCell ref="PZI18:PZM18"/>
    <mergeCell ref="PZN18:PZR18"/>
    <mergeCell ref="PZS18:PZW18"/>
    <mergeCell ref="PZX18:QAB18"/>
    <mergeCell ref="QAC18:QAG18"/>
    <mergeCell ref="PYJ18:PYN18"/>
    <mergeCell ref="PYO18:PYS18"/>
    <mergeCell ref="PYT18:PYX18"/>
    <mergeCell ref="PYY18:PZC18"/>
    <mergeCell ref="PZD18:PZH18"/>
    <mergeCell ref="PXK18:PXO18"/>
    <mergeCell ref="PXP18:PXT18"/>
    <mergeCell ref="PXU18:PXY18"/>
    <mergeCell ref="PXZ18:PYD18"/>
    <mergeCell ref="PYE18:PYI18"/>
    <mergeCell ref="PWL18:PWP18"/>
    <mergeCell ref="PWQ18:PWU18"/>
    <mergeCell ref="PWV18:PWZ18"/>
    <mergeCell ref="PXA18:PXE18"/>
    <mergeCell ref="PXF18:PXJ18"/>
    <mergeCell ref="PVM18:PVQ18"/>
    <mergeCell ref="PVR18:PVV18"/>
    <mergeCell ref="PVW18:PWA18"/>
    <mergeCell ref="PWB18:PWF18"/>
    <mergeCell ref="PWG18:PWK18"/>
    <mergeCell ref="PUN18:PUR18"/>
    <mergeCell ref="PUS18:PUW18"/>
    <mergeCell ref="PUX18:PVB18"/>
    <mergeCell ref="PVC18:PVG18"/>
    <mergeCell ref="PVH18:PVL18"/>
    <mergeCell ref="PTO18:PTS18"/>
    <mergeCell ref="PTT18:PTX18"/>
    <mergeCell ref="PTY18:PUC18"/>
    <mergeCell ref="PUD18:PUH18"/>
    <mergeCell ref="PUI18:PUM18"/>
    <mergeCell ref="PSP18:PST18"/>
    <mergeCell ref="PSU18:PSY18"/>
    <mergeCell ref="PSZ18:PTD18"/>
    <mergeCell ref="PTE18:PTI18"/>
    <mergeCell ref="PTJ18:PTN18"/>
    <mergeCell ref="PRQ18:PRU18"/>
    <mergeCell ref="PRV18:PRZ18"/>
    <mergeCell ref="PSA18:PSE18"/>
    <mergeCell ref="PSF18:PSJ18"/>
    <mergeCell ref="PSK18:PSO18"/>
    <mergeCell ref="PQR18:PQV18"/>
    <mergeCell ref="PQW18:PRA18"/>
    <mergeCell ref="PRB18:PRF18"/>
    <mergeCell ref="PRG18:PRK18"/>
    <mergeCell ref="PRL18:PRP18"/>
    <mergeCell ref="PPS18:PPW18"/>
    <mergeCell ref="PPX18:PQB18"/>
    <mergeCell ref="PQC18:PQG18"/>
    <mergeCell ref="PQH18:PQL18"/>
    <mergeCell ref="PQM18:PQQ18"/>
    <mergeCell ref="POT18:POX18"/>
    <mergeCell ref="POY18:PPC18"/>
    <mergeCell ref="PPD18:PPH18"/>
    <mergeCell ref="PPI18:PPM18"/>
    <mergeCell ref="PPN18:PPR18"/>
    <mergeCell ref="PNU18:PNY18"/>
    <mergeCell ref="PNZ18:POD18"/>
    <mergeCell ref="POE18:POI18"/>
    <mergeCell ref="POJ18:PON18"/>
    <mergeCell ref="POO18:POS18"/>
    <mergeCell ref="PMV18:PMZ18"/>
    <mergeCell ref="PNA18:PNE18"/>
    <mergeCell ref="PNF18:PNJ18"/>
    <mergeCell ref="PNK18:PNO18"/>
    <mergeCell ref="PNP18:PNT18"/>
    <mergeCell ref="PLW18:PMA18"/>
    <mergeCell ref="PMB18:PMF18"/>
    <mergeCell ref="PMG18:PMK18"/>
    <mergeCell ref="PML18:PMP18"/>
    <mergeCell ref="PMQ18:PMU18"/>
    <mergeCell ref="PKX18:PLB18"/>
    <mergeCell ref="PLC18:PLG18"/>
    <mergeCell ref="PLH18:PLL18"/>
    <mergeCell ref="PLM18:PLQ18"/>
    <mergeCell ref="PLR18:PLV18"/>
    <mergeCell ref="PJY18:PKC18"/>
    <mergeCell ref="PKD18:PKH18"/>
    <mergeCell ref="PKI18:PKM18"/>
    <mergeCell ref="PKN18:PKR18"/>
    <mergeCell ref="PKS18:PKW18"/>
    <mergeCell ref="PIZ18:PJD18"/>
    <mergeCell ref="PJE18:PJI18"/>
    <mergeCell ref="PJJ18:PJN18"/>
    <mergeCell ref="PJO18:PJS18"/>
    <mergeCell ref="PJT18:PJX18"/>
    <mergeCell ref="PIA18:PIE18"/>
    <mergeCell ref="PIF18:PIJ18"/>
    <mergeCell ref="PIK18:PIO18"/>
    <mergeCell ref="PIP18:PIT18"/>
    <mergeCell ref="PIU18:PIY18"/>
    <mergeCell ref="PHB18:PHF18"/>
    <mergeCell ref="PHG18:PHK18"/>
    <mergeCell ref="PHL18:PHP18"/>
    <mergeCell ref="PHQ18:PHU18"/>
    <mergeCell ref="PHV18:PHZ18"/>
    <mergeCell ref="PGC18:PGG18"/>
    <mergeCell ref="PGH18:PGL18"/>
    <mergeCell ref="PGM18:PGQ18"/>
    <mergeCell ref="PGR18:PGV18"/>
    <mergeCell ref="PGW18:PHA18"/>
    <mergeCell ref="PFD18:PFH18"/>
    <mergeCell ref="PFI18:PFM18"/>
    <mergeCell ref="PFN18:PFR18"/>
    <mergeCell ref="PFS18:PFW18"/>
    <mergeCell ref="PFX18:PGB18"/>
    <mergeCell ref="PEE18:PEI18"/>
    <mergeCell ref="PEJ18:PEN18"/>
    <mergeCell ref="PEO18:PES18"/>
    <mergeCell ref="PET18:PEX18"/>
    <mergeCell ref="PEY18:PFC18"/>
    <mergeCell ref="PDF18:PDJ18"/>
    <mergeCell ref="PDK18:PDO18"/>
    <mergeCell ref="PDP18:PDT18"/>
    <mergeCell ref="PDU18:PDY18"/>
    <mergeCell ref="PDZ18:PED18"/>
    <mergeCell ref="PCG18:PCK18"/>
    <mergeCell ref="PCL18:PCP18"/>
    <mergeCell ref="PCQ18:PCU18"/>
    <mergeCell ref="PCV18:PCZ18"/>
    <mergeCell ref="PDA18:PDE18"/>
    <mergeCell ref="PBH18:PBL18"/>
    <mergeCell ref="PBM18:PBQ18"/>
    <mergeCell ref="PBR18:PBV18"/>
    <mergeCell ref="PBW18:PCA18"/>
    <mergeCell ref="PCB18:PCF18"/>
    <mergeCell ref="PAI18:PAM18"/>
    <mergeCell ref="PAN18:PAR18"/>
    <mergeCell ref="PAS18:PAW18"/>
    <mergeCell ref="PAX18:PBB18"/>
    <mergeCell ref="PBC18:PBG18"/>
    <mergeCell ref="OZJ18:OZN18"/>
    <mergeCell ref="OZO18:OZS18"/>
    <mergeCell ref="OZT18:OZX18"/>
    <mergeCell ref="OZY18:PAC18"/>
    <mergeCell ref="PAD18:PAH18"/>
    <mergeCell ref="OYK18:OYO18"/>
    <mergeCell ref="OYP18:OYT18"/>
    <mergeCell ref="OYU18:OYY18"/>
    <mergeCell ref="OYZ18:OZD18"/>
    <mergeCell ref="OZE18:OZI18"/>
    <mergeCell ref="OXL18:OXP18"/>
    <mergeCell ref="OXQ18:OXU18"/>
    <mergeCell ref="OXV18:OXZ18"/>
    <mergeCell ref="OYA18:OYE18"/>
    <mergeCell ref="OYF18:OYJ18"/>
    <mergeCell ref="OWM18:OWQ18"/>
    <mergeCell ref="OWR18:OWV18"/>
    <mergeCell ref="OWW18:OXA18"/>
    <mergeCell ref="OXB18:OXF18"/>
    <mergeCell ref="OXG18:OXK18"/>
    <mergeCell ref="OVN18:OVR18"/>
    <mergeCell ref="OVS18:OVW18"/>
    <mergeCell ref="OVX18:OWB18"/>
    <mergeCell ref="OWC18:OWG18"/>
    <mergeCell ref="OWH18:OWL18"/>
    <mergeCell ref="OUO18:OUS18"/>
    <mergeCell ref="OUT18:OUX18"/>
    <mergeCell ref="OUY18:OVC18"/>
    <mergeCell ref="OVD18:OVH18"/>
    <mergeCell ref="OVI18:OVM18"/>
    <mergeCell ref="OTP18:OTT18"/>
    <mergeCell ref="OTU18:OTY18"/>
    <mergeCell ref="OTZ18:OUD18"/>
    <mergeCell ref="OUE18:OUI18"/>
    <mergeCell ref="OUJ18:OUN18"/>
    <mergeCell ref="OSQ18:OSU18"/>
    <mergeCell ref="OSV18:OSZ18"/>
    <mergeCell ref="OTA18:OTE18"/>
    <mergeCell ref="OTF18:OTJ18"/>
    <mergeCell ref="OTK18:OTO18"/>
    <mergeCell ref="ORR18:ORV18"/>
    <mergeCell ref="ORW18:OSA18"/>
    <mergeCell ref="OSB18:OSF18"/>
    <mergeCell ref="OSG18:OSK18"/>
    <mergeCell ref="OSL18:OSP18"/>
    <mergeCell ref="OQS18:OQW18"/>
    <mergeCell ref="OQX18:ORB18"/>
    <mergeCell ref="ORC18:ORG18"/>
    <mergeCell ref="ORH18:ORL18"/>
    <mergeCell ref="ORM18:ORQ18"/>
    <mergeCell ref="OPT18:OPX18"/>
    <mergeCell ref="OPY18:OQC18"/>
    <mergeCell ref="OQD18:OQH18"/>
    <mergeCell ref="OQI18:OQM18"/>
    <mergeCell ref="OQN18:OQR18"/>
    <mergeCell ref="OOU18:OOY18"/>
    <mergeCell ref="OOZ18:OPD18"/>
    <mergeCell ref="OPE18:OPI18"/>
    <mergeCell ref="OPJ18:OPN18"/>
    <mergeCell ref="OPO18:OPS18"/>
    <mergeCell ref="ONV18:ONZ18"/>
    <mergeCell ref="OOA18:OOE18"/>
    <mergeCell ref="OOF18:OOJ18"/>
    <mergeCell ref="OOK18:OOO18"/>
    <mergeCell ref="OOP18:OOT18"/>
    <mergeCell ref="OMW18:ONA18"/>
    <mergeCell ref="ONB18:ONF18"/>
    <mergeCell ref="ONG18:ONK18"/>
    <mergeCell ref="ONL18:ONP18"/>
    <mergeCell ref="ONQ18:ONU18"/>
    <mergeCell ref="OLX18:OMB18"/>
    <mergeCell ref="OMC18:OMG18"/>
    <mergeCell ref="OMH18:OML18"/>
    <mergeCell ref="OMM18:OMQ18"/>
    <mergeCell ref="OMR18:OMV18"/>
    <mergeCell ref="OKY18:OLC18"/>
    <mergeCell ref="OLD18:OLH18"/>
    <mergeCell ref="OLI18:OLM18"/>
    <mergeCell ref="OLN18:OLR18"/>
    <mergeCell ref="OLS18:OLW18"/>
    <mergeCell ref="OJZ18:OKD18"/>
    <mergeCell ref="OKE18:OKI18"/>
    <mergeCell ref="OKJ18:OKN18"/>
    <mergeCell ref="OKO18:OKS18"/>
    <mergeCell ref="OKT18:OKX18"/>
    <mergeCell ref="OJA18:OJE18"/>
    <mergeCell ref="OJF18:OJJ18"/>
    <mergeCell ref="OJK18:OJO18"/>
    <mergeCell ref="OJP18:OJT18"/>
    <mergeCell ref="OJU18:OJY18"/>
    <mergeCell ref="OIB18:OIF18"/>
    <mergeCell ref="OIG18:OIK18"/>
    <mergeCell ref="OIL18:OIP18"/>
    <mergeCell ref="OIQ18:OIU18"/>
    <mergeCell ref="OIV18:OIZ18"/>
    <mergeCell ref="OHC18:OHG18"/>
    <mergeCell ref="OHH18:OHL18"/>
    <mergeCell ref="OHM18:OHQ18"/>
    <mergeCell ref="OHR18:OHV18"/>
    <mergeCell ref="OHW18:OIA18"/>
    <mergeCell ref="OGD18:OGH18"/>
    <mergeCell ref="OGI18:OGM18"/>
    <mergeCell ref="OGN18:OGR18"/>
    <mergeCell ref="OGS18:OGW18"/>
    <mergeCell ref="OGX18:OHB18"/>
    <mergeCell ref="OFE18:OFI18"/>
    <mergeCell ref="OFJ18:OFN18"/>
    <mergeCell ref="OFO18:OFS18"/>
    <mergeCell ref="OFT18:OFX18"/>
    <mergeCell ref="OFY18:OGC18"/>
    <mergeCell ref="OEF18:OEJ18"/>
    <mergeCell ref="OEK18:OEO18"/>
    <mergeCell ref="OEP18:OET18"/>
    <mergeCell ref="OEU18:OEY18"/>
    <mergeCell ref="OEZ18:OFD18"/>
    <mergeCell ref="ODG18:ODK18"/>
    <mergeCell ref="ODL18:ODP18"/>
    <mergeCell ref="ODQ18:ODU18"/>
    <mergeCell ref="ODV18:ODZ18"/>
    <mergeCell ref="OEA18:OEE18"/>
    <mergeCell ref="OCH18:OCL18"/>
    <mergeCell ref="OCM18:OCQ18"/>
    <mergeCell ref="OCR18:OCV18"/>
    <mergeCell ref="OCW18:ODA18"/>
    <mergeCell ref="ODB18:ODF18"/>
    <mergeCell ref="OBI18:OBM18"/>
    <mergeCell ref="OBN18:OBR18"/>
    <mergeCell ref="OBS18:OBW18"/>
    <mergeCell ref="OBX18:OCB18"/>
    <mergeCell ref="OCC18:OCG18"/>
    <mergeCell ref="OAJ18:OAN18"/>
    <mergeCell ref="OAO18:OAS18"/>
    <mergeCell ref="OAT18:OAX18"/>
    <mergeCell ref="OAY18:OBC18"/>
    <mergeCell ref="OBD18:OBH18"/>
    <mergeCell ref="NZK18:NZO18"/>
    <mergeCell ref="NZP18:NZT18"/>
    <mergeCell ref="NZU18:NZY18"/>
    <mergeCell ref="NZZ18:OAD18"/>
    <mergeCell ref="OAE18:OAI18"/>
    <mergeCell ref="NYL18:NYP18"/>
    <mergeCell ref="NYQ18:NYU18"/>
    <mergeCell ref="NYV18:NYZ18"/>
    <mergeCell ref="NZA18:NZE18"/>
    <mergeCell ref="NZF18:NZJ18"/>
    <mergeCell ref="NXM18:NXQ18"/>
    <mergeCell ref="NXR18:NXV18"/>
    <mergeCell ref="NXW18:NYA18"/>
    <mergeCell ref="NYB18:NYF18"/>
    <mergeCell ref="NYG18:NYK18"/>
    <mergeCell ref="NWN18:NWR18"/>
    <mergeCell ref="NWS18:NWW18"/>
    <mergeCell ref="NWX18:NXB18"/>
    <mergeCell ref="NXC18:NXG18"/>
    <mergeCell ref="NXH18:NXL18"/>
    <mergeCell ref="NVO18:NVS18"/>
    <mergeCell ref="NVT18:NVX18"/>
    <mergeCell ref="NVY18:NWC18"/>
    <mergeCell ref="NWD18:NWH18"/>
    <mergeCell ref="NWI18:NWM18"/>
    <mergeCell ref="NUP18:NUT18"/>
    <mergeCell ref="NUU18:NUY18"/>
    <mergeCell ref="NUZ18:NVD18"/>
    <mergeCell ref="NVE18:NVI18"/>
    <mergeCell ref="NVJ18:NVN18"/>
    <mergeCell ref="NTQ18:NTU18"/>
    <mergeCell ref="NTV18:NTZ18"/>
    <mergeCell ref="NUA18:NUE18"/>
    <mergeCell ref="NUF18:NUJ18"/>
    <mergeCell ref="NUK18:NUO18"/>
    <mergeCell ref="NSR18:NSV18"/>
    <mergeCell ref="NSW18:NTA18"/>
    <mergeCell ref="NTB18:NTF18"/>
    <mergeCell ref="NTG18:NTK18"/>
    <mergeCell ref="NTL18:NTP18"/>
    <mergeCell ref="NRS18:NRW18"/>
    <mergeCell ref="NRX18:NSB18"/>
    <mergeCell ref="NSC18:NSG18"/>
    <mergeCell ref="NSH18:NSL18"/>
    <mergeCell ref="NSM18:NSQ18"/>
    <mergeCell ref="NQT18:NQX18"/>
    <mergeCell ref="NQY18:NRC18"/>
    <mergeCell ref="NRD18:NRH18"/>
    <mergeCell ref="NRI18:NRM18"/>
    <mergeCell ref="NRN18:NRR18"/>
    <mergeCell ref="NPU18:NPY18"/>
    <mergeCell ref="NPZ18:NQD18"/>
    <mergeCell ref="NQE18:NQI18"/>
    <mergeCell ref="NQJ18:NQN18"/>
    <mergeCell ref="NQO18:NQS18"/>
    <mergeCell ref="NOV18:NOZ18"/>
    <mergeCell ref="NPA18:NPE18"/>
    <mergeCell ref="NPF18:NPJ18"/>
    <mergeCell ref="NPK18:NPO18"/>
    <mergeCell ref="NPP18:NPT18"/>
    <mergeCell ref="NNW18:NOA18"/>
    <mergeCell ref="NOB18:NOF18"/>
    <mergeCell ref="NOG18:NOK18"/>
    <mergeCell ref="NOL18:NOP18"/>
    <mergeCell ref="NOQ18:NOU18"/>
    <mergeCell ref="NMX18:NNB18"/>
    <mergeCell ref="NNC18:NNG18"/>
    <mergeCell ref="NNH18:NNL18"/>
    <mergeCell ref="NNM18:NNQ18"/>
    <mergeCell ref="NNR18:NNV18"/>
    <mergeCell ref="NLY18:NMC18"/>
    <mergeCell ref="NMD18:NMH18"/>
    <mergeCell ref="NMI18:NMM18"/>
    <mergeCell ref="NMN18:NMR18"/>
    <mergeCell ref="NMS18:NMW18"/>
    <mergeCell ref="NKZ18:NLD18"/>
    <mergeCell ref="NLE18:NLI18"/>
    <mergeCell ref="NLJ18:NLN18"/>
    <mergeCell ref="NLO18:NLS18"/>
    <mergeCell ref="NLT18:NLX18"/>
    <mergeCell ref="NKA18:NKE18"/>
    <mergeCell ref="NKF18:NKJ18"/>
    <mergeCell ref="NKK18:NKO18"/>
    <mergeCell ref="NKP18:NKT18"/>
    <mergeCell ref="NKU18:NKY18"/>
    <mergeCell ref="NJB18:NJF18"/>
    <mergeCell ref="NJG18:NJK18"/>
    <mergeCell ref="NJL18:NJP18"/>
    <mergeCell ref="NJQ18:NJU18"/>
    <mergeCell ref="NJV18:NJZ18"/>
    <mergeCell ref="NIC18:NIG18"/>
    <mergeCell ref="NIH18:NIL18"/>
    <mergeCell ref="NIM18:NIQ18"/>
    <mergeCell ref="NIR18:NIV18"/>
    <mergeCell ref="NIW18:NJA18"/>
    <mergeCell ref="NHD18:NHH18"/>
    <mergeCell ref="NHI18:NHM18"/>
    <mergeCell ref="NHN18:NHR18"/>
    <mergeCell ref="NHS18:NHW18"/>
    <mergeCell ref="NHX18:NIB18"/>
    <mergeCell ref="NGE18:NGI18"/>
    <mergeCell ref="NGJ18:NGN18"/>
    <mergeCell ref="NGO18:NGS18"/>
    <mergeCell ref="NGT18:NGX18"/>
    <mergeCell ref="NGY18:NHC18"/>
    <mergeCell ref="NFF18:NFJ18"/>
    <mergeCell ref="NFK18:NFO18"/>
    <mergeCell ref="NFP18:NFT18"/>
    <mergeCell ref="NFU18:NFY18"/>
    <mergeCell ref="NFZ18:NGD18"/>
    <mergeCell ref="NEG18:NEK18"/>
    <mergeCell ref="NEL18:NEP18"/>
    <mergeCell ref="NEQ18:NEU18"/>
    <mergeCell ref="NEV18:NEZ18"/>
    <mergeCell ref="NFA18:NFE18"/>
    <mergeCell ref="NDH18:NDL18"/>
    <mergeCell ref="NDM18:NDQ18"/>
    <mergeCell ref="NDR18:NDV18"/>
    <mergeCell ref="NDW18:NEA18"/>
    <mergeCell ref="NEB18:NEF18"/>
    <mergeCell ref="NCI18:NCM18"/>
    <mergeCell ref="NCN18:NCR18"/>
    <mergeCell ref="NCS18:NCW18"/>
    <mergeCell ref="NCX18:NDB18"/>
    <mergeCell ref="NDC18:NDG18"/>
    <mergeCell ref="NBJ18:NBN18"/>
    <mergeCell ref="NBO18:NBS18"/>
    <mergeCell ref="NBT18:NBX18"/>
    <mergeCell ref="NBY18:NCC18"/>
    <mergeCell ref="NCD18:NCH18"/>
    <mergeCell ref="NAK18:NAO18"/>
    <mergeCell ref="NAP18:NAT18"/>
    <mergeCell ref="NAU18:NAY18"/>
    <mergeCell ref="NAZ18:NBD18"/>
    <mergeCell ref="NBE18:NBI18"/>
    <mergeCell ref="MZL18:MZP18"/>
    <mergeCell ref="MZQ18:MZU18"/>
    <mergeCell ref="MZV18:MZZ18"/>
    <mergeCell ref="NAA18:NAE18"/>
    <mergeCell ref="NAF18:NAJ18"/>
    <mergeCell ref="MYM18:MYQ18"/>
    <mergeCell ref="MYR18:MYV18"/>
    <mergeCell ref="MYW18:MZA18"/>
    <mergeCell ref="MZB18:MZF18"/>
    <mergeCell ref="MZG18:MZK18"/>
    <mergeCell ref="MXN18:MXR18"/>
    <mergeCell ref="MXS18:MXW18"/>
    <mergeCell ref="MXX18:MYB18"/>
    <mergeCell ref="MYC18:MYG18"/>
    <mergeCell ref="MYH18:MYL18"/>
    <mergeCell ref="MWO18:MWS18"/>
    <mergeCell ref="MWT18:MWX18"/>
    <mergeCell ref="MWY18:MXC18"/>
    <mergeCell ref="MXD18:MXH18"/>
    <mergeCell ref="MXI18:MXM18"/>
    <mergeCell ref="MVP18:MVT18"/>
    <mergeCell ref="MVU18:MVY18"/>
    <mergeCell ref="MVZ18:MWD18"/>
    <mergeCell ref="MWE18:MWI18"/>
    <mergeCell ref="MWJ18:MWN18"/>
    <mergeCell ref="MUQ18:MUU18"/>
    <mergeCell ref="MUV18:MUZ18"/>
    <mergeCell ref="MVA18:MVE18"/>
    <mergeCell ref="MVF18:MVJ18"/>
    <mergeCell ref="MVK18:MVO18"/>
    <mergeCell ref="MTR18:MTV18"/>
    <mergeCell ref="MTW18:MUA18"/>
    <mergeCell ref="MUB18:MUF18"/>
    <mergeCell ref="MUG18:MUK18"/>
    <mergeCell ref="MUL18:MUP18"/>
    <mergeCell ref="MSS18:MSW18"/>
    <mergeCell ref="MSX18:MTB18"/>
    <mergeCell ref="MTC18:MTG18"/>
    <mergeCell ref="MTH18:MTL18"/>
    <mergeCell ref="MTM18:MTQ18"/>
    <mergeCell ref="MRT18:MRX18"/>
    <mergeCell ref="MRY18:MSC18"/>
    <mergeCell ref="MSD18:MSH18"/>
    <mergeCell ref="MSI18:MSM18"/>
    <mergeCell ref="MSN18:MSR18"/>
    <mergeCell ref="MQU18:MQY18"/>
    <mergeCell ref="MQZ18:MRD18"/>
    <mergeCell ref="MRE18:MRI18"/>
    <mergeCell ref="MRJ18:MRN18"/>
    <mergeCell ref="MRO18:MRS18"/>
    <mergeCell ref="MPV18:MPZ18"/>
    <mergeCell ref="MQA18:MQE18"/>
    <mergeCell ref="MQF18:MQJ18"/>
    <mergeCell ref="MQK18:MQO18"/>
    <mergeCell ref="MQP18:MQT18"/>
    <mergeCell ref="MOW18:MPA18"/>
    <mergeCell ref="MPB18:MPF18"/>
    <mergeCell ref="MPG18:MPK18"/>
    <mergeCell ref="MPL18:MPP18"/>
    <mergeCell ref="MPQ18:MPU18"/>
    <mergeCell ref="MNX18:MOB18"/>
    <mergeCell ref="MOC18:MOG18"/>
    <mergeCell ref="MOH18:MOL18"/>
    <mergeCell ref="MOM18:MOQ18"/>
    <mergeCell ref="MOR18:MOV18"/>
    <mergeCell ref="MMY18:MNC18"/>
    <mergeCell ref="MND18:MNH18"/>
    <mergeCell ref="MNI18:MNM18"/>
    <mergeCell ref="MNN18:MNR18"/>
    <mergeCell ref="MNS18:MNW18"/>
    <mergeCell ref="MLZ18:MMD18"/>
    <mergeCell ref="MME18:MMI18"/>
    <mergeCell ref="MMJ18:MMN18"/>
    <mergeCell ref="MMO18:MMS18"/>
    <mergeCell ref="MMT18:MMX18"/>
    <mergeCell ref="MLA18:MLE18"/>
    <mergeCell ref="MLF18:MLJ18"/>
    <mergeCell ref="MLK18:MLO18"/>
    <mergeCell ref="MLP18:MLT18"/>
    <mergeCell ref="MLU18:MLY18"/>
    <mergeCell ref="MKB18:MKF18"/>
    <mergeCell ref="MKG18:MKK18"/>
    <mergeCell ref="MKL18:MKP18"/>
    <mergeCell ref="MKQ18:MKU18"/>
    <mergeCell ref="MKV18:MKZ18"/>
    <mergeCell ref="MJC18:MJG18"/>
    <mergeCell ref="MJH18:MJL18"/>
    <mergeCell ref="MJM18:MJQ18"/>
    <mergeCell ref="MJR18:MJV18"/>
    <mergeCell ref="MJW18:MKA18"/>
    <mergeCell ref="MID18:MIH18"/>
    <mergeCell ref="MII18:MIM18"/>
    <mergeCell ref="MIN18:MIR18"/>
    <mergeCell ref="MIS18:MIW18"/>
    <mergeCell ref="MIX18:MJB18"/>
    <mergeCell ref="MHE18:MHI18"/>
    <mergeCell ref="MHJ18:MHN18"/>
    <mergeCell ref="MHO18:MHS18"/>
    <mergeCell ref="MHT18:MHX18"/>
    <mergeCell ref="MHY18:MIC18"/>
    <mergeCell ref="MGF18:MGJ18"/>
    <mergeCell ref="MGK18:MGO18"/>
    <mergeCell ref="MGP18:MGT18"/>
    <mergeCell ref="MGU18:MGY18"/>
    <mergeCell ref="MGZ18:MHD18"/>
    <mergeCell ref="MFG18:MFK18"/>
    <mergeCell ref="MFL18:MFP18"/>
    <mergeCell ref="MFQ18:MFU18"/>
    <mergeCell ref="MFV18:MFZ18"/>
    <mergeCell ref="MGA18:MGE18"/>
    <mergeCell ref="MEH18:MEL18"/>
    <mergeCell ref="MEM18:MEQ18"/>
    <mergeCell ref="MER18:MEV18"/>
    <mergeCell ref="MEW18:MFA18"/>
    <mergeCell ref="MFB18:MFF18"/>
    <mergeCell ref="MDI18:MDM18"/>
    <mergeCell ref="MDN18:MDR18"/>
    <mergeCell ref="MDS18:MDW18"/>
    <mergeCell ref="MDX18:MEB18"/>
    <mergeCell ref="MEC18:MEG18"/>
    <mergeCell ref="MCJ18:MCN18"/>
    <mergeCell ref="MCO18:MCS18"/>
    <mergeCell ref="MCT18:MCX18"/>
    <mergeCell ref="MCY18:MDC18"/>
    <mergeCell ref="MDD18:MDH18"/>
    <mergeCell ref="MBK18:MBO18"/>
    <mergeCell ref="MBP18:MBT18"/>
    <mergeCell ref="MBU18:MBY18"/>
    <mergeCell ref="MBZ18:MCD18"/>
    <mergeCell ref="MCE18:MCI18"/>
    <mergeCell ref="MAL18:MAP18"/>
    <mergeCell ref="MAQ18:MAU18"/>
    <mergeCell ref="MAV18:MAZ18"/>
    <mergeCell ref="MBA18:MBE18"/>
    <mergeCell ref="MBF18:MBJ18"/>
    <mergeCell ref="LZM18:LZQ18"/>
    <mergeCell ref="LZR18:LZV18"/>
    <mergeCell ref="LZW18:MAA18"/>
    <mergeCell ref="MAB18:MAF18"/>
    <mergeCell ref="MAG18:MAK18"/>
    <mergeCell ref="LYN18:LYR18"/>
    <mergeCell ref="LYS18:LYW18"/>
    <mergeCell ref="LYX18:LZB18"/>
    <mergeCell ref="LZC18:LZG18"/>
    <mergeCell ref="LZH18:LZL18"/>
    <mergeCell ref="LXO18:LXS18"/>
    <mergeCell ref="LXT18:LXX18"/>
    <mergeCell ref="LXY18:LYC18"/>
    <mergeCell ref="LYD18:LYH18"/>
    <mergeCell ref="LYI18:LYM18"/>
    <mergeCell ref="LWP18:LWT18"/>
    <mergeCell ref="LWU18:LWY18"/>
    <mergeCell ref="LWZ18:LXD18"/>
    <mergeCell ref="LXE18:LXI18"/>
    <mergeCell ref="LXJ18:LXN18"/>
    <mergeCell ref="LVQ18:LVU18"/>
    <mergeCell ref="LVV18:LVZ18"/>
    <mergeCell ref="LWA18:LWE18"/>
    <mergeCell ref="LWF18:LWJ18"/>
    <mergeCell ref="LWK18:LWO18"/>
    <mergeCell ref="LUR18:LUV18"/>
    <mergeCell ref="LUW18:LVA18"/>
    <mergeCell ref="LVB18:LVF18"/>
    <mergeCell ref="LVG18:LVK18"/>
    <mergeCell ref="LVL18:LVP18"/>
    <mergeCell ref="LTS18:LTW18"/>
    <mergeCell ref="LTX18:LUB18"/>
    <mergeCell ref="LUC18:LUG18"/>
    <mergeCell ref="LUH18:LUL18"/>
    <mergeCell ref="LUM18:LUQ18"/>
    <mergeCell ref="LST18:LSX18"/>
    <mergeCell ref="LSY18:LTC18"/>
    <mergeCell ref="LTD18:LTH18"/>
    <mergeCell ref="LTI18:LTM18"/>
    <mergeCell ref="LTN18:LTR18"/>
    <mergeCell ref="LRU18:LRY18"/>
    <mergeCell ref="LRZ18:LSD18"/>
    <mergeCell ref="LSE18:LSI18"/>
    <mergeCell ref="LSJ18:LSN18"/>
    <mergeCell ref="LSO18:LSS18"/>
    <mergeCell ref="LQV18:LQZ18"/>
    <mergeCell ref="LRA18:LRE18"/>
    <mergeCell ref="LRF18:LRJ18"/>
    <mergeCell ref="LRK18:LRO18"/>
    <mergeCell ref="LRP18:LRT18"/>
    <mergeCell ref="LPW18:LQA18"/>
    <mergeCell ref="LQB18:LQF18"/>
    <mergeCell ref="LQG18:LQK18"/>
    <mergeCell ref="LQL18:LQP18"/>
    <mergeCell ref="LQQ18:LQU18"/>
    <mergeCell ref="LOX18:LPB18"/>
    <mergeCell ref="LPC18:LPG18"/>
    <mergeCell ref="LPH18:LPL18"/>
    <mergeCell ref="LPM18:LPQ18"/>
    <mergeCell ref="LPR18:LPV18"/>
    <mergeCell ref="LNY18:LOC18"/>
    <mergeCell ref="LOD18:LOH18"/>
    <mergeCell ref="LOI18:LOM18"/>
    <mergeCell ref="LON18:LOR18"/>
    <mergeCell ref="LOS18:LOW18"/>
    <mergeCell ref="LMZ18:LND18"/>
    <mergeCell ref="LNE18:LNI18"/>
    <mergeCell ref="LNJ18:LNN18"/>
    <mergeCell ref="LNO18:LNS18"/>
    <mergeCell ref="LNT18:LNX18"/>
    <mergeCell ref="LMA18:LME18"/>
    <mergeCell ref="LMF18:LMJ18"/>
    <mergeCell ref="LMK18:LMO18"/>
    <mergeCell ref="LMP18:LMT18"/>
    <mergeCell ref="LMU18:LMY18"/>
    <mergeCell ref="LLB18:LLF18"/>
    <mergeCell ref="LLG18:LLK18"/>
    <mergeCell ref="LLL18:LLP18"/>
    <mergeCell ref="LLQ18:LLU18"/>
    <mergeCell ref="LLV18:LLZ18"/>
    <mergeCell ref="LKC18:LKG18"/>
    <mergeCell ref="LKH18:LKL18"/>
    <mergeCell ref="LKM18:LKQ18"/>
    <mergeCell ref="LKR18:LKV18"/>
    <mergeCell ref="LKW18:LLA18"/>
    <mergeCell ref="LJD18:LJH18"/>
    <mergeCell ref="LJI18:LJM18"/>
    <mergeCell ref="LJN18:LJR18"/>
    <mergeCell ref="LJS18:LJW18"/>
    <mergeCell ref="LJX18:LKB18"/>
    <mergeCell ref="LIE18:LII18"/>
    <mergeCell ref="LIJ18:LIN18"/>
    <mergeCell ref="LIO18:LIS18"/>
    <mergeCell ref="LIT18:LIX18"/>
    <mergeCell ref="LIY18:LJC18"/>
    <mergeCell ref="LHF18:LHJ18"/>
    <mergeCell ref="LHK18:LHO18"/>
    <mergeCell ref="LHP18:LHT18"/>
    <mergeCell ref="LHU18:LHY18"/>
    <mergeCell ref="LHZ18:LID18"/>
    <mergeCell ref="LGG18:LGK18"/>
    <mergeCell ref="LGL18:LGP18"/>
    <mergeCell ref="LGQ18:LGU18"/>
    <mergeCell ref="LGV18:LGZ18"/>
    <mergeCell ref="LHA18:LHE18"/>
    <mergeCell ref="LFH18:LFL18"/>
    <mergeCell ref="LFM18:LFQ18"/>
    <mergeCell ref="LFR18:LFV18"/>
    <mergeCell ref="LFW18:LGA18"/>
    <mergeCell ref="LGB18:LGF18"/>
    <mergeCell ref="LEI18:LEM18"/>
    <mergeCell ref="LEN18:LER18"/>
    <mergeCell ref="LES18:LEW18"/>
    <mergeCell ref="LEX18:LFB18"/>
    <mergeCell ref="LFC18:LFG18"/>
    <mergeCell ref="LDJ18:LDN18"/>
    <mergeCell ref="LDO18:LDS18"/>
    <mergeCell ref="LDT18:LDX18"/>
    <mergeCell ref="LDY18:LEC18"/>
    <mergeCell ref="LED18:LEH18"/>
    <mergeCell ref="LCK18:LCO18"/>
    <mergeCell ref="LCP18:LCT18"/>
    <mergeCell ref="LCU18:LCY18"/>
    <mergeCell ref="LCZ18:LDD18"/>
    <mergeCell ref="LDE18:LDI18"/>
    <mergeCell ref="LBL18:LBP18"/>
    <mergeCell ref="LBQ18:LBU18"/>
    <mergeCell ref="LBV18:LBZ18"/>
    <mergeCell ref="LCA18:LCE18"/>
    <mergeCell ref="LCF18:LCJ18"/>
    <mergeCell ref="LAM18:LAQ18"/>
    <mergeCell ref="LAR18:LAV18"/>
    <mergeCell ref="LAW18:LBA18"/>
    <mergeCell ref="LBB18:LBF18"/>
    <mergeCell ref="LBG18:LBK18"/>
    <mergeCell ref="KZN18:KZR18"/>
    <mergeCell ref="KZS18:KZW18"/>
    <mergeCell ref="KZX18:LAB18"/>
    <mergeCell ref="LAC18:LAG18"/>
    <mergeCell ref="LAH18:LAL18"/>
    <mergeCell ref="KYO18:KYS18"/>
    <mergeCell ref="KYT18:KYX18"/>
    <mergeCell ref="KYY18:KZC18"/>
    <mergeCell ref="KZD18:KZH18"/>
    <mergeCell ref="KZI18:KZM18"/>
    <mergeCell ref="KXP18:KXT18"/>
    <mergeCell ref="KXU18:KXY18"/>
    <mergeCell ref="KXZ18:KYD18"/>
    <mergeCell ref="KYE18:KYI18"/>
    <mergeCell ref="KYJ18:KYN18"/>
    <mergeCell ref="KWQ18:KWU18"/>
    <mergeCell ref="KWV18:KWZ18"/>
    <mergeCell ref="KXA18:KXE18"/>
    <mergeCell ref="KXF18:KXJ18"/>
    <mergeCell ref="KXK18:KXO18"/>
    <mergeCell ref="KVR18:KVV18"/>
    <mergeCell ref="KVW18:KWA18"/>
    <mergeCell ref="KWB18:KWF18"/>
    <mergeCell ref="KWG18:KWK18"/>
    <mergeCell ref="KWL18:KWP18"/>
    <mergeCell ref="KUS18:KUW18"/>
    <mergeCell ref="KUX18:KVB18"/>
    <mergeCell ref="KVC18:KVG18"/>
    <mergeCell ref="KVH18:KVL18"/>
    <mergeCell ref="KVM18:KVQ18"/>
    <mergeCell ref="KTT18:KTX18"/>
    <mergeCell ref="KTY18:KUC18"/>
    <mergeCell ref="KUD18:KUH18"/>
    <mergeCell ref="KUI18:KUM18"/>
    <mergeCell ref="KUN18:KUR18"/>
    <mergeCell ref="KSU18:KSY18"/>
    <mergeCell ref="KSZ18:KTD18"/>
    <mergeCell ref="KTE18:KTI18"/>
    <mergeCell ref="KTJ18:KTN18"/>
    <mergeCell ref="KTO18:KTS18"/>
    <mergeCell ref="KRV18:KRZ18"/>
    <mergeCell ref="KSA18:KSE18"/>
    <mergeCell ref="KSF18:KSJ18"/>
    <mergeCell ref="KSK18:KSO18"/>
    <mergeCell ref="KSP18:KST18"/>
    <mergeCell ref="KQW18:KRA18"/>
    <mergeCell ref="KRB18:KRF18"/>
    <mergeCell ref="KRG18:KRK18"/>
    <mergeCell ref="KRL18:KRP18"/>
    <mergeCell ref="KRQ18:KRU18"/>
    <mergeCell ref="KPX18:KQB18"/>
    <mergeCell ref="KQC18:KQG18"/>
    <mergeCell ref="KQH18:KQL18"/>
    <mergeCell ref="KQM18:KQQ18"/>
    <mergeCell ref="KQR18:KQV18"/>
    <mergeCell ref="KOY18:KPC18"/>
    <mergeCell ref="KPD18:KPH18"/>
    <mergeCell ref="KPI18:KPM18"/>
    <mergeCell ref="KPN18:KPR18"/>
    <mergeCell ref="KPS18:KPW18"/>
    <mergeCell ref="KNZ18:KOD18"/>
    <mergeCell ref="KOE18:KOI18"/>
    <mergeCell ref="KOJ18:KON18"/>
    <mergeCell ref="KOO18:KOS18"/>
    <mergeCell ref="KOT18:KOX18"/>
    <mergeCell ref="KNA18:KNE18"/>
    <mergeCell ref="KNF18:KNJ18"/>
    <mergeCell ref="KNK18:KNO18"/>
    <mergeCell ref="KNP18:KNT18"/>
    <mergeCell ref="KNU18:KNY18"/>
    <mergeCell ref="KMB18:KMF18"/>
    <mergeCell ref="KMG18:KMK18"/>
    <mergeCell ref="KML18:KMP18"/>
    <mergeCell ref="KMQ18:KMU18"/>
    <mergeCell ref="KMV18:KMZ18"/>
    <mergeCell ref="KLC18:KLG18"/>
    <mergeCell ref="KLH18:KLL18"/>
    <mergeCell ref="KLM18:KLQ18"/>
    <mergeCell ref="KLR18:KLV18"/>
    <mergeCell ref="KLW18:KMA18"/>
    <mergeCell ref="KKD18:KKH18"/>
    <mergeCell ref="KKI18:KKM18"/>
    <mergeCell ref="KKN18:KKR18"/>
    <mergeCell ref="KKS18:KKW18"/>
    <mergeCell ref="KKX18:KLB18"/>
    <mergeCell ref="KJE18:KJI18"/>
    <mergeCell ref="KJJ18:KJN18"/>
    <mergeCell ref="KJO18:KJS18"/>
    <mergeCell ref="KJT18:KJX18"/>
    <mergeCell ref="KJY18:KKC18"/>
    <mergeCell ref="KIF18:KIJ18"/>
    <mergeCell ref="KIK18:KIO18"/>
    <mergeCell ref="KIP18:KIT18"/>
    <mergeCell ref="KIU18:KIY18"/>
    <mergeCell ref="KIZ18:KJD18"/>
    <mergeCell ref="KHG18:KHK18"/>
    <mergeCell ref="KHL18:KHP18"/>
    <mergeCell ref="KHQ18:KHU18"/>
    <mergeCell ref="KHV18:KHZ18"/>
    <mergeCell ref="KIA18:KIE18"/>
    <mergeCell ref="KGH18:KGL18"/>
    <mergeCell ref="KGM18:KGQ18"/>
    <mergeCell ref="KGR18:KGV18"/>
    <mergeCell ref="KGW18:KHA18"/>
    <mergeCell ref="KHB18:KHF18"/>
    <mergeCell ref="KFI18:KFM18"/>
    <mergeCell ref="KFN18:KFR18"/>
    <mergeCell ref="KFS18:KFW18"/>
    <mergeCell ref="KFX18:KGB18"/>
    <mergeCell ref="KGC18:KGG18"/>
    <mergeCell ref="KEJ18:KEN18"/>
    <mergeCell ref="KEO18:KES18"/>
    <mergeCell ref="KET18:KEX18"/>
    <mergeCell ref="KEY18:KFC18"/>
    <mergeCell ref="KFD18:KFH18"/>
    <mergeCell ref="KDK18:KDO18"/>
    <mergeCell ref="KDP18:KDT18"/>
    <mergeCell ref="KDU18:KDY18"/>
    <mergeCell ref="KDZ18:KED18"/>
    <mergeCell ref="KEE18:KEI18"/>
    <mergeCell ref="KCL18:KCP18"/>
    <mergeCell ref="KCQ18:KCU18"/>
    <mergeCell ref="KCV18:KCZ18"/>
    <mergeCell ref="KDA18:KDE18"/>
    <mergeCell ref="KDF18:KDJ18"/>
    <mergeCell ref="KBM18:KBQ18"/>
    <mergeCell ref="KBR18:KBV18"/>
    <mergeCell ref="KBW18:KCA18"/>
    <mergeCell ref="KCB18:KCF18"/>
    <mergeCell ref="KCG18:KCK18"/>
    <mergeCell ref="KAN18:KAR18"/>
    <mergeCell ref="KAS18:KAW18"/>
    <mergeCell ref="KAX18:KBB18"/>
    <mergeCell ref="KBC18:KBG18"/>
    <mergeCell ref="KBH18:KBL18"/>
    <mergeCell ref="JZO18:JZS18"/>
    <mergeCell ref="JZT18:JZX18"/>
    <mergeCell ref="JZY18:KAC18"/>
    <mergeCell ref="KAD18:KAH18"/>
    <mergeCell ref="KAI18:KAM18"/>
    <mergeCell ref="JYP18:JYT18"/>
    <mergeCell ref="JYU18:JYY18"/>
    <mergeCell ref="JYZ18:JZD18"/>
    <mergeCell ref="JZE18:JZI18"/>
    <mergeCell ref="JZJ18:JZN18"/>
    <mergeCell ref="JXQ18:JXU18"/>
    <mergeCell ref="JXV18:JXZ18"/>
    <mergeCell ref="JYA18:JYE18"/>
    <mergeCell ref="JYF18:JYJ18"/>
    <mergeCell ref="JYK18:JYO18"/>
    <mergeCell ref="JWR18:JWV18"/>
    <mergeCell ref="JWW18:JXA18"/>
    <mergeCell ref="JXB18:JXF18"/>
    <mergeCell ref="JXG18:JXK18"/>
    <mergeCell ref="JXL18:JXP18"/>
    <mergeCell ref="JVS18:JVW18"/>
    <mergeCell ref="JVX18:JWB18"/>
    <mergeCell ref="JWC18:JWG18"/>
    <mergeCell ref="JWH18:JWL18"/>
    <mergeCell ref="JWM18:JWQ18"/>
    <mergeCell ref="JUT18:JUX18"/>
    <mergeCell ref="JUY18:JVC18"/>
    <mergeCell ref="JVD18:JVH18"/>
    <mergeCell ref="JVI18:JVM18"/>
    <mergeCell ref="JVN18:JVR18"/>
    <mergeCell ref="JTU18:JTY18"/>
    <mergeCell ref="JTZ18:JUD18"/>
    <mergeCell ref="JUE18:JUI18"/>
    <mergeCell ref="JUJ18:JUN18"/>
    <mergeCell ref="JUO18:JUS18"/>
    <mergeCell ref="JSV18:JSZ18"/>
    <mergeCell ref="JTA18:JTE18"/>
    <mergeCell ref="JTF18:JTJ18"/>
    <mergeCell ref="JTK18:JTO18"/>
    <mergeCell ref="JTP18:JTT18"/>
    <mergeCell ref="JRW18:JSA18"/>
    <mergeCell ref="JSB18:JSF18"/>
    <mergeCell ref="JSG18:JSK18"/>
    <mergeCell ref="JSL18:JSP18"/>
    <mergeCell ref="JSQ18:JSU18"/>
    <mergeCell ref="JQX18:JRB18"/>
    <mergeCell ref="JRC18:JRG18"/>
    <mergeCell ref="JRH18:JRL18"/>
    <mergeCell ref="JRM18:JRQ18"/>
    <mergeCell ref="JRR18:JRV18"/>
    <mergeCell ref="JPY18:JQC18"/>
    <mergeCell ref="JQD18:JQH18"/>
    <mergeCell ref="JQI18:JQM18"/>
    <mergeCell ref="JQN18:JQR18"/>
    <mergeCell ref="JQS18:JQW18"/>
    <mergeCell ref="JOZ18:JPD18"/>
    <mergeCell ref="JPE18:JPI18"/>
    <mergeCell ref="JPJ18:JPN18"/>
    <mergeCell ref="JPO18:JPS18"/>
    <mergeCell ref="JPT18:JPX18"/>
    <mergeCell ref="JOA18:JOE18"/>
    <mergeCell ref="JOF18:JOJ18"/>
    <mergeCell ref="JOK18:JOO18"/>
    <mergeCell ref="JOP18:JOT18"/>
    <mergeCell ref="JOU18:JOY18"/>
    <mergeCell ref="JNB18:JNF18"/>
    <mergeCell ref="JNG18:JNK18"/>
    <mergeCell ref="JNL18:JNP18"/>
    <mergeCell ref="JNQ18:JNU18"/>
    <mergeCell ref="JNV18:JNZ18"/>
    <mergeCell ref="JMC18:JMG18"/>
    <mergeCell ref="JMH18:JML18"/>
    <mergeCell ref="JMM18:JMQ18"/>
    <mergeCell ref="JMR18:JMV18"/>
    <mergeCell ref="JMW18:JNA18"/>
    <mergeCell ref="JLD18:JLH18"/>
    <mergeCell ref="JLI18:JLM18"/>
    <mergeCell ref="JLN18:JLR18"/>
    <mergeCell ref="JLS18:JLW18"/>
    <mergeCell ref="JLX18:JMB18"/>
    <mergeCell ref="JKE18:JKI18"/>
    <mergeCell ref="JKJ18:JKN18"/>
    <mergeCell ref="JKO18:JKS18"/>
    <mergeCell ref="JKT18:JKX18"/>
    <mergeCell ref="JKY18:JLC18"/>
    <mergeCell ref="JJF18:JJJ18"/>
    <mergeCell ref="JJK18:JJO18"/>
    <mergeCell ref="JJP18:JJT18"/>
    <mergeCell ref="JJU18:JJY18"/>
    <mergeCell ref="JJZ18:JKD18"/>
    <mergeCell ref="JIG18:JIK18"/>
    <mergeCell ref="JIL18:JIP18"/>
    <mergeCell ref="JIQ18:JIU18"/>
    <mergeCell ref="JIV18:JIZ18"/>
    <mergeCell ref="JJA18:JJE18"/>
    <mergeCell ref="JHH18:JHL18"/>
    <mergeCell ref="JHM18:JHQ18"/>
    <mergeCell ref="JHR18:JHV18"/>
    <mergeCell ref="JHW18:JIA18"/>
    <mergeCell ref="JIB18:JIF18"/>
    <mergeCell ref="JGI18:JGM18"/>
    <mergeCell ref="JGN18:JGR18"/>
    <mergeCell ref="JGS18:JGW18"/>
    <mergeCell ref="JGX18:JHB18"/>
    <mergeCell ref="JHC18:JHG18"/>
    <mergeCell ref="JFJ18:JFN18"/>
    <mergeCell ref="JFO18:JFS18"/>
    <mergeCell ref="JFT18:JFX18"/>
    <mergeCell ref="JFY18:JGC18"/>
    <mergeCell ref="JGD18:JGH18"/>
    <mergeCell ref="JEK18:JEO18"/>
    <mergeCell ref="JEP18:JET18"/>
    <mergeCell ref="JEU18:JEY18"/>
    <mergeCell ref="JEZ18:JFD18"/>
    <mergeCell ref="JFE18:JFI18"/>
    <mergeCell ref="JDL18:JDP18"/>
    <mergeCell ref="JDQ18:JDU18"/>
    <mergeCell ref="JDV18:JDZ18"/>
    <mergeCell ref="JEA18:JEE18"/>
    <mergeCell ref="JEF18:JEJ18"/>
    <mergeCell ref="JCM18:JCQ18"/>
    <mergeCell ref="JCR18:JCV18"/>
    <mergeCell ref="JCW18:JDA18"/>
    <mergeCell ref="JDB18:JDF18"/>
    <mergeCell ref="JDG18:JDK18"/>
    <mergeCell ref="JBN18:JBR18"/>
    <mergeCell ref="JBS18:JBW18"/>
    <mergeCell ref="JBX18:JCB18"/>
    <mergeCell ref="JCC18:JCG18"/>
    <mergeCell ref="JCH18:JCL18"/>
    <mergeCell ref="JAO18:JAS18"/>
    <mergeCell ref="JAT18:JAX18"/>
    <mergeCell ref="JAY18:JBC18"/>
    <mergeCell ref="JBD18:JBH18"/>
    <mergeCell ref="JBI18:JBM18"/>
    <mergeCell ref="IZP18:IZT18"/>
    <mergeCell ref="IZU18:IZY18"/>
    <mergeCell ref="IZZ18:JAD18"/>
    <mergeCell ref="JAE18:JAI18"/>
    <mergeCell ref="JAJ18:JAN18"/>
    <mergeCell ref="IYQ18:IYU18"/>
    <mergeCell ref="IYV18:IYZ18"/>
    <mergeCell ref="IZA18:IZE18"/>
    <mergeCell ref="IZF18:IZJ18"/>
    <mergeCell ref="IZK18:IZO18"/>
    <mergeCell ref="IXR18:IXV18"/>
    <mergeCell ref="IXW18:IYA18"/>
    <mergeCell ref="IYB18:IYF18"/>
    <mergeCell ref="IYG18:IYK18"/>
    <mergeCell ref="IYL18:IYP18"/>
    <mergeCell ref="IWS18:IWW18"/>
    <mergeCell ref="IWX18:IXB18"/>
    <mergeCell ref="IXC18:IXG18"/>
    <mergeCell ref="IXH18:IXL18"/>
    <mergeCell ref="IXM18:IXQ18"/>
    <mergeCell ref="IVT18:IVX18"/>
    <mergeCell ref="IVY18:IWC18"/>
    <mergeCell ref="IWD18:IWH18"/>
    <mergeCell ref="IWI18:IWM18"/>
    <mergeCell ref="IWN18:IWR18"/>
    <mergeCell ref="IUU18:IUY18"/>
    <mergeCell ref="IUZ18:IVD18"/>
    <mergeCell ref="IVE18:IVI18"/>
    <mergeCell ref="IVJ18:IVN18"/>
    <mergeCell ref="IVO18:IVS18"/>
    <mergeCell ref="ITV18:ITZ18"/>
    <mergeCell ref="IUA18:IUE18"/>
    <mergeCell ref="IUF18:IUJ18"/>
    <mergeCell ref="IUK18:IUO18"/>
    <mergeCell ref="IUP18:IUT18"/>
    <mergeCell ref="ISW18:ITA18"/>
    <mergeCell ref="ITB18:ITF18"/>
    <mergeCell ref="ITG18:ITK18"/>
    <mergeCell ref="ITL18:ITP18"/>
    <mergeCell ref="ITQ18:ITU18"/>
    <mergeCell ref="IRX18:ISB18"/>
    <mergeCell ref="ISC18:ISG18"/>
    <mergeCell ref="ISH18:ISL18"/>
    <mergeCell ref="ISM18:ISQ18"/>
    <mergeCell ref="ISR18:ISV18"/>
    <mergeCell ref="IQY18:IRC18"/>
    <mergeCell ref="IRD18:IRH18"/>
    <mergeCell ref="IRI18:IRM18"/>
    <mergeCell ref="IRN18:IRR18"/>
    <mergeCell ref="IRS18:IRW18"/>
    <mergeCell ref="IPZ18:IQD18"/>
    <mergeCell ref="IQE18:IQI18"/>
    <mergeCell ref="IQJ18:IQN18"/>
    <mergeCell ref="IQO18:IQS18"/>
    <mergeCell ref="IQT18:IQX18"/>
    <mergeCell ref="IPA18:IPE18"/>
    <mergeCell ref="IPF18:IPJ18"/>
    <mergeCell ref="IPK18:IPO18"/>
    <mergeCell ref="IPP18:IPT18"/>
    <mergeCell ref="IPU18:IPY18"/>
    <mergeCell ref="IOB18:IOF18"/>
    <mergeCell ref="IOG18:IOK18"/>
    <mergeCell ref="IOL18:IOP18"/>
    <mergeCell ref="IOQ18:IOU18"/>
    <mergeCell ref="IOV18:IOZ18"/>
    <mergeCell ref="INC18:ING18"/>
    <mergeCell ref="INH18:INL18"/>
    <mergeCell ref="INM18:INQ18"/>
    <mergeCell ref="INR18:INV18"/>
    <mergeCell ref="INW18:IOA18"/>
    <mergeCell ref="IMD18:IMH18"/>
    <mergeCell ref="IMI18:IMM18"/>
    <mergeCell ref="IMN18:IMR18"/>
    <mergeCell ref="IMS18:IMW18"/>
    <mergeCell ref="IMX18:INB18"/>
    <mergeCell ref="ILE18:ILI18"/>
    <mergeCell ref="ILJ18:ILN18"/>
    <mergeCell ref="ILO18:ILS18"/>
    <mergeCell ref="ILT18:ILX18"/>
    <mergeCell ref="ILY18:IMC18"/>
    <mergeCell ref="IKF18:IKJ18"/>
    <mergeCell ref="IKK18:IKO18"/>
    <mergeCell ref="IKP18:IKT18"/>
    <mergeCell ref="IKU18:IKY18"/>
    <mergeCell ref="IKZ18:ILD18"/>
    <mergeCell ref="IJG18:IJK18"/>
    <mergeCell ref="IJL18:IJP18"/>
    <mergeCell ref="IJQ18:IJU18"/>
    <mergeCell ref="IJV18:IJZ18"/>
    <mergeCell ref="IKA18:IKE18"/>
    <mergeCell ref="IIH18:IIL18"/>
    <mergeCell ref="IIM18:IIQ18"/>
    <mergeCell ref="IIR18:IIV18"/>
    <mergeCell ref="IIW18:IJA18"/>
    <mergeCell ref="IJB18:IJF18"/>
    <mergeCell ref="IHI18:IHM18"/>
    <mergeCell ref="IHN18:IHR18"/>
    <mergeCell ref="IHS18:IHW18"/>
    <mergeCell ref="IHX18:IIB18"/>
    <mergeCell ref="IIC18:IIG18"/>
    <mergeCell ref="IGJ18:IGN18"/>
    <mergeCell ref="IGO18:IGS18"/>
    <mergeCell ref="IGT18:IGX18"/>
    <mergeCell ref="IGY18:IHC18"/>
    <mergeCell ref="IHD18:IHH18"/>
    <mergeCell ref="IFK18:IFO18"/>
    <mergeCell ref="IFP18:IFT18"/>
    <mergeCell ref="IFU18:IFY18"/>
    <mergeCell ref="IFZ18:IGD18"/>
    <mergeCell ref="IGE18:IGI18"/>
    <mergeCell ref="IEL18:IEP18"/>
    <mergeCell ref="IEQ18:IEU18"/>
    <mergeCell ref="IEV18:IEZ18"/>
    <mergeCell ref="IFA18:IFE18"/>
    <mergeCell ref="IFF18:IFJ18"/>
    <mergeCell ref="IDM18:IDQ18"/>
    <mergeCell ref="IDR18:IDV18"/>
    <mergeCell ref="IDW18:IEA18"/>
    <mergeCell ref="IEB18:IEF18"/>
    <mergeCell ref="IEG18:IEK18"/>
    <mergeCell ref="ICN18:ICR18"/>
    <mergeCell ref="ICS18:ICW18"/>
    <mergeCell ref="ICX18:IDB18"/>
    <mergeCell ref="IDC18:IDG18"/>
    <mergeCell ref="IDH18:IDL18"/>
    <mergeCell ref="IBO18:IBS18"/>
    <mergeCell ref="IBT18:IBX18"/>
    <mergeCell ref="IBY18:ICC18"/>
    <mergeCell ref="ICD18:ICH18"/>
    <mergeCell ref="ICI18:ICM18"/>
    <mergeCell ref="IAP18:IAT18"/>
    <mergeCell ref="IAU18:IAY18"/>
    <mergeCell ref="IAZ18:IBD18"/>
    <mergeCell ref="IBE18:IBI18"/>
    <mergeCell ref="IBJ18:IBN18"/>
    <mergeCell ref="HZQ18:HZU18"/>
    <mergeCell ref="HZV18:HZZ18"/>
    <mergeCell ref="IAA18:IAE18"/>
    <mergeCell ref="IAF18:IAJ18"/>
    <mergeCell ref="IAK18:IAO18"/>
    <mergeCell ref="HYR18:HYV18"/>
    <mergeCell ref="HYW18:HZA18"/>
    <mergeCell ref="HZB18:HZF18"/>
    <mergeCell ref="HZG18:HZK18"/>
    <mergeCell ref="HZL18:HZP18"/>
    <mergeCell ref="HXS18:HXW18"/>
    <mergeCell ref="HXX18:HYB18"/>
    <mergeCell ref="HYC18:HYG18"/>
    <mergeCell ref="HYH18:HYL18"/>
    <mergeCell ref="HYM18:HYQ18"/>
    <mergeCell ref="HWT18:HWX18"/>
    <mergeCell ref="HWY18:HXC18"/>
    <mergeCell ref="HXD18:HXH18"/>
    <mergeCell ref="HXI18:HXM18"/>
    <mergeCell ref="HXN18:HXR18"/>
    <mergeCell ref="HVU18:HVY18"/>
    <mergeCell ref="HVZ18:HWD18"/>
    <mergeCell ref="HWE18:HWI18"/>
    <mergeCell ref="HWJ18:HWN18"/>
    <mergeCell ref="HWO18:HWS18"/>
    <mergeCell ref="HUV18:HUZ18"/>
    <mergeCell ref="HVA18:HVE18"/>
    <mergeCell ref="HVF18:HVJ18"/>
    <mergeCell ref="HVK18:HVO18"/>
    <mergeCell ref="HVP18:HVT18"/>
    <mergeCell ref="HTW18:HUA18"/>
    <mergeCell ref="HUB18:HUF18"/>
    <mergeCell ref="HUG18:HUK18"/>
    <mergeCell ref="HUL18:HUP18"/>
    <mergeCell ref="HUQ18:HUU18"/>
    <mergeCell ref="HSX18:HTB18"/>
    <mergeCell ref="HTC18:HTG18"/>
    <mergeCell ref="HTH18:HTL18"/>
    <mergeCell ref="HTM18:HTQ18"/>
    <mergeCell ref="HTR18:HTV18"/>
    <mergeCell ref="HRY18:HSC18"/>
    <mergeCell ref="HSD18:HSH18"/>
    <mergeCell ref="HSI18:HSM18"/>
    <mergeCell ref="HSN18:HSR18"/>
    <mergeCell ref="HSS18:HSW18"/>
    <mergeCell ref="HQZ18:HRD18"/>
    <mergeCell ref="HRE18:HRI18"/>
    <mergeCell ref="HRJ18:HRN18"/>
    <mergeCell ref="HRO18:HRS18"/>
    <mergeCell ref="HRT18:HRX18"/>
    <mergeCell ref="HQA18:HQE18"/>
    <mergeCell ref="HQF18:HQJ18"/>
    <mergeCell ref="HQK18:HQO18"/>
    <mergeCell ref="HQP18:HQT18"/>
    <mergeCell ref="HQU18:HQY18"/>
    <mergeCell ref="HPB18:HPF18"/>
    <mergeCell ref="HPG18:HPK18"/>
    <mergeCell ref="HPL18:HPP18"/>
    <mergeCell ref="HPQ18:HPU18"/>
    <mergeCell ref="HPV18:HPZ18"/>
    <mergeCell ref="HOC18:HOG18"/>
    <mergeCell ref="HOH18:HOL18"/>
    <mergeCell ref="HOM18:HOQ18"/>
    <mergeCell ref="HOR18:HOV18"/>
    <mergeCell ref="HOW18:HPA18"/>
    <mergeCell ref="HND18:HNH18"/>
    <mergeCell ref="HNI18:HNM18"/>
    <mergeCell ref="HNN18:HNR18"/>
    <mergeCell ref="HNS18:HNW18"/>
    <mergeCell ref="HNX18:HOB18"/>
    <mergeCell ref="HME18:HMI18"/>
    <mergeCell ref="HMJ18:HMN18"/>
    <mergeCell ref="HMO18:HMS18"/>
    <mergeCell ref="HMT18:HMX18"/>
    <mergeCell ref="HMY18:HNC18"/>
    <mergeCell ref="HLF18:HLJ18"/>
    <mergeCell ref="HLK18:HLO18"/>
    <mergeCell ref="HLP18:HLT18"/>
    <mergeCell ref="HLU18:HLY18"/>
    <mergeCell ref="HLZ18:HMD18"/>
    <mergeCell ref="HKG18:HKK18"/>
    <mergeCell ref="HKL18:HKP18"/>
    <mergeCell ref="HKQ18:HKU18"/>
    <mergeCell ref="HKV18:HKZ18"/>
    <mergeCell ref="HLA18:HLE18"/>
    <mergeCell ref="HJH18:HJL18"/>
    <mergeCell ref="HJM18:HJQ18"/>
    <mergeCell ref="HJR18:HJV18"/>
    <mergeCell ref="HJW18:HKA18"/>
    <mergeCell ref="HKB18:HKF18"/>
    <mergeCell ref="HII18:HIM18"/>
    <mergeCell ref="HIN18:HIR18"/>
    <mergeCell ref="HIS18:HIW18"/>
    <mergeCell ref="HIX18:HJB18"/>
    <mergeCell ref="HJC18:HJG18"/>
    <mergeCell ref="HHJ18:HHN18"/>
    <mergeCell ref="HHO18:HHS18"/>
    <mergeCell ref="HHT18:HHX18"/>
    <mergeCell ref="HHY18:HIC18"/>
    <mergeCell ref="HID18:HIH18"/>
    <mergeCell ref="HGK18:HGO18"/>
    <mergeCell ref="HGP18:HGT18"/>
    <mergeCell ref="HGU18:HGY18"/>
    <mergeCell ref="HGZ18:HHD18"/>
    <mergeCell ref="HHE18:HHI18"/>
    <mergeCell ref="HFL18:HFP18"/>
    <mergeCell ref="HFQ18:HFU18"/>
    <mergeCell ref="HFV18:HFZ18"/>
    <mergeCell ref="HGA18:HGE18"/>
    <mergeCell ref="HGF18:HGJ18"/>
    <mergeCell ref="HEM18:HEQ18"/>
    <mergeCell ref="HER18:HEV18"/>
    <mergeCell ref="HEW18:HFA18"/>
    <mergeCell ref="HFB18:HFF18"/>
    <mergeCell ref="HFG18:HFK18"/>
    <mergeCell ref="HDN18:HDR18"/>
    <mergeCell ref="HDS18:HDW18"/>
    <mergeCell ref="HDX18:HEB18"/>
    <mergeCell ref="HEC18:HEG18"/>
    <mergeCell ref="HEH18:HEL18"/>
    <mergeCell ref="HCO18:HCS18"/>
    <mergeCell ref="HCT18:HCX18"/>
    <mergeCell ref="HCY18:HDC18"/>
    <mergeCell ref="HDD18:HDH18"/>
    <mergeCell ref="HDI18:HDM18"/>
    <mergeCell ref="HBP18:HBT18"/>
    <mergeCell ref="HBU18:HBY18"/>
    <mergeCell ref="HBZ18:HCD18"/>
    <mergeCell ref="HCE18:HCI18"/>
    <mergeCell ref="HCJ18:HCN18"/>
    <mergeCell ref="HAQ18:HAU18"/>
    <mergeCell ref="HAV18:HAZ18"/>
    <mergeCell ref="HBA18:HBE18"/>
    <mergeCell ref="HBF18:HBJ18"/>
    <mergeCell ref="HBK18:HBO18"/>
    <mergeCell ref="GZR18:GZV18"/>
    <mergeCell ref="GZW18:HAA18"/>
    <mergeCell ref="HAB18:HAF18"/>
    <mergeCell ref="HAG18:HAK18"/>
    <mergeCell ref="HAL18:HAP18"/>
    <mergeCell ref="GYS18:GYW18"/>
    <mergeCell ref="GYX18:GZB18"/>
    <mergeCell ref="GZC18:GZG18"/>
    <mergeCell ref="GZH18:GZL18"/>
    <mergeCell ref="GZM18:GZQ18"/>
    <mergeCell ref="GXT18:GXX18"/>
    <mergeCell ref="GXY18:GYC18"/>
    <mergeCell ref="GYD18:GYH18"/>
    <mergeCell ref="GYI18:GYM18"/>
    <mergeCell ref="GYN18:GYR18"/>
    <mergeCell ref="GWU18:GWY18"/>
    <mergeCell ref="GWZ18:GXD18"/>
    <mergeCell ref="GXE18:GXI18"/>
    <mergeCell ref="GXJ18:GXN18"/>
    <mergeCell ref="GXO18:GXS18"/>
    <mergeCell ref="GVV18:GVZ18"/>
    <mergeCell ref="GWA18:GWE18"/>
    <mergeCell ref="GWF18:GWJ18"/>
    <mergeCell ref="GWK18:GWO18"/>
    <mergeCell ref="GWP18:GWT18"/>
    <mergeCell ref="GUW18:GVA18"/>
    <mergeCell ref="GVB18:GVF18"/>
    <mergeCell ref="GVG18:GVK18"/>
    <mergeCell ref="GVL18:GVP18"/>
    <mergeCell ref="GVQ18:GVU18"/>
    <mergeCell ref="GTX18:GUB18"/>
    <mergeCell ref="GUC18:GUG18"/>
    <mergeCell ref="GUH18:GUL18"/>
    <mergeCell ref="GUM18:GUQ18"/>
    <mergeCell ref="GUR18:GUV18"/>
    <mergeCell ref="GSY18:GTC18"/>
    <mergeCell ref="GTD18:GTH18"/>
    <mergeCell ref="GTI18:GTM18"/>
    <mergeCell ref="GTN18:GTR18"/>
    <mergeCell ref="GTS18:GTW18"/>
    <mergeCell ref="GRZ18:GSD18"/>
    <mergeCell ref="GSE18:GSI18"/>
    <mergeCell ref="GSJ18:GSN18"/>
    <mergeCell ref="GSO18:GSS18"/>
    <mergeCell ref="GST18:GSX18"/>
    <mergeCell ref="GRA18:GRE18"/>
    <mergeCell ref="GRF18:GRJ18"/>
    <mergeCell ref="GRK18:GRO18"/>
    <mergeCell ref="GRP18:GRT18"/>
    <mergeCell ref="GRU18:GRY18"/>
    <mergeCell ref="GQB18:GQF18"/>
    <mergeCell ref="GQG18:GQK18"/>
    <mergeCell ref="GQL18:GQP18"/>
    <mergeCell ref="GQQ18:GQU18"/>
    <mergeCell ref="GQV18:GQZ18"/>
    <mergeCell ref="GPC18:GPG18"/>
    <mergeCell ref="GPH18:GPL18"/>
    <mergeCell ref="GPM18:GPQ18"/>
    <mergeCell ref="GPR18:GPV18"/>
    <mergeCell ref="GPW18:GQA18"/>
    <mergeCell ref="GOD18:GOH18"/>
    <mergeCell ref="GOI18:GOM18"/>
    <mergeCell ref="GON18:GOR18"/>
    <mergeCell ref="GOS18:GOW18"/>
    <mergeCell ref="GOX18:GPB18"/>
    <mergeCell ref="GNE18:GNI18"/>
    <mergeCell ref="GNJ18:GNN18"/>
    <mergeCell ref="GNO18:GNS18"/>
    <mergeCell ref="GNT18:GNX18"/>
    <mergeCell ref="GNY18:GOC18"/>
    <mergeCell ref="GMF18:GMJ18"/>
    <mergeCell ref="GMK18:GMO18"/>
    <mergeCell ref="GMP18:GMT18"/>
    <mergeCell ref="GMU18:GMY18"/>
    <mergeCell ref="GMZ18:GND18"/>
    <mergeCell ref="GLG18:GLK18"/>
    <mergeCell ref="GLL18:GLP18"/>
    <mergeCell ref="GLQ18:GLU18"/>
    <mergeCell ref="GLV18:GLZ18"/>
    <mergeCell ref="GMA18:GME18"/>
    <mergeCell ref="GKH18:GKL18"/>
    <mergeCell ref="GKM18:GKQ18"/>
    <mergeCell ref="GKR18:GKV18"/>
    <mergeCell ref="GKW18:GLA18"/>
    <mergeCell ref="GLB18:GLF18"/>
    <mergeCell ref="GJI18:GJM18"/>
    <mergeCell ref="GJN18:GJR18"/>
    <mergeCell ref="GJS18:GJW18"/>
    <mergeCell ref="GJX18:GKB18"/>
    <mergeCell ref="GKC18:GKG18"/>
    <mergeCell ref="GIJ18:GIN18"/>
    <mergeCell ref="GIO18:GIS18"/>
    <mergeCell ref="GIT18:GIX18"/>
    <mergeCell ref="GIY18:GJC18"/>
    <mergeCell ref="GJD18:GJH18"/>
    <mergeCell ref="GHK18:GHO18"/>
    <mergeCell ref="GHP18:GHT18"/>
    <mergeCell ref="GHU18:GHY18"/>
    <mergeCell ref="GHZ18:GID18"/>
    <mergeCell ref="GIE18:GII18"/>
    <mergeCell ref="GGL18:GGP18"/>
    <mergeCell ref="GGQ18:GGU18"/>
    <mergeCell ref="GGV18:GGZ18"/>
    <mergeCell ref="GHA18:GHE18"/>
    <mergeCell ref="GHF18:GHJ18"/>
    <mergeCell ref="GFM18:GFQ18"/>
    <mergeCell ref="GFR18:GFV18"/>
    <mergeCell ref="GFW18:GGA18"/>
    <mergeCell ref="GGB18:GGF18"/>
    <mergeCell ref="GGG18:GGK18"/>
    <mergeCell ref="GEN18:GER18"/>
    <mergeCell ref="GES18:GEW18"/>
    <mergeCell ref="GEX18:GFB18"/>
    <mergeCell ref="GFC18:GFG18"/>
    <mergeCell ref="GFH18:GFL18"/>
    <mergeCell ref="GDO18:GDS18"/>
    <mergeCell ref="GDT18:GDX18"/>
    <mergeCell ref="GDY18:GEC18"/>
    <mergeCell ref="GED18:GEH18"/>
    <mergeCell ref="GEI18:GEM18"/>
    <mergeCell ref="GCP18:GCT18"/>
    <mergeCell ref="GCU18:GCY18"/>
    <mergeCell ref="GCZ18:GDD18"/>
    <mergeCell ref="GDE18:GDI18"/>
    <mergeCell ref="GDJ18:GDN18"/>
    <mergeCell ref="GBQ18:GBU18"/>
    <mergeCell ref="GBV18:GBZ18"/>
    <mergeCell ref="GCA18:GCE18"/>
    <mergeCell ref="GCF18:GCJ18"/>
    <mergeCell ref="GCK18:GCO18"/>
    <mergeCell ref="GAR18:GAV18"/>
    <mergeCell ref="GAW18:GBA18"/>
    <mergeCell ref="GBB18:GBF18"/>
    <mergeCell ref="GBG18:GBK18"/>
    <mergeCell ref="GBL18:GBP18"/>
    <mergeCell ref="FZS18:FZW18"/>
    <mergeCell ref="FZX18:GAB18"/>
    <mergeCell ref="GAC18:GAG18"/>
    <mergeCell ref="GAH18:GAL18"/>
    <mergeCell ref="GAM18:GAQ18"/>
    <mergeCell ref="FYT18:FYX18"/>
    <mergeCell ref="FYY18:FZC18"/>
    <mergeCell ref="FZD18:FZH18"/>
    <mergeCell ref="FZI18:FZM18"/>
    <mergeCell ref="FZN18:FZR18"/>
    <mergeCell ref="FXU18:FXY18"/>
    <mergeCell ref="FXZ18:FYD18"/>
    <mergeCell ref="FYE18:FYI18"/>
    <mergeCell ref="FYJ18:FYN18"/>
    <mergeCell ref="FYO18:FYS18"/>
    <mergeCell ref="FWV18:FWZ18"/>
    <mergeCell ref="FXA18:FXE18"/>
    <mergeCell ref="FXF18:FXJ18"/>
    <mergeCell ref="FXK18:FXO18"/>
    <mergeCell ref="FXP18:FXT18"/>
    <mergeCell ref="FVW18:FWA18"/>
    <mergeCell ref="FWB18:FWF18"/>
    <mergeCell ref="FWG18:FWK18"/>
    <mergeCell ref="FWL18:FWP18"/>
    <mergeCell ref="FWQ18:FWU18"/>
    <mergeCell ref="FUX18:FVB18"/>
    <mergeCell ref="FVC18:FVG18"/>
    <mergeCell ref="FVH18:FVL18"/>
    <mergeCell ref="FVM18:FVQ18"/>
    <mergeCell ref="FVR18:FVV18"/>
    <mergeCell ref="FTY18:FUC18"/>
    <mergeCell ref="FUD18:FUH18"/>
    <mergeCell ref="FUI18:FUM18"/>
    <mergeCell ref="FUN18:FUR18"/>
    <mergeCell ref="FUS18:FUW18"/>
    <mergeCell ref="FSZ18:FTD18"/>
    <mergeCell ref="FTE18:FTI18"/>
    <mergeCell ref="FTJ18:FTN18"/>
    <mergeCell ref="FTO18:FTS18"/>
    <mergeCell ref="FTT18:FTX18"/>
    <mergeCell ref="FSA18:FSE18"/>
    <mergeCell ref="FSF18:FSJ18"/>
    <mergeCell ref="FSK18:FSO18"/>
    <mergeCell ref="FSP18:FST18"/>
    <mergeCell ref="FSU18:FSY18"/>
    <mergeCell ref="FRB18:FRF18"/>
    <mergeCell ref="FRG18:FRK18"/>
    <mergeCell ref="FRL18:FRP18"/>
    <mergeCell ref="FRQ18:FRU18"/>
    <mergeCell ref="FRV18:FRZ18"/>
    <mergeCell ref="FQC18:FQG18"/>
    <mergeCell ref="FQH18:FQL18"/>
    <mergeCell ref="FQM18:FQQ18"/>
    <mergeCell ref="FQR18:FQV18"/>
    <mergeCell ref="FQW18:FRA18"/>
    <mergeCell ref="FPD18:FPH18"/>
    <mergeCell ref="FPI18:FPM18"/>
    <mergeCell ref="FPN18:FPR18"/>
    <mergeCell ref="FPS18:FPW18"/>
    <mergeCell ref="FPX18:FQB18"/>
    <mergeCell ref="FOE18:FOI18"/>
    <mergeCell ref="FOJ18:FON18"/>
    <mergeCell ref="FOO18:FOS18"/>
    <mergeCell ref="FOT18:FOX18"/>
    <mergeCell ref="FOY18:FPC18"/>
    <mergeCell ref="FNF18:FNJ18"/>
    <mergeCell ref="FNK18:FNO18"/>
    <mergeCell ref="FNP18:FNT18"/>
    <mergeCell ref="FNU18:FNY18"/>
    <mergeCell ref="FNZ18:FOD18"/>
    <mergeCell ref="FMG18:FMK18"/>
    <mergeCell ref="FML18:FMP18"/>
    <mergeCell ref="FMQ18:FMU18"/>
    <mergeCell ref="FMV18:FMZ18"/>
    <mergeCell ref="FNA18:FNE18"/>
    <mergeCell ref="FLH18:FLL18"/>
    <mergeCell ref="FLM18:FLQ18"/>
    <mergeCell ref="FLR18:FLV18"/>
    <mergeCell ref="FLW18:FMA18"/>
    <mergeCell ref="FMB18:FMF18"/>
    <mergeCell ref="FKI18:FKM18"/>
    <mergeCell ref="FKN18:FKR18"/>
    <mergeCell ref="FKS18:FKW18"/>
    <mergeCell ref="FKX18:FLB18"/>
    <mergeCell ref="FLC18:FLG18"/>
    <mergeCell ref="FJJ18:FJN18"/>
    <mergeCell ref="FJO18:FJS18"/>
    <mergeCell ref="FJT18:FJX18"/>
    <mergeCell ref="FJY18:FKC18"/>
    <mergeCell ref="FKD18:FKH18"/>
    <mergeCell ref="FIK18:FIO18"/>
    <mergeCell ref="FIP18:FIT18"/>
    <mergeCell ref="FIU18:FIY18"/>
    <mergeCell ref="FIZ18:FJD18"/>
    <mergeCell ref="FJE18:FJI18"/>
    <mergeCell ref="FHL18:FHP18"/>
    <mergeCell ref="FHQ18:FHU18"/>
    <mergeCell ref="FHV18:FHZ18"/>
    <mergeCell ref="FIA18:FIE18"/>
    <mergeCell ref="FIF18:FIJ18"/>
    <mergeCell ref="FGM18:FGQ18"/>
    <mergeCell ref="FGR18:FGV18"/>
    <mergeCell ref="FGW18:FHA18"/>
    <mergeCell ref="FHB18:FHF18"/>
    <mergeCell ref="FHG18:FHK18"/>
    <mergeCell ref="FFN18:FFR18"/>
    <mergeCell ref="FFS18:FFW18"/>
    <mergeCell ref="FFX18:FGB18"/>
    <mergeCell ref="FGC18:FGG18"/>
    <mergeCell ref="FGH18:FGL18"/>
    <mergeCell ref="FEO18:FES18"/>
    <mergeCell ref="FET18:FEX18"/>
    <mergeCell ref="FEY18:FFC18"/>
    <mergeCell ref="FFD18:FFH18"/>
    <mergeCell ref="FFI18:FFM18"/>
    <mergeCell ref="FDP18:FDT18"/>
    <mergeCell ref="FDU18:FDY18"/>
    <mergeCell ref="FDZ18:FED18"/>
    <mergeCell ref="FEE18:FEI18"/>
    <mergeCell ref="FEJ18:FEN18"/>
    <mergeCell ref="FCQ18:FCU18"/>
    <mergeCell ref="FCV18:FCZ18"/>
    <mergeCell ref="FDA18:FDE18"/>
    <mergeCell ref="FDF18:FDJ18"/>
    <mergeCell ref="FDK18:FDO18"/>
    <mergeCell ref="FBR18:FBV18"/>
    <mergeCell ref="FBW18:FCA18"/>
    <mergeCell ref="FCB18:FCF18"/>
    <mergeCell ref="FCG18:FCK18"/>
    <mergeCell ref="FCL18:FCP18"/>
    <mergeCell ref="FAS18:FAW18"/>
    <mergeCell ref="FAX18:FBB18"/>
    <mergeCell ref="FBC18:FBG18"/>
    <mergeCell ref="FBH18:FBL18"/>
    <mergeCell ref="FBM18:FBQ18"/>
    <mergeCell ref="EZT18:EZX18"/>
    <mergeCell ref="EZY18:FAC18"/>
    <mergeCell ref="FAD18:FAH18"/>
    <mergeCell ref="FAI18:FAM18"/>
    <mergeCell ref="FAN18:FAR18"/>
    <mergeCell ref="EYU18:EYY18"/>
    <mergeCell ref="EYZ18:EZD18"/>
    <mergeCell ref="EZE18:EZI18"/>
    <mergeCell ref="EZJ18:EZN18"/>
    <mergeCell ref="EZO18:EZS18"/>
    <mergeCell ref="EXV18:EXZ18"/>
    <mergeCell ref="EYA18:EYE18"/>
    <mergeCell ref="EYF18:EYJ18"/>
    <mergeCell ref="EYK18:EYO18"/>
    <mergeCell ref="EYP18:EYT18"/>
    <mergeCell ref="EWW18:EXA18"/>
    <mergeCell ref="EXB18:EXF18"/>
    <mergeCell ref="EXG18:EXK18"/>
    <mergeCell ref="EXL18:EXP18"/>
    <mergeCell ref="EXQ18:EXU18"/>
    <mergeCell ref="EVX18:EWB18"/>
    <mergeCell ref="EWC18:EWG18"/>
    <mergeCell ref="EWH18:EWL18"/>
    <mergeCell ref="EWM18:EWQ18"/>
    <mergeCell ref="EWR18:EWV18"/>
    <mergeCell ref="EUY18:EVC18"/>
    <mergeCell ref="EVD18:EVH18"/>
    <mergeCell ref="EVI18:EVM18"/>
    <mergeCell ref="EVN18:EVR18"/>
    <mergeCell ref="EVS18:EVW18"/>
    <mergeCell ref="ETZ18:EUD18"/>
    <mergeCell ref="EUE18:EUI18"/>
    <mergeCell ref="EUJ18:EUN18"/>
    <mergeCell ref="EUO18:EUS18"/>
    <mergeCell ref="EUT18:EUX18"/>
    <mergeCell ref="ETA18:ETE18"/>
    <mergeCell ref="ETF18:ETJ18"/>
    <mergeCell ref="ETK18:ETO18"/>
    <mergeCell ref="ETP18:ETT18"/>
    <mergeCell ref="ETU18:ETY18"/>
    <mergeCell ref="ESB18:ESF18"/>
    <mergeCell ref="ESG18:ESK18"/>
    <mergeCell ref="ESL18:ESP18"/>
    <mergeCell ref="ESQ18:ESU18"/>
    <mergeCell ref="ESV18:ESZ18"/>
    <mergeCell ref="ERC18:ERG18"/>
    <mergeCell ref="ERH18:ERL18"/>
    <mergeCell ref="ERM18:ERQ18"/>
    <mergeCell ref="ERR18:ERV18"/>
    <mergeCell ref="ERW18:ESA18"/>
    <mergeCell ref="EQD18:EQH18"/>
    <mergeCell ref="EQI18:EQM18"/>
    <mergeCell ref="EQN18:EQR18"/>
    <mergeCell ref="EQS18:EQW18"/>
    <mergeCell ref="EQX18:ERB18"/>
    <mergeCell ref="EPE18:EPI18"/>
    <mergeCell ref="EPJ18:EPN18"/>
    <mergeCell ref="EPO18:EPS18"/>
    <mergeCell ref="EPT18:EPX18"/>
    <mergeCell ref="EPY18:EQC18"/>
    <mergeCell ref="EOF18:EOJ18"/>
    <mergeCell ref="EOK18:EOO18"/>
    <mergeCell ref="EOP18:EOT18"/>
    <mergeCell ref="EOU18:EOY18"/>
    <mergeCell ref="EOZ18:EPD18"/>
    <mergeCell ref="ENG18:ENK18"/>
    <mergeCell ref="ENL18:ENP18"/>
    <mergeCell ref="ENQ18:ENU18"/>
    <mergeCell ref="ENV18:ENZ18"/>
    <mergeCell ref="EOA18:EOE18"/>
    <mergeCell ref="EMH18:EML18"/>
    <mergeCell ref="EMM18:EMQ18"/>
    <mergeCell ref="EMR18:EMV18"/>
    <mergeCell ref="EMW18:ENA18"/>
    <mergeCell ref="ENB18:ENF18"/>
    <mergeCell ref="ELI18:ELM18"/>
    <mergeCell ref="ELN18:ELR18"/>
    <mergeCell ref="ELS18:ELW18"/>
    <mergeCell ref="ELX18:EMB18"/>
    <mergeCell ref="EMC18:EMG18"/>
    <mergeCell ref="EKJ18:EKN18"/>
    <mergeCell ref="EKO18:EKS18"/>
    <mergeCell ref="EKT18:EKX18"/>
    <mergeCell ref="EKY18:ELC18"/>
    <mergeCell ref="ELD18:ELH18"/>
    <mergeCell ref="EJK18:EJO18"/>
    <mergeCell ref="EJP18:EJT18"/>
    <mergeCell ref="EJU18:EJY18"/>
    <mergeCell ref="EJZ18:EKD18"/>
    <mergeCell ref="EKE18:EKI18"/>
    <mergeCell ref="EIL18:EIP18"/>
    <mergeCell ref="EIQ18:EIU18"/>
    <mergeCell ref="EIV18:EIZ18"/>
    <mergeCell ref="EJA18:EJE18"/>
    <mergeCell ref="EJF18:EJJ18"/>
    <mergeCell ref="EHM18:EHQ18"/>
    <mergeCell ref="EHR18:EHV18"/>
    <mergeCell ref="EHW18:EIA18"/>
    <mergeCell ref="EIB18:EIF18"/>
    <mergeCell ref="EIG18:EIK18"/>
    <mergeCell ref="EGN18:EGR18"/>
    <mergeCell ref="EGS18:EGW18"/>
    <mergeCell ref="EGX18:EHB18"/>
    <mergeCell ref="EHC18:EHG18"/>
    <mergeCell ref="EHH18:EHL18"/>
    <mergeCell ref="EFO18:EFS18"/>
    <mergeCell ref="EFT18:EFX18"/>
    <mergeCell ref="EFY18:EGC18"/>
    <mergeCell ref="EGD18:EGH18"/>
    <mergeCell ref="EGI18:EGM18"/>
    <mergeCell ref="EEP18:EET18"/>
    <mergeCell ref="EEU18:EEY18"/>
    <mergeCell ref="EEZ18:EFD18"/>
    <mergeCell ref="EFE18:EFI18"/>
    <mergeCell ref="EFJ18:EFN18"/>
    <mergeCell ref="EDQ18:EDU18"/>
    <mergeCell ref="EDV18:EDZ18"/>
    <mergeCell ref="EEA18:EEE18"/>
    <mergeCell ref="EEF18:EEJ18"/>
    <mergeCell ref="EEK18:EEO18"/>
    <mergeCell ref="ECR18:ECV18"/>
    <mergeCell ref="ECW18:EDA18"/>
    <mergeCell ref="EDB18:EDF18"/>
    <mergeCell ref="EDG18:EDK18"/>
    <mergeCell ref="EDL18:EDP18"/>
    <mergeCell ref="EBS18:EBW18"/>
    <mergeCell ref="EBX18:ECB18"/>
    <mergeCell ref="ECC18:ECG18"/>
    <mergeCell ref="ECH18:ECL18"/>
    <mergeCell ref="ECM18:ECQ18"/>
    <mergeCell ref="EAT18:EAX18"/>
    <mergeCell ref="EAY18:EBC18"/>
    <mergeCell ref="EBD18:EBH18"/>
    <mergeCell ref="EBI18:EBM18"/>
    <mergeCell ref="EBN18:EBR18"/>
    <mergeCell ref="DZU18:DZY18"/>
    <mergeCell ref="DZZ18:EAD18"/>
    <mergeCell ref="EAE18:EAI18"/>
    <mergeCell ref="EAJ18:EAN18"/>
    <mergeCell ref="EAO18:EAS18"/>
    <mergeCell ref="DYV18:DYZ18"/>
    <mergeCell ref="DZA18:DZE18"/>
    <mergeCell ref="DZF18:DZJ18"/>
    <mergeCell ref="DZK18:DZO18"/>
    <mergeCell ref="DZP18:DZT18"/>
    <mergeCell ref="DXW18:DYA18"/>
    <mergeCell ref="DYB18:DYF18"/>
    <mergeCell ref="DYG18:DYK18"/>
    <mergeCell ref="DYL18:DYP18"/>
    <mergeCell ref="DYQ18:DYU18"/>
    <mergeCell ref="DWX18:DXB18"/>
    <mergeCell ref="DXC18:DXG18"/>
    <mergeCell ref="DXH18:DXL18"/>
    <mergeCell ref="DXM18:DXQ18"/>
    <mergeCell ref="DXR18:DXV18"/>
    <mergeCell ref="DVY18:DWC18"/>
    <mergeCell ref="DWD18:DWH18"/>
    <mergeCell ref="DWI18:DWM18"/>
    <mergeCell ref="DWN18:DWR18"/>
    <mergeCell ref="DWS18:DWW18"/>
    <mergeCell ref="DUZ18:DVD18"/>
    <mergeCell ref="DVE18:DVI18"/>
    <mergeCell ref="DVJ18:DVN18"/>
    <mergeCell ref="DVO18:DVS18"/>
    <mergeCell ref="DVT18:DVX18"/>
    <mergeCell ref="DUA18:DUE18"/>
    <mergeCell ref="DUF18:DUJ18"/>
    <mergeCell ref="DUK18:DUO18"/>
    <mergeCell ref="DUP18:DUT18"/>
    <mergeCell ref="DUU18:DUY18"/>
    <mergeCell ref="DTB18:DTF18"/>
    <mergeCell ref="DTG18:DTK18"/>
    <mergeCell ref="DTL18:DTP18"/>
    <mergeCell ref="DTQ18:DTU18"/>
    <mergeCell ref="DTV18:DTZ18"/>
    <mergeCell ref="DSC18:DSG18"/>
    <mergeCell ref="DSH18:DSL18"/>
    <mergeCell ref="DSM18:DSQ18"/>
    <mergeCell ref="DSR18:DSV18"/>
    <mergeCell ref="DSW18:DTA18"/>
    <mergeCell ref="DRD18:DRH18"/>
    <mergeCell ref="DRI18:DRM18"/>
    <mergeCell ref="DRN18:DRR18"/>
    <mergeCell ref="DRS18:DRW18"/>
    <mergeCell ref="DRX18:DSB18"/>
    <mergeCell ref="DQE18:DQI18"/>
    <mergeCell ref="DQJ18:DQN18"/>
    <mergeCell ref="DQO18:DQS18"/>
    <mergeCell ref="DQT18:DQX18"/>
    <mergeCell ref="DQY18:DRC18"/>
    <mergeCell ref="DPF18:DPJ18"/>
    <mergeCell ref="DPK18:DPO18"/>
    <mergeCell ref="DPP18:DPT18"/>
    <mergeCell ref="DPU18:DPY18"/>
    <mergeCell ref="DPZ18:DQD18"/>
    <mergeCell ref="DOG18:DOK18"/>
    <mergeCell ref="DOL18:DOP18"/>
    <mergeCell ref="DOQ18:DOU18"/>
    <mergeCell ref="DOV18:DOZ18"/>
    <mergeCell ref="DPA18:DPE18"/>
    <mergeCell ref="DNH18:DNL18"/>
    <mergeCell ref="DNM18:DNQ18"/>
    <mergeCell ref="DNR18:DNV18"/>
    <mergeCell ref="DNW18:DOA18"/>
    <mergeCell ref="DOB18:DOF18"/>
    <mergeCell ref="DMI18:DMM18"/>
    <mergeCell ref="DMN18:DMR18"/>
    <mergeCell ref="DMS18:DMW18"/>
    <mergeCell ref="DMX18:DNB18"/>
    <mergeCell ref="DNC18:DNG18"/>
    <mergeCell ref="DLJ18:DLN18"/>
    <mergeCell ref="DLO18:DLS18"/>
    <mergeCell ref="DLT18:DLX18"/>
    <mergeCell ref="DLY18:DMC18"/>
    <mergeCell ref="DMD18:DMH18"/>
    <mergeCell ref="DKK18:DKO18"/>
    <mergeCell ref="DKP18:DKT18"/>
    <mergeCell ref="DKU18:DKY18"/>
    <mergeCell ref="DKZ18:DLD18"/>
    <mergeCell ref="DLE18:DLI18"/>
    <mergeCell ref="DJL18:DJP18"/>
    <mergeCell ref="DJQ18:DJU18"/>
    <mergeCell ref="DJV18:DJZ18"/>
    <mergeCell ref="DKA18:DKE18"/>
    <mergeCell ref="DKF18:DKJ18"/>
    <mergeCell ref="DIM18:DIQ18"/>
    <mergeCell ref="DIR18:DIV18"/>
    <mergeCell ref="DIW18:DJA18"/>
    <mergeCell ref="DJB18:DJF18"/>
    <mergeCell ref="DJG18:DJK18"/>
    <mergeCell ref="DHN18:DHR18"/>
    <mergeCell ref="DHS18:DHW18"/>
    <mergeCell ref="DHX18:DIB18"/>
    <mergeCell ref="DIC18:DIG18"/>
    <mergeCell ref="DIH18:DIL18"/>
    <mergeCell ref="DGO18:DGS18"/>
    <mergeCell ref="DGT18:DGX18"/>
    <mergeCell ref="DGY18:DHC18"/>
    <mergeCell ref="DHD18:DHH18"/>
    <mergeCell ref="DHI18:DHM18"/>
    <mergeCell ref="DFP18:DFT18"/>
    <mergeCell ref="DFU18:DFY18"/>
    <mergeCell ref="DFZ18:DGD18"/>
    <mergeCell ref="DGE18:DGI18"/>
    <mergeCell ref="DGJ18:DGN18"/>
    <mergeCell ref="DEQ18:DEU18"/>
    <mergeCell ref="DEV18:DEZ18"/>
    <mergeCell ref="DFA18:DFE18"/>
    <mergeCell ref="DFF18:DFJ18"/>
    <mergeCell ref="DFK18:DFO18"/>
    <mergeCell ref="DDR18:DDV18"/>
    <mergeCell ref="DDW18:DEA18"/>
    <mergeCell ref="DEB18:DEF18"/>
    <mergeCell ref="DEG18:DEK18"/>
    <mergeCell ref="DEL18:DEP18"/>
    <mergeCell ref="DCS18:DCW18"/>
    <mergeCell ref="DCX18:DDB18"/>
    <mergeCell ref="DDC18:DDG18"/>
    <mergeCell ref="DDH18:DDL18"/>
    <mergeCell ref="DDM18:DDQ18"/>
    <mergeCell ref="DBT18:DBX18"/>
    <mergeCell ref="DBY18:DCC18"/>
    <mergeCell ref="DCD18:DCH18"/>
    <mergeCell ref="DCI18:DCM18"/>
    <mergeCell ref="DCN18:DCR18"/>
    <mergeCell ref="DAU18:DAY18"/>
    <mergeCell ref="DAZ18:DBD18"/>
    <mergeCell ref="DBE18:DBI18"/>
    <mergeCell ref="DBJ18:DBN18"/>
    <mergeCell ref="DBO18:DBS18"/>
    <mergeCell ref="CZV18:CZZ18"/>
    <mergeCell ref="DAA18:DAE18"/>
    <mergeCell ref="DAF18:DAJ18"/>
    <mergeCell ref="DAK18:DAO18"/>
    <mergeCell ref="DAP18:DAT18"/>
    <mergeCell ref="CYW18:CZA18"/>
    <mergeCell ref="CZB18:CZF18"/>
    <mergeCell ref="CZG18:CZK18"/>
    <mergeCell ref="CZL18:CZP18"/>
    <mergeCell ref="CZQ18:CZU18"/>
    <mergeCell ref="CXX18:CYB18"/>
    <mergeCell ref="CYC18:CYG18"/>
    <mergeCell ref="CYH18:CYL18"/>
    <mergeCell ref="CYM18:CYQ18"/>
    <mergeCell ref="CYR18:CYV18"/>
    <mergeCell ref="CWY18:CXC18"/>
    <mergeCell ref="CXD18:CXH18"/>
    <mergeCell ref="CXI18:CXM18"/>
    <mergeCell ref="CXN18:CXR18"/>
    <mergeCell ref="CXS18:CXW18"/>
    <mergeCell ref="CVZ18:CWD18"/>
    <mergeCell ref="CWE18:CWI18"/>
    <mergeCell ref="CWJ18:CWN18"/>
    <mergeCell ref="CWO18:CWS18"/>
    <mergeCell ref="CWT18:CWX18"/>
    <mergeCell ref="CVA18:CVE18"/>
    <mergeCell ref="CVF18:CVJ18"/>
    <mergeCell ref="CVK18:CVO18"/>
    <mergeCell ref="CVP18:CVT18"/>
    <mergeCell ref="CVU18:CVY18"/>
    <mergeCell ref="CUB18:CUF18"/>
    <mergeCell ref="CUG18:CUK18"/>
    <mergeCell ref="CUL18:CUP18"/>
    <mergeCell ref="CUQ18:CUU18"/>
    <mergeCell ref="CUV18:CUZ18"/>
    <mergeCell ref="CTC18:CTG18"/>
    <mergeCell ref="CTH18:CTL18"/>
    <mergeCell ref="CTM18:CTQ18"/>
    <mergeCell ref="CTR18:CTV18"/>
    <mergeCell ref="CTW18:CUA18"/>
    <mergeCell ref="CSD18:CSH18"/>
    <mergeCell ref="CSI18:CSM18"/>
    <mergeCell ref="CSN18:CSR18"/>
    <mergeCell ref="CSS18:CSW18"/>
    <mergeCell ref="CSX18:CTB18"/>
    <mergeCell ref="CRE18:CRI18"/>
    <mergeCell ref="CRJ18:CRN18"/>
    <mergeCell ref="CRO18:CRS18"/>
    <mergeCell ref="CRT18:CRX18"/>
    <mergeCell ref="CRY18:CSC18"/>
    <mergeCell ref="CQF18:CQJ18"/>
    <mergeCell ref="CQK18:CQO18"/>
    <mergeCell ref="CQP18:CQT18"/>
    <mergeCell ref="CQU18:CQY18"/>
    <mergeCell ref="CQZ18:CRD18"/>
    <mergeCell ref="CPG18:CPK18"/>
    <mergeCell ref="CPL18:CPP18"/>
    <mergeCell ref="CPQ18:CPU18"/>
    <mergeCell ref="CPV18:CPZ18"/>
    <mergeCell ref="CQA18:CQE18"/>
    <mergeCell ref="COH18:COL18"/>
    <mergeCell ref="COM18:COQ18"/>
    <mergeCell ref="COR18:COV18"/>
    <mergeCell ref="COW18:CPA18"/>
    <mergeCell ref="CPB18:CPF18"/>
    <mergeCell ref="CNI18:CNM18"/>
    <mergeCell ref="CNN18:CNR18"/>
    <mergeCell ref="CNS18:CNW18"/>
    <mergeCell ref="CNX18:COB18"/>
    <mergeCell ref="COC18:COG18"/>
    <mergeCell ref="CMJ18:CMN18"/>
    <mergeCell ref="CMO18:CMS18"/>
    <mergeCell ref="CMT18:CMX18"/>
    <mergeCell ref="CMY18:CNC18"/>
    <mergeCell ref="CND18:CNH18"/>
    <mergeCell ref="CLK18:CLO18"/>
    <mergeCell ref="CLP18:CLT18"/>
    <mergeCell ref="CLU18:CLY18"/>
    <mergeCell ref="CLZ18:CMD18"/>
    <mergeCell ref="CME18:CMI18"/>
    <mergeCell ref="CKL18:CKP18"/>
    <mergeCell ref="CKQ18:CKU18"/>
    <mergeCell ref="CKV18:CKZ18"/>
    <mergeCell ref="CLA18:CLE18"/>
    <mergeCell ref="CLF18:CLJ18"/>
    <mergeCell ref="CJM18:CJQ18"/>
    <mergeCell ref="CJR18:CJV18"/>
    <mergeCell ref="CJW18:CKA18"/>
    <mergeCell ref="CKB18:CKF18"/>
    <mergeCell ref="CKG18:CKK18"/>
    <mergeCell ref="CIN18:CIR18"/>
    <mergeCell ref="CIS18:CIW18"/>
    <mergeCell ref="CIX18:CJB18"/>
    <mergeCell ref="CJC18:CJG18"/>
    <mergeCell ref="CJH18:CJL18"/>
    <mergeCell ref="CHO18:CHS18"/>
    <mergeCell ref="CHT18:CHX18"/>
    <mergeCell ref="CHY18:CIC18"/>
    <mergeCell ref="CID18:CIH18"/>
    <mergeCell ref="CII18:CIM18"/>
    <mergeCell ref="CGP18:CGT18"/>
    <mergeCell ref="CGU18:CGY18"/>
    <mergeCell ref="CGZ18:CHD18"/>
    <mergeCell ref="CHE18:CHI18"/>
    <mergeCell ref="CHJ18:CHN18"/>
    <mergeCell ref="CFQ18:CFU18"/>
    <mergeCell ref="CFV18:CFZ18"/>
    <mergeCell ref="CGA18:CGE18"/>
    <mergeCell ref="CGF18:CGJ18"/>
    <mergeCell ref="CGK18:CGO18"/>
    <mergeCell ref="CER18:CEV18"/>
    <mergeCell ref="CEW18:CFA18"/>
    <mergeCell ref="CFB18:CFF18"/>
    <mergeCell ref="CFG18:CFK18"/>
    <mergeCell ref="CFL18:CFP18"/>
    <mergeCell ref="CDS18:CDW18"/>
    <mergeCell ref="CDX18:CEB18"/>
    <mergeCell ref="CEC18:CEG18"/>
    <mergeCell ref="CEH18:CEL18"/>
    <mergeCell ref="CEM18:CEQ18"/>
    <mergeCell ref="CCT18:CCX18"/>
    <mergeCell ref="CCY18:CDC18"/>
    <mergeCell ref="CDD18:CDH18"/>
    <mergeCell ref="CDI18:CDM18"/>
    <mergeCell ref="CDN18:CDR18"/>
    <mergeCell ref="CBU18:CBY18"/>
    <mergeCell ref="CBZ18:CCD18"/>
    <mergeCell ref="CCE18:CCI18"/>
    <mergeCell ref="CCJ18:CCN18"/>
    <mergeCell ref="CCO18:CCS18"/>
    <mergeCell ref="CAV18:CAZ18"/>
    <mergeCell ref="CBA18:CBE18"/>
    <mergeCell ref="CBF18:CBJ18"/>
    <mergeCell ref="CBK18:CBO18"/>
    <mergeCell ref="CBP18:CBT18"/>
    <mergeCell ref="BZW18:CAA18"/>
    <mergeCell ref="CAB18:CAF18"/>
    <mergeCell ref="CAG18:CAK18"/>
    <mergeCell ref="CAL18:CAP18"/>
    <mergeCell ref="CAQ18:CAU18"/>
    <mergeCell ref="BYX18:BZB18"/>
    <mergeCell ref="BZC18:BZG18"/>
    <mergeCell ref="BZH18:BZL18"/>
    <mergeCell ref="BZM18:BZQ18"/>
    <mergeCell ref="BZR18:BZV18"/>
    <mergeCell ref="BXY18:BYC18"/>
    <mergeCell ref="BYD18:BYH18"/>
    <mergeCell ref="BYI18:BYM18"/>
    <mergeCell ref="BYN18:BYR18"/>
    <mergeCell ref="BYS18:BYW18"/>
    <mergeCell ref="BWZ18:BXD18"/>
    <mergeCell ref="BXE18:BXI18"/>
    <mergeCell ref="BXJ18:BXN18"/>
    <mergeCell ref="BXO18:BXS18"/>
    <mergeCell ref="BXT18:BXX18"/>
    <mergeCell ref="BWA18:BWE18"/>
    <mergeCell ref="BWF18:BWJ18"/>
    <mergeCell ref="BWK18:BWO18"/>
    <mergeCell ref="BWP18:BWT18"/>
    <mergeCell ref="BWU18:BWY18"/>
    <mergeCell ref="BVB18:BVF18"/>
    <mergeCell ref="BVG18:BVK18"/>
    <mergeCell ref="BVL18:BVP18"/>
    <mergeCell ref="BVQ18:BVU18"/>
    <mergeCell ref="BVV18:BVZ18"/>
    <mergeCell ref="BUC18:BUG18"/>
    <mergeCell ref="BUH18:BUL18"/>
    <mergeCell ref="BUM18:BUQ18"/>
    <mergeCell ref="BUR18:BUV18"/>
    <mergeCell ref="BUW18:BVA18"/>
    <mergeCell ref="BTD18:BTH18"/>
    <mergeCell ref="BTI18:BTM18"/>
    <mergeCell ref="BTN18:BTR18"/>
    <mergeCell ref="BTS18:BTW18"/>
    <mergeCell ref="BTX18:BUB18"/>
    <mergeCell ref="BSE18:BSI18"/>
    <mergeCell ref="BSJ18:BSN18"/>
    <mergeCell ref="BSO18:BSS18"/>
    <mergeCell ref="BST18:BSX18"/>
    <mergeCell ref="BSY18:BTC18"/>
    <mergeCell ref="BRF18:BRJ18"/>
    <mergeCell ref="BRK18:BRO18"/>
    <mergeCell ref="BRP18:BRT18"/>
    <mergeCell ref="BRU18:BRY18"/>
    <mergeCell ref="BRZ18:BSD18"/>
    <mergeCell ref="BQG18:BQK18"/>
    <mergeCell ref="BQL18:BQP18"/>
    <mergeCell ref="BQQ18:BQU18"/>
    <mergeCell ref="BQV18:BQZ18"/>
    <mergeCell ref="BRA18:BRE18"/>
    <mergeCell ref="BPH18:BPL18"/>
    <mergeCell ref="BPM18:BPQ18"/>
    <mergeCell ref="BPR18:BPV18"/>
    <mergeCell ref="BPW18:BQA18"/>
    <mergeCell ref="BQB18:BQF18"/>
    <mergeCell ref="BOI18:BOM18"/>
    <mergeCell ref="BON18:BOR18"/>
    <mergeCell ref="BOS18:BOW18"/>
    <mergeCell ref="BOX18:BPB18"/>
    <mergeCell ref="BPC18:BPG18"/>
    <mergeCell ref="BNJ18:BNN18"/>
    <mergeCell ref="BNO18:BNS18"/>
    <mergeCell ref="BNT18:BNX18"/>
    <mergeCell ref="BNY18:BOC18"/>
    <mergeCell ref="BOD18:BOH18"/>
    <mergeCell ref="BMK18:BMO18"/>
    <mergeCell ref="BMP18:BMT18"/>
    <mergeCell ref="BMU18:BMY18"/>
    <mergeCell ref="BMZ18:BND18"/>
    <mergeCell ref="BNE18:BNI18"/>
    <mergeCell ref="BLL18:BLP18"/>
    <mergeCell ref="BLQ18:BLU18"/>
    <mergeCell ref="BLV18:BLZ18"/>
    <mergeCell ref="BMA18:BME18"/>
    <mergeCell ref="BMF18:BMJ18"/>
    <mergeCell ref="BKM18:BKQ18"/>
    <mergeCell ref="BKR18:BKV18"/>
    <mergeCell ref="BKW18:BLA18"/>
    <mergeCell ref="BLB18:BLF18"/>
    <mergeCell ref="BLG18:BLK18"/>
    <mergeCell ref="BJN18:BJR18"/>
    <mergeCell ref="BJS18:BJW18"/>
    <mergeCell ref="BJX18:BKB18"/>
    <mergeCell ref="BKC18:BKG18"/>
    <mergeCell ref="BKH18:BKL18"/>
    <mergeCell ref="BIO18:BIS18"/>
    <mergeCell ref="BIT18:BIX18"/>
    <mergeCell ref="BIY18:BJC18"/>
    <mergeCell ref="BJD18:BJH18"/>
    <mergeCell ref="BJI18:BJM18"/>
    <mergeCell ref="BHP18:BHT18"/>
    <mergeCell ref="BHU18:BHY18"/>
    <mergeCell ref="BHZ18:BID18"/>
    <mergeCell ref="BIE18:BII18"/>
    <mergeCell ref="BIJ18:BIN18"/>
    <mergeCell ref="BGQ18:BGU18"/>
    <mergeCell ref="BGV18:BGZ18"/>
    <mergeCell ref="BHA18:BHE18"/>
    <mergeCell ref="BHF18:BHJ18"/>
    <mergeCell ref="BHK18:BHO18"/>
    <mergeCell ref="BFR18:BFV18"/>
    <mergeCell ref="BFW18:BGA18"/>
    <mergeCell ref="BGB18:BGF18"/>
    <mergeCell ref="BGG18:BGK18"/>
    <mergeCell ref="BGL18:BGP18"/>
    <mergeCell ref="BES18:BEW18"/>
    <mergeCell ref="BEX18:BFB18"/>
    <mergeCell ref="BFC18:BFG18"/>
    <mergeCell ref="BFH18:BFL18"/>
    <mergeCell ref="BFM18:BFQ18"/>
    <mergeCell ref="BDT18:BDX18"/>
    <mergeCell ref="BDY18:BEC18"/>
    <mergeCell ref="BED18:BEH18"/>
    <mergeCell ref="BEI18:BEM18"/>
    <mergeCell ref="BEN18:BER18"/>
    <mergeCell ref="BCU18:BCY18"/>
    <mergeCell ref="BCZ18:BDD18"/>
    <mergeCell ref="BDE18:BDI18"/>
    <mergeCell ref="BDJ18:BDN18"/>
    <mergeCell ref="BDO18:BDS18"/>
    <mergeCell ref="BBV18:BBZ18"/>
    <mergeCell ref="BCA18:BCE18"/>
    <mergeCell ref="BCF18:BCJ18"/>
    <mergeCell ref="BCK18:BCO18"/>
    <mergeCell ref="BCP18:BCT18"/>
    <mergeCell ref="BAW18:BBA18"/>
    <mergeCell ref="BBB18:BBF18"/>
    <mergeCell ref="BBG18:BBK18"/>
    <mergeCell ref="BBL18:BBP18"/>
    <mergeCell ref="BBQ18:BBU18"/>
    <mergeCell ref="AZX18:BAB18"/>
    <mergeCell ref="BAC18:BAG18"/>
    <mergeCell ref="BAH18:BAL18"/>
    <mergeCell ref="BAM18:BAQ18"/>
    <mergeCell ref="BAR18:BAV18"/>
    <mergeCell ref="AYY18:AZC18"/>
    <mergeCell ref="AZD18:AZH18"/>
    <mergeCell ref="AZI18:AZM18"/>
    <mergeCell ref="AZN18:AZR18"/>
    <mergeCell ref="AZS18:AZW18"/>
    <mergeCell ref="AXZ18:AYD18"/>
    <mergeCell ref="AYE18:AYI18"/>
    <mergeCell ref="AYJ18:AYN18"/>
    <mergeCell ref="AYO18:AYS18"/>
    <mergeCell ref="AYT18:AYX18"/>
    <mergeCell ref="AXA18:AXE18"/>
    <mergeCell ref="AXF18:AXJ18"/>
    <mergeCell ref="AXK18:AXO18"/>
    <mergeCell ref="AXP18:AXT18"/>
    <mergeCell ref="AXU18:AXY18"/>
    <mergeCell ref="AWB18:AWF18"/>
    <mergeCell ref="AWG18:AWK18"/>
    <mergeCell ref="AWL18:AWP18"/>
    <mergeCell ref="AWQ18:AWU18"/>
    <mergeCell ref="AWV18:AWZ18"/>
    <mergeCell ref="AVC18:AVG18"/>
    <mergeCell ref="AVH18:AVL18"/>
    <mergeCell ref="AVM18:AVQ18"/>
    <mergeCell ref="AVR18:AVV18"/>
    <mergeCell ref="AVW18:AWA18"/>
    <mergeCell ref="AUD18:AUH18"/>
    <mergeCell ref="AUI18:AUM18"/>
    <mergeCell ref="AUN18:AUR18"/>
    <mergeCell ref="AUS18:AUW18"/>
    <mergeCell ref="AUX18:AVB18"/>
    <mergeCell ref="ATE18:ATI18"/>
    <mergeCell ref="ATJ18:ATN18"/>
    <mergeCell ref="ATO18:ATS18"/>
    <mergeCell ref="ATT18:ATX18"/>
    <mergeCell ref="ATY18:AUC18"/>
    <mergeCell ref="ASF18:ASJ18"/>
    <mergeCell ref="ASK18:ASO18"/>
    <mergeCell ref="ASP18:AST18"/>
    <mergeCell ref="ASU18:ASY18"/>
    <mergeCell ref="ASZ18:ATD18"/>
    <mergeCell ref="ARG18:ARK18"/>
    <mergeCell ref="ARL18:ARP18"/>
    <mergeCell ref="ARQ18:ARU18"/>
    <mergeCell ref="ARV18:ARZ18"/>
    <mergeCell ref="ASA18:ASE18"/>
    <mergeCell ref="AQH18:AQL18"/>
    <mergeCell ref="AQM18:AQQ18"/>
    <mergeCell ref="AQR18:AQV18"/>
    <mergeCell ref="AQW18:ARA18"/>
    <mergeCell ref="ARB18:ARF18"/>
    <mergeCell ref="API18:APM18"/>
    <mergeCell ref="APN18:APR18"/>
    <mergeCell ref="APS18:APW18"/>
    <mergeCell ref="APX18:AQB18"/>
    <mergeCell ref="AQC18:AQG18"/>
    <mergeCell ref="AOJ18:AON18"/>
    <mergeCell ref="AOO18:AOS18"/>
    <mergeCell ref="AOT18:AOX18"/>
    <mergeCell ref="AOY18:APC18"/>
    <mergeCell ref="APD18:APH18"/>
    <mergeCell ref="ANK18:ANO18"/>
    <mergeCell ref="ANP18:ANT18"/>
    <mergeCell ref="ANU18:ANY18"/>
    <mergeCell ref="ANZ18:AOD18"/>
    <mergeCell ref="AOE18:AOI18"/>
    <mergeCell ref="AML18:AMP18"/>
    <mergeCell ref="AMQ18:AMU18"/>
    <mergeCell ref="AMV18:AMZ18"/>
    <mergeCell ref="ANA18:ANE18"/>
    <mergeCell ref="ANF18:ANJ18"/>
    <mergeCell ref="ALM18:ALQ18"/>
    <mergeCell ref="ALR18:ALV18"/>
    <mergeCell ref="ALW18:AMA18"/>
    <mergeCell ref="AMB18:AMF18"/>
    <mergeCell ref="AMG18:AMK18"/>
    <mergeCell ref="AKN18:AKR18"/>
    <mergeCell ref="AKS18:AKW18"/>
    <mergeCell ref="AKX18:ALB18"/>
    <mergeCell ref="ALC18:ALG18"/>
    <mergeCell ref="ALH18:ALL18"/>
    <mergeCell ref="AJO18:AJS18"/>
    <mergeCell ref="AJT18:AJX18"/>
    <mergeCell ref="AJY18:AKC18"/>
    <mergeCell ref="AKD18:AKH18"/>
    <mergeCell ref="AKI18:AKM18"/>
    <mergeCell ref="AIP18:AIT18"/>
    <mergeCell ref="AIU18:AIY18"/>
    <mergeCell ref="AIZ18:AJD18"/>
    <mergeCell ref="AJE18:AJI18"/>
    <mergeCell ref="AJJ18:AJN18"/>
    <mergeCell ref="AHQ18:AHU18"/>
    <mergeCell ref="AHV18:AHZ18"/>
    <mergeCell ref="AIA18:AIE18"/>
    <mergeCell ref="AIF18:AIJ18"/>
    <mergeCell ref="AIK18:AIO18"/>
    <mergeCell ref="AGR18:AGV18"/>
    <mergeCell ref="AGW18:AHA18"/>
    <mergeCell ref="AHB18:AHF18"/>
    <mergeCell ref="AHG18:AHK18"/>
    <mergeCell ref="AHL18:AHP18"/>
    <mergeCell ref="AFS18:AFW18"/>
    <mergeCell ref="AFX18:AGB18"/>
    <mergeCell ref="AGC18:AGG18"/>
    <mergeCell ref="AGH18:AGL18"/>
    <mergeCell ref="AGM18:AGQ18"/>
    <mergeCell ref="AET18:AEX18"/>
    <mergeCell ref="AEY18:AFC18"/>
    <mergeCell ref="AFD18:AFH18"/>
    <mergeCell ref="AFI18:AFM18"/>
    <mergeCell ref="AFN18:AFR18"/>
    <mergeCell ref="ADU18:ADY18"/>
    <mergeCell ref="ADZ18:AED18"/>
    <mergeCell ref="AEE18:AEI18"/>
    <mergeCell ref="AEJ18:AEN18"/>
    <mergeCell ref="AEO18:AES18"/>
    <mergeCell ref="ACV18:ACZ18"/>
    <mergeCell ref="ADA18:ADE18"/>
    <mergeCell ref="ADF18:ADJ18"/>
    <mergeCell ref="ADK18:ADO18"/>
    <mergeCell ref="ADP18:ADT18"/>
    <mergeCell ref="ABW18:ACA18"/>
    <mergeCell ref="ACB18:ACF18"/>
    <mergeCell ref="ACG18:ACK18"/>
    <mergeCell ref="ACL18:ACP18"/>
    <mergeCell ref="ACQ18:ACU18"/>
    <mergeCell ref="AAX18:ABB18"/>
    <mergeCell ref="ABC18:ABG18"/>
    <mergeCell ref="ABH18:ABL18"/>
    <mergeCell ref="ABM18:ABQ18"/>
    <mergeCell ref="ABR18:ABV18"/>
    <mergeCell ref="ZY18:AAC18"/>
    <mergeCell ref="AAD18:AAH18"/>
    <mergeCell ref="AAI18:AAM18"/>
    <mergeCell ref="AAN18:AAR18"/>
    <mergeCell ref="AAS18:AAW18"/>
    <mergeCell ref="YZ18:ZD18"/>
    <mergeCell ref="ZE18:ZI18"/>
    <mergeCell ref="ZJ18:ZN18"/>
    <mergeCell ref="ZO18:ZS18"/>
    <mergeCell ref="ZT18:ZX18"/>
    <mergeCell ref="YA18:YE18"/>
    <mergeCell ref="YF18:YJ18"/>
    <mergeCell ref="YK18:YO18"/>
    <mergeCell ref="YP18:YT18"/>
    <mergeCell ref="YU18:YY18"/>
    <mergeCell ref="XB18:XF18"/>
    <mergeCell ref="XG18:XK18"/>
    <mergeCell ref="XL18:XP18"/>
    <mergeCell ref="XQ18:XU18"/>
    <mergeCell ref="XV18:XZ18"/>
    <mergeCell ref="WC18:WG18"/>
    <mergeCell ref="WH18:WL18"/>
    <mergeCell ref="WM18:WQ18"/>
    <mergeCell ref="WR18:WV18"/>
    <mergeCell ref="WW18:XA18"/>
    <mergeCell ref="VD18:VH18"/>
    <mergeCell ref="VI18:VM18"/>
    <mergeCell ref="VN18:VR18"/>
    <mergeCell ref="VS18:VW18"/>
    <mergeCell ref="VX18:WB18"/>
    <mergeCell ref="UE18:UI18"/>
    <mergeCell ref="UJ18:UN18"/>
    <mergeCell ref="UO18:US18"/>
    <mergeCell ref="UT18:UX18"/>
    <mergeCell ref="UY18:VC18"/>
    <mergeCell ref="TF18:TJ18"/>
    <mergeCell ref="TK18:TO18"/>
    <mergeCell ref="TP18:TT18"/>
    <mergeCell ref="TU18:TY18"/>
    <mergeCell ref="TZ18:UD18"/>
    <mergeCell ref="SG18:SK18"/>
    <mergeCell ref="SL18:SP18"/>
    <mergeCell ref="SQ18:SU18"/>
    <mergeCell ref="SV18:SZ18"/>
    <mergeCell ref="TA18:TE18"/>
    <mergeCell ref="RH18:RL18"/>
    <mergeCell ref="RM18:RQ18"/>
    <mergeCell ref="RR18:RV18"/>
    <mergeCell ref="RW18:SA18"/>
    <mergeCell ref="SB18:SF18"/>
    <mergeCell ref="QI18:QM18"/>
    <mergeCell ref="QN18:QR18"/>
    <mergeCell ref="QS18:QW18"/>
    <mergeCell ref="QX18:RB18"/>
    <mergeCell ref="RC18:RG18"/>
    <mergeCell ref="IG18:IK18"/>
    <mergeCell ref="IL18:IP18"/>
    <mergeCell ref="GS18:GW18"/>
    <mergeCell ref="GX18:HB18"/>
    <mergeCell ref="HC18:HG18"/>
    <mergeCell ref="HH18:HL18"/>
    <mergeCell ref="HM18:HQ18"/>
    <mergeCell ref="FT18:FX18"/>
    <mergeCell ref="FY18:GC18"/>
    <mergeCell ref="GD18:GH18"/>
    <mergeCell ref="GI18:GM18"/>
    <mergeCell ref="GN18:GR18"/>
    <mergeCell ref="EU18:EY18"/>
    <mergeCell ref="EZ18:FD18"/>
    <mergeCell ref="FE18:FI18"/>
    <mergeCell ref="FJ18:FN18"/>
    <mergeCell ref="FO18:FS18"/>
    <mergeCell ref="DV18:DZ18"/>
    <mergeCell ref="EA18:EE18"/>
    <mergeCell ref="EF18:EJ18"/>
    <mergeCell ref="EK18:EO18"/>
    <mergeCell ref="EP18:ET18"/>
    <mergeCell ref="CW18:DA18"/>
    <mergeCell ref="DB18:DF18"/>
    <mergeCell ref="DG18:DK18"/>
    <mergeCell ref="DL18:DP18"/>
    <mergeCell ref="DQ18:DU18"/>
    <mergeCell ref="PJ18:PN18"/>
    <mergeCell ref="PO18:PS18"/>
    <mergeCell ref="PT18:PX18"/>
    <mergeCell ref="PY18:QC18"/>
    <mergeCell ref="QD18:QH18"/>
    <mergeCell ref="OK18:OO18"/>
    <mergeCell ref="OP18:OT18"/>
    <mergeCell ref="OU18:OY18"/>
    <mergeCell ref="OZ18:PD18"/>
    <mergeCell ref="PE18:PI18"/>
    <mergeCell ref="NL18:NP18"/>
    <mergeCell ref="NQ18:NU18"/>
    <mergeCell ref="NV18:NZ18"/>
    <mergeCell ref="OA18:OE18"/>
    <mergeCell ref="OF18:OJ18"/>
    <mergeCell ref="MM18:MQ18"/>
    <mergeCell ref="MR18:MV18"/>
    <mergeCell ref="MW18:NA18"/>
    <mergeCell ref="NB18:NF18"/>
    <mergeCell ref="NG18:NK18"/>
    <mergeCell ref="LN18:LR18"/>
    <mergeCell ref="LS18:LW18"/>
    <mergeCell ref="LX18:MB18"/>
    <mergeCell ref="MC18:MG18"/>
    <mergeCell ref="MH18:ML18"/>
    <mergeCell ref="KO18:KS18"/>
    <mergeCell ref="KT18:KX18"/>
    <mergeCell ref="KY18:LC18"/>
    <mergeCell ref="LD18:LH18"/>
    <mergeCell ref="LI18:LM18"/>
    <mergeCell ref="JP18:JT18"/>
    <mergeCell ref="JU18:JY18"/>
    <mergeCell ref="JZ18:KD18"/>
    <mergeCell ref="KE18:KI18"/>
    <mergeCell ref="KJ18:KN18"/>
    <mergeCell ref="HR18:HV18"/>
    <mergeCell ref="XEV17:XEZ17"/>
    <mergeCell ref="XFA17:XFD17"/>
    <mergeCell ref="K18:O18"/>
    <mergeCell ref="P18:T18"/>
    <mergeCell ref="U18:Y18"/>
    <mergeCell ref="Z18:AD18"/>
    <mergeCell ref="AE18:AI18"/>
    <mergeCell ref="AJ18:AN18"/>
    <mergeCell ref="AO18:AS18"/>
    <mergeCell ref="AT18:AX18"/>
    <mergeCell ref="AY18:BC18"/>
    <mergeCell ref="BD18:BH18"/>
    <mergeCell ref="BI18:BM18"/>
    <mergeCell ref="BN18:BR18"/>
    <mergeCell ref="BS18:BW18"/>
    <mergeCell ref="XDW17:XEA17"/>
    <mergeCell ref="XEB17:XEF17"/>
    <mergeCell ref="XEG17:XEK17"/>
    <mergeCell ref="XEL17:XEP17"/>
    <mergeCell ref="XEQ17:XEU17"/>
    <mergeCell ref="XCX17:XDB17"/>
    <mergeCell ref="XDC17:XDG17"/>
    <mergeCell ref="XDH17:XDL17"/>
    <mergeCell ref="XDM17:XDQ17"/>
    <mergeCell ref="XDR17:XDV17"/>
    <mergeCell ref="XBY17:XCC17"/>
    <mergeCell ref="XCD17:XCH17"/>
    <mergeCell ref="XCI17:XCM17"/>
    <mergeCell ref="XCN17:XCR17"/>
    <mergeCell ref="XCS17:XCW17"/>
    <mergeCell ref="XAZ17:XBD17"/>
    <mergeCell ref="XBE17:XBI17"/>
    <mergeCell ref="XBJ17:XBN17"/>
    <mergeCell ref="XBO17:XBS17"/>
    <mergeCell ref="XBT17:XBX17"/>
    <mergeCell ref="XAA17:XAE17"/>
    <mergeCell ref="XAF17:XAJ17"/>
    <mergeCell ref="XAK17:XAO17"/>
    <mergeCell ref="XAP17:XAT17"/>
    <mergeCell ref="XAU17:XAY17"/>
    <mergeCell ref="WZB17:WZF17"/>
    <mergeCell ref="WZG17:WZK17"/>
    <mergeCell ref="WZL17:WZP17"/>
    <mergeCell ref="WZQ17:WZU17"/>
    <mergeCell ref="WZV17:WZZ17"/>
    <mergeCell ref="WYC17:WYG17"/>
    <mergeCell ref="WYH17:WYL17"/>
    <mergeCell ref="WYM17:WYQ17"/>
    <mergeCell ref="WYR17:WYV17"/>
    <mergeCell ref="WYW17:WZA17"/>
    <mergeCell ref="WXD17:WXH17"/>
    <mergeCell ref="WXI17:WXM17"/>
    <mergeCell ref="WXN17:WXR17"/>
    <mergeCell ref="WXS17:WXW17"/>
    <mergeCell ref="WXX17:WYB17"/>
    <mergeCell ref="WWE17:WWI17"/>
    <mergeCell ref="WWJ17:WWN17"/>
    <mergeCell ref="WWO17:WWS17"/>
    <mergeCell ref="IQ18:IU18"/>
    <mergeCell ref="IV18:IZ18"/>
    <mergeCell ref="JA18:JE18"/>
    <mergeCell ref="JF18:JJ18"/>
    <mergeCell ref="JK18:JO18"/>
    <mergeCell ref="IB18:IF18"/>
    <mergeCell ref="WWT17:WWX17"/>
    <mergeCell ref="WWY17:WXC17"/>
    <mergeCell ref="WVF17:WVJ17"/>
    <mergeCell ref="WVK17:WVO17"/>
    <mergeCell ref="WVP17:WVT17"/>
    <mergeCell ref="WVU17:WVY17"/>
    <mergeCell ref="WVZ17:WWD17"/>
    <mergeCell ref="WUG17:WUK17"/>
    <mergeCell ref="WUL17:WUP17"/>
    <mergeCell ref="WUQ17:WUU17"/>
    <mergeCell ref="WUV17:WUZ17"/>
    <mergeCell ref="WVA17:WVE17"/>
    <mergeCell ref="WTH17:WTL17"/>
    <mergeCell ref="WTM17:WTQ17"/>
    <mergeCell ref="WTR17:WTV17"/>
    <mergeCell ref="WTW17:WUA17"/>
    <mergeCell ref="WUB17:WUF17"/>
    <mergeCell ref="WSI17:WSM17"/>
    <mergeCell ref="WSN17:WSR17"/>
    <mergeCell ref="WSS17:WSW17"/>
    <mergeCell ref="WSX17:WTB17"/>
    <mergeCell ref="WTC17:WTG17"/>
    <mergeCell ref="WRJ17:WRN17"/>
    <mergeCell ref="WRO17:WRS17"/>
    <mergeCell ref="WRT17:WRX17"/>
    <mergeCell ref="WRY17:WSC17"/>
    <mergeCell ref="WSD17:WSH17"/>
    <mergeCell ref="WQK17:WQO17"/>
    <mergeCell ref="WQP17:WQT17"/>
    <mergeCell ref="WQU17:WQY17"/>
    <mergeCell ref="WQZ17:WRD17"/>
    <mergeCell ref="WRE17:WRI17"/>
    <mergeCell ref="WPL17:WPP17"/>
    <mergeCell ref="WPQ17:WPU17"/>
    <mergeCell ref="WPV17:WPZ17"/>
    <mergeCell ref="WQA17:WQE17"/>
    <mergeCell ref="WQF17:WQJ17"/>
    <mergeCell ref="WOM17:WOQ17"/>
    <mergeCell ref="WOR17:WOV17"/>
    <mergeCell ref="WOW17:WPA17"/>
    <mergeCell ref="WPB17:WPF17"/>
    <mergeCell ref="WPG17:WPK17"/>
    <mergeCell ref="WNN17:WNR17"/>
    <mergeCell ref="WNS17:WNW17"/>
    <mergeCell ref="WNX17:WOB17"/>
    <mergeCell ref="WOC17:WOG17"/>
    <mergeCell ref="WOH17:WOL17"/>
    <mergeCell ref="WMO17:WMS17"/>
    <mergeCell ref="WMT17:WMX17"/>
    <mergeCell ref="WMY17:WNC17"/>
    <mergeCell ref="WND17:WNH17"/>
    <mergeCell ref="WNI17:WNM17"/>
    <mergeCell ref="WLP17:WLT17"/>
    <mergeCell ref="WLU17:WLY17"/>
    <mergeCell ref="WLZ17:WMD17"/>
    <mergeCell ref="WME17:WMI17"/>
    <mergeCell ref="WMJ17:WMN17"/>
    <mergeCell ref="WKQ17:WKU17"/>
    <mergeCell ref="WKV17:WKZ17"/>
    <mergeCell ref="WLA17:WLE17"/>
    <mergeCell ref="WLF17:WLJ17"/>
    <mergeCell ref="WLK17:WLO17"/>
    <mergeCell ref="WJR17:WJV17"/>
    <mergeCell ref="WJW17:WKA17"/>
    <mergeCell ref="WKB17:WKF17"/>
    <mergeCell ref="WKG17:WKK17"/>
    <mergeCell ref="WKL17:WKP17"/>
    <mergeCell ref="WIS17:WIW17"/>
    <mergeCell ref="WIX17:WJB17"/>
    <mergeCell ref="WJC17:WJG17"/>
    <mergeCell ref="WJH17:WJL17"/>
    <mergeCell ref="WJM17:WJQ17"/>
    <mergeCell ref="WHT17:WHX17"/>
    <mergeCell ref="WHY17:WIC17"/>
    <mergeCell ref="WID17:WIH17"/>
    <mergeCell ref="WII17:WIM17"/>
    <mergeCell ref="WIN17:WIR17"/>
    <mergeCell ref="WGU17:WGY17"/>
    <mergeCell ref="WGZ17:WHD17"/>
    <mergeCell ref="WHE17:WHI17"/>
    <mergeCell ref="WHJ17:WHN17"/>
    <mergeCell ref="WHO17:WHS17"/>
    <mergeCell ref="WFV17:WFZ17"/>
    <mergeCell ref="WGA17:WGE17"/>
    <mergeCell ref="WGF17:WGJ17"/>
    <mergeCell ref="WGK17:WGO17"/>
    <mergeCell ref="WGP17:WGT17"/>
    <mergeCell ref="WEW17:WFA17"/>
    <mergeCell ref="WFB17:WFF17"/>
    <mergeCell ref="WFG17:WFK17"/>
    <mergeCell ref="WFL17:WFP17"/>
    <mergeCell ref="WFQ17:WFU17"/>
    <mergeCell ref="WDX17:WEB17"/>
    <mergeCell ref="WEC17:WEG17"/>
    <mergeCell ref="WEH17:WEL17"/>
    <mergeCell ref="WEM17:WEQ17"/>
    <mergeCell ref="WER17:WEV17"/>
    <mergeCell ref="WCY17:WDC17"/>
    <mergeCell ref="WDD17:WDH17"/>
    <mergeCell ref="WDI17:WDM17"/>
    <mergeCell ref="WDN17:WDR17"/>
    <mergeCell ref="WDS17:WDW17"/>
    <mergeCell ref="WBZ17:WCD17"/>
    <mergeCell ref="WCE17:WCI17"/>
    <mergeCell ref="WCJ17:WCN17"/>
    <mergeCell ref="WCO17:WCS17"/>
    <mergeCell ref="WCT17:WCX17"/>
    <mergeCell ref="WBA17:WBE17"/>
    <mergeCell ref="WBF17:WBJ17"/>
    <mergeCell ref="WBK17:WBO17"/>
    <mergeCell ref="WBP17:WBT17"/>
    <mergeCell ref="WBU17:WBY17"/>
    <mergeCell ref="WAB17:WAF17"/>
    <mergeCell ref="WAG17:WAK17"/>
    <mergeCell ref="WAL17:WAP17"/>
    <mergeCell ref="WAQ17:WAU17"/>
    <mergeCell ref="WAV17:WAZ17"/>
    <mergeCell ref="VZC17:VZG17"/>
    <mergeCell ref="VZH17:VZL17"/>
    <mergeCell ref="VZM17:VZQ17"/>
    <mergeCell ref="VZR17:VZV17"/>
    <mergeCell ref="VZW17:WAA17"/>
    <mergeCell ref="VYD17:VYH17"/>
    <mergeCell ref="VYI17:VYM17"/>
    <mergeCell ref="VYN17:VYR17"/>
    <mergeCell ref="VYS17:VYW17"/>
    <mergeCell ref="VYX17:VZB17"/>
    <mergeCell ref="VXE17:VXI17"/>
    <mergeCell ref="VXJ17:VXN17"/>
    <mergeCell ref="VXO17:VXS17"/>
    <mergeCell ref="VXT17:VXX17"/>
    <mergeCell ref="VXY17:VYC17"/>
    <mergeCell ref="VWF17:VWJ17"/>
    <mergeCell ref="VWK17:VWO17"/>
    <mergeCell ref="VWP17:VWT17"/>
    <mergeCell ref="VWU17:VWY17"/>
    <mergeCell ref="VWZ17:VXD17"/>
    <mergeCell ref="VVG17:VVK17"/>
    <mergeCell ref="VVL17:VVP17"/>
    <mergeCell ref="VVQ17:VVU17"/>
    <mergeCell ref="VVV17:VVZ17"/>
    <mergeCell ref="VWA17:VWE17"/>
    <mergeCell ref="VUH17:VUL17"/>
    <mergeCell ref="VUM17:VUQ17"/>
    <mergeCell ref="VUR17:VUV17"/>
    <mergeCell ref="VUW17:VVA17"/>
    <mergeCell ref="VVB17:VVF17"/>
    <mergeCell ref="VTI17:VTM17"/>
    <mergeCell ref="VTN17:VTR17"/>
    <mergeCell ref="VTS17:VTW17"/>
    <mergeCell ref="VTX17:VUB17"/>
    <mergeCell ref="VUC17:VUG17"/>
    <mergeCell ref="VSJ17:VSN17"/>
    <mergeCell ref="VSO17:VSS17"/>
    <mergeCell ref="VST17:VSX17"/>
    <mergeCell ref="VSY17:VTC17"/>
    <mergeCell ref="VTD17:VTH17"/>
    <mergeCell ref="VRK17:VRO17"/>
    <mergeCell ref="VRP17:VRT17"/>
    <mergeCell ref="VRU17:VRY17"/>
    <mergeCell ref="VRZ17:VSD17"/>
    <mergeCell ref="VSE17:VSI17"/>
    <mergeCell ref="VQL17:VQP17"/>
    <mergeCell ref="VQQ17:VQU17"/>
    <mergeCell ref="VQV17:VQZ17"/>
    <mergeCell ref="VRA17:VRE17"/>
    <mergeCell ref="VRF17:VRJ17"/>
    <mergeCell ref="VPM17:VPQ17"/>
    <mergeCell ref="VPR17:VPV17"/>
    <mergeCell ref="VPW17:VQA17"/>
    <mergeCell ref="VQB17:VQF17"/>
    <mergeCell ref="VQG17:VQK17"/>
    <mergeCell ref="VON17:VOR17"/>
    <mergeCell ref="VOS17:VOW17"/>
    <mergeCell ref="VOX17:VPB17"/>
    <mergeCell ref="VPC17:VPG17"/>
    <mergeCell ref="VPH17:VPL17"/>
    <mergeCell ref="VNO17:VNS17"/>
    <mergeCell ref="VNT17:VNX17"/>
    <mergeCell ref="VNY17:VOC17"/>
    <mergeCell ref="VOD17:VOH17"/>
    <mergeCell ref="VOI17:VOM17"/>
    <mergeCell ref="VMP17:VMT17"/>
    <mergeCell ref="VMU17:VMY17"/>
    <mergeCell ref="VMZ17:VND17"/>
    <mergeCell ref="VNE17:VNI17"/>
    <mergeCell ref="VNJ17:VNN17"/>
    <mergeCell ref="VLQ17:VLU17"/>
    <mergeCell ref="VLV17:VLZ17"/>
    <mergeCell ref="VMA17:VME17"/>
    <mergeCell ref="VMF17:VMJ17"/>
    <mergeCell ref="VMK17:VMO17"/>
    <mergeCell ref="VKR17:VKV17"/>
    <mergeCell ref="VKW17:VLA17"/>
    <mergeCell ref="VLB17:VLF17"/>
    <mergeCell ref="VLG17:VLK17"/>
    <mergeCell ref="VLL17:VLP17"/>
    <mergeCell ref="VJS17:VJW17"/>
    <mergeCell ref="VJX17:VKB17"/>
    <mergeCell ref="VKC17:VKG17"/>
    <mergeCell ref="VKH17:VKL17"/>
    <mergeCell ref="VKM17:VKQ17"/>
    <mergeCell ref="VIT17:VIX17"/>
    <mergeCell ref="VIY17:VJC17"/>
    <mergeCell ref="VJD17:VJH17"/>
    <mergeCell ref="VJI17:VJM17"/>
    <mergeCell ref="VJN17:VJR17"/>
    <mergeCell ref="VHU17:VHY17"/>
    <mergeCell ref="VHZ17:VID17"/>
    <mergeCell ref="VIE17:VII17"/>
    <mergeCell ref="VIJ17:VIN17"/>
    <mergeCell ref="VIO17:VIS17"/>
    <mergeCell ref="VGV17:VGZ17"/>
    <mergeCell ref="VHA17:VHE17"/>
    <mergeCell ref="VHF17:VHJ17"/>
    <mergeCell ref="VHK17:VHO17"/>
    <mergeCell ref="VHP17:VHT17"/>
    <mergeCell ref="VFW17:VGA17"/>
    <mergeCell ref="VGB17:VGF17"/>
    <mergeCell ref="VGG17:VGK17"/>
    <mergeCell ref="VGL17:VGP17"/>
    <mergeCell ref="VGQ17:VGU17"/>
    <mergeCell ref="VEX17:VFB17"/>
    <mergeCell ref="VFC17:VFG17"/>
    <mergeCell ref="VFH17:VFL17"/>
    <mergeCell ref="VFM17:VFQ17"/>
    <mergeCell ref="VFR17:VFV17"/>
    <mergeCell ref="VDY17:VEC17"/>
    <mergeCell ref="VED17:VEH17"/>
    <mergeCell ref="VEI17:VEM17"/>
    <mergeCell ref="VEN17:VER17"/>
    <mergeCell ref="VES17:VEW17"/>
    <mergeCell ref="VCZ17:VDD17"/>
    <mergeCell ref="VDE17:VDI17"/>
    <mergeCell ref="VDJ17:VDN17"/>
    <mergeCell ref="VDO17:VDS17"/>
    <mergeCell ref="VDT17:VDX17"/>
    <mergeCell ref="VCA17:VCE17"/>
    <mergeCell ref="VCF17:VCJ17"/>
    <mergeCell ref="VCK17:VCO17"/>
    <mergeCell ref="VCP17:VCT17"/>
    <mergeCell ref="VCU17:VCY17"/>
    <mergeCell ref="VBB17:VBF17"/>
    <mergeCell ref="VBG17:VBK17"/>
    <mergeCell ref="VBL17:VBP17"/>
    <mergeCell ref="VBQ17:VBU17"/>
    <mergeCell ref="VBV17:VBZ17"/>
    <mergeCell ref="VAC17:VAG17"/>
    <mergeCell ref="VAH17:VAL17"/>
    <mergeCell ref="VAM17:VAQ17"/>
    <mergeCell ref="VAR17:VAV17"/>
    <mergeCell ref="VAW17:VBA17"/>
    <mergeCell ref="UZD17:UZH17"/>
    <mergeCell ref="UZI17:UZM17"/>
    <mergeCell ref="UZN17:UZR17"/>
    <mergeCell ref="UZS17:UZW17"/>
    <mergeCell ref="UZX17:VAB17"/>
    <mergeCell ref="UYE17:UYI17"/>
    <mergeCell ref="UYJ17:UYN17"/>
    <mergeCell ref="UYO17:UYS17"/>
    <mergeCell ref="UYT17:UYX17"/>
    <mergeCell ref="UYY17:UZC17"/>
    <mergeCell ref="UXF17:UXJ17"/>
    <mergeCell ref="UXK17:UXO17"/>
    <mergeCell ref="UXP17:UXT17"/>
    <mergeCell ref="UXU17:UXY17"/>
    <mergeCell ref="UXZ17:UYD17"/>
    <mergeCell ref="UWG17:UWK17"/>
    <mergeCell ref="UWL17:UWP17"/>
    <mergeCell ref="UWQ17:UWU17"/>
    <mergeCell ref="UWV17:UWZ17"/>
    <mergeCell ref="UXA17:UXE17"/>
    <mergeCell ref="UVH17:UVL17"/>
    <mergeCell ref="UVM17:UVQ17"/>
    <mergeCell ref="UVR17:UVV17"/>
    <mergeCell ref="UVW17:UWA17"/>
    <mergeCell ref="UWB17:UWF17"/>
    <mergeCell ref="UUI17:UUM17"/>
    <mergeCell ref="UUN17:UUR17"/>
    <mergeCell ref="UUS17:UUW17"/>
    <mergeCell ref="UUX17:UVB17"/>
    <mergeCell ref="UVC17:UVG17"/>
    <mergeCell ref="UTJ17:UTN17"/>
    <mergeCell ref="UTO17:UTS17"/>
    <mergeCell ref="UTT17:UTX17"/>
    <mergeCell ref="UTY17:UUC17"/>
    <mergeCell ref="UUD17:UUH17"/>
    <mergeCell ref="USK17:USO17"/>
    <mergeCell ref="USP17:UST17"/>
    <mergeCell ref="USU17:USY17"/>
    <mergeCell ref="USZ17:UTD17"/>
    <mergeCell ref="UTE17:UTI17"/>
    <mergeCell ref="URL17:URP17"/>
    <mergeCell ref="URQ17:URU17"/>
    <mergeCell ref="URV17:URZ17"/>
    <mergeCell ref="USA17:USE17"/>
    <mergeCell ref="USF17:USJ17"/>
    <mergeCell ref="UQM17:UQQ17"/>
    <mergeCell ref="UQR17:UQV17"/>
    <mergeCell ref="UQW17:URA17"/>
    <mergeCell ref="URB17:URF17"/>
    <mergeCell ref="URG17:URK17"/>
    <mergeCell ref="UPN17:UPR17"/>
    <mergeCell ref="UPS17:UPW17"/>
    <mergeCell ref="UPX17:UQB17"/>
    <mergeCell ref="UQC17:UQG17"/>
    <mergeCell ref="UQH17:UQL17"/>
    <mergeCell ref="UOO17:UOS17"/>
    <mergeCell ref="UOT17:UOX17"/>
    <mergeCell ref="UOY17:UPC17"/>
    <mergeCell ref="UPD17:UPH17"/>
    <mergeCell ref="UPI17:UPM17"/>
    <mergeCell ref="UNP17:UNT17"/>
    <mergeCell ref="UNU17:UNY17"/>
    <mergeCell ref="UNZ17:UOD17"/>
    <mergeCell ref="UOE17:UOI17"/>
    <mergeCell ref="UOJ17:UON17"/>
    <mergeCell ref="UMQ17:UMU17"/>
    <mergeCell ref="UMV17:UMZ17"/>
    <mergeCell ref="UNA17:UNE17"/>
    <mergeCell ref="UNF17:UNJ17"/>
    <mergeCell ref="UNK17:UNO17"/>
    <mergeCell ref="ULR17:ULV17"/>
    <mergeCell ref="ULW17:UMA17"/>
    <mergeCell ref="UMB17:UMF17"/>
    <mergeCell ref="UMG17:UMK17"/>
    <mergeCell ref="UML17:UMP17"/>
    <mergeCell ref="UKS17:UKW17"/>
    <mergeCell ref="UKX17:ULB17"/>
    <mergeCell ref="ULC17:ULG17"/>
    <mergeCell ref="ULH17:ULL17"/>
    <mergeCell ref="ULM17:ULQ17"/>
    <mergeCell ref="UJT17:UJX17"/>
    <mergeCell ref="UJY17:UKC17"/>
    <mergeCell ref="UKD17:UKH17"/>
    <mergeCell ref="UKI17:UKM17"/>
    <mergeCell ref="UKN17:UKR17"/>
    <mergeCell ref="UIU17:UIY17"/>
    <mergeCell ref="UIZ17:UJD17"/>
    <mergeCell ref="UJE17:UJI17"/>
    <mergeCell ref="UJJ17:UJN17"/>
    <mergeCell ref="UJO17:UJS17"/>
    <mergeCell ref="UHV17:UHZ17"/>
    <mergeCell ref="UIA17:UIE17"/>
    <mergeCell ref="UIF17:UIJ17"/>
    <mergeCell ref="UIK17:UIO17"/>
    <mergeCell ref="UIP17:UIT17"/>
    <mergeCell ref="UGW17:UHA17"/>
    <mergeCell ref="UHB17:UHF17"/>
    <mergeCell ref="UHG17:UHK17"/>
    <mergeCell ref="UHL17:UHP17"/>
    <mergeCell ref="UHQ17:UHU17"/>
    <mergeCell ref="UFX17:UGB17"/>
    <mergeCell ref="UGC17:UGG17"/>
    <mergeCell ref="UGH17:UGL17"/>
    <mergeCell ref="UGM17:UGQ17"/>
    <mergeCell ref="UGR17:UGV17"/>
    <mergeCell ref="UEY17:UFC17"/>
    <mergeCell ref="UFD17:UFH17"/>
    <mergeCell ref="UFI17:UFM17"/>
    <mergeCell ref="UFN17:UFR17"/>
    <mergeCell ref="UFS17:UFW17"/>
    <mergeCell ref="UDZ17:UED17"/>
    <mergeCell ref="UEE17:UEI17"/>
    <mergeCell ref="UEJ17:UEN17"/>
    <mergeCell ref="UEO17:UES17"/>
    <mergeCell ref="UET17:UEX17"/>
    <mergeCell ref="UDA17:UDE17"/>
    <mergeCell ref="UDF17:UDJ17"/>
    <mergeCell ref="UDK17:UDO17"/>
    <mergeCell ref="UDP17:UDT17"/>
    <mergeCell ref="UDU17:UDY17"/>
    <mergeCell ref="UCB17:UCF17"/>
    <mergeCell ref="UCG17:UCK17"/>
    <mergeCell ref="UCL17:UCP17"/>
    <mergeCell ref="UCQ17:UCU17"/>
    <mergeCell ref="UCV17:UCZ17"/>
    <mergeCell ref="UBC17:UBG17"/>
    <mergeCell ref="UBH17:UBL17"/>
    <mergeCell ref="UBM17:UBQ17"/>
    <mergeCell ref="UBR17:UBV17"/>
    <mergeCell ref="UBW17:UCA17"/>
    <mergeCell ref="UAD17:UAH17"/>
    <mergeCell ref="UAI17:UAM17"/>
    <mergeCell ref="UAN17:UAR17"/>
    <mergeCell ref="UAS17:UAW17"/>
    <mergeCell ref="UAX17:UBB17"/>
    <mergeCell ref="TZE17:TZI17"/>
    <mergeCell ref="TZJ17:TZN17"/>
    <mergeCell ref="TZO17:TZS17"/>
    <mergeCell ref="TZT17:TZX17"/>
    <mergeCell ref="TZY17:UAC17"/>
    <mergeCell ref="TYF17:TYJ17"/>
    <mergeCell ref="TYK17:TYO17"/>
    <mergeCell ref="TYP17:TYT17"/>
    <mergeCell ref="TYU17:TYY17"/>
    <mergeCell ref="TYZ17:TZD17"/>
    <mergeCell ref="TXG17:TXK17"/>
    <mergeCell ref="TXL17:TXP17"/>
    <mergeCell ref="TXQ17:TXU17"/>
    <mergeCell ref="TXV17:TXZ17"/>
    <mergeCell ref="TYA17:TYE17"/>
    <mergeCell ref="TWH17:TWL17"/>
    <mergeCell ref="TWM17:TWQ17"/>
    <mergeCell ref="TWR17:TWV17"/>
    <mergeCell ref="TWW17:TXA17"/>
    <mergeCell ref="TXB17:TXF17"/>
    <mergeCell ref="TVI17:TVM17"/>
    <mergeCell ref="TVN17:TVR17"/>
    <mergeCell ref="TVS17:TVW17"/>
    <mergeCell ref="TVX17:TWB17"/>
    <mergeCell ref="TWC17:TWG17"/>
    <mergeCell ref="TUJ17:TUN17"/>
    <mergeCell ref="TUO17:TUS17"/>
    <mergeCell ref="TUT17:TUX17"/>
    <mergeCell ref="TUY17:TVC17"/>
    <mergeCell ref="TVD17:TVH17"/>
    <mergeCell ref="TTK17:TTO17"/>
    <mergeCell ref="TTP17:TTT17"/>
    <mergeCell ref="TTU17:TTY17"/>
    <mergeCell ref="TTZ17:TUD17"/>
    <mergeCell ref="TUE17:TUI17"/>
    <mergeCell ref="TSL17:TSP17"/>
    <mergeCell ref="TSQ17:TSU17"/>
    <mergeCell ref="TSV17:TSZ17"/>
    <mergeCell ref="TTA17:TTE17"/>
    <mergeCell ref="TTF17:TTJ17"/>
    <mergeCell ref="TRM17:TRQ17"/>
    <mergeCell ref="TRR17:TRV17"/>
    <mergeCell ref="TRW17:TSA17"/>
    <mergeCell ref="TSB17:TSF17"/>
    <mergeCell ref="TSG17:TSK17"/>
    <mergeCell ref="TQN17:TQR17"/>
    <mergeCell ref="TQS17:TQW17"/>
    <mergeCell ref="TQX17:TRB17"/>
    <mergeCell ref="TRC17:TRG17"/>
    <mergeCell ref="TRH17:TRL17"/>
    <mergeCell ref="TPO17:TPS17"/>
    <mergeCell ref="TPT17:TPX17"/>
    <mergeCell ref="TPY17:TQC17"/>
    <mergeCell ref="TQD17:TQH17"/>
    <mergeCell ref="TQI17:TQM17"/>
    <mergeCell ref="TOP17:TOT17"/>
    <mergeCell ref="TOU17:TOY17"/>
    <mergeCell ref="TOZ17:TPD17"/>
    <mergeCell ref="TPE17:TPI17"/>
    <mergeCell ref="TPJ17:TPN17"/>
    <mergeCell ref="TNQ17:TNU17"/>
    <mergeCell ref="TNV17:TNZ17"/>
    <mergeCell ref="TOA17:TOE17"/>
    <mergeCell ref="TOF17:TOJ17"/>
    <mergeCell ref="TOK17:TOO17"/>
    <mergeCell ref="TMR17:TMV17"/>
    <mergeCell ref="TMW17:TNA17"/>
    <mergeCell ref="TNB17:TNF17"/>
    <mergeCell ref="TNG17:TNK17"/>
    <mergeCell ref="TNL17:TNP17"/>
    <mergeCell ref="TLS17:TLW17"/>
    <mergeCell ref="TLX17:TMB17"/>
    <mergeCell ref="TMC17:TMG17"/>
    <mergeCell ref="TMH17:TML17"/>
    <mergeCell ref="TMM17:TMQ17"/>
    <mergeCell ref="TKT17:TKX17"/>
    <mergeCell ref="TKY17:TLC17"/>
    <mergeCell ref="TLD17:TLH17"/>
    <mergeCell ref="TLI17:TLM17"/>
    <mergeCell ref="TLN17:TLR17"/>
    <mergeCell ref="TJU17:TJY17"/>
    <mergeCell ref="TJZ17:TKD17"/>
    <mergeCell ref="TKE17:TKI17"/>
    <mergeCell ref="TKJ17:TKN17"/>
    <mergeCell ref="TKO17:TKS17"/>
    <mergeCell ref="TIV17:TIZ17"/>
    <mergeCell ref="TJA17:TJE17"/>
    <mergeCell ref="TJF17:TJJ17"/>
    <mergeCell ref="TJK17:TJO17"/>
    <mergeCell ref="TJP17:TJT17"/>
    <mergeCell ref="THW17:TIA17"/>
    <mergeCell ref="TIB17:TIF17"/>
    <mergeCell ref="TIG17:TIK17"/>
    <mergeCell ref="TIL17:TIP17"/>
    <mergeCell ref="TIQ17:TIU17"/>
    <mergeCell ref="TGX17:THB17"/>
    <mergeCell ref="THC17:THG17"/>
    <mergeCell ref="THH17:THL17"/>
    <mergeCell ref="THM17:THQ17"/>
    <mergeCell ref="THR17:THV17"/>
    <mergeCell ref="TFY17:TGC17"/>
    <mergeCell ref="TGD17:TGH17"/>
    <mergeCell ref="TGI17:TGM17"/>
    <mergeCell ref="TGN17:TGR17"/>
    <mergeCell ref="TGS17:TGW17"/>
    <mergeCell ref="TEZ17:TFD17"/>
    <mergeCell ref="TFE17:TFI17"/>
    <mergeCell ref="TFJ17:TFN17"/>
    <mergeCell ref="TFO17:TFS17"/>
    <mergeCell ref="TFT17:TFX17"/>
    <mergeCell ref="TEA17:TEE17"/>
    <mergeCell ref="TEF17:TEJ17"/>
    <mergeCell ref="TEK17:TEO17"/>
    <mergeCell ref="TEP17:TET17"/>
    <mergeCell ref="TEU17:TEY17"/>
    <mergeCell ref="TDB17:TDF17"/>
    <mergeCell ref="TDG17:TDK17"/>
    <mergeCell ref="TDL17:TDP17"/>
    <mergeCell ref="TDQ17:TDU17"/>
    <mergeCell ref="TDV17:TDZ17"/>
    <mergeCell ref="TCC17:TCG17"/>
    <mergeCell ref="TCH17:TCL17"/>
    <mergeCell ref="TCM17:TCQ17"/>
    <mergeCell ref="TCR17:TCV17"/>
    <mergeCell ref="TCW17:TDA17"/>
    <mergeCell ref="TBD17:TBH17"/>
    <mergeCell ref="TBI17:TBM17"/>
    <mergeCell ref="TBN17:TBR17"/>
    <mergeCell ref="TBS17:TBW17"/>
    <mergeCell ref="TBX17:TCB17"/>
    <mergeCell ref="TAE17:TAI17"/>
    <mergeCell ref="TAJ17:TAN17"/>
    <mergeCell ref="TAO17:TAS17"/>
    <mergeCell ref="TAT17:TAX17"/>
    <mergeCell ref="TAY17:TBC17"/>
    <mergeCell ref="SZF17:SZJ17"/>
    <mergeCell ref="SZK17:SZO17"/>
    <mergeCell ref="SZP17:SZT17"/>
    <mergeCell ref="SZU17:SZY17"/>
    <mergeCell ref="SZZ17:TAD17"/>
    <mergeCell ref="SYG17:SYK17"/>
    <mergeCell ref="SYL17:SYP17"/>
    <mergeCell ref="SYQ17:SYU17"/>
    <mergeCell ref="SYV17:SYZ17"/>
    <mergeCell ref="SZA17:SZE17"/>
    <mergeCell ref="SXH17:SXL17"/>
    <mergeCell ref="SXM17:SXQ17"/>
    <mergeCell ref="SXR17:SXV17"/>
    <mergeCell ref="SXW17:SYA17"/>
    <mergeCell ref="SYB17:SYF17"/>
    <mergeCell ref="SWI17:SWM17"/>
    <mergeCell ref="SWN17:SWR17"/>
    <mergeCell ref="SWS17:SWW17"/>
    <mergeCell ref="SWX17:SXB17"/>
    <mergeCell ref="SXC17:SXG17"/>
    <mergeCell ref="SVJ17:SVN17"/>
    <mergeCell ref="SVO17:SVS17"/>
    <mergeCell ref="SVT17:SVX17"/>
    <mergeCell ref="SVY17:SWC17"/>
    <mergeCell ref="SWD17:SWH17"/>
    <mergeCell ref="SUK17:SUO17"/>
    <mergeCell ref="SUP17:SUT17"/>
    <mergeCell ref="SUU17:SUY17"/>
    <mergeCell ref="SUZ17:SVD17"/>
    <mergeCell ref="SVE17:SVI17"/>
    <mergeCell ref="STL17:STP17"/>
    <mergeCell ref="STQ17:STU17"/>
    <mergeCell ref="STV17:STZ17"/>
    <mergeCell ref="SUA17:SUE17"/>
    <mergeCell ref="SUF17:SUJ17"/>
    <mergeCell ref="SSM17:SSQ17"/>
    <mergeCell ref="SSR17:SSV17"/>
    <mergeCell ref="SSW17:STA17"/>
    <mergeCell ref="STB17:STF17"/>
    <mergeCell ref="STG17:STK17"/>
    <mergeCell ref="SRN17:SRR17"/>
    <mergeCell ref="SRS17:SRW17"/>
    <mergeCell ref="SRX17:SSB17"/>
    <mergeCell ref="SSC17:SSG17"/>
    <mergeCell ref="SSH17:SSL17"/>
    <mergeCell ref="SQO17:SQS17"/>
    <mergeCell ref="SQT17:SQX17"/>
    <mergeCell ref="SQY17:SRC17"/>
    <mergeCell ref="SRD17:SRH17"/>
    <mergeCell ref="SRI17:SRM17"/>
    <mergeCell ref="SPP17:SPT17"/>
    <mergeCell ref="SPU17:SPY17"/>
    <mergeCell ref="SPZ17:SQD17"/>
    <mergeCell ref="SQE17:SQI17"/>
    <mergeCell ref="SQJ17:SQN17"/>
    <mergeCell ref="SOQ17:SOU17"/>
    <mergeCell ref="SOV17:SOZ17"/>
    <mergeCell ref="SPA17:SPE17"/>
    <mergeCell ref="SPF17:SPJ17"/>
    <mergeCell ref="SPK17:SPO17"/>
    <mergeCell ref="SNR17:SNV17"/>
    <mergeCell ref="SNW17:SOA17"/>
    <mergeCell ref="SOB17:SOF17"/>
    <mergeCell ref="SOG17:SOK17"/>
    <mergeCell ref="SOL17:SOP17"/>
    <mergeCell ref="SMS17:SMW17"/>
    <mergeCell ref="SMX17:SNB17"/>
    <mergeCell ref="SNC17:SNG17"/>
    <mergeCell ref="SNH17:SNL17"/>
    <mergeCell ref="SNM17:SNQ17"/>
    <mergeCell ref="SLT17:SLX17"/>
    <mergeCell ref="SLY17:SMC17"/>
    <mergeCell ref="SMD17:SMH17"/>
    <mergeCell ref="SMI17:SMM17"/>
    <mergeCell ref="SMN17:SMR17"/>
    <mergeCell ref="SKU17:SKY17"/>
    <mergeCell ref="SKZ17:SLD17"/>
    <mergeCell ref="SLE17:SLI17"/>
    <mergeCell ref="SLJ17:SLN17"/>
    <mergeCell ref="SLO17:SLS17"/>
    <mergeCell ref="SJV17:SJZ17"/>
    <mergeCell ref="SKA17:SKE17"/>
    <mergeCell ref="SKF17:SKJ17"/>
    <mergeCell ref="SKK17:SKO17"/>
    <mergeCell ref="SKP17:SKT17"/>
    <mergeCell ref="SIW17:SJA17"/>
    <mergeCell ref="SJB17:SJF17"/>
    <mergeCell ref="SJG17:SJK17"/>
    <mergeCell ref="SJL17:SJP17"/>
    <mergeCell ref="SJQ17:SJU17"/>
    <mergeCell ref="SHX17:SIB17"/>
    <mergeCell ref="SIC17:SIG17"/>
    <mergeCell ref="SIH17:SIL17"/>
    <mergeCell ref="SIM17:SIQ17"/>
    <mergeCell ref="SIR17:SIV17"/>
    <mergeCell ref="SGY17:SHC17"/>
    <mergeCell ref="SHD17:SHH17"/>
    <mergeCell ref="SHI17:SHM17"/>
    <mergeCell ref="SHN17:SHR17"/>
    <mergeCell ref="SHS17:SHW17"/>
    <mergeCell ref="SFZ17:SGD17"/>
    <mergeCell ref="SGE17:SGI17"/>
    <mergeCell ref="SGJ17:SGN17"/>
    <mergeCell ref="SGO17:SGS17"/>
    <mergeCell ref="SGT17:SGX17"/>
    <mergeCell ref="SFA17:SFE17"/>
    <mergeCell ref="SFF17:SFJ17"/>
    <mergeCell ref="SFK17:SFO17"/>
    <mergeCell ref="SFP17:SFT17"/>
    <mergeCell ref="SFU17:SFY17"/>
    <mergeCell ref="SEB17:SEF17"/>
    <mergeCell ref="SEG17:SEK17"/>
    <mergeCell ref="SEL17:SEP17"/>
    <mergeCell ref="SEQ17:SEU17"/>
    <mergeCell ref="SEV17:SEZ17"/>
    <mergeCell ref="SDC17:SDG17"/>
    <mergeCell ref="SDH17:SDL17"/>
    <mergeCell ref="SDM17:SDQ17"/>
    <mergeCell ref="SDR17:SDV17"/>
    <mergeCell ref="SDW17:SEA17"/>
    <mergeCell ref="SCD17:SCH17"/>
    <mergeCell ref="SCI17:SCM17"/>
    <mergeCell ref="SCN17:SCR17"/>
    <mergeCell ref="SCS17:SCW17"/>
    <mergeCell ref="SCX17:SDB17"/>
    <mergeCell ref="SBE17:SBI17"/>
    <mergeCell ref="SBJ17:SBN17"/>
    <mergeCell ref="SBO17:SBS17"/>
    <mergeCell ref="SBT17:SBX17"/>
    <mergeCell ref="SBY17:SCC17"/>
    <mergeCell ref="SAF17:SAJ17"/>
    <mergeCell ref="SAK17:SAO17"/>
    <mergeCell ref="SAP17:SAT17"/>
    <mergeCell ref="SAU17:SAY17"/>
    <mergeCell ref="SAZ17:SBD17"/>
    <mergeCell ref="RZG17:RZK17"/>
    <mergeCell ref="RZL17:RZP17"/>
    <mergeCell ref="RZQ17:RZU17"/>
    <mergeCell ref="RZV17:RZZ17"/>
    <mergeCell ref="SAA17:SAE17"/>
    <mergeCell ref="RYH17:RYL17"/>
    <mergeCell ref="RYM17:RYQ17"/>
    <mergeCell ref="RYR17:RYV17"/>
    <mergeCell ref="RYW17:RZA17"/>
    <mergeCell ref="RZB17:RZF17"/>
    <mergeCell ref="RXI17:RXM17"/>
    <mergeCell ref="RXN17:RXR17"/>
    <mergeCell ref="RXS17:RXW17"/>
    <mergeCell ref="RXX17:RYB17"/>
    <mergeCell ref="RYC17:RYG17"/>
    <mergeCell ref="RWJ17:RWN17"/>
    <mergeCell ref="RWO17:RWS17"/>
    <mergeCell ref="RWT17:RWX17"/>
    <mergeCell ref="RWY17:RXC17"/>
    <mergeCell ref="RXD17:RXH17"/>
    <mergeCell ref="RVK17:RVO17"/>
    <mergeCell ref="RVP17:RVT17"/>
    <mergeCell ref="RVU17:RVY17"/>
    <mergeCell ref="RVZ17:RWD17"/>
    <mergeCell ref="RWE17:RWI17"/>
    <mergeCell ref="RUL17:RUP17"/>
    <mergeCell ref="RUQ17:RUU17"/>
    <mergeCell ref="RUV17:RUZ17"/>
    <mergeCell ref="RVA17:RVE17"/>
    <mergeCell ref="RVF17:RVJ17"/>
    <mergeCell ref="RTM17:RTQ17"/>
    <mergeCell ref="RTR17:RTV17"/>
    <mergeCell ref="RTW17:RUA17"/>
    <mergeCell ref="RUB17:RUF17"/>
    <mergeCell ref="RUG17:RUK17"/>
    <mergeCell ref="RSN17:RSR17"/>
    <mergeCell ref="RSS17:RSW17"/>
    <mergeCell ref="RSX17:RTB17"/>
    <mergeCell ref="RTC17:RTG17"/>
    <mergeCell ref="RTH17:RTL17"/>
    <mergeCell ref="RRO17:RRS17"/>
    <mergeCell ref="RRT17:RRX17"/>
    <mergeCell ref="RRY17:RSC17"/>
    <mergeCell ref="RSD17:RSH17"/>
    <mergeCell ref="RSI17:RSM17"/>
    <mergeCell ref="RQP17:RQT17"/>
    <mergeCell ref="RQU17:RQY17"/>
    <mergeCell ref="RQZ17:RRD17"/>
    <mergeCell ref="RRE17:RRI17"/>
    <mergeCell ref="RRJ17:RRN17"/>
    <mergeCell ref="RPQ17:RPU17"/>
    <mergeCell ref="RPV17:RPZ17"/>
    <mergeCell ref="RQA17:RQE17"/>
    <mergeCell ref="RQF17:RQJ17"/>
    <mergeCell ref="RQK17:RQO17"/>
    <mergeCell ref="ROR17:ROV17"/>
    <mergeCell ref="ROW17:RPA17"/>
    <mergeCell ref="RPB17:RPF17"/>
    <mergeCell ref="RPG17:RPK17"/>
    <mergeCell ref="RPL17:RPP17"/>
    <mergeCell ref="RNS17:RNW17"/>
    <mergeCell ref="RNX17:ROB17"/>
    <mergeCell ref="ROC17:ROG17"/>
    <mergeCell ref="ROH17:ROL17"/>
    <mergeCell ref="ROM17:ROQ17"/>
    <mergeCell ref="RMT17:RMX17"/>
    <mergeCell ref="RMY17:RNC17"/>
    <mergeCell ref="RND17:RNH17"/>
    <mergeCell ref="RNI17:RNM17"/>
    <mergeCell ref="RNN17:RNR17"/>
    <mergeCell ref="RLU17:RLY17"/>
    <mergeCell ref="RLZ17:RMD17"/>
    <mergeCell ref="RME17:RMI17"/>
    <mergeCell ref="RMJ17:RMN17"/>
    <mergeCell ref="RMO17:RMS17"/>
    <mergeCell ref="RKV17:RKZ17"/>
    <mergeCell ref="RLA17:RLE17"/>
    <mergeCell ref="RLF17:RLJ17"/>
    <mergeCell ref="RLK17:RLO17"/>
    <mergeCell ref="RLP17:RLT17"/>
    <mergeCell ref="RJW17:RKA17"/>
    <mergeCell ref="RKB17:RKF17"/>
    <mergeCell ref="RKG17:RKK17"/>
    <mergeCell ref="RKL17:RKP17"/>
    <mergeCell ref="RKQ17:RKU17"/>
    <mergeCell ref="RIX17:RJB17"/>
    <mergeCell ref="RJC17:RJG17"/>
    <mergeCell ref="RJH17:RJL17"/>
    <mergeCell ref="RJM17:RJQ17"/>
    <mergeCell ref="RJR17:RJV17"/>
    <mergeCell ref="RHY17:RIC17"/>
    <mergeCell ref="RID17:RIH17"/>
    <mergeCell ref="RII17:RIM17"/>
    <mergeCell ref="RIN17:RIR17"/>
    <mergeCell ref="RIS17:RIW17"/>
    <mergeCell ref="RGZ17:RHD17"/>
    <mergeCell ref="RHE17:RHI17"/>
    <mergeCell ref="RHJ17:RHN17"/>
    <mergeCell ref="RHO17:RHS17"/>
    <mergeCell ref="RHT17:RHX17"/>
    <mergeCell ref="RGA17:RGE17"/>
    <mergeCell ref="RGF17:RGJ17"/>
    <mergeCell ref="RGK17:RGO17"/>
    <mergeCell ref="RGP17:RGT17"/>
    <mergeCell ref="RGU17:RGY17"/>
    <mergeCell ref="RFB17:RFF17"/>
    <mergeCell ref="RFG17:RFK17"/>
    <mergeCell ref="RFL17:RFP17"/>
    <mergeCell ref="RFQ17:RFU17"/>
    <mergeCell ref="RFV17:RFZ17"/>
    <mergeCell ref="REC17:REG17"/>
    <mergeCell ref="REH17:REL17"/>
    <mergeCell ref="REM17:REQ17"/>
    <mergeCell ref="RER17:REV17"/>
    <mergeCell ref="REW17:RFA17"/>
    <mergeCell ref="RDD17:RDH17"/>
    <mergeCell ref="RDI17:RDM17"/>
    <mergeCell ref="RDN17:RDR17"/>
    <mergeCell ref="RDS17:RDW17"/>
    <mergeCell ref="RDX17:REB17"/>
    <mergeCell ref="RCE17:RCI17"/>
    <mergeCell ref="RCJ17:RCN17"/>
    <mergeCell ref="RCO17:RCS17"/>
    <mergeCell ref="RCT17:RCX17"/>
    <mergeCell ref="RCY17:RDC17"/>
    <mergeCell ref="RBF17:RBJ17"/>
    <mergeCell ref="RBK17:RBO17"/>
    <mergeCell ref="RBP17:RBT17"/>
    <mergeCell ref="RBU17:RBY17"/>
    <mergeCell ref="RBZ17:RCD17"/>
    <mergeCell ref="RAG17:RAK17"/>
    <mergeCell ref="RAL17:RAP17"/>
    <mergeCell ref="RAQ17:RAU17"/>
    <mergeCell ref="RAV17:RAZ17"/>
    <mergeCell ref="RBA17:RBE17"/>
    <mergeCell ref="QZH17:QZL17"/>
    <mergeCell ref="QZM17:QZQ17"/>
    <mergeCell ref="QZR17:QZV17"/>
    <mergeCell ref="QZW17:RAA17"/>
    <mergeCell ref="RAB17:RAF17"/>
    <mergeCell ref="QYI17:QYM17"/>
    <mergeCell ref="QYN17:QYR17"/>
    <mergeCell ref="QYS17:QYW17"/>
    <mergeCell ref="QYX17:QZB17"/>
    <mergeCell ref="QZC17:QZG17"/>
    <mergeCell ref="QXJ17:QXN17"/>
    <mergeCell ref="QXO17:QXS17"/>
    <mergeCell ref="QXT17:QXX17"/>
    <mergeCell ref="QXY17:QYC17"/>
    <mergeCell ref="QYD17:QYH17"/>
    <mergeCell ref="QWK17:QWO17"/>
    <mergeCell ref="QWP17:QWT17"/>
    <mergeCell ref="QWU17:QWY17"/>
    <mergeCell ref="QWZ17:QXD17"/>
    <mergeCell ref="QXE17:QXI17"/>
    <mergeCell ref="QVL17:QVP17"/>
    <mergeCell ref="QVQ17:QVU17"/>
    <mergeCell ref="QVV17:QVZ17"/>
    <mergeCell ref="QWA17:QWE17"/>
    <mergeCell ref="QWF17:QWJ17"/>
    <mergeCell ref="QUM17:QUQ17"/>
    <mergeCell ref="QUR17:QUV17"/>
    <mergeCell ref="QUW17:QVA17"/>
    <mergeCell ref="QVB17:QVF17"/>
    <mergeCell ref="QVG17:QVK17"/>
    <mergeCell ref="QTN17:QTR17"/>
    <mergeCell ref="QTS17:QTW17"/>
    <mergeCell ref="QTX17:QUB17"/>
    <mergeCell ref="QUC17:QUG17"/>
    <mergeCell ref="QUH17:QUL17"/>
    <mergeCell ref="QSO17:QSS17"/>
    <mergeCell ref="QST17:QSX17"/>
    <mergeCell ref="QSY17:QTC17"/>
    <mergeCell ref="QTD17:QTH17"/>
    <mergeCell ref="QTI17:QTM17"/>
    <mergeCell ref="QRP17:QRT17"/>
    <mergeCell ref="QRU17:QRY17"/>
    <mergeCell ref="QRZ17:QSD17"/>
    <mergeCell ref="QSE17:QSI17"/>
    <mergeCell ref="QSJ17:QSN17"/>
    <mergeCell ref="QQQ17:QQU17"/>
    <mergeCell ref="QQV17:QQZ17"/>
    <mergeCell ref="QRA17:QRE17"/>
    <mergeCell ref="QRF17:QRJ17"/>
    <mergeCell ref="QRK17:QRO17"/>
    <mergeCell ref="QPR17:QPV17"/>
    <mergeCell ref="QPW17:QQA17"/>
    <mergeCell ref="QQB17:QQF17"/>
    <mergeCell ref="QQG17:QQK17"/>
    <mergeCell ref="QQL17:QQP17"/>
    <mergeCell ref="QOS17:QOW17"/>
    <mergeCell ref="QOX17:QPB17"/>
    <mergeCell ref="QPC17:QPG17"/>
    <mergeCell ref="QPH17:QPL17"/>
    <mergeCell ref="QPM17:QPQ17"/>
    <mergeCell ref="QNT17:QNX17"/>
    <mergeCell ref="QNY17:QOC17"/>
    <mergeCell ref="QOD17:QOH17"/>
    <mergeCell ref="QOI17:QOM17"/>
    <mergeCell ref="QON17:QOR17"/>
    <mergeCell ref="QMU17:QMY17"/>
    <mergeCell ref="QMZ17:QND17"/>
    <mergeCell ref="QNE17:QNI17"/>
    <mergeCell ref="QNJ17:QNN17"/>
    <mergeCell ref="QNO17:QNS17"/>
    <mergeCell ref="QLV17:QLZ17"/>
    <mergeCell ref="QMA17:QME17"/>
    <mergeCell ref="QMF17:QMJ17"/>
    <mergeCell ref="QMK17:QMO17"/>
    <mergeCell ref="QMP17:QMT17"/>
    <mergeCell ref="QKW17:QLA17"/>
    <mergeCell ref="QLB17:QLF17"/>
    <mergeCell ref="QLG17:QLK17"/>
    <mergeCell ref="QLL17:QLP17"/>
    <mergeCell ref="QLQ17:QLU17"/>
    <mergeCell ref="QJX17:QKB17"/>
    <mergeCell ref="QKC17:QKG17"/>
    <mergeCell ref="QKH17:QKL17"/>
    <mergeCell ref="QKM17:QKQ17"/>
    <mergeCell ref="QKR17:QKV17"/>
    <mergeCell ref="QIY17:QJC17"/>
    <mergeCell ref="QJD17:QJH17"/>
    <mergeCell ref="QJI17:QJM17"/>
    <mergeCell ref="QJN17:QJR17"/>
    <mergeCell ref="QJS17:QJW17"/>
    <mergeCell ref="QHZ17:QID17"/>
    <mergeCell ref="QIE17:QII17"/>
    <mergeCell ref="QIJ17:QIN17"/>
    <mergeCell ref="QIO17:QIS17"/>
    <mergeCell ref="QIT17:QIX17"/>
    <mergeCell ref="QHA17:QHE17"/>
    <mergeCell ref="QHF17:QHJ17"/>
    <mergeCell ref="QHK17:QHO17"/>
    <mergeCell ref="QHP17:QHT17"/>
    <mergeCell ref="QHU17:QHY17"/>
    <mergeCell ref="QGB17:QGF17"/>
    <mergeCell ref="QGG17:QGK17"/>
    <mergeCell ref="QGL17:QGP17"/>
    <mergeCell ref="QGQ17:QGU17"/>
    <mergeCell ref="QGV17:QGZ17"/>
    <mergeCell ref="QFC17:QFG17"/>
    <mergeCell ref="QFH17:QFL17"/>
    <mergeCell ref="QFM17:QFQ17"/>
    <mergeCell ref="QFR17:QFV17"/>
    <mergeCell ref="QFW17:QGA17"/>
    <mergeCell ref="QED17:QEH17"/>
    <mergeCell ref="QEI17:QEM17"/>
    <mergeCell ref="QEN17:QER17"/>
    <mergeCell ref="QES17:QEW17"/>
    <mergeCell ref="QEX17:QFB17"/>
    <mergeCell ref="QDE17:QDI17"/>
    <mergeCell ref="QDJ17:QDN17"/>
    <mergeCell ref="QDO17:QDS17"/>
    <mergeCell ref="QDT17:QDX17"/>
    <mergeCell ref="QDY17:QEC17"/>
    <mergeCell ref="QCF17:QCJ17"/>
    <mergeCell ref="QCK17:QCO17"/>
    <mergeCell ref="QCP17:QCT17"/>
    <mergeCell ref="QCU17:QCY17"/>
    <mergeCell ref="QCZ17:QDD17"/>
    <mergeCell ref="QBG17:QBK17"/>
    <mergeCell ref="QBL17:QBP17"/>
    <mergeCell ref="QBQ17:QBU17"/>
    <mergeCell ref="QBV17:QBZ17"/>
    <mergeCell ref="QCA17:QCE17"/>
    <mergeCell ref="QAH17:QAL17"/>
    <mergeCell ref="QAM17:QAQ17"/>
    <mergeCell ref="QAR17:QAV17"/>
    <mergeCell ref="QAW17:QBA17"/>
    <mergeCell ref="QBB17:QBF17"/>
    <mergeCell ref="PZI17:PZM17"/>
    <mergeCell ref="PZN17:PZR17"/>
    <mergeCell ref="PZS17:PZW17"/>
    <mergeCell ref="PZX17:QAB17"/>
    <mergeCell ref="QAC17:QAG17"/>
    <mergeCell ref="PYJ17:PYN17"/>
    <mergeCell ref="PYO17:PYS17"/>
    <mergeCell ref="PYT17:PYX17"/>
    <mergeCell ref="PYY17:PZC17"/>
    <mergeCell ref="PZD17:PZH17"/>
    <mergeCell ref="PXK17:PXO17"/>
    <mergeCell ref="PXP17:PXT17"/>
    <mergeCell ref="PXU17:PXY17"/>
    <mergeCell ref="PXZ17:PYD17"/>
    <mergeCell ref="PYE17:PYI17"/>
    <mergeCell ref="PWL17:PWP17"/>
    <mergeCell ref="PWQ17:PWU17"/>
    <mergeCell ref="PWV17:PWZ17"/>
    <mergeCell ref="PXA17:PXE17"/>
    <mergeCell ref="PXF17:PXJ17"/>
    <mergeCell ref="PVM17:PVQ17"/>
    <mergeCell ref="PVR17:PVV17"/>
    <mergeCell ref="PVW17:PWA17"/>
    <mergeCell ref="PWB17:PWF17"/>
    <mergeCell ref="PWG17:PWK17"/>
    <mergeCell ref="PUN17:PUR17"/>
    <mergeCell ref="PUS17:PUW17"/>
    <mergeCell ref="PUX17:PVB17"/>
    <mergeCell ref="PVC17:PVG17"/>
    <mergeCell ref="PVH17:PVL17"/>
    <mergeCell ref="PTO17:PTS17"/>
    <mergeCell ref="PTT17:PTX17"/>
    <mergeCell ref="PTY17:PUC17"/>
    <mergeCell ref="PUD17:PUH17"/>
    <mergeCell ref="PUI17:PUM17"/>
    <mergeCell ref="PSP17:PST17"/>
    <mergeCell ref="PSU17:PSY17"/>
    <mergeCell ref="PSZ17:PTD17"/>
    <mergeCell ref="PTE17:PTI17"/>
    <mergeCell ref="PTJ17:PTN17"/>
    <mergeCell ref="PRQ17:PRU17"/>
    <mergeCell ref="PRV17:PRZ17"/>
    <mergeCell ref="PSA17:PSE17"/>
    <mergeCell ref="PSF17:PSJ17"/>
    <mergeCell ref="PSK17:PSO17"/>
    <mergeCell ref="PQR17:PQV17"/>
    <mergeCell ref="PQW17:PRA17"/>
    <mergeCell ref="PRB17:PRF17"/>
    <mergeCell ref="PRG17:PRK17"/>
    <mergeCell ref="PRL17:PRP17"/>
    <mergeCell ref="PPS17:PPW17"/>
    <mergeCell ref="PPX17:PQB17"/>
    <mergeCell ref="PQC17:PQG17"/>
    <mergeCell ref="PQH17:PQL17"/>
    <mergeCell ref="PQM17:PQQ17"/>
    <mergeCell ref="POT17:POX17"/>
    <mergeCell ref="POY17:PPC17"/>
    <mergeCell ref="PPD17:PPH17"/>
    <mergeCell ref="PPI17:PPM17"/>
    <mergeCell ref="PPN17:PPR17"/>
    <mergeCell ref="PNU17:PNY17"/>
    <mergeCell ref="PNZ17:POD17"/>
    <mergeCell ref="POE17:POI17"/>
    <mergeCell ref="POJ17:PON17"/>
    <mergeCell ref="POO17:POS17"/>
    <mergeCell ref="PMV17:PMZ17"/>
    <mergeCell ref="PNA17:PNE17"/>
    <mergeCell ref="PNF17:PNJ17"/>
    <mergeCell ref="PNK17:PNO17"/>
    <mergeCell ref="PNP17:PNT17"/>
    <mergeCell ref="PLW17:PMA17"/>
    <mergeCell ref="PMB17:PMF17"/>
    <mergeCell ref="PMG17:PMK17"/>
    <mergeCell ref="PML17:PMP17"/>
    <mergeCell ref="PMQ17:PMU17"/>
    <mergeCell ref="PKX17:PLB17"/>
    <mergeCell ref="PLC17:PLG17"/>
    <mergeCell ref="PLH17:PLL17"/>
    <mergeCell ref="PLM17:PLQ17"/>
    <mergeCell ref="PLR17:PLV17"/>
    <mergeCell ref="PJY17:PKC17"/>
    <mergeCell ref="PKD17:PKH17"/>
    <mergeCell ref="PKI17:PKM17"/>
    <mergeCell ref="PKN17:PKR17"/>
    <mergeCell ref="PKS17:PKW17"/>
    <mergeCell ref="PIZ17:PJD17"/>
    <mergeCell ref="PJE17:PJI17"/>
    <mergeCell ref="PJJ17:PJN17"/>
    <mergeCell ref="PJO17:PJS17"/>
    <mergeCell ref="PJT17:PJX17"/>
    <mergeCell ref="PIA17:PIE17"/>
    <mergeCell ref="PIF17:PIJ17"/>
    <mergeCell ref="PIK17:PIO17"/>
    <mergeCell ref="PIP17:PIT17"/>
    <mergeCell ref="PIU17:PIY17"/>
    <mergeCell ref="PHB17:PHF17"/>
    <mergeCell ref="PHG17:PHK17"/>
    <mergeCell ref="PHL17:PHP17"/>
    <mergeCell ref="PHQ17:PHU17"/>
    <mergeCell ref="PHV17:PHZ17"/>
    <mergeCell ref="PGC17:PGG17"/>
    <mergeCell ref="PGH17:PGL17"/>
    <mergeCell ref="PGM17:PGQ17"/>
    <mergeCell ref="PGR17:PGV17"/>
    <mergeCell ref="PGW17:PHA17"/>
    <mergeCell ref="PFD17:PFH17"/>
    <mergeCell ref="PFI17:PFM17"/>
    <mergeCell ref="PFN17:PFR17"/>
    <mergeCell ref="PFS17:PFW17"/>
    <mergeCell ref="PFX17:PGB17"/>
    <mergeCell ref="PEE17:PEI17"/>
    <mergeCell ref="PEJ17:PEN17"/>
    <mergeCell ref="PEO17:PES17"/>
    <mergeCell ref="PET17:PEX17"/>
    <mergeCell ref="PEY17:PFC17"/>
    <mergeCell ref="PDF17:PDJ17"/>
    <mergeCell ref="PDK17:PDO17"/>
    <mergeCell ref="PDP17:PDT17"/>
    <mergeCell ref="PDU17:PDY17"/>
    <mergeCell ref="PDZ17:PED17"/>
    <mergeCell ref="PCG17:PCK17"/>
    <mergeCell ref="PCL17:PCP17"/>
    <mergeCell ref="PCQ17:PCU17"/>
    <mergeCell ref="PCV17:PCZ17"/>
    <mergeCell ref="PDA17:PDE17"/>
    <mergeCell ref="PBH17:PBL17"/>
    <mergeCell ref="PBM17:PBQ17"/>
    <mergeCell ref="PBR17:PBV17"/>
    <mergeCell ref="PBW17:PCA17"/>
    <mergeCell ref="PCB17:PCF17"/>
    <mergeCell ref="PAI17:PAM17"/>
    <mergeCell ref="PAN17:PAR17"/>
    <mergeCell ref="PAS17:PAW17"/>
    <mergeCell ref="PAX17:PBB17"/>
    <mergeCell ref="PBC17:PBG17"/>
    <mergeCell ref="OZJ17:OZN17"/>
    <mergeCell ref="OZO17:OZS17"/>
    <mergeCell ref="OZT17:OZX17"/>
    <mergeCell ref="OZY17:PAC17"/>
    <mergeCell ref="PAD17:PAH17"/>
    <mergeCell ref="OYK17:OYO17"/>
    <mergeCell ref="OYP17:OYT17"/>
    <mergeCell ref="OYU17:OYY17"/>
    <mergeCell ref="OYZ17:OZD17"/>
    <mergeCell ref="OZE17:OZI17"/>
    <mergeCell ref="OXL17:OXP17"/>
    <mergeCell ref="OXQ17:OXU17"/>
    <mergeCell ref="OXV17:OXZ17"/>
    <mergeCell ref="OYA17:OYE17"/>
    <mergeCell ref="OYF17:OYJ17"/>
    <mergeCell ref="OWM17:OWQ17"/>
    <mergeCell ref="OWR17:OWV17"/>
    <mergeCell ref="OWW17:OXA17"/>
    <mergeCell ref="OXB17:OXF17"/>
    <mergeCell ref="OXG17:OXK17"/>
    <mergeCell ref="OVN17:OVR17"/>
    <mergeCell ref="OVS17:OVW17"/>
    <mergeCell ref="OVX17:OWB17"/>
    <mergeCell ref="OWC17:OWG17"/>
    <mergeCell ref="OWH17:OWL17"/>
    <mergeCell ref="OUO17:OUS17"/>
    <mergeCell ref="OUT17:OUX17"/>
    <mergeCell ref="OUY17:OVC17"/>
    <mergeCell ref="OVD17:OVH17"/>
    <mergeCell ref="OVI17:OVM17"/>
    <mergeCell ref="OTP17:OTT17"/>
    <mergeCell ref="OTU17:OTY17"/>
    <mergeCell ref="OTZ17:OUD17"/>
    <mergeCell ref="OUE17:OUI17"/>
    <mergeCell ref="OUJ17:OUN17"/>
    <mergeCell ref="OSQ17:OSU17"/>
    <mergeCell ref="OSV17:OSZ17"/>
    <mergeCell ref="OTA17:OTE17"/>
    <mergeCell ref="OTF17:OTJ17"/>
    <mergeCell ref="OTK17:OTO17"/>
    <mergeCell ref="ORR17:ORV17"/>
    <mergeCell ref="ORW17:OSA17"/>
    <mergeCell ref="OSB17:OSF17"/>
    <mergeCell ref="OSG17:OSK17"/>
    <mergeCell ref="OSL17:OSP17"/>
    <mergeCell ref="OQS17:OQW17"/>
    <mergeCell ref="OQX17:ORB17"/>
    <mergeCell ref="ORC17:ORG17"/>
    <mergeCell ref="ORH17:ORL17"/>
    <mergeCell ref="ORM17:ORQ17"/>
    <mergeCell ref="OPT17:OPX17"/>
    <mergeCell ref="OPY17:OQC17"/>
    <mergeCell ref="OQD17:OQH17"/>
    <mergeCell ref="OQI17:OQM17"/>
    <mergeCell ref="OQN17:OQR17"/>
    <mergeCell ref="OOU17:OOY17"/>
    <mergeCell ref="OOZ17:OPD17"/>
    <mergeCell ref="OPE17:OPI17"/>
    <mergeCell ref="OPJ17:OPN17"/>
    <mergeCell ref="OPO17:OPS17"/>
    <mergeCell ref="ONV17:ONZ17"/>
    <mergeCell ref="OOA17:OOE17"/>
    <mergeCell ref="OOF17:OOJ17"/>
    <mergeCell ref="OOK17:OOO17"/>
    <mergeCell ref="OOP17:OOT17"/>
    <mergeCell ref="OMW17:ONA17"/>
    <mergeCell ref="ONB17:ONF17"/>
    <mergeCell ref="ONG17:ONK17"/>
    <mergeCell ref="ONL17:ONP17"/>
    <mergeCell ref="ONQ17:ONU17"/>
    <mergeCell ref="OLX17:OMB17"/>
    <mergeCell ref="OMC17:OMG17"/>
    <mergeCell ref="OMH17:OML17"/>
    <mergeCell ref="OMM17:OMQ17"/>
    <mergeCell ref="OMR17:OMV17"/>
    <mergeCell ref="OKY17:OLC17"/>
    <mergeCell ref="OLD17:OLH17"/>
    <mergeCell ref="OLI17:OLM17"/>
    <mergeCell ref="OLN17:OLR17"/>
    <mergeCell ref="OLS17:OLW17"/>
    <mergeCell ref="OJZ17:OKD17"/>
    <mergeCell ref="OKE17:OKI17"/>
    <mergeCell ref="OKJ17:OKN17"/>
    <mergeCell ref="OKO17:OKS17"/>
    <mergeCell ref="OKT17:OKX17"/>
    <mergeCell ref="OJA17:OJE17"/>
    <mergeCell ref="OJF17:OJJ17"/>
    <mergeCell ref="OJK17:OJO17"/>
    <mergeCell ref="OJP17:OJT17"/>
    <mergeCell ref="OJU17:OJY17"/>
    <mergeCell ref="OIB17:OIF17"/>
    <mergeCell ref="OIG17:OIK17"/>
    <mergeCell ref="OIL17:OIP17"/>
    <mergeCell ref="OIQ17:OIU17"/>
    <mergeCell ref="OIV17:OIZ17"/>
    <mergeCell ref="OHC17:OHG17"/>
    <mergeCell ref="OHH17:OHL17"/>
    <mergeCell ref="OHM17:OHQ17"/>
    <mergeCell ref="OHR17:OHV17"/>
    <mergeCell ref="OHW17:OIA17"/>
    <mergeCell ref="OGD17:OGH17"/>
    <mergeCell ref="OGI17:OGM17"/>
    <mergeCell ref="OGN17:OGR17"/>
    <mergeCell ref="OGS17:OGW17"/>
    <mergeCell ref="OGX17:OHB17"/>
    <mergeCell ref="OFE17:OFI17"/>
    <mergeCell ref="OFJ17:OFN17"/>
    <mergeCell ref="OFO17:OFS17"/>
    <mergeCell ref="OFT17:OFX17"/>
    <mergeCell ref="OFY17:OGC17"/>
    <mergeCell ref="OEF17:OEJ17"/>
    <mergeCell ref="OEK17:OEO17"/>
    <mergeCell ref="OEP17:OET17"/>
    <mergeCell ref="OEU17:OEY17"/>
    <mergeCell ref="OEZ17:OFD17"/>
    <mergeCell ref="ODG17:ODK17"/>
    <mergeCell ref="ODL17:ODP17"/>
    <mergeCell ref="ODQ17:ODU17"/>
    <mergeCell ref="ODV17:ODZ17"/>
    <mergeCell ref="OEA17:OEE17"/>
    <mergeCell ref="OCH17:OCL17"/>
    <mergeCell ref="OCM17:OCQ17"/>
    <mergeCell ref="OCR17:OCV17"/>
    <mergeCell ref="OCW17:ODA17"/>
    <mergeCell ref="ODB17:ODF17"/>
    <mergeCell ref="OBI17:OBM17"/>
    <mergeCell ref="OBN17:OBR17"/>
    <mergeCell ref="OBS17:OBW17"/>
    <mergeCell ref="OBX17:OCB17"/>
    <mergeCell ref="OCC17:OCG17"/>
    <mergeCell ref="OAJ17:OAN17"/>
    <mergeCell ref="OAO17:OAS17"/>
    <mergeCell ref="OAT17:OAX17"/>
    <mergeCell ref="OAY17:OBC17"/>
    <mergeCell ref="OBD17:OBH17"/>
    <mergeCell ref="NZK17:NZO17"/>
    <mergeCell ref="NZP17:NZT17"/>
    <mergeCell ref="NZU17:NZY17"/>
    <mergeCell ref="NZZ17:OAD17"/>
    <mergeCell ref="OAE17:OAI17"/>
    <mergeCell ref="NYL17:NYP17"/>
    <mergeCell ref="NYQ17:NYU17"/>
    <mergeCell ref="NYV17:NYZ17"/>
    <mergeCell ref="NZA17:NZE17"/>
    <mergeCell ref="NZF17:NZJ17"/>
    <mergeCell ref="NXM17:NXQ17"/>
    <mergeCell ref="NXR17:NXV17"/>
    <mergeCell ref="NXW17:NYA17"/>
    <mergeCell ref="NYB17:NYF17"/>
    <mergeCell ref="NYG17:NYK17"/>
    <mergeCell ref="NWN17:NWR17"/>
    <mergeCell ref="NWS17:NWW17"/>
    <mergeCell ref="NWX17:NXB17"/>
    <mergeCell ref="NXC17:NXG17"/>
    <mergeCell ref="NXH17:NXL17"/>
    <mergeCell ref="NVO17:NVS17"/>
    <mergeCell ref="NVT17:NVX17"/>
    <mergeCell ref="NVY17:NWC17"/>
    <mergeCell ref="NWD17:NWH17"/>
    <mergeCell ref="NWI17:NWM17"/>
    <mergeCell ref="NUP17:NUT17"/>
    <mergeCell ref="NUU17:NUY17"/>
    <mergeCell ref="NUZ17:NVD17"/>
    <mergeCell ref="NVE17:NVI17"/>
    <mergeCell ref="NVJ17:NVN17"/>
    <mergeCell ref="NTQ17:NTU17"/>
    <mergeCell ref="NTV17:NTZ17"/>
    <mergeCell ref="NUA17:NUE17"/>
    <mergeCell ref="NUF17:NUJ17"/>
    <mergeCell ref="NUK17:NUO17"/>
    <mergeCell ref="NSR17:NSV17"/>
    <mergeCell ref="NSW17:NTA17"/>
    <mergeCell ref="NTB17:NTF17"/>
    <mergeCell ref="NTG17:NTK17"/>
    <mergeCell ref="NTL17:NTP17"/>
    <mergeCell ref="NRS17:NRW17"/>
    <mergeCell ref="NRX17:NSB17"/>
    <mergeCell ref="NSC17:NSG17"/>
    <mergeCell ref="NSH17:NSL17"/>
    <mergeCell ref="NSM17:NSQ17"/>
    <mergeCell ref="NQT17:NQX17"/>
    <mergeCell ref="NQY17:NRC17"/>
    <mergeCell ref="NRD17:NRH17"/>
    <mergeCell ref="NRI17:NRM17"/>
    <mergeCell ref="NRN17:NRR17"/>
    <mergeCell ref="NPU17:NPY17"/>
    <mergeCell ref="NPZ17:NQD17"/>
    <mergeCell ref="NQE17:NQI17"/>
    <mergeCell ref="NQJ17:NQN17"/>
    <mergeCell ref="NQO17:NQS17"/>
    <mergeCell ref="NOV17:NOZ17"/>
    <mergeCell ref="NPA17:NPE17"/>
    <mergeCell ref="NPF17:NPJ17"/>
    <mergeCell ref="NPK17:NPO17"/>
    <mergeCell ref="NPP17:NPT17"/>
    <mergeCell ref="NNW17:NOA17"/>
    <mergeCell ref="NOB17:NOF17"/>
    <mergeCell ref="NOG17:NOK17"/>
    <mergeCell ref="NOL17:NOP17"/>
    <mergeCell ref="NOQ17:NOU17"/>
    <mergeCell ref="NMX17:NNB17"/>
    <mergeCell ref="NNC17:NNG17"/>
    <mergeCell ref="NNH17:NNL17"/>
    <mergeCell ref="NNM17:NNQ17"/>
    <mergeCell ref="NNR17:NNV17"/>
    <mergeCell ref="NLY17:NMC17"/>
    <mergeCell ref="NMD17:NMH17"/>
    <mergeCell ref="NMI17:NMM17"/>
    <mergeCell ref="NMN17:NMR17"/>
    <mergeCell ref="NMS17:NMW17"/>
    <mergeCell ref="NKZ17:NLD17"/>
    <mergeCell ref="NLE17:NLI17"/>
    <mergeCell ref="NLJ17:NLN17"/>
    <mergeCell ref="NLO17:NLS17"/>
    <mergeCell ref="NLT17:NLX17"/>
    <mergeCell ref="NKA17:NKE17"/>
    <mergeCell ref="NKF17:NKJ17"/>
    <mergeCell ref="NKK17:NKO17"/>
    <mergeCell ref="NKP17:NKT17"/>
    <mergeCell ref="NKU17:NKY17"/>
    <mergeCell ref="NJB17:NJF17"/>
    <mergeCell ref="NJG17:NJK17"/>
    <mergeCell ref="NJL17:NJP17"/>
    <mergeCell ref="NJQ17:NJU17"/>
    <mergeCell ref="NJV17:NJZ17"/>
    <mergeCell ref="NIC17:NIG17"/>
    <mergeCell ref="NIH17:NIL17"/>
    <mergeCell ref="NIM17:NIQ17"/>
    <mergeCell ref="NIR17:NIV17"/>
    <mergeCell ref="NIW17:NJA17"/>
    <mergeCell ref="NHD17:NHH17"/>
    <mergeCell ref="NHI17:NHM17"/>
    <mergeCell ref="NHN17:NHR17"/>
    <mergeCell ref="NHS17:NHW17"/>
    <mergeCell ref="NHX17:NIB17"/>
    <mergeCell ref="NGE17:NGI17"/>
    <mergeCell ref="NGJ17:NGN17"/>
    <mergeCell ref="NGO17:NGS17"/>
    <mergeCell ref="NGT17:NGX17"/>
    <mergeCell ref="NGY17:NHC17"/>
    <mergeCell ref="NFF17:NFJ17"/>
    <mergeCell ref="NFK17:NFO17"/>
    <mergeCell ref="NFP17:NFT17"/>
    <mergeCell ref="NFU17:NFY17"/>
    <mergeCell ref="NFZ17:NGD17"/>
    <mergeCell ref="NEG17:NEK17"/>
    <mergeCell ref="NEL17:NEP17"/>
    <mergeCell ref="NEQ17:NEU17"/>
    <mergeCell ref="NEV17:NEZ17"/>
    <mergeCell ref="NFA17:NFE17"/>
    <mergeCell ref="NDH17:NDL17"/>
    <mergeCell ref="NDM17:NDQ17"/>
    <mergeCell ref="NDR17:NDV17"/>
    <mergeCell ref="NDW17:NEA17"/>
    <mergeCell ref="NEB17:NEF17"/>
    <mergeCell ref="NCI17:NCM17"/>
    <mergeCell ref="NCN17:NCR17"/>
    <mergeCell ref="NCS17:NCW17"/>
    <mergeCell ref="NCX17:NDB17"/>
    <mergeCell ref="NDC17:NDG17"/>
    <mergeCell ref="NBJ17:NBN17"/>
    <mergeCell ref="NBO17:NBS17"/>
    <mergeCell ref="NBT17:NBX17"/>
    <mergeCell ref="NBY17:NCC17"/>
    <mergeCell ref="NCD17:NCH17"/>
    <mergeCell ref="NAK17:NAO17"/>
    <mergeCell ref="NAP17:NAT17"/>
    <mergeCell ref="NAU17:NAY17"/>
    <mergeCell ref="NAZ17:NBD17"/>
    <mergeCell ref="NBE17:NBI17"/>
    <mergeCell ref="MZL17:MZP17"/>
    <mergeCell ref="MZQ17:MZU17"/>
    <mergeCell ref="MZV17:MZZ17"/>
    <mergeCell ref="NAA17:NAE17"/>
    <mergeCell ref="NAF17:NAJ17"/>
    <mergeCell ref="MYM17:MYQ17"/>
    <mergeCell ref="MYR17:MYV17"/>
    <mergeCell ref="MYW17:MZA17"/>
    <mergeCell ref="MZB17:MZF17"/>
    <mergeCell ref="MZG17:MZK17"/>
    <mergeCell ref="MXN17:MXR17"/>
    <mergeCell ref="MXS17:MXW17"/>
    <mergeCell ref="MXX17:MYB17"/>
    <mergeCell ref="MYC17:MYG17"/>
    <mergeCell ref="MYH17:MYL17"/>
    <mergeCell ref="MWO17:MWS17"/>
    <mergeCell ref="MWT17:MWX17"/>
    <mergeCell ref="MWY17:MXC17"/>
    <mergeCell ref="MXD17:MXH17"/>
    <mergeCell ref="MXI17:MXM17"/>
    <mergeCell ref="MVP17:MVT17"/>
    <mergeCell ref="MVU17:MVY17"/>
    <mergeCell ref="MVZ17:MWD17"/>
    <mergeCell ref="MWE17:MWI17"/>
    <mergeCell ref="MWJ17:MWN17"/>
    <mergeCell ref="MUQ17:MUU17"/>
    <mergeCell ref="MUV17:MUZ17"/>
    <mergeCell ref="MVA17:MVE17"/>
    <mergeCell ref="MVF17:MVJ17"/>
    <mergeCell ref="MVK17:MVO17"/>
    <mergeCell ref="MTR17:MTV17"/>
    <mergeCell ref="MTW17:MUA17"/>
    <mergeCell ref="MUB17:MUF17"/>
    <mergeCell ref="MUG17:MUK17"/>
    <mergeCell ref="MUL17:MUP17"/>
    <mergeCell ref="MSS17:MSW17"/>
    <mergeCell ref="MSX17:MTB17"/>
    <mergeCell ref="MTC17:MTG17"/>
    <mergeCell ref="MTH17:MTL17"/>
    <mergeCell ref="MTM17:MTQ17"/>
    <mergeCell ref="MRT17:MRX17"/>
    <mergeCell ref="MRY17:MSC17"/>
    <mergeCell ref="MSD17:MSH17"/>
    <mergeCell ref="MSI17:MSM17"/>
    <mergeCell ref="MSN17:MSR17"/>
    <mergeCell ref="MQU17:MQY17"/>
    <mergeCell ref="MQZ17:MRD17"/>
    <mergeCell ref="MRE17:MRI17"/>
    <mergeCell ref="MRJ17:MRN17"/>
    <mergeCell ref="MRO17:MRS17"/>
    <mergeCell ref="MPV17:MPZ17"/>
    <mergeCell ref="MQA17:MQE17"/>
    <mergeCell ref="MQF17:MQJ17"/>
    <mergeCell ref="MQK17:MQO17"/>
    <mergeCell ref="MQP17:MQT17"/>
    <mergeCell ref="MOW17:MPA17"/>
    <mergeCell ref="MPB17:MPF17"/>
    <mergeCell ref="MPG17:MPK17"/>
    <mergeCell ref="MPL17:MPP17"/>
    <mergeCell ref="MPQ17:MPU17"/>
    <mergeCell ref="MNX17:MOB17"/>
    <mergeCell ref="MOC17:MOG17"/>
    <mergeCell ref="MOH17:MOL17"/>
    <mergeCell ref="MOM17:MOQ17"/>
    <mergeCell ref="MOR17:MOV17"/>
    <mergeCell ref="MMY17:MNC17"/>
    <mergeCell ref="MND17:MNH17"/>
    <mergeCell ref="MNI17:MNM17"/>
    <mergeCell ref="MNN17:MNR17"/>
    <mergeCell ref="MNS17:MNW17"/>
    <mergeCell ref="MLZ17:MMD17"/>
    <mergeCell ref="MME17:MMI17"/>
    <mergeCell ref="MMJ17:MMN17"/>
    <mergeCell ref="MMO17:MMS17"/>
    <mergeCell ref="MMT17:MMX17"/>
    <mergeCell ref="MLA17:MLE17"/>
    <mergeCell ref="MLF17:MLJ17"/>
    <mergeCell ref="MLK17:MLO17"/>
    <mergeCell ref="MLP17:MLT17"/>
    <mergeCell ref="MLU17:MLY17"/>
    <mergeCell ref="MKB17:MKF17"/>
    <mergeCell ref="MKG17:MKK17"/>
    <mergeCell ref="MKL17:MKP17"/>
    <mergeCell ref="MKQ17:MKU17"/>
    <mergeCell ref="MKV17:MKZ17"/>
    <mergeCell ref="MJC17:MJG17"/>
    <mergeCell ref="MJH17:MJL17"/>
    <mergeCell ref="MJM17:MJQ17"/>
    <mergeCell ref="MJR17:MJV17"/>
    <mergeCell ref="MJW17:MKA17"/>
    <mergeCell ref="MID17:MIH17"/>
    <mergeCell ref="MII17:MIM17"/>
    <mergeCell ref="MIN17:MIR17"/>
    <mergeCell ref="MIS17:MIW17"/>
    <mergeCell ref="MIX17:MJB17"/>
    <mergeCell ref="MHE17:MHI17"/>
    <mergeCell ref="MHJ17:MHN17"/>
    <mergeCell ref="MHO17:MHS17"/>
    <mergeCell ref="MHT17:MHX17"/>
    <mergeCell ref="MHY17:MIC17"/>
    <mergeCell ref="MGF17:MGJ17"/>
    <mergeCell ref="MGK17:MGO17"/>
    <mergeCell ref="MGP17:MGT17"/>
    <mergeCell ref="MGU17:MGY17"/>
    <mergeCell ref="MGZ17:MHD17"/>
    <mergeCell ref="MFG17:MFK17"/>
    <mergeCell ref="MFL17:MFP17"/>
    <mergeCell ref="MFQ17:MFU17"/>
    <mergeCell ref="MFV17:MFZ17"/>
    <mergeCell ref="MGA17:MGE17"/>
    <mergeCell ref="MEH17:MEL17"/>
    <mergeCell ref="MEM17:MEQ17"/>
    <mergeCell ref="MER17:MEV17"/>
    <mergeCell ref="MEW17:MFA17"/>
    <mergeCell ref="MFB17:MFF17"/>
    <mergeCell ref="MDI17:MDM17"/>
    <mergeCell ref="MDN17:MDR17"/>
    <mergeCell ref="MDS17:MDW17"/>
    <mergeCell ref="MDX17:MEB17"/>
    <mergeCell ref="MEC17:MEG17"/>
    <mergeCell ref="MCJ17:MCN17"/>
    <mergeCell ref="MCO17:MCS17"/>
    <mergeCell ref="MCT17:MCX17"/>
    <mergeCell ref="MCY17:MDC17"/>
    <mergeCell ref="MDD17:MDH17"/>
    <mergeCell ref="MBK17:MBO17"/>
    <mergeCell ref="MBP17:MBT17"/>
    <mergeCell ref="MBU17:MBY17"/>
    <mergeCell ref="MBZ17:MCD17"/>
    <mergeCell ref="MCE17:MCI17"/>
    <mergeCell ref="MAL17:MAP17"/>
    <mergeCell ref="MAQ17:MAU17"/>
    <mergeCell ref="MAV17:MAZ17"/>
    <mergeCell ref="MBA17:MBE17"/>
    <mergeCell ref="MBF17:MBJ17"/>
    <mergeCell ref="LZM17:LZQ17"/>
    <mergeCell ref="LZR17:LZV17"/>
    <mergeCell ref="LZW17:MAA17"/>
    <mergeCell ref="MAB17:MAF17"/>
    <mergeCell ref="MAG17:MAK17"/>
    <mergeCell ref="LYN17:LYR17"/>
    <mergeCell ref="LYS17:LYW17"/>
    <mergeCell ref="LYX17:LZB17"/>
    <mergeCell ref="LZC17:LZG17"/>
    <mergeCell ref="LZH17:LZL17"/>
    <mergeCell ref="LXO17:LXS17"/>
    <mergeCell ref="LXT17:LXX17"/>
    <mergeCell ref="LXY17:LYC17"/>
    <mergeCell ref="LYD17:LYH17"/>
    <mergeCell ref="LYI17:LYM17"/>
    <mergeCell ref="LWP17:LWT17"/>
    <mergeCell ref="LWU17:LWY17"/>
    <mergeCell ref="LWZ17:LXD17"/>
    <mergeCell ref="LXE17:LXI17"/>
    <mergeCell ref="LXJ17:LXN17"/>
    <mergeCell ref="LVQ17:LVU17"/>
    <mergeCell ref="LVV17:LVZ17"/>
    <mergeCell ref="LWA17:LWE17"/>
    <mergeCell ref="LWF17:LWJ17"/>
    <mergeCell ref="LWK17:LWO17"/>
    <mergeCell ref="LUR17:LUV17"/>
    <mergeCell ref="LUW17:LVA17"/>
    <mergeCell ref="LVB17:LVF17"/>
    <mergeCell ref="LVG17:LVK17"/>
    <mergeCell ref="LVL17:LVP17"/>
    <mergeCell ref="LTS17:LTW17"/>
    <mergeCell ref="LTX17:LUB17"/>
    <mergeCell ref="LUC17:LUG17"/>
    <mergeCell ref="LUH17:LUL17"/>
    <mergeCell ref="LUM17:LUQ17"/>
    <mergeCell ref="LST17:LSX17"/>
    <mergeCell ref="LSY17:LTC17"/>
    <mergeCell ref="LTD17:LTH17"/>
    <mergeCell ref="LTI17:LTM17"/>
    <mergeCell ref="LTN17:LTR17"/>
    <mergeCell ref="LRU17:LRY17"/>
    <mergeCell ref="LRZ17:LSD17"/>
    <mergeCell ref="LSE17:LSI17"/>
    <mergeCell ref="LSJ17:LSN17"/>
    <mergeCell ref="LSO17:LSS17"/>
    <mergeCell ref="LQV17:LQZ17"/>
    <mergeCell ref="LRA17:LRE17"/>
    <mergeCell ref="LRF17:LRJ17"/>
    <mergeCell ref="LRK17:LRO17"/>
    <mergeCell ref="LRP17:LRT17"/>
    <mergeCell ref="LPW17:LQA17"/>
    <mergeCell ref="LQB17:LQF17"/>
    <mergeCell ref="LQG17:LQK17"/>
    <mergeCell ref="LQL17:LQP17"/>
    <mergeCell ref="LQQ17:LQU17"/>
    <mergeCell ref="LOX17:LPB17"/>
    <mergeCell ref="LPC17:LPG17"/>
    <mergeCell ref="LPH17:LPL17"/>
    <mergeCell ref="LPM17:LPQ17"/>
    <mergeCell ref="LPR17:LPV17"/>
    <mergeCell ref="LNY17:LOC17"/>
    <mergeCell ref="LOD17:LOH17"/>
    <mergeCell ref="LOI17:LOM17"/>
    <mergeCell ref="LON17:LOR17"/>
    <mergeCell ref="LOS17:LOW17"/>
    <mergeCell ref="LMZ17:LND17"/>
    <mergeCell ref="LNE17:LNI17"/>
    <mergeCell ref="LNJ17:LNN17"/>
    <mergeCell ref="LNO17:LNS17"/>
    <mergeCell ref="LNT17:LNX17"/>
    <mergeCell ref="LMA17:LME17"/>
    <mergeCell ref="LMF17:LMJ17"/>
    <mergeCell ref="LMK17:LMO17"/>
    <mergeCell ref="LMP17:LMT17"/>
    <mergeCell ref="LMU17:LMY17"/>
    <mergeCell ref="LLB17:LLF17"/>
    <mergeCell ref="LLG17:LLK17"/>
    <mergeCell ref="LLL17:LLP17"/>
    <mergeCell ref="LLQ17:LLU17"/>
    <mergeCell ref="LLV17:LLZ17"/>
    <mergeCell ref="LKC17:LKG17"/>
    <mergeCell ref="LKH17:LKL17"/>
    <mergeCell ref="LKM17:LKQ17"/>
    <mergeCell ref="LKR17:LKV17"/>
    <mergeCell ref="LKW17:LLA17"/>
    <mergeCell ref="LJD17:LJH17"/>
    <mergeCell ref="LJI17:LJM17"/>
    <mergeCell ref="LJN17:LJR17"/>
    <mergeCell ref="LJS17:LJW17"/>
    <mergeCell ref="LJX17:LKB17"/>
    <mergeCell ref="LIE17:LII17"/>
    <mergeCell ref="LIJ17:LIN17"/>
    <mergeCell ref="LIO17:LIS17"/>
    <mergeCell ref="LIT17:LIX17"/>
    <mergeCell ref="LIY17:LJC17"/>
    <mergeCell ref="LHF17:LHJ17"/>
    <mergeCell ref="LHK17:LHO17"/>
    <mergeCell ref="LHP17:LHT17"/>
    <mergeCell ref="LHU17:LHY17"/>
    <mergeCell ref="LHZ17:LID17"/>
    <mergeCell ref="LGG17:LGK17"/>
    <mergeCell ref="LGL17:LGP17"/>
    <mergeCell ref="LGQ17:LGU17"/>
    <mergeCell ref="LGV17:LGZ17"/>
    <mergeCell ref="LHA17:LHE17"/>
    <mergeCell ref="LFH17:LFL17"/>
    <mergeCell ref="LFM17:LFQ17"/>
    <mergeCell ref="LFR17:LFV17"/>
    <mergeCell ref="LFW17:LGA17"/>
    <mergeCell ref="LGB17:LGF17"/>
    <mergeCell ref="LEI17:LEM17"/>
    <mergeCell ref="LEN17:LER17"/>
    <mergeCell ref="LES17:LEW17"/>
    <mergeCell ref="LEX17:LFB17"/>
    <mergeCell ref="LFC17:LFG17"/>
    <mergeCell ref="LDJ17:LDN17"/>
    <mergeCell ref="LDO17:LDS17"/>
    <mergeCell ref="LDT17:LDX17"/>
    <mergeCell ref="LDY17:LEC17"/>
    <mergeCell ref="LED17:LEH17"/>
    <mergeCell ref="LCK17:LCO17"/>
    <mergeCell ref="LCP17:LCT17"/>
    <mergeCell ref="LCU17:LCY17"/>
    <mergeCell ref="LCZ17:LDD17"/>
    <mergeCell ref="LDE17:LDI17"/>
    <mergeCell ref="LBL17:LBP17"/>
    <mergeCell ref="LBQ17:LBU17"/>
    <mergeCell ref="LBV17:LBZ17"/>
    <mergeCell ref="LCA17:LCE17"/>
    <mergeCell ref="LCF17:LCJ17"/>
    <mergeCell ref="LAM17:LAQ17"/>
    <mergeCell ref="LAR17:LAV17"/>
    <mergeCell ref="LAW17:LBA17"/>
    <mergeCell ref="LBB17:LBF17"/>
    <mergeCell ref="LBG17:LBK17"/>
    <mergeCell ref="KZN17:KZR17"/>
    <mergeCell ref="KZS17:KZW17"/>
    <mergeCell ref="KZX17:LAB17"/>
    <mergeCell ref="LAC17:LAG17"/>
    <mergeCell ref="LAH17:LAL17"/>
    <mergeCell ref="KYO17:KYS17"/>
    <mergeCell ref="KYT17:KYX17"/>
    <mergeCell ref="KYY17:KZC17"/>
    <mergeCell ref="KZD17:KZH17"/>
    <mergeCell ref="KZI17:KZM17"/>
    <mergeCell ref="KXP17:KXT17"/>
    <mergeCell ref="KXU17:KXY17"/>
    <mergeCell ref="KXZ17:KYD17"/>
    <mergeCell ref="KYE17:KYI17"/>
    <mergeCell ref="KYJ17:KYN17"/>
    <mergeCell ref="KWQ17:KWU17"/>
    <mergeCell ref="KWV17:KWZ17"/>
    <mergeCell ref="KXA17:KXE17"/>
    <mergeCell ref="KXF17:KXJ17"/>
    <mergeCell ref="KXK17:KXO17"/>
    <mergeCell ref="KVR17:KVV17"/>
    <mergeCell ref="KVW17:KWA17"/>
    <mergeCell ref="KWB17:KWF17"/>
    <mergeCell ref="KWG17:KWK17"/>
    <mergeCell ref="KWL17:KWP17"/>
    <mergeCell ref="KUS17:KUW17"/>
    <mergeCell ref="KUX17:KVB17"/>
    <mergeCell ref="KVC17:KVG17"/>
    <mergeCell ref="KVH17:KVL17"/>
    <mergeCell ref="KVM17:KVQ17"/>
    <mergeCell ref="KTT17:KTX17"/>
    <mergeCell ref="KTY17:KUC17"/>
    <mergeCell ref="KUD17:KUH17"/>
    <mergeCell ref="KUI17:KUM17"/>
    <mergeCell ref="KUN17:KUR17"/>
    <mergeCell ref="KSU17:KSY17"/>
    <mergeCell ref="KSZ17:KTD17"/>
    <mergeCell ref="KTE17:KTI17"/>
    <mergeCell ref="KTJ17:KTN17"/>
    <mergeCell ref="KTO17:KTS17"/>
    <mergeCell ref="KRV17:KRZ17"/>
    <mergeCell ref="KSA17:KSE17"/>
    <mergeCell ref="KSF17:KSJ17"/>
    <mergeCell ref="KSK17:KSO17"/>
    <mergeCell ref="KSP17:KST17"/>
    <mergeCell ref="KQW17:KRA17"/>
    <mergeCell ref="KRB17:KRF17"/>
    <mergeCell ref="KRG17:KRK17"/>
    <mergeCell ref="KRL17:KRP17"/>
    <mergeCell ref="KRQ17:KRU17"/>
    <mergeCell ref="KPX17:KQB17"/>
    <mergeCell ref="KQC17:KQG17"/>
    <mergeCell ref="KQH17:KQL17"/>
    <mergeCell ref="KQM17:KQQ17"/>
    <mergeCell ref="KQR17:KQV17"/>
    <mergeCell ref="KOY17:KPC17"/>
    <mergeCell ref="KPD17:KPH17"/>
    <mergeCell ref="KPI17:KPM17"/>
    <mergeCell ref="KPN17:KPR17"/>
    <mergeCell ref="KPS17:KPW17"/>
    <mergeCell ref="KNZ17:KOD17"/>
    <mergeCell ref="KOE17:KOI17"/>
    <mergeCell ref="KOJ17:KON17"/>
    <mergeCell ref="KOO17:KOS17"/>
    <mergeCell ref="KOT17:KOX17"/>
    <mergeCell ref="KNA17:KNE17"/>
    <mergeCell ref="KNF17:KNJ17"/>
    <mergeCell ref="KNK17:KNO17"/>
    <mergeCell ref="KNP17:KNT17"/>
    <mergeCell ref="KNU17:KNY17"/>
    <mergeCell ref="KMB17:KMF17"/>
    <mergeCell ref="KMG17:KMK17"/>
    <mergeCell ref="KML17:KMP17"/>
    <mergeCell ref="KMQ17:KMU17"/>
    <mergeCell ref="KMV17:KMZ17"/>
    <mergeCell ref="KLC17:KLG17"/>
    <mergeCell ref="KLH17:KLL17"/>
    <mergeCell ref="KLM17:KLQ17"/>
    <mergeCell ref="KLR17:KLV17"/>
    <mergeCell ref="KLW17:KMA17"/>
    <mergeCell ref="KKD17:KKH17"/>
    <mergeCell ref="KKI17:KKM17"/>
    <mergeCell ref="KKN17:KKR17"/>
    <mergeCell ref="KKS17:KKW17"/>
    <mergeCell ref="KKX17:KLB17"/>
    <mergeCell ref="KJE17:KJI17"/>
    <mergeCell ref="KJJ17:KJN17"/>
    <mergeCell ref="KJO17:KJS17"/>
    <mergeCell ref="KJT17:KJX17"/>
    <mergeCell ref="KJY17:KKC17"/>
    <mergeCell ref="KIF17:KIJ17"/>
    <mergeCell ref="KIK17:KIO17"/>
    <mergeCell ref="KIP17:KIT17"/>
    <mergeCell ref="KIU17:KIY17"/>
    <mergeCell ref="KIZ17:KJD17"/>
    <mergeCell ref="KHG17:KHK17"/>
    <mergeCell ref="KHL17:KHP17"/>
    <mergeCell ref="KHQ17:KHU17"/>
    <mergeCell ref="KHV17:KHZ17"/>
    <mergeCell ref="KIA17:KIE17"/>
    <mergeCell ref="KGH17:KGL17"/>
    <mergeCell ref="KGM17:KGQ17"/>
    <mergeCell ref="KGR17:KGV17"/>
    <mergeCell ref="KGW17:KHA17"/>
    <mergeCell ref="KHB17:KHF17"/>
    <mergeCell ref="KFI17:KFM17"/>
    <mergeCell ref="KFN17:KFR17"/>
    <mergeCell ref="KFS17:KFW17"/>
    <mergeCell ref="KFX17:KGB17"/>
    <mergeCell ref="KGC17:KGG17"/>
    <mergeCell ref="KEJ17:KEN17"/>
    <mergeCell ref="KEO17:KES17"/>
    <mergeCell ref="KET17:KEX17"/>
    <mergeCell ref="KEY17:KFC17"/>
    <mergeCell ref="KFD17:KFH17"/>
    <mergeCell ref="KDK17:KDO17"/>
    <mergeCell ref="KDP17:KDT17"/>
    <mergeCell ref="KDU17:KDY17"/>
    <mergeCell ref="KDZ17:KED17"/>
    <mergeCell ref="KEE17:KEI17"/>
    <mergeCell ref="KCL17:KCP17"/>
    <mergeCell ref="KCQ17:KCU17"/>
    <mergeCell ref="KCV17:KCZ17"/>
    <mergeCell ref="KDA17:KDE17"/>
    <mergeCell ref="KDF17:KDJ17"/>
    <mergeCell ref="KBM17:KBQ17"/>
    <mergeCell ref="KBR17:KBV17"/>
    <mergeCell ref="KBW17:KCA17"/>
    <mergeCell ref="KCB17:KCF17"/>
    <mergeCell ref="KCG17:KCK17"/>
    <mergeCell ref="KAN17:KAR17"/>
    <mergeCell ref="KAS17:KAW17"/>
    <mergeCell ref="KAX17:KBB17"/>
    <mergeCell ref="KBC17:KBG17"/>
    <mergeCell ref="KBH17:KBL17"/>
    <mergeCell ref="JZO17:JZS17"/>
    <mergeCell ref="JZT17:JZX17"/>
    <mergeCell ref="JZY17:KAC17"/>
    <mergeCell ref="KAD17:KAH17"/>
    <mergeCell ref="KAI17:KAM17"/>
    <mergeCell ref="JYP17:JYT17"/>
    <mergeCell ref="JYU17:JYY17"/>
    <mergeCell ref="JYZ17:JZD17"/>
    <mergeCell ref="JZE17:JZI17"/>
    <mergeCell ref="JZJ17:JZN17"/>
    <mergeCell ref="JXQ17:JXU17"/>
    <mergeCell ref="JXV17:JXZ17"/>
    <mergeCell ref="JYA17:JYE17"/>
    <mergeCell ref="JYF17:JYJ17"/>
    <mergeCell ref="JYK17:JYO17"/>
    <mergeCell ref="JWR17:JWV17"/>
    <mergeCell ref="JWW17:JXA17"/>
    <mergeCell ref="JXB17:JXF17"/>
    <mergeCell ref="JXG17:JXK17"/>
    <mergeCell ref="JXL17:JXP17"/>
    <mergeCell ref="JVS17:JVW17"/>
    <mergeCell ref="JVX17:JWB17"/>
    <mergeCell ref="JWC17:JWG17"/>
    <mergeCell ref="JWH17:JWL17"/>
    <mergeCell ref="JWM17:JWQ17"/>
    <mergeCell ref="JUT17:JUX17"/>
    <mergeCell ref="JUY17:JVC17"/>
    <mergeCell ref="JVD17:JVH17"/>
    <mergeCell ref="JVI17:JVM17"/>
    <mergeCell ref="JVN17:JVR17"/>
    <mergeCell ref="JTU17:JTY17"/>
    <mergeCell ref="JTZ17:JUD17"/>
    <mergeCell ref="JUE17:JUI17"/>
    <mergeCell ref="JUJ17:JUN17"/>
    <mergeCell ref="JUO17:JUS17"/>
    <mergeCell ref="JSV17:JSZ17"/>
    <mergeCell ref="JTA17:JTE17"/>
    <mergeCell ref="JTF17:JTJ17"/>
    <mergeCell ref="JTK17:JTO17"/>
    <mergeCell ref="JTP17:JTT17"/>
    <mergeCell ref="JRW17:JSA17"/>
    <mergeCell ref="JSB17:JSF17"/>
    <mergeCell ref="JSG17:JSK17"/>
    <mergeCell ref="JSL17:JSP17"/>
    <mergeCell ref="JSQ17:JSU17"/>
    <mergeCell ref="JQX17:JRB17"/>
    <mergeCell ref="JRC17:JRG17"/>
    <mergeCell ref="JRH17:JRL17"/>
    <mergeCell ref="JRM17:JRQ17"/>
    <mergeCell ref="JRR17:JRV17"/>
    <mergeCell ref="JPY17:JQC17"/>
    <mergeCell ref="JQD17:JQH17"/>
    <mergeCell ref="JQI17:JQM17"/>
    <mergeCell ref="JQN17:JQR17"/>
    <mergeCell ref="JQS17:JQW17"/>
    <mergeCell ref="JOZ17:JPD17"/>
    <mergeCell ref="JPE17:JPI17"/>
    <mergeCell ref="JPJ17:JPN17"/>
    <mergeCell ref="JPO17:JPS17"/>
    <mergeCell ref="JPT17:JPX17"/>
    <mergeCell ref="JOA17:JOE17"/>
    <mergeCell ref="JOF17:JOJ17"/>
    <mergeCell ref="JOK17:JOO17"/>
    <mergeCell ref="JOP17:JOT17"/>
    <mergeCell ref="JOU17:JOY17"/>
    <mergeCell ref="JNB17:JNF17"/>
    <mergeCell ref="JNG17:JNK17"/>
    <mergeCell ref="JNL17:JNP17"/>
    <mergeCell ref="JNQ17:JNU17"/>
    <mergeCell ref="JNV17:JNZ17"/>
    <mergeCell ref="JMC17:JMG17"/>
    <mergeCell ref="JMH17:JML17"/>
    <mergeCell ref="JMM17:JMQ17"/>
    <mergeCell ref="JMR17:JMV17"/>
    <mergeCell ref="JMW17:JNA17"/>
    <mergeCell ref="JLD17:JLH17"/>
    <mergeCell ref="JLI17:JLM17"/>
    <mergeCell ref="JLN17:JLR17"/>
    <mergeCell ref="JLS17:JLW17"/>
    <mergeCell ref="JLX17:JMB17"/>
    <mergeCell ref="JKE17:JKI17"/>
    <mergeCell ref="JKJ17:JKN17"/>
    <mergeCell ref="JKO17:JKS17"/>
    <mergeCell ref="JKT17:JKX17"/>
    <mergeCell ref="JKY17:JLC17"/>
    <mergeCell ref="JJF17:JJJ17"/>
    <mergeCell ref="JJK17:JJO17"/>
    <mergeCell ref="JJP17:JJT17"/>
    <mergeCell ref="JJU17:JJY17"/>
    <mergeCell ref="JJZ17:JKD17"/>
    <mergeCell ref="JIG17:JIK17"/>
    <mergeCell ref="JIL17:JIP17"/>
    <mergeCell ref="JIQ17:JIU17"/>
    <mergeCell ref="JIV17:JIZ17"/>
    <mergeCell ref="JJA17:JJE17"/>
    <mergeCell ref="JHH17:JHL17"/>
    <mergeCell ref="JHM17:JHQ17"/>
    <mergeCell ref="JHR17:JHV17"/>
    <mergeCell ref="JHW17:JIA17"/>
    <mergeCell ref="JIB17:JIF17"/>
    <mergeCell ref="JGI17:JGM17"/>
    <mergeCell ref="JGN17:JGR17"/>
    <mergeCell ref="JGS17:JGW17"/>
    <mergeCell ref="JGX17:JHB17"/>
    <mergeCell ref="JHC17:JHG17"/>
    <mergeCell ref="JFJ17:JFN17"/>
    <mergeCell ref="JFO17:JFS17"/>
    <mergeCell ref="JFT17:JFX17"/>
    <mergeCell ref="JFY17:JGC17"/>
    <mergeCell ref="JGD17:JGH17"/>
    <mergeCell ref="JEK17:JEO17"/>
    <mergeCell ref="JEP17:JET17"/>
    <mergeCell ref="JEU17:JEY17"/>
    <mergeCell ref="JEZ17:JFD17"/>
    <mergeCell ref="JFE17:JFI17"/>
    <mergeCell ref="JDL17:JDP17"/>
    <mergeCell ref="JDQ17:JDU17"/>
    <mergeCell ref="JDV17:JDZ17"/>
    <mergeCell ref="JEA17:JEE17"/>
    <mergeCell ref="JEF17:JEJ17"/>
    <mergeCell ref="JCM17:JCQ17"/>
    <mergeCell ref="JCR17:JCV17"/>
    <mergeCell ref="JCW17:JDA17"/>
    <mergeCell ref="JDB17:JDF17"/>
    <mergeCell ref="JDG17:JDK17"/>
    <mergeCell ref="JBN17:JBR17"/>
    <mergeCell ref="JBS17:JBW17"/>
    <mergeCell ref="JBX17:JCB17"/>
    <mergeCell ref="JCC17:JCG17"/>
    <mergeCell ref="JCH17:JCL17"/>
    <mergeCell ref="JAO17:JAS17"/>
    <mergeCell ref="JAT17:JAX17"/>
    <mergeCell ref="JAY17:JBC17"/>
    <mergeCell ref="JBD17:JBH17"/>
    <mergeCell ref="JBI17:JBM17"/>
    <mergeCell ref="IZP17:IZT17"/>
    <mergeCell ref="IZU17:IZY17"/>
    <mergeCell ref="IZZ17:JAD17"/>
    <mergeCell ref="JAE17:JAI17"/>
    <mergeCell ref="JAJ17:JAN17"/>
    <mergeCell ref="IYQ17:IYU17"/>
    <mergeCell ref="IYV17:IYZ17"/>
    <mergeCell ref="IZA17:IZE17"/>
    <mergeCell ref="IZF17:IZJ17"/>
    <mergeCell ref="IZK17:IZO17"/>
    <mergeCell ref="IXR17:IXV17"/>
    <mergeCell ref="IXW17:IYA17"/>
    <mergeCell ref="IYB17:IYF17"/>
    <mergeCell ref="IYG17:IYK17"/>
    <mergeCell ref="IYL17:IYP17"/>
    <mergeCell ref="IWS17:IWW17"/>
    <mergeCell ref="IWX17:IXB17"/>
    <mergeCell ref="IXC17:IXG17"/>
    <mergeCell ref="IXH17:IXL17"/>
    <mergeCell ref="IXM17:IXQ17"/>
    <mergeCell ref="IVT17:IVX17"/>
    <mergeCell ref="IVY17:IWC17"/>
    <mergeCell ref="IWD17:IWH17"/>
    <mergeCell ref="IWI17:IWM17"/>
    <mergeCell ref="IWN17:IWR17"/>
    <mergeCell ref="IUU17:IUY17"/>
    <mergeCell ref="IUZ17:IVD17"/>
    <mergeCell ref="IVE17:IVI17"/>
    <mergeCell ref="IVJ17:IVN17"/>
    <mergeCell ref="IVO17:IVS17"/>
    <mergeCell ref="ITV17:ITZ17"/>
    <mergeCell ref="IUA17:IUE17"/>
    <mergeCell ref="IUF17:IUJ17"/>
    <mergeCell ref="IUK17:IUO17"/>
    <mergeCell ref="IUP17:IUT17"/>
    <mergeCell ref="ISW17:ITA17"/>
    <mergeCell ref="ITB17:ITF17"/>
    <mergeCell ref="ITG17:ITK17"/>
    <mergeCell ref="ITL17:ITP17"/>
    <mergeCell ref="ITQ17:ITU17"/>
    <mergeCell ref="IRX17:ISB17"/>
    <mergeCell ref="ISC17:ISG17"/>
    <mergeCell ref="ISH17:ISL17"/>
    <mergeCell ref="ISM17:ISQ17"/>
    <mergeCell ref="ISR17:ISV17"/>
    <mergeCell ref="IQY17:IRC17"/>
    <mergeCell ref="IRD17:IRH17"/>
    <mergeCell ref="IRI17:IRM17"/>
    <mergeCell ref="IRN17:IRR17"/>
    <mergeCell ref="IRS17:IRW17"/>
    <mergeCell ref="IPZ17:IQD17"/>
    <mergeCell ref="IQE17:IQI17"/>
    <mergeCell ref="IQJ17:IQN17"/>
    <mergeCell ref="IQO17:IQS17"/>
    <mergeCell ref="IQT17:IQX17"/>
    <mergeCell ref="IPA17:IPE17"/>
    <mergeCell ref="IPF17:IPJ17"/>
    <mergeCell ref="IPK17:IPO17"/>
    <mergeCell ref="IPP17:IPT17"/>
    <mergeCell ref="IPU17:IPY17"/>
    <mergeCell ref="IOB17:IOF17"/>
    <mergeCell ref="IOG17:IOK17"/>
    <mergeCell ref="IOL17:IOP17"/>
    <mergeCell ref="IOQ17:IOU17"/>
    <mergeCell ref="IOV17:IOZ17"/>
    <mergeCell ref="INC17:ING17"/>
    <mergeCell ref="INH17:INL17"/>
    <mergeCell ref="INM17:INQ17"/>
    <mergeCell ref="INR17:INV17"/>
    <mergeCell ref="INW17:IOA17"/>
    <mergeCell ref="IMD17:IMH17"/>
    <mergeCell ref="IMI17:IMM17"/>
    <mergeCell ref="IMN17:IMR17"/>
    <mergeCell ref="IMS17:IMW17"/>
    <mergeCell ref="IMX17:INB17"/>
    <mergeCell ref="ILE17:ILI17"/>
    <mergeCell ref="ILJ17:ILN17"/>
    <mergeCell ref="ILO17:ILS17"/>
    <mergeCell ref="ILT17:ILX17"/>
    <mergeCell ref="ILY17:IMC17"/>
    <mergeCell ref="IKF17:IKJ17"/>
    <mergeCell ref="IKK17:IKO17"/>
    <mergeCell ref="IKP17:IKT17"/>
    <mergeCell ref="IKU17:IKY17"/>
    <mergeCell ref="IKZ17:ILD17"/>
    <mergeCell ref="IJG17:IJK17"/>
    <mergeCell ref="IJL17:IJP17"/>
    <mergeCell ref="IJQ17:IJU17"/>
    <mergeCell ref="IJV17:IJZ17"/>
    <mergeCell ref="IKA17:IKE17"/>
    <mergeCell ref="IIH17:IIL17"/>
    <mergeCell ref="IIM17:IIQ17"/>
    <mergeCell ref="IIR17:IIV17"/>
    <mergeCell ref="IIW17:IJA17"/>
    <mergeCell ref="IJB17:IJF17"/>
    <mergeCell ref="IHI17:IHM17"/>
    <mergeCell ref="IHN17:IHR17"/>
    <mergeCell ref="IHS17:IHW17"/>
    <mergeCell ref="IHX17:IIB17"/>
    <mergeCell ref="IIC17:IIG17"/>
    <mergeCell ref="IGJ17:IGN17"/>
    <mergeCell ref="IGO17:IGS17"/>
    <mergeCell ref="IGT17:IGX17"/>
    <mergeCell ref="IGY17:IHC17"/>
    <mergeCell ref="IHD17:IHH17"/>
    <mergeCell ref="IFK17:IFO17"/>
    <mergeCell ref="IFP17:IFT17"/>
    <mergeCell ref="IFU17:IFY17"/>
    <mergeCell ref="IFZ17:IGD17"/>
    <mergeCell ref="IGE17:IGI17"/>
    <mergeCell ref="IEL17:IEP17"/>
    <mergeCell ref="IEQ17:IEU17"/>
    <mergeCell ref="IEV17:IEZ17"/>
    <mergeCell ref="IFA17:IFE17"/>
    <mergeCell ref="IFF17:IFJ17"/>
    <mergeCell ref="IDM17:IDQ17"/>
    <mergeCell ref="IDR17:IDV17"/>
    <mergeCell ref="IDW17:IEA17"/>
    <mergeCell ref="IEB17:IEF17"/>
    <mergeCell ref="IEG17:IEK17"/>
    <mergeCell ref="ICN17:ICR17"/>
    <mergeCell ref="ICS17:ICW17"/>
    <mergeCell ref="ICX17:IDB17"/>
    <mergeCell ref="IDC17:IDG17"/>
    <mergeCell ref="IDH17:IDL17"/>
    <mergeCell ref="IBO17:IBS17"/>
    <mergeCell ref="IBT17:IBX17"/>
    <mergeCell ref="IBY17:ICC17"/>
    <mergeCell ref="ICD17:ICH17"/>
    <mergeCell ref="ICI17:ICM17"/>
    <mergeCell ref="IAP17:IAT17"/>
    <mergeCell ref="IAU17:IAY17"/>
    <mergeCell ref="IAZ17:IBD17"/>
    <mergeCell ref="IBE17:IBI17"/>
    <mergeCell ref="IBJ17:IBN17"/>
    <mergeCell ref="HZQ17:HZU17"/>
    <mergeCell ref="HZV17:HZZ17"/>
    <mergeCell ref="IAA17:IAE17"/>
    <mergeCell ref="IAF17:IAJ17"/>
    <mergeCell ref="IAK17:IAO17"/>
    <mergeCell ref="HYR17:HYV17"/>
    <mergeCell ref="HYW17:HZA17"/>
    <mergeCell ref="HZB17:HZF17"/>
    <mergeCell ref="HZG17:HZK17"/>
    <mergeCell ref="HZL17:HZP17"/>
    <mergeCell ref="HXS17:HXW17"/>
    <mergeCell ref="HXX17:HYB17"/>
    <mergeCell ref="HYC17:HYG17"/>
    <mergeCell ref="HYH17:HYL17"/>
    <mergeCell ref="HYM17:HYQ17"/>
    <mergeCell ref="HWT17:HWX17"/>
    <mergeCell ref="HWY17:HXC17"/>
    <mergeCell ref="HXD17:HXH17"/>
    <mergeCell ref="HXI17:HXM17"/>
    <mergeCell ref="HXN17:HXR17"/>
    <mergeCell ref="HVU17:HVY17"/>
    <mergeCell ref="HVZ17:HWD17"/>
    <mergeCell ref="HWE17:HWI17"/>
    <mergeCell ref="HWJ17:HWN17"/>
    <mergeCell ref="HWO17:HWS17"/>
    <mergeCell ref="HUV17:HUZ17"/>
    <mergeCell ref="HVA17:HVE17"/>
    <mergeCell ref="HVF17:HVJ17"/>
    <mergeCell ref="HVK17:HVO17"/>
    <mergeCell ref="HVP17:HVT17"/>
    <mergeCell ref="HTW17:HUA17"/>
    <mergeCell ref="HUB17:HUF17"/>
    <mergeCell ref="HUG17:HUK17"/>
    <mergeCell ref="HUL17:HUP17"/>
    <mergeCell ref="HUQ17:HUU17"/>
    <mergeCell ref="HSX17:HTB17"/>
    <mergeCell ref="HTC17:HTG17"/>
    <mergeCell ref="HTH17:HTL17"/>
    <mergeCell ref="HTM17:HTQ17"/>
    <mergeCell ref="HTR17:HTV17"/>
    <mergeCell ref="HRY17:HSC17"/>
    <mergeCell ref="HSD17:HSH17"/>
    <mergeCell ref="HSI17:HSM17"/>
    <mergeCell ref="HSN17:HSR17"/>
    <mergeCell ref="HSS17:HSW17"/>
    <mergeCell ref="HQZ17:HRD17"/>
    <mergeCell ref="HRE17:HRI17"/>
    <mergeCell ref="HRJ17:HRN17"/>
    <mergeCell ref="HRO17:HRS17"/>
    <mergeCell ref="HRT17:HRX17"/>
    <mergeCell ref="HQA17:HQE17"/>
    <mergeCell ref="HQF17:HQJ17"/>
    <mergeCell ref="HQK17:HQO17"/>
    <mergeCell ref="HQP17:HQT17"/>
    <mergeCell ref="HQU17:HQY17"/>
    <mergeCell ref="HPB17:HPF17"/>
    <mergeCell ref="HPG17:HPK17"/>
    <mergeCell ref="HPL17:HPP17"/>
    <mergeCell ref="HPQ17:HPU17"/>
    <mergeCell ref="HPV17:HPZ17"/>
    <mergeCell ref="HOC17:HOG17"/>
    <mergeCell ref="HOH17:HOL17"/>
    <mergeCell ref="HOM17:HOQ17"/>
    <mergeCell ref="HOR17:HOV17"/>
    <mergeCell ref="HOW17:HPA17"/>
    <mergeCell ref="HND17:HNH17"/>
    <mergeCell ref="HNI17:HNM17"/>
    <mergeCell ref="HNN17:HNR17"/>
    <mergeCell ref="HNS17:HNW17"/>
    <mergeCell ref="HNX17:HOB17"/>
    <mergeCell ref="HME17:HMI17"/>
    <mergeCell ref="HMJ17:HMN17"/>
    <mergeCell ref="HMO17:HMS17"/>
    <mergeCell ref="HMT17:HMX17"/>
    <mergeCell ref="HMY17:HNC17"/>
    <mergeCell ref="HLF17:HLJ17"/>
    <mergeCell ref="HLK17:HLO17"/>
    <mergeCell ref="HLP17:HLT17"/>
    <mergeCell ref="HLU17:HLY17"/>
    <mergeCell ref="HLZ17:HMD17"/>
    <mergeCell ref="HKG17:HKK17"/>
    <mergeCell ref="HKL17:HKP17"/>
    <mergeCell ref="HKQ17:HKU17"/>
    <mergeCell ref="HKV17:HKZ17"/>
    <mergeCell ref="HLA17:HLE17"/>
    <mergeCell ref="HJH17:HJL17"/>
    <mergeCell ref="HJM17:HJQ17"/>
    <mergeCell ref="HJR17:HJV17"/>
    <mergeCell ref="HJW17:HKA17"/>
    <mergeCell ref="HKB17:HKF17"/>
    <mergeCell ref="HII17:HIM17"/>
    <mergeCell ref="HIN17:HIR17"/>
    <mergeCell ref="HIS17:HIW17"/>
    <mergeCell ref="HIX17:HJB17"/>
    <mergeCell ref="HJC17:HJG17"/>
    <mergeCell ref="HHJ17:HHN17"/>
    <mergeCell ref="HHO17:HHS17"/>
    <mergeCell ref="HHT17:HHX17"/>
    <mergeCell ref="HHY17:HIC17"/>
    <mergeCell ref="HID17:HIH17"/>
    <mergeCell ref="HGK17:HGO17"/>
    <mergeCell ref="HGP17:HGT17"/>
    <mergeCell ref="HGU17:HGY17"/>
    <mergeCell ref="HGZ17:HHD17"/>
    <mergeCell ref="HHE17:HHI17"/>
    <mergeCell ref="HFL17:HFP17"/>
    <mergeCell ref="HFQ17:HFU17"/>
    <mergeCell ref="HFV17:HFZ17"/>
    <mergeCell ref="HGA17:HGE17"/>
    <mergeCell ref="HGF17:HGJ17"/>
    <mergeCell ref="HEM17:HEQ17"/>
    <mergeCell ref="HER17:HEV17"/>
    <mergeCell ref="HEW17:HFA17"/>
    <mergeCell ref="HFB17:HFF17"/>
    <mergeCell ref="HFG17:HFK17"/>
    <mergeCell ref="HDN17:HDR17"/>
    <mergeCell ref="HDS17:HDW17"/>
    <mergeCell ref="HDX17:HEB17"/>
    <mergeCell ref="HEC17:HEG17"/>
    <mergeCell ref="HEH17:HEL17"/>
    <mergeCell ref="HCO17:HCS17"/>
    <mergeCell ref="HCT17:HCX17"/>
    <mergeCell ref="HCY17:HDC17"/>
    <mergeCell ref="HDD17:HDH17"/>
    <mergeCell ref="HDI17:HDM17"/>
    <mergeCell ref="HBP17:HBT17"/>
    <mergeCell ref="HBU17:HBY17"/>
    <mergeCell ref="HBZ17:HCD17"/>
    <mergeCell ref="HCE17:HCI17"/>
    <mergeCell ref="HCJ17:HCN17"/>
    <mergeCell ref="HAQ17:HAU17"/>
    <mergeCell ref="HAV17:HAZ17"/>
    <mergeCell ref="HBA17:HBE17"/>
    <mergeCell ref="HBF17:HBJ17"/>
    <mergeCell ref="HBK17:HBO17"/>
    <mergeCell ref="GZR17:GZV17"/>
    <mergeCell ref="GZW17:HAA17"/>
    <mergeCell ref="HAB17:HAF17"/>
    <mergeCell ref="HAG17:HAK17"/>
    <mergeCell ref="HAL17:HAP17"/>
    <mergeCell ref="GYS17:GYW17"/>
    <mergeCell ref="GYX17:GZB17"/>
    <mergeCell ref="GZC17:GZG17"/>
    <mergeCell ref="GZH17:GZL17"/>
    <mergeCell ref="GZM17:GZQ17"/>
    <mergeCell ref="GXT17:GXX17"/>
    <mergeCell ref="GXY17:GYC17"/>
    <mergeCell ref="GYD17:GYH17"/>
    <mergeCell ref="GYI17:GYM17"/>
    <mergeCell ref="GYN17:GYR17"/>
    <mergeCell ref="GWU17:GWY17"/>
    <mergeCell ref="GWZ17:GXD17"/>
    <mergeCell ref="GXE17:GXI17"/>
    <mergeCell ref="GXJ17:GXN17"/>
    <mergeCell ref="GXO17:GXS17"/>
    <mergeCell ref="GVV17:GVZ17"/>
    <mergeCell ref="GWA17:GWE17"/>
    <mergeCell ref="GWF17:GWJ17"/>
    <mergeCell ref="GWK17:GWO17"/>
    <mergeCell ref="GWP17:GWT17"/>
    <mergeCell ref="GUW17:GVA17"/>
    <mergeCell ref="GVB17:GVF17"/>
    <mergeCell ref="GVG17:GVK17"/>
    <mergeCell ref="GVL17:GVP17"/>
    <mergeCell ref="GVQ17:GVU17"/>
    <mergeCell ref="GTX17:GUB17"/>
    <mergeCell ref="GUC17:GUG17"/>
    <mergeCell ref="GUH17:GUL17"/>
    <mergeCell ref="GUM17:GUQ17"/>
    <mergeCell ref="GUR17:GUV17"/>
    <mergeCell ref="GSY17:GTC17"/>
    <mergeCell ref="GTD17:GTH17"/>
    <mergeCell ref="GTI17:GTM17"/>
    <mergeCell ref="GTN17:GTR17"/>
    <mergeCell ref="GTS17:GTW17"/>
    <mergeCell ref="GRZ17:GSD17"/>
    <mergeCell ref="GSE17:GSI17"/>
    <mergeCell ref="GSJ17:GSN17"/>
    <mergeCell ref="GSO17:GSS17"/>
    <mergeCell ref="GST17:GSX17"/>
    <mergeCell ref="GRA17:GRE17"/>
    <mergeCell ref="GRF17:GRJ17"/>
    <mergeCell ref="GRK17:GRO17"/>
    <mergeCell ref="GRP17:GRT17"/>
    <mergeCell ref="GRU17:GRY17"/>
    <mergeCell ref="GQB17:GQF17"/>
    <mergeCell ref="GQG17:GQK17"/>
    <mergeCell ref="GQL17:GQP17"/>
    <mergeCell ref="GQQ17:GQU17"/>
    <mergeCell ref="GQV17:GQZ17"/>
    <mergeCell ref="GPC17:GPG17"/>
    <mergeCell ref="GPH17:GPL17"/>
    <mergeCell ref="GPM17:GPQ17"/>
    <mergeCell ref="GPR17:GPV17"/>
    <mergeCell ref="GPW17:GQA17"/>
    <mergeCell ref="GOD17:GOH17"/>
    <mergeCell ref="GOI17:GOM17"/>
    <mergeCell ref="GON17:GOR17"/>
    <mergeCell ref="GOS17:GOW17"/>
    <mergeCell ref="GOX17:GPB17"/>
    <mergeCell ref="GNE17:GNI17"/>
    <mergeCell ref="GNJ17:GNN17"/>
    <mergeCell ref="GNO17:GNS17"/>
    <mergeCell ref="GNT17:GNX17"/>
    <mergeCell ref="GNY17:GOC17"/>
    <mergeCell ref="GMF17:GMJ17"/>
    <mergeCell ref="GMK17:GMO17"/>
    <mergeCell ref="GMP17:GMT17"/>
    <mergeCell ref="GMU17:GMY17"/>
    <mergeCell ref="GMZ17:GND17"/>
    <mergeCell ref="GLG17:GLK17"/>
    <mergeCell ref="GLL17:GLP17"/>
    <mergeCell ref="GLQ17:GLU17"/>
    <mergeCell ref="GLV17:GLZ17"/>
    <mergeCell ref="GMA17:GME17"/>
    <mergeCell ref="GKH17:GKL17"/>
    <mergeCell ref="GKM17:GKQ17"/>
    <mergeCell ref="GKR17:GKV17"/>
    <mergeCell ref="GKW17:GLA17"/>
    <mergeCell ref="GLB17:GLF17"/>
    <mergeCell ref="GJI17:GJM17"/>
    <mergeCell ref="GJN17:GJR17"/>
    <mergeCell ref="GJS17:GJW17"/>
    <mergeCell ref="GJX17:GKB17"/>
    <mergeCell ref="GKC17:GKG17"/>
    <mergeCell ref="GIJ17:GIN17"/>
    <mergeCell ref="GIO17:GIS17"/>
    <mergeCell ref="GIT17:GIX17"/>
    <mergeCell ref="GIY17:GJC17"/>
    <mergeCell ref="GJD17:GJH17"/>
    <mergeCell ref="GHK17:GHO17"/>
    <mergeCell ref="GHP17:GHT17"/>
    <mergeCell ref="GHU17:GHY17"/>
    <mergeCell ref="GHZ17:GID17"/>
    <mergeCell ref="GIE17:GII17"/>
    <mergeCell ref="GGL17:GGP17"/>
    <mergeCell ref="GGQ17:GGU17"/>
    <mergeCell ref="GGV17:GGZ17"/>
    <mergeCell ref="GHA17:GHE17"/>
    <mergeCell ref="GHF17:GHJ17"/>
    <mergeCell ref="GFM17:GFQ17"/>
    <mergeCell ref="GFR17:GFV17"/>
    <mergeCell ref="GFW17:GGA17"/>
    <mergeCell ref="GGB17:GGF17"/>
    <mergeCell ref="GGG17:GGK17"/>
    <mergeCell ref="GEN17:GER17"/>
    <mergeCell ref="GES17:GEW17"/>
    <mergeCell ref="GEX17:GFB17"/>
    <mergeCell ref="GFC17:GFG17"/>
    <mergeCell ref="GFH17:GFL17"/>
    <mergeCell ref="GDO17:GDS17"/>
    <mergeCell ref="GDT17:GDX17"/>
    <mergeCell ref="GDY17:GEC17"/>
    <mergeCell ref="GED17:GEH17"/>
    <mergeCell ref="GEI17:GEM17"/>
    <mergeCell ref="GCP17:GCT17"/>
    <mergeCell ref="GCU17:GCY17"/>
    <mergeCell ref="GCZ17:GDD17"/>
    <mergeCell ref="GDE17:GDI17"/>
    <mergeCell ref="GDJ17:GDN17"/>
    <mergeCell ref="GBQ17:GBU17"/>
    <mergeCell ref="GBV17:GBZ17"/>
    <mergeCell ref="GCA17:GCE17"/>
    <mergeCell ref="GCF17:GCJ17"/>
    <mergeCell ref="GCK17:GCO17"/>
    <mergeCell ref="GAR17:GAV17"/>
    <mergeCell ref="GAW17:GBA17"/>
    <mergeCell ref="GBB17:GBF17"/>
    <mergeCell ref="GBG17:GBK17"/>
    <mergeCell ref="GBL17:GBP17"/>
    <mergeCell ref="FZS17:FZW17"/>
    <mergeCell ref="FZX17:GAB17"/>
    <mergeCell ref="GAC17:GAG17"/>
    <mergeCell ref="GAH17:GAL17"/>
    <mergeCell ref="GAM17:GAQ17"/>
    <mergeCell ref="FYT17:FYX17"/>
    <mergeCell ref="FYY17:FZC17"/>
    <mergeCell ref="FZD17:FZH17"/>
    <mergeCell ref="FZI17:FZM17"/>
    <mergeCell ref="FZN17:FZR17"/>
    <mergeCell ref="FXU17:FXY17"/>
    <mergeCell ref="FXZ17:FYD17"/>
    <mergeCell ref="FYE17:FYI17"/>
    <mergeCell ref="FYJ17:FYN17"/>
    <mergeCell ref="FYO17:FYS17"/>
    <mergeCell ref="FWV17:FWZ17"/>
    <mergeCell ref="FXA17:FXE17"/>
    <mergeCell ref="FXF17:FXJ17"/>
    <mergeCell ref="FXK17:FXO17"/>
    <mergeCell ref="FXP17:FXT17"/>
    <mergeCell ref="FVW17:FWA17"/>
    <mergeCell ref="FWB17:FWF17"/>
    <mergeCell ref="FWG17:FWK17"/>
    <mergeCell ref="FWL17:FWP17"/>
    <mergeCell ref="FWQ17:FWU17"/>
    <mergeCell ref="FUX17:FVB17"/>
    <mergeCell ref="FVC17:FVG17"/>
    <mergeCell ref="FVH17:FVL17"/>
    <mergeCell ref="FVM17:FVQ17"/>
    <mergeCell ref="FVR17:FVV17"/>
    <mergeCell ref="FTY17:FUC17"/>
    <mergeCell ref="FUD17:FUH17"/>
    <mergeCell ref="FUI17:FUM17"/>
    <mergeCell ref="FUN17:FUR17"/>
    <mergeCell ref="FUS17:FUW17"/>
    <mergeCell ref="FSZ17:FTD17"/>
    <mergeCell ref="FTE17:FTI17"/>
    <mergeCell ref="FTJ17:FTN17"/>
    <mergeCell ref="FTO17:FTS17"/>
    <mergeCell ref="FTT17:FTX17"/>
    <mergeCell ref="FSA17:FSE17"/>
    <mergeCell ref="FSF17:FSJ17"/>
    <mergeCell ref="FSK17:FSO17"/>
    <mergeCell ref="FSP17:FST17"/>
    <mergeCell ref="FSU17:FSY17"/>
    <mergeCell ref="FRB17:FRF17"/>
    <mergeCell ref="FRG17:FRK17"/>
    <mergeCell ref="FRL17:FRP17"/>
    <mergeCell ref="FRQ17:FRU17"/>
    <mergeCell ref="FRV17:FRZ17"/>
    <mergeCell ref="FQC17:FQG17"/>
    <mergeCell ref="FQH17:FQL17"/>
    <mergeCell ref="FQM17:FQQ17"/>
    <mergeCell ref="FQR17:FQV17"/>
    <mergeCell ref="FQW17:FRA17"/>
    <mergeCell ref="FPD17:FPH17"/>
    <mergeCell ref="FPI17:FPM17"/>
    <mergeCell ref="FPN17:FPR17"/>
    <mergeCell ref="FPS17:FPW17"/>
    <mergeCell ref="FPX17:FQB17"/>
    <mergeCell ref="FOE17:FOI17"/>
    <mergeCell ref="FOJ17:FON17"/>
    <mergeCell ref="FOO17:FOS17"/>
    <mergeCell ref="FOT17:FOX17"/>
    <mergeCell ref="FOY17:FPC17"/>
    <mergeCell ref="FNF17:FNJ17"/>
    <mergeCell ref="FNK17:FNO17"/>
    <mergeCell ref="FNP17:FNT17"/>
    <mergeCell ref="FNU17:FNY17"/>
    <mergeCell ref="FNZ17:FOD17"/>
    <mergeCell ref="FMG17:FMK17"/>
    <mergeCell ref="FML17:FMP17"/>
    <mergeCell ref="FMQ17:FMU17"/>
    <mergeCell ref="FMV17:FMZ17"/>
    <mergeCell ref="FNA17:FNE17"/>
    <mergeCell ref="FLH17:FLL17"/>
    <mergeCell ref="FLM17:FLQ17"/>
    <mergeCell ref="FLR17:FLV17"/>
    <mergeCell ref="FLW17:FMA17"/>
    <mergeCell ref="FMB17:FMF17"/>
    <mergeCell ref="FKI17:FKM17"/>
    <mergeCell ref="FKN17:FKR17"/>
    <mergeCell ref="FKS17:FKW17"/>
    <mergeCell ref="FKX17:FLB17"/>
    <mergeCell ref="FLC17:FLG17"/>
    <mergeCell ref="FJJ17:FJN17"/>
    <mergeCell ref="FJO17:FJS17"/>
    <mergeCell ref="FJT17:FJX17"/>
    <mergeCell ref="FJY17:FKC17"/>
    <mergeCell ref="FKD17:FKH17"/>
    <mergeCell ref="FIK17:FIO17"/>
    <mergeCell ref="FIP17:FIT17"/>
    <mergeCell ref="FIU17:FIY17"/>
    <mergeCell ref="FIZ17:FJD17"/>
    <mergeCell ref="FJE17:FJI17"/>
    <mergeCell ref="FHL17:FHP17"/>
    <mergeCell ref="FHQ17:FHU17"/>
    <mergeCell ref="FHV17:FHZ17"/>
    <mergeCell ref="FIA17:FIE17"/>
    <mergeCell ref="FIF17:FIJ17"/>
    <mergeCell ref="FGM17:FGQ17"/>
    <mergeCell ref="FGR17:FGV17"/>
    <mergeCell ref="FGW17:FHA17"/>
    <mergeCell ref="FHB17:FHF17"/>
    <mergeCell ref="FHG17:FHK17"/>
    <mergeCell ref="FFN17:FFR17"/>
    <mergeCell ref="FFS17:FFW17"/>
    <mergeCell ref="FFX17:FGB17"/>
    <mergeCell ref="FGC17:FGG17"/>
    <mergeCell ref="FGH17:FGL17"/>
    <mergeCell ref="FEO17:FES17"/>
    <mergeCell ref="FET17:FEX17"/>
    <mergeCell ref="FEY17:FFC17"/>
    <mergeCell ref="FFD17:FFH17"/>
    <mergeCell ref="FFI17:FFM17"/>
    <mergeCell ref="FDP17:FDT17"/>
    <mergeCell ref="FDU17:FDY17"/>
    <mergeCell ref="FDZ17:FED17"/>
    <mergeCell ref="FEE17:FEI17"/>
    <mergeCell ref="FEJ17:FEN17"/>
    <mergeCell ref="FCQ17:FCU17"/>
    <mergeCell ref="FCV17:FCZ17"/>
    <mergeCell ref="FDA17:FDE17"/>
    <mergeCell ref="FDF17:FDJ17"/>
    <mergeCell ref="FDK17:FDO17"/>
    <mergeCell ref="FBR17:FBV17"/>
    <mergeCell ref="FBW17:FCA17"/>
    <mergeCell ref="FCB17:FCF17"/>
    <mergeCell ref="FCG17:FCK17"/>
    <mergeCell ref="FCL17:FCP17"/>
    <mergeCell ref="FAS17:FAW17"/>
    <mergeCell ref="FAX17:FBB17"/>
    <mergeCell ref="FBC17:FBG17"/>
    <mergeCell ref="FBH17:FBL17"/>
    <mergeCell ref="FBM17:FBQ17"/>
    <mergeCell ref="EZT17:EZX17"/>
    <mergeCell ref="EZY17:FAC17"/>
    <mergeCell ref="FAD17:FAH17"/>
    <mergeCell ref="FAI17:FAM17"/>
    <mergeCell ref="FAN17:FAR17"/>
    <mergeCell ref="EYU17:EYY17"/>
    <mergeCell ref="EYZ17:EZD17"/>
    <mergeCell ref="EZE17:EZI17"/>
    <mergeCell ref="EZJ17:EZN17"/>
    <mergeCell ref="EZO17:EZS17"/>
    <mergeCell ref="EXV17:EXZ17"/>
    <mergeCell ref="EYA17:EYE17"/>
    <mergeCell ref="EYF17:EYJ17"/>
    <mergeCell ref="EYK17:EYO17"/>
    <mergeCell ref="EYP17:EYT17"/>
    <mergeCell ref="EWW17:EXA17"/>
    <mergeCell ref="EXB17:EXF17"/>
    <mergeCell ref="EXG17:EXK17"/>
    <mergeCell ref="EXL17:EXP17"/>
    <mergeCell ref="EXQ17:EXU17"/>
    <mergeCell ref="EVX17:EWB17"/>
    <mergeCell ref="EWC17:EWG17"/>
    <mergeCell ref="EWH17:EWL17"/>
    <mergeCell ref="EWM17:EWQ17"/>
    <mergeCell ref="EWR17:EWV17"/>
    <mergeCell ref="EUY17:EVC17"/>
    <mergeCell ref="EVD17:EVH17"/>
    <mergeCell ref="EVI17:EVM17"/>
    <mergeCell ref="EVN17:EVR17"/>
    <mergeCell ref="EVS17:EVW17"/>
    <mergeCell ref="ETZ17:EUD17"/>
    <mergeCell ref="EUE17:EUI17"/>
    <mergeCell ref="EUJ17:EUN17"/>
    <mergeCell ref="EUO17:EUS17"/>
    <mergeCell ref="EUT17:EUX17"/>
    <mergeCell ref="ETA17:ETE17"/>
    <mergeCell ref="ETF17:ETJ17"/>
    <mergeCell ref="ETK17:ETO17"/>
    <mergeCell ref="ETP17:ETT17"/>
    <mergeCell ref="ETU17:ETY17"/>
    <mergeCell ref="ESB17:ESF17"/>
    <mergeCell ref="ESG17:ESK17"/>
    <mergeCell ref="ESL17:ESP17"/>
    <mergeCell ref="ESQ17:ESU17"/>
    <mergeCell ref="ESV17:ESZ17"/>
    <mergeCell ref="ERC17:ERG17"/>
    <mergeCell ref="ERH17:ERL17"/>
    <mergeCell ref="ERM17:ERQ17"/>
    <mergeCell ref="ERR17:ERV17"/>
    <mergeCell ref="ERW17:ESA17"/>
    <mergeCell ref="EQD17:EQH17"/>
    <mergeCell ref="EQI17:EQM17"/>
    <mergeCell ref="EQN17:EQR17"/>
    <mergeCell ref="EQS17:EQW17"/>
    <mergeCell ref="EQX17:ERB17"/>
    <mergeCell ref="EPE17:EPI17"/>
    <mergeCell ref="EPJ17:EPN17"/>
    <mergeCell ref="EPO17:EPS17"/>
    <mergeCell ref="EPT17:EPX17"/>
    <mergeCell ref="EPY17:EQC17"/>
    <mergeCell ref="EOF17:EOJ17"/>
    <mergeCell ref="EOK17:EOO17"/>
    <mergeCell ref="EOP17:EOT17"/>
    <mergeCell ref="EOU17:EOY17"/>
    <mergeCell ref="EOZ17:EPD17"/>
    <mergeCell ref="ENG17:ENK17"/>
    <mergeCell ref="ENL17:ENP17"/>
    <mergeCell ref="ENQ17:ENU17"/>
    <mergeCell ref="ENV17:ENZ17"/>
    <mergeCell ref="EOA17:EOE17"/>
    <mergeCell ref="EMH17:EML17"/>
    <mergeCell ref="EMM17:EMQ17"/>
    <mergeCell ref="EMR17:EMV17"/>
    <mergeCell ref="EMW17:ENA17"/>
    <mergeCell ref="ENB17:ENF17"/>
    <mergeCell ref="ELI17:ELM17"/>
    <mergeCell ref="ELN17:ELR17"/>
    <mergeCell ref="ELS17:ELW17"/>
    <mergeCell ref="ELX17:EMB17"/>
    <mergeCell ref="EMC17:EMG17"/>
    <mergeCell ref="EKJ17:EKN17"/>
    <mergeCell ref="EKO17:EKS17"/>
    <mergeCell ref="EKT17:EKX17"/>
    <mergeCell ref="EKY17:ELC17"/>
    <mergeCell ref="ELD17:ELH17"/>
    <mergeCell ref="EJK17:EJO17"/>
    <mergeCell ref="EJP17:EJT17"/>
    <mergeCell ref="EJU17:EJY17"/>
    <mergeCell ref="EJZ17:EKD17"/>
    <mergeCell ref="EKE17:EKI17"/>
    <mergeCell ref="EIL17:EIP17"/>
    <mergeCell ref="EIQ17:EIU17"/>
    <mergeCell ref="EIV17:EIZ17"/>
    <mergeCell ref="EJA17:EJE17"/>
    <mergeCell ref="EJF17:EJJ17"/>
    <mergeCell ref="EHM17:EHQ17"/>
    <mergeCell ref="EHR17:EHV17"/>
    <mergeCell ref="EHW17:EIA17"/>
    <mergeCell ref="EIB17:EIF17"/>
    <mergeCell ref="EIG17:EIK17"/>
    <mergeCell ref="EGN17:EGR17"/>
    <mergeCell ref="EGS17:EGW17"/>
    <mergeCell ref="EGX17:EHB17"/>
    <mergeCell ref="EHC17:EHG17"/>
    <mergeCell ref="EHH17:EHL17"/>
    <mergeCell ref="EFO17:EFS17"/>
    <mergeCell ref="EFT17:EFX17"/>
    <mergeCell ref="EFY17:EGC17"/>
    <mergeCell ref="EGD17:EGH17"/>
    <mergeCell ref="EGI17:EGM17"/>
    <mergeCell ref="EEP17:EET17"/>
    <mergeCell ref="EEU17:EEY17"/>
    <mergeCell ref="EEZ17:EFD17"/>
    <mergeCell ref="EFE17:EFI17"/>
    <mergeCell ref="EFJ17:EFN17"/>
    <mergeCell ref="EDQ17:EDU17"/>
    <mergeCell ref="EDV17:EDZ17"/>
    <mergeCell ref="EEA17:EEE17"/>
    <mergeCell ref="EEF17:EEJ17"/>
    <mergeCell ref="EEK17:EEO17"/>
    <mergeCell ref="ECR17:ECV17"/>
    <mergeCell ref="ECW17:EDA17"/>
    <mergeCell ref="EDB17:EDF17"/>
    <mergeCell ref="EDG17:EDK17"/>
    <mergeCell ref="EDL17:EDP17"/>
    <mergeCell ref="EBS17:EBW17"/>
    <mergeCell ref="EBX17:ECB17"/>
    <mergeCell ref="ECC17:ECG17"/>
    <mergeCell ref="ECH17:ECL17"/>
    <mergeCell ref="ECM17:ECQ17"/>
    <mergeCell ref="EAT17:EAX17"/>
    <mergeCell ref="EAY17:EBC17"/>
    <mergeCell ref="EBD17:EBH17"/>
    <mergeCell ref="EBI17:EBM17"/>
    <mergeCell ref="EBN17:EBR17"/>
    <mergeCell ref="DZU17:DZY17"/>
    <mergeCell ref="DZZ17:EAD17"/>
    <mergeCell ref="EAE17:EAI17"/>
    <mergeCell ref="EAJ17:EAN17"/>
    <mergeCell ref="EAO17:EAS17"/>
    <mergeCell ref="DYV17:DYZ17"/>
    <mergeCell ref="DZA17:DZE17"/>
    <mergeCell ref="DZF17:DZJ17"/>
    <mergeCell ref="DZK17:DZO17"/>
    <mergeCell ref="DZP17:DZT17"/>
    <mergeCell ref="DXW17:DYA17"/>
    <mergeCell ref="DYB17:DYF17"/>
    <mergeCell ref="DYG17:DYK17"/>
    <mergeCell ref="DYL17:DYP17"/>
    <mergeCell ref="DYQ17:DYU17"/>
    <mergeCell ref="DWX17:DXB17"/>
    <mergeCell ref="DXC17:DXG17"/>
    <mergeCell ref="DXH17:DXL17"/>
    <mergeCell ref="DXM17:DXQ17"/>
    <mergeCell ref="DXR17:DXV17"/>
    <mergeCell ref="DVY17:DWC17"/>
    <mergeCell ref="DWD17:DWH17"/>
    <mergeCell ref="DWI17:DWM17"/>
    <mergeCell ref="DWN17:DWR17"/>
    <mergeCell ref="DWS17:DWW17"/>
    <mergeCell ref="DUZ17:DVD17"/>
    <mergeCell ref="DVE17:DVI17"/>
    <mergeCell ref="DVJ17:DVN17"/>
    <mergeCell ref="DVO17:DVS17"/>
    <mergeCell ref="DVT17:DVX17"/>
    <mergeCell ref="DUA17:DUE17"/>
    <mergeCell ref="DUF17:DUJ17"/>
    <mergeCell ref="DUK17:DUO17"/>
    <mergeCell ref="DUP17:DUT17"/>
    <mergeCell ref="DUU17:DUY17"/>
    <mergeCell ref="DTB17:DTF17"/>
    <mergeCell ref="DTG17:DTK17"/>
    <mergeCell ref="DTL17:DTP17"/>
    <mergeCell ref="DTQ17:DTU17"/>
    <mergeCell ref="DTV17:DTZ17"/>
    <mergeCell ref="DSC17:DSG17"/>
    <mergeCell ref="DSH17:DSL17"/>
    <mergeCell ref="DSM17:DSQ17"/>
    <mergeCell ref="DSR17:DSV17"/>
    <mergeCell ref="DSW17:DTA17"/>
    <mergeCell ref="DRD17:DRH17"/>
    <mergeCell ref="DRI17:DRM17"/>
    <mergeCell ref="DRN17:DRR17"/>
    <mergeCell ref="DRS17:DRW17"/>
    <mergeCell ref="DRX17:DSB17"/>
    <mergeCell ref="DQE17:DQI17"/>
    <mergeCell ref="DQJ17:DQN17"/>
    <mergeCell ref="DQO17:DQS17"/>
    <mergeCell ref="DQT17:DQX17"/>
    <mergeCell ref="DQY17:DRC17"/>
    <mergeCell ref="DPF17:DPJ17"/>
    <mergeCell ref="DPK17:DPO17"/>
    <mergeCell ref="DPP17:DPT17"/>
    <mergeCell ref="DPU17:DPY17"/>
    <mergeCell ref="DPZ17:DQD17"/>
    <mergeCell ref="DOG17:DOK17"/>
    <mergeCell ref="DOL17:DOP17"/>
    <mergeCell ref="DOQ17:DOU17"/>
    <mergeCell ref="DOV17:DOZ17"/>
    <mergeCell ref="DPA17:DPE17"/>
    <mergeCell ref="DNH17:DNL17"/>
    <mergeCell ref="DNM17:DNQ17"/>
    <mergeCell ref="DNR17:DNV17"/>
    <mergeCell ref="DNW17:DOA17"/>
    <mergeCell ref="DOB17:DOF17"/>
    <mergeCell ref="DMI17:DMM17"/>
    <mergeCell ref="DMN17:DMR17"/>
    <mergeCell ref="DMS17:DMW17"/>
    <mergeCell ref="DMX17:DNB17"/>
    <mergeCell ref="DNC17:DNG17"/>
    <mergeCell ref="DLJ17:DLN17"/>
    <mergeCell ref="DLO17:DLS17"/>
    <mergeCell ref="DLT17:DLX17"/>
    <mergeCell ref="DLY17:DMC17"/>
    <mergeCell ref="DMD17:DMH17"/>
    <mergeCell ref="DKK17:DKO17"/>
    <mergeCell ref="DKP17:DKT17"/>
    <mergeCell ref="DKU17:DKY17"/>
    <mergeCell ref="DKZ17:DLD17"/>
    <mergeCell ref="DLE17:DLI17"/>
    <mergeCell ref="DJL17:DJP17"/>
    <mergeCell ref="DJQ17:DJU17"/>
    <mergeCell ref="DJV17:DJZ17"/>
    <mergeCell ref="DKA17:DKE17"/>
    <mergeCell ref="DKF17:DKJ17"/>
    <mergeCell ref="DIM17:DIQ17"/>
    <mergeCell ref="DIR17:DIV17"/>
    <mergeCell ref="DIW17:DJA17"/>
    <mergeCell ref="DJB17:DJF17"/>
    <mergeCell ref="DJG17:DJK17"/>
    <mergeCell ref="DHN17:DHR17"/>
    <mergeCell ref="DHS17:DHW17"/>
    <mergeCell ref="DHX17:DIB17"/>
    <mergeCell ref="DIC17:DIG17"/>
    <mergeCell ref="DIH17:DIL17"/>
    <mergeCell ref="DGO17:DGS17"/>
    <mergeCell ref="DGT17:DGX17"/>
    <mergeCell ref="DGY17:DHC17"/>
    <mergeCell ref="DHD17:DHH17"/>
    <mergeCell ref="DHI17:DHM17"/>
    <mergeCell ref="DFP17:DFT17"/>
    <mergeCell ref="DFU17:DFY17"/>
    <mergeCell ref="DFZ17:DGD17"/>
    <mergeCell ref="DGE17:DGI17"/>
    <mergeCell ref="DGJ17:DGN17"/>
    <mergeCell ref="DEQ17:DEU17"/>
    <mergeCell ref="DEV17:DEZ17"/>
    <mergeCell ref="DFA17:DFE17"/>
    <mergeCell ref="DFF17:DFJ17"/>
    <mergeCell ref="DFK17:DFO17"/>
    <mergeCell ref="DDR17:DDV17"/>
    <mergeCell ref="DDW17:DEA17"/>
    <mergeCell ref="DEB17:DEF17"/>
    <mergeCell ref="DEG17:DEK17"/>
    <mergeCell ref="DEL17:DEP17"/>
    <mergeCell ref="DCS17:DCW17"/>
    <mergeCell ref="DCX17:DDB17"/>
    <mergeCell ref="DDC17:DDG17"/>
    <mergeCell ref="DDH17:DDL17"/>
    <mergeCell ref="DDM17:DDQ17"/>
    <mergeCell ref="DBT17:DBX17"/>
    <mergeCell ref="DBY17:DCC17"/>
    <mergeCell ref="DCD17:DCH17"/>
    <mergeCell ref="DCI17:DCM17"/>
    <mergeCell ref="DCN17:DCR17"/>
    <mergeCell ref="DAU17:DAY17"/>
    <mergeCell ref="DAZ17:DBD17"/>
    <mergeCell ref="DBE17:DBI17"/>
    <mergeCell ref="DBJ17:DBN17"/>
    <mergeCell ref="DBO17:DBS17"/>
    <mergeCell ref="CZV17:CZZ17"/>
    <mergeCell ref="DAA17:DAE17"/>
    <mergeCell ref="DAF17:DAJ17"/>
    <mergeCell ref="DAK17:DAO17"/>
    <mergeCell ref="DAP17:DAT17"/>
    <mergeCell ref="CYW17:CZA17"/>
    <mergeCell ref="CZB17:CZF17"/>
    <mergeCell ref="CZG17:CZK17"/>
    <mergeCell ref="CZL17:CZP17"/>
    <mergeCell ref="CZQ17:CZU17"/>
    <mergeCell ref="CXX17:CYB17"/>
    <mergeCell ref="CYC17:CYG17"/>
    <mergeCell ref="CYH17:CYL17"/>
    <mergeCell ref="CYM17:CYQ17"/>
    <mergeCell ref="CYR17:CYV17"/>
    <mergeCell ref="CWY17:CXC17"/>
    <mergeCell ref="CXD17:CXH17"/>
    <mergeCell ref="CXI17:CXM17"/>
    <mergeCell ref="CXN17:CXR17"/>
    <mergeCell ref="CXS17:CXW17"/>
    <mergeCell ref="CVZ17:CWD17"/>
    <mergeCell ref="CWE17:CWI17"/>
    <mergeCell ref="CWJ17:CWN17"/>
    <mergeCell ref="CWO17:CWS17"/>
    <mergeCell ref="CWT17:CWX17"/>
    <mergeCell ref="CVA17:CVE17"/>
    <mergeCell ref="CVF17:CVJ17"/>
    <mergeCell ref="CVK17:CVO17"/>
    <mergeCell ref="CVP17:CVT17"/>
    <mergeCell ref="CVU17:CVY17"/>
    <mergeCell ref="CUB17:CUF17"/>
    <mergeCell ref="CUG17:CUK17"/>
    <mergeCell ref="CUL17:CUP17"/>
    <mergeCell ref="CUQ17:CUU17"/>
    <mergeCell ref="CUV17:CUZ17"/>
    <mergeCell ref="CTC17:CTG17"/>
    <mergeCell ref="CTH17:CTL17"/>
    <mergeCell ref="CTM17:CTQ17"/>
    <mergeCell ref="CTR17:CTV17"/>
    <mergeCell ref="CTW17:CUA17"/>
    <mergeCell ref="CSD17:CSH17"/>
    <mergeCell ref="CSI17:CSM17"/>
    <mergeCell ref="CSN17:CSR17"/>
    <mergeCell ref="CSS17:CSW17"/>
    <mergeCell ref="CSX17:CTB17"/>
    <mergeCell ref="CRE17:CRI17"/>
    <mergeCell ref="CRJ17:CRN17"/>
    <mergeCell ref="CRO17:CRS17"/>
    <mergeCell ref="CRT17:CRX17"/>
    <mergeCell ref="CRY17:CSC17"/>
    <mergeCell ref="CQF17:CQJ17"/>
    <mergeCell ref="CQK17:CQO17"/>
    <mergeCell ref="CQP17:CQT17"/>
    <mergeCell ref="CQU17:CQY17"/>
    <mergeCell ref="CQZ17:CRD17"/>
    <mergeCell ref="CPG17:CPK17"/>
    <mergeCell ref="CPL17:CPP17"/>
    <mergeCell ref="CPQ17:CPU17"/>
    <mergeCell ref="CPV17:CPZ17"/>
    <mergeCell ref="CQA17:CQE17"/>
    <mergeCell ref="COH17:COL17"/>
    <mergeCell ref="COM17:COQ17"/>
    <mergeCell ref="COR17:COV17"/>
    <mergeCell ref="COW17:CPA17"/>
    <mergeCell ref="CPB17:CPF17"/>
    <mergeCell ref="CNI17:CNM17"/>
    <mergeCell ref="CNN17:CNR17"/>
    <mergeCell ref="CNS17:CNW17"/>
    <mergeCell ref="CNX17:COB17"/>
    <mergeCell ref="COC17:COG17"/>
    <mergeCell ref="CMJ17:CMN17"/>
    <mergeCell ref="CMO17:CMS17"/>
    <mergeCell ref="CMT17:CMX17"/>
    <mergeCell ref="CMY17:CNC17"/>
    <mergeCell ref="CND17:CNH17"/>
    <mergeCell ref="CLK17:CLO17"/>
    <mergeCell ref="CLP17:CLT17"/>
    <mergeCell ref="CLU17:CLY17"/>
    <mergeCell ref="CLZ17:CMD17"/>
    <mergeCell ref="CME17:CMI17"/>
    <mergeCell ref="CKL17:CKP17"/>
    <mergeCell ref="CKQ17:CKU17"/>
    <mergeCell ref="CKV17:CKZ17"/>
    <mergeCell ref="CLA17:CLE17"/>
    <mergeCell ref="CLF17:CLJ17"/>
    <mergeCell ref="CJM17:CJQ17"/>
    <mergeCell ref="CJR17:CJV17"/>
    <mergeCell ref="CJW17:CKA17"/>
    <mergeCell ref="CKB17:CKF17"/>
    <mergeCell ref="CKG17:CKK17"/>
    <mergeCell ref="CIN17:CIR17"/>
    <mergeCell ref="CIS17:CIW17"/>
    <mergeCell ref="CIX17:CJB17"/>
    <mergeCell ref="CJC17:CJG17"/>
    <mergeCell ref="CJH17:CJL17"/>
    <mergeCell ref="CHO17:CHS17"/>
    <mergeCell ref="CHT17:CHX17"/>
    <mergeCell ref="CHY17:CIC17"/>
    <mergeCell ref="CID17:CIH17"/>
    <mergeCell ref="CII17:CIM17"/>
    <mergeCell ref="CGP17:CGT17"/>
    <mergeCell ref="CGU17:CGY17"/>
    <mergeCell ref="CGZ17:CHD17"/>
    <mergeCell ref="CHE17:CHI17"/>
    <mergeCell ref="CHJ17:CHN17"/>
    <mergeCell ref="CFQ17:CFU17"/>
    <mergeCell ref="CFV17:CFZ17"/>
    <mergeCell ref="CGA17:CGE17"/>
    <mergeCell ref="CGF17:CGJ17"/>
    <mergeCell ref="CGK17:CGO17"/>
    <mergeCell ref="CER17:CEV17"/>
    <mergeCell ref="CEW17:CFA17"/>
    <mergeCell ref="CFB17:CFF17"/>
    <mergeCell ref="CFG17:CFK17"/>
    <mergeCell ref="CFL17:CFP17"/>
    <mergeCell ref="CDS17:CDW17"/>
    <mergeCell ref="CDX17:CEB17"/>
    <mergeCell ref="CEC17:CEG17"/>
    <mergeCell ref="CEH17:CEL17"/>
    <mergeCell ref="CEM17:CEQ17"/>
    <mergeCell ref="CCT17:CCX17"/>
    <mergeCell ref="CCY17:CDC17"/>
    <mergeCell ref="CDD17:CDH17"/>
    <mergeCell ref="CDI17:CDM17"/>
    <mergeCell ref="CDN17:CDR17"/>
    <mergeCell ref="CBU17:CBY17"/>
    <mergeCell ref="CBZ17:CCD17"/>
    <mergeCell ref="CCE17:CCI17"/>
    <mergeCell ref="CCJ17:CCN17"/>
    <mergeCell ref="CCO17:CCS17"/>
    <mergeCell ref="CAV17:CAZ17"/>
    <mergeCell ref="CBA17:CBE17"/>
    <mergeCell ref="CBF17:CBJ17"/>
    <mergeCell ref="CBK17:CBO17"/>
    <mergeCell ref="CBP17:CBT17"/>
    <mergeCell ref="BZW17:CAA17"/>
    <mergeCell ref="CAB17:CAF17"/>
    <mergeCell ref="CAG17:CAK17"/>
    <mergeCell ref="CAL17:CAP17"/>
    <mergeCell ref="CAQ17:CAU17"/>
    <mergeCell ref="BYX17:BZB17"/>
    <mergeCell ref="BZC17:BZG17"/>
    <mergeCell ref="BZH17:BZL17"/>
    <mergeCell ref="BZM17:BZQ17"/>
    <mergeCell ref="BZR17:BZV17"/>
    <mergeCell ref="BXY17:BYC17"/>
    <mergeCell ref="BYD17:BYH17"/>
    <mergeCell ref="BYI17:BYM17"/>
    <mergeCell ref="BYN17:BYR17"/>
    <mergeCell ref="BYS17:BYW17"/>
    <mergeCell ref="BWZ17:BXD17"/>
    <mergeCell ref="BXE17:BXI17"/>
    <mergeCell ref="BXJ17:BXN17"/>
    <mergeCell ref="BXO17:BXS17"/>
    <mergeCell ref="BXT17:BXX17"/>
    <mergeCell ref="BWA17:BWE17"/>
    <mergeCell ref="BWF17:BWJ17"/>
    <mergeCell ref="BWK17:BWO17"/>
    <mergeCell ref="BWP17:BWT17"/>
    <mergeCell ref="BWU17:BWY17"/>
    <mergeCell ref="BVB17:BVF17"/>
    <mergeCell ref="BVG17:BVK17"/>
    <mergeCell ref="BVL17:BVP17"/>
    <mergeCell ref="BVQ17:BVU17"/>
    <mergeCell ref="BVV17:BVZ17"/>
    <mergeCell ref="BUC17:BUG17"/>
    <mergeCell ref="BUH17:BUL17"/>
    <mergeCell ref="BUM17:BUQ17"/>
    <mergeCell ref="BUR17:BUV17"/>
    <mergeCell ref="BUW17:BVA17"/>
    <mergeCell ref="BTD17:BTH17"/>
    <mergeCell ref="BTI17:BTM17"/>
    <mergeCell ref="BTN17:BTR17"/>
    <mergeCell ref="BTS17:BTW17"/>
    <mergeCell ref="BTX17:BUB17"/>
    <mergeCell ref="BSE17:BSI17"/>
    <mergeCell ref="BSJ17:BSN17"/>
    <mergeCell ref="BSO17:BSS17"/>
    <mergeCell ref="BST17:BSX17"/>
    <mergeCell ref="BSY17:BTC17"/>
    <mergeCell ref="BRF17:BRJ17"/>
    <mergeCell ref="BRK17:BRO17"/>
    <mergeCell ref="BRP17:BRT17"/>
    <mergeCell ref="BRU17:BRY17"/>
    <mergeCell ref="BRZ17:BSD17"/>
    <mergeCell ref="BQG17:BQK17"/>
    <mergeCell ref="BQL17:BQP17"/>
    <mergeCell ref="BQQ17:BQU17"/>
    <mergeCell ref="BQV17:BQZ17"/>
    <mergeCell ref="BRA17:BRE17"/>
    <mergeCell ref="BPH17:BPL17"/>
    <mergeCell ref="BPM17:BPQ17"/>
    <mergeCell ref="BPR17:BPV17"/>
    <mergeCell ref="BPW17:BQA17"/>
    <mergeCell ref="BQB17:BQF17"/>
    <mergeCell ref="BOI17:BOM17"/>
    <mergeCell ref="BON17:BOR17"/>
    <mergeCell ref="BOS17:BOW17"/>
    <mergeCell ref="BOX17:BPB17"/>
    <mergeCell ref="BPC17:BPG17"/>
    <mergeCell ref="BNJ17:BNN17"/>
    <mergeCell ref="BNO17:BNS17"/>
    <mergeCell ref="BNT17:BNX17"/>
    <mergeCell ref="BNY17:BOC17"/>
    <mergeCell ref="BOD17:BOH17"/>
    <mergeCell ref="BMK17:BMO17"/>
    <mergeCell ref="BMP17:BMT17"/>
    <mergeCell ref="BMU17:BMY17"/>
    <mergeCell ref="BMZ17:BND17"/>
    <mergeCell ref="BNE17:BNI17"/>
    <mergeCell ref="BLL17:BLP17"/>
    <mergeCell ref="BLQ17:BLU17"/>
    <mergeCell ref="BLV17:BLZ17"/>
    <mergeCell ref="BMA17:BME17"/>
    <mergeCell ref="BMF17:BMJ17"/>
    <mergeCell ref="BKM17:BKQ17"/>
    <mergeCell ref="BKR17:BKV17"/>
    <mergeCell ref="BKW17:BLA17"/>
    <mergeCell ref="BLB17:BLF17"/>
    <mergeCell ref="BLG17:BLK17"/>
    <mergeCell ref="BJN17:BJR17"/>
    <mergeCell ref="BJS17:BJW17"/>
    <mergeCell ref="BJX17:BKB17"/>
    <mergeCell ref="BKC17:BKG17"/>
    <mergeCell ref="BKH17:BKL17"/>
    <mergeCell ref="BIO17:BIS17"/>
    <mergeCell ref="BIT17:BIX17"/>
    <mergeCell ref="BIY17:BJC17"/>
    <mergeCell ref="BJD17:BJH17"/>
    <mergeCell ref="BJI17:BJM17"/>
    <mergeCell ref="BHP17:BHT17"/>
    <mergeCell ref="BHU17:BHY17"/>
    <mergeCell ref="BHZ17:BID17"/>
    <mergeCell ref="BIE17:BII17"/>
    <mergeCell ref="BIJ17:BIN17"/>
    <mergeCell ref="BGQ17:BGU17"/>
    <mergeCell ref="BGV17:BGZ17"/>
    <mergeCell ref="BHA17:BHE17"/>
    <mergeCell ref="BHF17:BHJ17"/>
    <mergeCell ref="BHK17:BHO17"/>
    <mergeCell ref="BFR17:BFV17"/>
    <mergeCell ref="BFW17:BGA17"/>
    <mergeCell ref="BGB17:BGF17"/>
    <mergeCell ref="BGG17:BGK17"/>
    <mergeCell ref="BGL17:BGP17"/>
    <mergeCell ref="BES17:BEW17"/>
    <mergeCell ref="BEX17:BFB17"/>
    <mergeCell ref="BFC17:BFG17"/>
    <mergeCell ref="BFH17:BFL17"/>
    <mergeCell ref="BFM17:BFQ17"/>
    <mergeCell ref="BDT17:BDX17"/>
    <mergeCell ref="BDY17:BEC17"/>
    <mergeCell ref="BED17:BEH17"/>
    <mergeCell ref="BEI17:BEM17"/>
    <mergeCell ref="BEN17:BER17"/>
    <mergeCell ref="BCU17:BCY17"/>
    <mergeCell ref="BCZ17:BDD17"/>
    <mergeCell ref="BDE17:BDI17"/>
    <mergeCell ref="BDJ17:BDN17"/>
    <mergeCell ref="BDO17:BDS17"/>
    <mergeCell ref="BBV17:BBZ17"/>
    <mergeCell ref="BCA17:BCE17"/>
    <mergeCell ref="BCF17:BCJ17"/>
    <mergeCell ref="BCK17:BCO17"/>
    <mergeCell ref="BCP17:BCT17"/>
    <mergeCell ref="BAW17:BBA17"/>
    <mergeCell ref="BBB17:BBF17"/>
    <mergeCell ref="BBG17:BBK17"/>
    <mergeCell ref="BBL17:BBP17"/>
    <mergeCell ref="BBQ17:BBU17"/>
    <mergeCell ref="AZX17:BAB17"/>
    <mergeCell ref="BAC17:BAG17"/>
    <mergeCell ref="BAH17:BAL17"/>
    <mergeCell ref="BAM17:BAQ17"/>
    <mergeCell ref="BAR17:BAV17"/>
    <mergeCell ref="AYY17:AZC17"/>
    <mergeCell ref="AZD17:AZH17"/>
    <mergeCell ref="AZI17:AZM17"/>
    <mergeCell ref="AZN17:AZR17"/>
    <mergeCell ref="AZS17:AZW17"/>
    <mergeCell ref="AXZ17:AYD17"/>
    <mergeCell ref="AYE17:AYI17"/>
    <mergeCell ref="AYJ17:AYN17"/>
    <mergeCell ref="AYO17:AYS17"/>
    <mergeCell ref="AYT17:AYX17"/>
    <mergeCell ref="AXA17:AXE17"/>
    <mergeCell ref="AXF17:AXJ17"/>
    <mergeCell ref="AXK17:AXO17"/>
    <mergeCell ref="AXP17:AXT17"/>
    <mergeCell ref="AXU17:AXY17"/>
    <mergeCell ref="AWB17:AWF17"/>
    <mergeCell ref="AWG17:AWK17"/>
    <mergeCell ref="AWL17:AWP17"/>
    <mergeCell ref="AWQ17:AWU17"/>
    <mergeCell ref="AWV17:AWZ17"/>
    <mergeCell ref="AVC17:AVG17"/>
    <mergeCell ref="AVH17:AVL17"/>
    <mergeCell ref="AVM17:AVQ17"/>
    <mergeCell ref="AVR17:AVV17"/>
    <mergeCell ref="AVW17:AWA17"/>
    <mergeCell ref="AUD17:AUH17"/>
    <mergeCell ref="AUI17:AUM17"/>
    <mergeCell ref="AUN17:AUR17"/>
    <mergeCell ref="AUS17:AUW17"/>
    <mergeCell ref="AUX17:AVB17"/>
    <mergeCell ref="ATE17:ATI17"/>
    <mergeCell ref="ATJ17:ATN17"/>
    <mergeCell ref="ATO17:ATS17"/>
    <mergeCell ref="ATT17:ATX17"/>
    <mergeCell ref="ATY17:AUC17"/>
    <mergeCell ref="ASF17:ASJ17"/>
    <mergeCell ref="ASK17:ASO17"/>
    <mergeCell ref="ASP17:AST17"/>
    <mergeCell ref="ASU17:ASY17"/>
    <mergeCell ref="ASZ17:ATD17"/>
    <mergeCell ref="ARG17:ARK17"/>
    <mergeCell ref="ARL17:ARP17"/>
    <mergeCell ref="ARQ17:ARU17"/>
    <mergeCell ref="ARV17:ARZ17"/>
    <mergeCell ref="ASA17:ASE17"/>
    <mergeCell ref="AQH17:AQL17"/>
    <mergeCell ref="AQM17:AQQ17"/>
    <mergeCell ref="AQR17:AQV17"/>
    <mergeCell ref="AQW17:ARA17"/>
    <mergeCell ref="ARB17:ARF17"/>
    <mergeCell ref="API17:APM17"/>
    <mergeCell ref="APN17:APR17"/>
    <mergeCell ref="APS17:APW17"/>
    <mergeCell ref="APX17:AQB17"/>
    <mergeCell ref="AQC17:AQG17"/>
    <mergeCell ref="AOJ17:AON17"/>
    <mergeCell ref="AOO17:AOS17"/>
    <mergeCell ref="AOT17:AOX17"/>
    <mergeCell ref="AOY17:APC17"/>
    <mergeCell ref="APD17:APH17"/>
    <mergeCell ref="ANK17:ANO17"/>
    <mergeCell ref="ANP17:ANT17"/>
    <mergeCell ref="ANU17:ANY17"/>
    <mergeCell ref="ANZ17:AOD17"/>
    <mergeCell ref="AOE17:AOI17"/>
    <mergeCell ref="AML17:AMP17"/>
    <mergeCell ref="AMQ17:AMU17"/>
    <mergeCell ref="AMV17:AMZ17"/>
    <mergeCell ref="ANA17:ANE17"/>
    <mergeCell ref="ANF17:ANJ17"/>
    <mergeCell ref="ALM17:ALQ17"/>
    <mergeCell ref="ALR17:ALV17"/>
    <mergeCell ref="ALW17:AMA17"/>
    <mergeCell ref="AMB17:AMF17"/>
    <mergeCell ref="AMG17:AMK17"/>
    <mergeCell ref="AKN17:AKR17"/>
    <mergeCell ref="AKS17:AKW17"/>
    <mergeCell ref="AKX17:ALB17"/>
    <mergeCell ref="ALC17:ALG17"/>
    <mergeCell ref="ALH17:ALL17"/>
    <mergeCell ref="AJO17:AJS17"/>
    <mergeCell ref="AJT17:AJX17"/>
    <mergeCell ref="AJY17:AKC17"/>
    <mergeCell ref="AKD17:AKH17"/>
    <mergeCell ref="AKI17:AKM17"/>
    <mergeCell ref="AIP17:AIT17"/>
    <mergeCell ref="AIU17:AIY17"/>
    <mergeCell ref="AIZ17:AJD17"/>
    <mergeCell ref="AJE17:AJI17"/>
    <mergeCell ref="AJJ17:AJN17"/>
    <mergeCell ref="AHQ17:AHU17"/>
    <mergeCell ref="AHV17:AHZ17"/>
    <mergeCell ref="AIA17:AIE17"/>
    <mergeCell ref="AIF17:AIJ17"/>
    <mergeCell ref="AIK17:AIO17"/>
    <mergeCell ref="AGR17:AGV17"/>
    <mergeCell ref="AGW17:AHA17"/>
    <mergeCell ref="AHB17:AHF17"/>
    <mergeCell ref="AHG17:AHK17"/>
    <mergeCell ref="AHL17:AHP17"/>
    <mergeCell ref="AFS17:AFW17"/>
    <mergeCell ref="AFX17:AGB17"/>
    <mergeCell ref="AGC17:AGG17"/>
    <mergeCell ref="AGH17:AGL17"/>
    <mergeCell ref="AGM17:AGQ17"/>
    <mergeCell ref="AET17:AEX17"/>
    <mergeCell ref="AEY17:AFC17"/>
    <mergeCell ref="AFD17:AFH17"/>
    <mergeCell ref="AFI17:AFM17"/>
    <mergeCell ref="AFN17:AFR17"/>
    <mergeCell ref="ADU17:ADY17"/>
    <mergeCell ref="ADZ17:AED17"/>
    <mergeCell ref="AEE17:AEI17"/>
    <mergeCell ref="AEJ17:AEN17"/>
    <mergeCell ref="AEO17:AES17"/>
    <mergeCell ref="ACV17:ACZ17"/>
    <mergeCell ref="ADA17:ADE17"/>
    <mergeCell ref="ADF17:ADJ17"/>
    <mergeCell ref="ADK17:ADO17"/>
    <mergeCell ref="ADP17:ADT17"/>
    <mergeCell ref="ABW17:ACA17"/>
    <mergeCell ref="ACB17:ACF17"/>
    <mergeCell ref="ACG17:ACK17"/>
    <mergeCell ref="ACL17:ACP17"/>
    <mergeCell ref="ACQ17:ACU17"/>
    <mergeCell ref="AAX17:ABB17"/>
    <mergeCell ref="ABC17:ABG17"/>
    <mergeCell ref="ABH17:ABL17"/>
    <mergeCell ref="ABM17:ABQ17"/>
    <mergeCell ref="ABR17:ABV17"/>
    <mergeCell ref="ZY17:AAC17"/>
    <mergeCell ref="AAD17:AAH17"/>
    <mergeCell ref="AAI17:AAM17"/>
    <mergeCell ref="AAN17:AAR17"/>
    <mergeCell ref="AAS17:AAW17"/>
    <mergeCell ref="YZ17:ZD17"/>
    <mergeCell ref="ZE17:ZI17"/>
    <mergeCell ref="ZJ17:ZN17"/>
    <mergeCell ref="ZO17:ZS17"/>
    <mergeCell ref="ZT17:ZX17"/>
    <mergeCell ref="YA17:YE17"/>
    <mergeCell ref="YF17:YJ17"/>
    <mergeCell ref="YK17:YO17"/>
    <mergeCell ref="YP17:YT17"/>
    <mergeCell ref="YU17:YY17"/>
    <mergeCell ref="XB17:XF17"/>
    <mergeCell ref="XG17:XK17"/>
    <mergeCell ref="XL17:XP17"/>
    <mergeCell ref="XQ17:XU17"/>
    <mergeCell ref="XV17:XZ17"/>
    <mergeCell ref="WC17:WG17"/>
    <mergeCell ref="WH17:WL17"/>
    <mergeCell ref="WM17:WQ17"/>
    <mergeCell ref="WR17:WV17"/>
    <mergeCell ref="WW17:XA17"/>
    <mergeCell ref="VD17:VH17"/>
    <mergeCell ref="VI17:VM17"/>
    <mergeCell ref="VN17:VR17"/>
    <mergeCell ref="VS17:VW17"/>
    <mergeCell ref="VX17:WB17"/>
    <mergeCell ref="UE17:UI17"/>
    <mergeCell ref="UJ17:UN17"/>
    <mergeCell ref="UO17:US17"/>
    <mergeCell ref="UT17:UX17"/>
    <mergeCell ref="UY17:VC17"/>
    <mergeCell ref="TF17:TJ17"/>
    <mergeCell ref="TK17:TO17"/>
    <mergeCell ref="TP17:TT17"/>
    <mergeCell ref="TU17:TY17"/>
    <mergeCell ref="TZ17:UD17"/>
    <mergeCell ref="FY17:GC17"/>
    <mergeCell ref="GD17:GH17"/>
    <mergeCell ref="GI17:GM17"/>
    <mergeCell ref="GN17:GR17"/>
    <mergeCell ref="SG17:SK17"/>
    <mergeCell ref="SL17:SP17"/>
    <mergeCell ref="SQ17:SU17"/>
    <mergeCell ref="SV17:SZ17"/>
    <mergeCell ref="TA17:TE17"/>
    <mergeCell ref="RH17:RL17"/>
    <mergeCell ref="RM17:RQ17"/>
    <mergeCell ref="RR17:RV17"/>
    <mergeCell ref="RW17:SA17"/>
    <mergeCell ref="SB17:SF17"/>
    <mergeCell ref="QI17:QM17"/>
    <mergeCell ref="QN17:QR17"/>
    <mergeCell ref="QS17:QW17"/>
    <mergeCell ref="QX17:RB17"/>
    <mergeCell ref="RC17:RG17"/>
    <mergeCell ref="PJ17:PN17"/>
    <mergeCell ref="PO17:PS17"/>
    <mergeCell ref="PT17:PX17"/>
    <mergeCell ref="PY17:QC17"/>
    <mergeCell ref="QD17:QH17"/>
    <mergeCell ref="OK17:OO17"/>
    <mergeCell ref="OP17:OT17"/>
    <mergeCell ref="OU17:OY17"/>
    <mergeCell ref="OZ17:PD17"/>
    <mergeCell ref="PE17:PI17"/>
    <mergeCell ref="NL17:NP17"/>
    <mergeCell ref="NQ17:NU17"/>
    <mergeCell ref="NV17:NZ17"/>
    <mergeCell ref="OA17:OE17"/>
    <mergeCell ref="OF17:OJ17"/>
    <mergeCell ref="MM17:MQ17"/>
    <mergeCell ref="MR17:MV17"/>
    <mergeCell ref="MW17:NA17"/>
    <mergeCell ref="NB17:NF17"/>
    <mergeCell ref="NG17:NK17"/>
    <mergeCell ref="IB17:IF17"/>
    <mergeCell ref="IG17:IK17"/>
    <mergeCell ref="IL17:IP17"/>
    <mergeCell ref="GS17:GW17"/>
    <mergeCell ref="GX17:HB17"/>
    <mergeCell ref="HC17:HG17"/>
    <mergeCell ref="HH17:HL17"/>
    <mergeCell ref="HM17:HQ17"/>
    <mergeCell ref="HR17:HV17"/>
    <mergeCell ref="HW17:IA17"/>
    <mergeCell ref="XFA16:XFD16"/>
    <mergeCell ref="A17:E17"/>
    <mergeCell ref="F17:J17"/>
    <mergeCell ref="K17:O17"/>
    <mergeCell ref="P17:T17"/>
    <mergeCell ref="U17:Y17"/>
    <mergeCell ref="Z17:AD17"/>
    <mergeCell ref="AE17:AI17"/>
    <mergeCell ref="AJ17:AN17"/>
    <mergeCell ref="AO17:AS17"/>
    <mergeCell ref="AT17:AX17"/>
    <mergeCell ref="AY17:BC17"/>
    <mergeCell ref="BD17:BH17"/>
    <mergeCell ref="BI17:BM17"/>
    <mergeCell ref="BN17:BR17"/>
    <mergeCell ref="BS17:BW17"/>
    <mergeCell ref="XEB16:XEF16"/>
    <mergeCell ref="XEG16:XEK16"/>
    <mergeCell ref="XEL16:XEP16"/>
    <mergeCell ref="XEQ16:XEU16"/>
    <mergeCell ref="XEV16:XEZ16"/>
    <mergeCell ref="XDC16:XDG16"/>
    <mergeCell ref="XDH16:XDL16"/>
    <mergeCell ref="XDM16:XDQ16"/>
    <mergeCell ref="XDR16:XDV16"/>
    <mergeCell ref="XDW16:XEA16"/>
    <mergeCell ref="XCD16:XCH16"/>
    <mergeCell ref="XCI16:XCM16"/>
    <mergeCell ref="XCN16:XCR16"/>
    <mergeCell ref="XCS16:XCW16"/>
    <mergeCell ref="XCX16:XDB16"/>
    <mergeCell ref="XBE16:XBI16"/>
    <mergeCell ref="XBJ16:XBN16"/>
    <mergeCell ref="XBO16:XBS16"/>
    <mergeCell ref="XBT16:XBX16"/>
    <mergeCell ref="XBY16:XCC16"/>
    <mergeCell ref="XAF16:XAJ16"/>
    <mergeCell ref="XAK16:XAO16"/>
    <mergeCell ref="XAP16:XAT16"/>
    <mergeCell ref="XAU16:XAY16"/>
    <mergeCell ref="XAZ16:XBD16"/>
    <mergeCell ref="WZG16:WZK16"/>
    <mergeCell ref="WZL16:WZP16"/>
    <mergeCell ref="WZQ16:WZU16"/>
    <mergeCell ref="LN17:LR17"/>
    <mergeCell ref="LS17:LW17"/>
    <mergeCell ref="LX17:MB17"/>
    <mergeCell ref="MC17:MG17"/>
    <mergeCell ref="MH17:ML17"/>
    <mergeCell ref="KO17:KS17"/>
    <mergeCell ref="KT17:KX17"/>
    <mergeCell ref="KY17:LC17"/>
    <mergeCell ref="LD17:LH17"/>
    <mergeCell ref="LI17:LM17"/>
    <mergeCell ref="JP17:JT17"/>
    <mergeCell ref="JU17:JY17"/>
    <mergeCell ref="JZ17:KD17"/>
    <mergeCell ref="KE17:KI17"/>
    <mergeCell ref="KJ17:KN17"/>
    <mergeCell ref="IQ17:IU17"/>
    <mergeCell ref="IV17:IZ17"/>
    <mergeCell ref="JA17:JE17"/>
    <mergeCell ref="JF17:JJ17"/>
    <mergeCell ref="JK17:JO17"/>
    <mergeCell ref="WZV16:WZZ16"/>
    <mergeCell ref="XAA16:XAE16"/>
    <mergeCell ref="WYH16:WYL16"/>
    <mergeCell ref="WYM16:WYQ16"/>
    <mergeCell ref="WYR16:WYV16"/>
    <mergeCell ref="WYW16:WZA16"/>
    <mergeCell ref="WZB16:WZF16"/>
    <mergeCell ref="WXI16:WXM16"/>
    <mergeCell ref="WXN16:WXR16"/>
    <mergeCell ref="WXS16:WXW16"/>
    <mergeCell ref="WXX16:WYB16"/>
    <mergeCell ref="WYC16:WYG16"/>
    <mergeCell ref="WWJ16:WWN16"/>
    <mergeCell ref="WWO16:WWS16"/>
    <mergeCell ref="WWT16:WWX16"/>
    <mergeCell ref="WWY16:WXC16"/>
    <mergeCell ref="WXD16:WXH16"/>
    <mergeCell ref="WVK16:WVO16"/>
    <mergeCell ref="WVP16:WVT16"/>
    <mergeCell ref="WVU16:WVY16"/>
    <mergeCell ref="WVZ16:WWD16"/>
    <mergeCell ref="WWE16:WWI16"/>
    <mergeCell ref="WUL16:WUP16"/>
    <mergeCell ref="WUQ16:WUU16"/>
    <mergeCell ref="WUV16:WUZ16"/>
    <mergeCell ref="WVA16:WVE16"/>
    <mergeCell ref="WVF16:WVJ16"/>
    <mergeCell ref="WTM16:WTQ16"/>
    <mergeCell ref="WTR16:WTV16"/>
    <mergeCell ref="WTW16:WUA16"/>
    <mergeCell ref="WUB16:WUF16"/>
    <mergeCell ref="WUG16:WUK16"/>
    <mergeCell ref="WSN16:WSR16"/>
    <mergeCell ref="WSS16:WSW16"/>
    <mergeCell ref="WSX16:WTB16"/>
    <mergeCell ref="WTC16:WTG16"/>
    <mergeCell ref="WTH16:WTL16"/>
    <mergeCell ref="WRO16:WRS16"/>
    <mergeCell ref="WRT16:WRX16"/>
    <mergeCell ref="WRY16:WSC16"/>
    <mergeCell ref="WSD16:WSH16"/>
    <mergeCell ref="WSI16:WSM16"/>
    <mergeCell ref="WQP16:WQT16"/>
    <mergeCell ref="WQU16:WQY16"/>
    <mergeCell ref="WQZ16:WRD16"/>
    <mergeCell ref="WRE16:WRI16"/>
    <mergeCell ref="WRJ16:WRN16"/>
    <mergeCell ref="WPQ16:WPU16"/>
    <mergeCell ref="WPV16:WPZ16"/>
    <mergeCell ref="WQA16:WQE16"/>
    <mergeCell ref="WQF16:WQJ16"/>
    <mergeCell ref="WQK16:WQO16"/>
    <mergeCell ref="WOR16:WOV16"/>
    <mergeCell ref="WOW16:WPA16"/>
    <mergeCell ref="WPB16:WPF16"/>
    <mergeCell ref="WPG16:WPK16"/>
    <mergeCell ref="WPL16:WPP16"/>
    <mergeCell ref="WNS16:WNW16"/>
    <mergeCell ref="WNX16:WOB16"/>
    <mergeCell ref="WOC16:WOG16"/>
    <mergeCell ref="WOH16:WOL16"/>
    <mergeCell ref="WOM16:WOQ16"/>
    <mergeCell ref="WMT16:WMX16"/>
    <mergeCell ref="WMY16:WNC16"/>
    <mergeCell ref="WND16:WNH16"/>
    <mergeCell ref="WNI16:WNM16"/>
    <mergeCell ref="WNN16:WNR16"/>
    <mergeCell ref="WLU16:WLY16"/>
    <mergeCell ref="WLZ16:WMD16"/>
    <mergeCell ref="WME16:WMI16"/>
    <mergeCell ref="WMJ16:WMN16"/>
    <mergeCell ref="WMO16:WMS16"/>
    <mergeCell ref="WKV16:WKZ16"/>
    <mergeCell ref="WLA16:WLE16"/>
    <mergeCell ref="WLF16:WLJ16"/>
    <mergeCell ref="WLK16:WLO16"/>
    <mergeCell ref="WLP16:WLT16"/>
    <mergeCell ref="WJW16:WKA16"/>
    <mergeCell ref="WKB16:WKF16"/>
    <mergeCell ref="WKG16:WKK16"/>
    <mergeCell ref="WKL16:WKP16"/>
    <mergeCell ref="WKQ16:WKU16"/>
    <mergeCell ref="WIX16:WJB16"/>
    <mergeCell ref="WJC16:WJG16"/>
    <mergeCell ref="WJH16:WJL16"/>
    <mergeCell ref="WJM16:WJQ16"/>
    <mergeCell ref="WJR16:WJV16"/>
    <mergeCell ref="WHY16:WIC16"/>
    <mergeCell ref="WID16:WIH16"/>
    <mergeCell ref="WII16:WIM16"/>
    <mergeCell ref="WIN16:WIR16"/>
    <mergeCell ref="WIS16:WIW16"/>
    <mergeCell ref="WGZ16:WHD16"/>
    <mergeCell ref="WHE16:WHI16"/>
    <mergeCell ref="WHJ16:WHN16"/>
    <mergeCell ref="WHO16:WHS16"/>
    <mergeCell ref="WHT16:WHX16"/>
    <mergeCell ref="WGA16:WGE16"/>
    <mergeCell ref="WGF16:WGJ16"/>
    <mergeCell ref="WGK16:WGO16"/>
    <mergeCell ref="WGP16:WGT16"/>
    <mergeCell ref="WGU16:WGY16"/>
    <mergeCell ref="WFB16:WFF16"/>
    <mergeCell ref="WFG16:WFK16"/>
    <mergeCell ref="WFL16:WFP16"/>
    <mergeCell ref="WFQ16:WFU16"/>
    <mergeCell ref="WFV16:WFZ16"/>
    <mergeCell ref="WEC16:WEG16"/>
    <mergeCell ref="WEH16:WEL16"/>
    <mergeCell ref="WEM16:WEQ16"/>
    <mergeCell ref="WER16:WEV16"/>
    <mergeCell ref="WEW16:WFA16"/>
    <mergeCell ref="WDD16:WDH16"/>
    <mergeCell ref="WDI16:WDM16"/>
    <mergeCell ref="WDN16:WDR16"/>
    <mergeCell ref="WDS16:WDW16"/>
    <mergeCell ref="WDX16:WEB16"/>
    <mergeCell ref="WCE16:WCI16"/>
    <mergeCell ref="WCJ16:WCN16"/>
    <mergeCell ref="WCO16:WCS16"/>
    <mergeCell ref="WCT16:WCX16"/>
    <mergeCell ref="WCY16:WDC16"/>
    <mergeCell ref="WBF16:WBJ16"/>
    <mergeCell ref="WBK16:WBO16"/>
    <mergeCell ref="WBP16:WBT16"/>
    <mergeCell ref="WBU16:WBY16"/>
    <mergeCell ref="WBZ16:WCD16"/>
    <mergeCell ref="WAG16:WAK16"/>
    <mergeCell ref="WAL16:WAP16"/>
    <mergeCell ref="WAQ16:WAU16"/>
    <mergeCell ref="WAV16:WAZ16"/>
    <mergeCell ref="WBA16:WBE16"/>
    <mergeCell ref="VZH16:VZL16"/>
    <mergeCell ref="VZM16:VZQ16"/>
    <mergeCell ref="VZR16:VZV16"/>
    <mergeCell ref="VZW16:WAA16"/>
    <mergeCell ref="WAB16:WAF16"/>
    <mergeCell ref="VYI16:VYM16"/>
    <mergeCell ref="VYN16:VYR16"/>
    <mergeCell ref="VYS16:VYW16"/>
    <mergeCell ref="VYX16:VZB16"/>
    <mergeCell ref="VZC16:VZG16"/>
    <mergeCell ref="VXJ16:VXN16"/>
    <mergeCell ref="VXO16:VXS16"/>
    <mergeCell ref="VXT16:VXX16"/>
    <mergeCell ref="VXY16:VYC16"/>
    <mergeCell ref="VYD16:VYH16"/>
    <mergeCell ref="VWK16:VWO16"/>
    <mergeCell ref="VWP16:VWT16"/>
    <mergeCell ref="VWU16:VWY16"/>
    <mergeCell ref="VWZ16:VXD16"/>
    <mergeCell ref="VXE16:VXI16"/>
    <mergeCell ref="VVL16:VVP16"/>
    <mergeCell ref="VVQ16:VVU16"/>
    <mergeCell ref="VVV16:VVZ16"/>
    <mergeCell ref="VWA16:VWE16"/>
    <mergeCell ref="VWF16:VWJ16"/>
    <mergeCell ref="VUM16:VUQ16"/>
    <mergeCell ref="VUR16:VUV16"/>
    <mergeCell ref="VUW16:VVA16"/>
    <mergeCell ref="VVB16:VVF16"/>
    <mergeCell ref="VVG16:VVK16"/>
    <mergeCell ref="VTN16:VTR16"/>
    <mergeCell ref="VTS16:VTW16"/>
    <mergeCell ref="VTX16:VUB16"/>
    <mergeCell ref="VUC16:VUG16"/>
    <mergeCell ref="VUH16:VUL16"/>
    <mergeCell ref="VSO16:VSS16"/>
    <mergeCell ref="VST16:VSX16"/>
    <mergeCell ref="VSY16:VTC16"/>
    <mergeCell ref="VTD16:VTH16"/>
    <mergeCell ref="VTI16:VTM16"/>
    <mergeCell ref="VRP16:VRT16"/>
    <mergeCell ref="VRU16:VRY16"/>
    <mergeCell ref="VRZ16:VSD16"/>
    <mergeCell ref="VSE16:VSI16"/>
    <mergeCell ref="VSJ16:VSN16"/>
    <mergeCell ref="VQQ16:VQU16"/>
    <mergeCell ref="VQV16:VQZ16"/>
    <mergeCell ref="VRA16:VRE16"/>
    <mergeCell ref="VRF16:VRJ16"/>
    <mergeCell ref="VRK16:VRO16"/>
    <mergeCell ref="VPR16:VPV16"/>
    <mergeCell ref="VPW16:VQA16"/>
    <mergeCell ref="VQB16:VQF16"/>
    <mergeCell ref="VQG16:VQK16"/>
    <mergeCell ref="VQL16:VQP16"/>
    <mergeCell ref="VOS16:VOW16"/>
    <mergeCell ref="VOX16:VPB16"/>
    <mergeCell ref="VPC16:VPG16"/>
    <mergeCell ref="VPH16:VPL16"/>
    <mergeCell ref="VPM16:VPQ16"/>
    <mergeCell ref="VNT16:VNX16"/>
    <mergeCell ref="VNY16:VOC16"/>
    <mergeCell ref="VOD16:VOH16"/>
    <mergeCell ref="VOI16:VOM16"/>
    <mergeCell ref="VON16:VOR16"/>
    <mergeCell ref="VMU16:VMY16"/>
    <mergeCell ref="VMZ16:VND16"/>
    <mergeCell ref="VNE16:VNI16"/>
    <mergeCell ref="VNJ16:VNN16"/>
    <mergeCell ref="VNO16:VNS16"/>
    <mergeCell ref="VLV16:VLZ16"/>
    <mergeCell ref="VMA16:VME16"/>
    <mergeCell ref="VMF16:VMJ16"/>
    <mergeCell ref="VMK16:VMO16"/>
    <mergeCell ref="VMP16:VMT16"/>
    <mergeCell ref="VKW16:VLA16"/>
    <mergeCell ref="VLB16:VLF16"/>
    <mergeCell ref="VLG16:VLK16"/>
    <mergeCell ref="VLL16:VLP16"/>
    <mergeCell ref="VLQ16:VLU16"/>
    <mergeCell ref="VJX16:VKB16"/>
    <mergeCell ref="VKC16:VKG16"/>
    <mergeCell ref="VKH16:VKL16"/>
    <mergeCell ref="VKM16:VKQ16"/>
    <mergeCell ref="VKR16:VKV16"/>
    <mergeCell ref="VIY16:VJC16"/>
    <mergeCell ref="VJD16:VJH16"/>
    <mergeCell ref="VJI16:VJM16"/>
    <mergeCell ref="VJN16:VJR16"/>
    <mergeCell ref="VJS16:VJW16"/>
    <mergeCell ref="VHZ16:VID16"/>
    <mergeCell ref="VIE16:VII16"/>
    <mergeCell ref="VIJ16:VIN16"/>
    <mergeCell ref="VIO16:VIS16"/>
    <mergeCell ref="VIT16:VIX16"/>
    <mergeCell ref="VHA16:VHE16"/>
    <mergeCell ref="VHF16:VHJ16"/>
    <mergeCell ref="VHK16:VHO16"/>
    <mergeCell ref="VHP16:VHT16"/>
    <mergeCell ref="VHU16:VHY16"/>
    <mergeCell ref="VGB16:VGF16"/>
    <mergeCell ref="VGG16:VGK16"/>
    <mergeCell ref="VGL16:VGP16"/>
    <mergeCell ref="VGQ16:VGU16"/>
    <mergeCell ref="VGV16:VGZ16"/>
    <mergeCell ref="VFC16:VFG16"/>
    <mergeCell ref="VFH16:VFL16"/>
    <mergeCell ref="VFM16:VFQ16"/>
    <mergeCell ref="VFR16:VFV16"/>
    <mergeCell ref="VFW16:VGA16"/>
    <mergeCell ref="VED16:VEH16"/>
    <mergeCell ref="VEI16:VEM16"/>
    <mergeCell ref="VEN16:VER16"/>
    <mergeCell ref="VES16:VEW16"/>
    <mergeCell ref="VEX16:VFB16"/>
    <mergeCell ref="VDE16:VDI16"/>
    <mergeCell ref="VDJ16:VDN16"/>
    <mergeCell ref="VDO16:VDS16"/>
    <mergeCell ref="VDT16:VDX16"/>
    <mergeCell ref="VDY16:VEC16"/>
    <mergeCell ref="VCF16:VCJ16"/>
    <mergeCell ref="VCK16:VCO16"/>
    <mergeCell ref="VCP16:VCT16"/>
    <mergeCell ref="VCU16:VCY16"/>
    <mergeCell ref="VCZ16:VDD16"/>
    <mergeCell ref="VBG16:VBK16"/>
    <mergeCell ref="VBL16:VBP16"/>
    <mergeCell ref="VBQ16:VBU16"/>
    <mergeCell ref="VBV16:VBZ16"/>
    <mergeCell ref="VCA16:VCE16"/>
    <mergeCell ref="VAH16:VAL16"/>
    <mergeCell ref="VAM16:VAQ16"/>
    <mergeCell ref="VAR16:VAV16"/>
    <mergeCell ref="VAW16:VBA16"/>
    <mergeCell ref="VBB16:VBF16"/>
    <mergeCell ref="UZI16:UZM16"/>
    <mergeCell ref="UZN16:UZR16"/>
    <mergeCell ref="UZS16:UZW16"/>
    <mergeCell ref="UZX16:VAB16"/>
    <mergeCell ref="VAC16:VAG16"/>
    <mergeCell ref="UYJ16:UYN16"/>
    <mergeCell ref="UYO16:UYS16"/>
    <mergeCell ref="UYT16:UYX16"/>
    <mergeCell ref="UYY16:UZC16"/>
    <mergeCell ref="UZD16:UZH16"/>
    <mergeCell ref="UXK16:UXO16"/>
    <mergeCell ref="UXP16:UXT16"/>
    <mergeCell ref="UXU16:UXY16"/>
    <mergeCell ref="UXZ16:UYD16"/>
    <mergeCell ref="UYE16:UYI16"/>
    <mergeCell ref="UWL16:UWP16"/>
    <mergeCell ref="UWQ16:UWU16"/>
    <mergeCell ref="UWV16:UWZ16"/>
    <mergeCell ref="UXA16:UXE16"/>
    <mergeCell ref="UXF16:UXJ16"/>
    <mergeCell ref="UVM16:UVQ16"/>
    <mergeCell ref="UVR16:UVV16"/>
    <mergeCell ref="UVW16:UWA16"/>
    <mergeCell ref="UWB16:UWF16"/>
    <mergeCell ref="UWG16:UWK16"/>
    <mergeCell ref="UUN16:UUR16"/>
    <mergeCell ref="UUS16:UUW16"/>
    <mergeCell ref="UUX16:UVB16"/>
    <mergeCell ref="UVC16:UVG16"/>
    <mergeCell ref="UVH16:UVL16"/>
    <mergeCell ref="UTO16:UTS16"/>
    <mergeCell ref="UTT16:UTX16"/>
    <mergeCell ref="UTY16:UUC16"/>
    <mergeCell ref="UUD16:UUH16"/>
    <mergeCell ref="UUI16:UUM16"/>
    <mergeCell ref="USP16:UST16"/>
    <mergeCell ref="USU16:USY16"/>
    <mergeCell ref="USZ16:UTD16"/>
    <mergeCell ref="UTE16:UTI16"/>
    <mergeCell ref="UTJ16:UTN16"/>
    <mergeCell ref="URQ16:URU16"/>
    <mergeCell ref="URV16:URZ16"/>
    <mergeCell ref="USA16:USE16"/>
    <mergeCell ref="USF16:USJ16"/>
    <mergeCell ref="USK16:USO16"/>
    <mergeCell ref="UQR16:UQV16"/>
    <mergeCell ref="UQW16:URA16"/>
    <mergeCell ref="URB16:URF16"/>
    <mergeCell ref="URG16:URK16"/>
    <mergeCell ref="URL16:URP16"/>
    <mergeCell ref="UPS16:UPW16"/>
    <mergeCell ref="UPX16:UQB16"/>
    <mergeCell ref="UQC16:UQG16"/>
    <mergeCell ref="UQH16:UQL16"/>
    <mergeCell ref="UQM16:UQQ16"/>
    <mergeCell ref="UOT16:UOX16"/>
    <mergeCell ref="UOY16:UPC16"/>
    <mergeCell ref="UPD16:UPH16"/>
    <mergeCell ref="UPI16:UPM16"/>
    <mergeCell ref="UPN16:UPR16"/>
    <mergeCell ref="UNU16:UNY16"/>
    <mergeCell ref="UNZ16:UOD16"/>
    <mergeCell ref="UOE16:UOI16"/>
    <mergeCell ref="UOJ16:UON16"/>
    <mergeCell ref="UOO16:UOS16"/>
    <mergeCell ref="UMV16:UMZ16"/>
    <mergeCell ref="UNA16:UNE16"/>
    <mergeCell ref="UNF16:UNJ16"/>
    <mergeCell ref="UNK16:UNO16"/>
    <mergeCell ref="UNP16:UNT16"/>
    <mergeCell ref="ULW16:UMA16"/>
    <mergeCell ref="UMB16:UMF16"/>
    <mergeCell ref="UMG16:UMK16"/>
    <mergeCell ref="UML16:UMP16"/>
    <mergeCell ref="UMQ16:UMU16"/>
    <mergeCell ref="UKX16:ULB16"/>
    <mergeCell ref="ULC16:ULG16"/>
    <mergeCell ref="ULH16:ULL16"/>
    <mergeCell ref="ULM16:ULQ16"/>
    <mergeCell ref="ULR16:ULV16"/>
    <mergeCell ref="UJY16:UKC16"/>
    <mergeCell ref="UKD16:UKH16"/>
    <mergeCell ref="UKI16:UKM16"/>
    <mergeCell ref="UKN16:UKR16"/>
    <mergeCell ref="UKS16:UKW16"/>
    <mergeCell ref="UIZ16:UJD16"/>
    <mergeCell ref="UJE16:UJI16"/>
    <mergeCell ref="UJJ16:UJN16"/>
    <mergeCell ref="UJO16:UJS16"/>
    <mergeCell ref="UJT16:UJX16"/>
    <mergeCell ref="UIA16:UIE16"/>
    <mergeCell ref="UIF16:UIJ16"/>
    <mergeCell ref="UIK16:UIO16"/>
    <mergeCell ref="UIP16:UIT16"/>
    <mergeCell ref="UIU16:UIY16"/>
    <mergeCell ref="UHB16:UHF16"/>
    <mergeCell ref="UHG16:UHK16"/>
    <mergeCell ref="UHL16:UHP16"/>
    <mergeCell ref="UHQ16:UHU16"/>
    <mergeCell ref="UHV16:UHZ16"/>
    <mergeCell ref="UGC16:UGG16"/>
    <mergeCell ref="UGH16:UGL16"/>
    <mergeCell ref="UGM16:UGQ16"/>
    <mergeCell ref="UGR16:UGV16"/>
    <mergeCell ref="UGW16:UHA16"/>
    <mergeCell ref="UFD16:UFH16"/>
    <mergeCell ref="UFI16:UFM16"/>
    <mergeCell ref="UFN16:UFR16"/>
    <mergeCell ref="UFS16:UFW16"/>
    <mergeCell ref="UFX16:UGB16"/>
    <mergeCell ref="UEE16:UEI16"/>
    <mergeCell ref="UEJ16:UEN16"/>
    <mergeCell ref="UEO16:UES16"/>
    <mergeCell ref="UET16:UEX16"/>
    <mergeCell ref="UEY16:UFC16"/>
    <mergeCell ref="UDF16:UDJ16"/>
    <mergeCell ref="UDK16:UDO16"/>
    <mergeCell ref="UDP16:UDT16"/>
    <mergeCell ref="UDU16:UDY16"/>
    <mergeCell ref="UDZ16:UED16"/>
    <mergeCell ref="UCG16:UCK16"/>
    <mergeCell ref="UCL16:UCP16"/>
    <mergeCell ref="UCQ16:UCU16"/>
    <mergeCell ref="UCV16:UCZ16"/>
    <mergeCell ref="UDA16:UDE16"/>
    <mergeCell ref="UBH16:UBL16"/>
    <mergeCell ref="UBM16:UBQ16"/>
    <mergeCell ref="UBR16:UBV16"/>
    <mergeCell ref="UBW16:UCA16"/>
    <mergeCell ref="UCB16:UCF16"/>
    <mergeCell ref="UAI16:UAM16"/>
    <mergeCell ref="UAN16:UAR16"/>
    <mergeCell ref="UAS16:UAW16"/>
    <mergeCell ref="UAX16:UBB16"/>
    <mergeCell ref="UBC16:UBG16"/>
    <mergeCell ref="TZJ16:TZN16"/>
    <mergeCell ref="TZO16:TZS16"/>
    <mergeCell ref="TZT16:TZX16"/>
    <mergeCell ref="TZY16:UAC16"/>
    <mergeCell ref="UAD16:UAH16"/>
    <mergeCell ref="TYK16:TYO16"/>
    <mergeCell ref="TYP16:TYT16"/>
    <mergeCell ref="TYU16:TYY16"/>
    <mergeCell ref="TYZ16:TZD16"/>
    <mergeCell ref="TZE16:TZI16"/>
    <mergeCell ref="TXL16:TXP16"/>
    <mergeCell ref="TXQ16:TXU16"/>
    <mergeCell ref="TXV16:TXZ16"/>
    <mergeCell ref="TYA16:TYE16"/>
    <mergeCell ref="TYF16:TYJ16"/>
    <mergeCell ref="TWM16:TWQ16"/>
    <mergeCell ref="TWR16:TWV16"/>
    <mergeCell ref="TWW16:TXA16"/>
    <mergeCell ref="TXB16:TXF16"/>
    <mergeCell ref="TXG16:TXK16"/>
    <mergeCell ref="TVN16:TVR16"/>
    <mergeCell ref="TVS16:TVW16"/>
    <mergeCell ref="TVX16:TWB16"/>
    <mergeCell ref="TWC16:TWG16"/>
    <mergeCell ref="TWH16:TWL16"/>
    <mergeCell ref="TUO16:TUS16"/>
    <mergeCell ref="TUT16:TUX16"/>
    <mergeCell ref="TUY16:TVC16"/>
    <mergeCell ref="TVD16:TVH16"/>
    <mergeCell ref="TVI16:TVM16"/>
    <mergeCell ref="TTP16:TTT16"/>
    <mergeCell ref="TTU16:TTY16"/>
    <mergeCell ref="TTZ16:TUD16"/>
    <mergeCell ref="TUE16:TUI16"/>
    <mergeCell ref="TUJ16:TUN16"/>
    <mergeCell ref="TSQ16:TSU16"/>
    <mergeCell ref="TSV16:TSZ16"/>
    <mergeCell ref="TTA16:TTE16"/>
    <mergeCell ref="TTF16:TTJ16"/>
    <mergeCell ref="TTK16:TTO16"/>
    <mergeCell ref="TRR16:TRV16"/>
    <mergeCell ref="TRW16:TSA16"/>
    <mergeCell ref="TSB16:TSF16"/>
    <mergeCell ref="TSG16:TSK16"/>
    <mergeCell ref="TSL16:TSP16"/>
    <mergeCell ref="TQS16:TQW16"/>
    <mergeCell ref="TQX16:TRB16"/>
    <mergeCell ref="TRC16:TRG16"/>
    <mergeCell ref="TRH16:TRL16"/>
    <mergeCell ref="TRM16:TRQ16"/>
    <mergeCell ref="TPT16:TPX16"/>
    <mergeCell ref="TPY16:TQC16"/>
    <mergeCell ref="TQD16:TQH16"/>
    <mergeCell ref="TQI16:TQM16"/>
    <mergeCell ref="TQN16:TQR16"/>
    <mergeCell ref="TOU16:TOY16"/>
    <mergeCell ref="TOZ16:TPD16"/>
    <mergeCell ref="TPE16:TPI16"/>
    <mergeCell ref="TPJ16:TPN16"/>
    <mergeCell ref="TPO16:TPS16"/>
    <mergeCell ref="TNV16:TNZ16"/>
    <mergeCell ref="TOA16:TOE16"/>
    <mergeCell ref="TOF16:TOJ16"/>
    <mergeCell ref="TOK16:TOO16"/>
    <mergeCell ref="TOP16:TOT16"/>
    <mergeCell ref="TMW16:TNA16"/>
    <mergeCell ref="TNB16:TNF16"/>
    <mergeCell ref="TNG16:TNK16"/>
    <mergeCell ref="TNL16:TNP16"/>
    <mergeCell ref="TNQ16:TNU16"/>
    <mergeCell ref="TLX16:TMB16"/>
    <mergeCell ref="TMC16:TMG16"/>
    <mergeCell ref="TMH16:TML16"/>
    <mergeCell ref="TMM16:TMQ16"/>
    <mergeCell ref="TMR16:TMV16"/>
    <mergeCell ref="TKY16:TLC16"/>
    <mergeCell ref="TLD16:TLH16"/>
    <mergeCell ref="TLI16:TLM16"/>
    <mergeCell ref="TLN16:TLR16"/>
    <mergeCell ref="TLS16:TLW16"/>
    <mergeCell ref="TJZ16:TKD16"/>
    <mergeCell ref="TKE16:TKI16"/>
    <mergeCell ref="TKJ16:TKN16"/>
    <mergeCell ref="TKO16:TKS16"/>
    <mergeCell ref="TKT16:TKX16"/>
    <mergeCell ref="TJA16:TJE16"/>
    <mergeCell ref="TJF16:TJJ16"/>
    <mergeCell ref="TJK16:TJO16"/>
    <mergeCell ref="TJP16:TJT16"/>
    <mergeCell ref="TJU16:TJY16"/>
    <mergeCell ref="TIB16:TIF16"/>
    <mergeCell ref="TIG16:TIK16"/>
    <mergeCell ref="TIL16:TIP16"/>
    <mergeCell ref="TIQ16:TIU16"/>
    <mergeCell ref="TIV16:TIZ16"/>
    <mergeCell ref="THC16:THG16"/>
    <mergeCell ref="THH16:THL16"/>
    <mergeCell ref="THM16:THQ16"/>
    <mergeCell ref="THR16:THV16"/>
    <mergeCell ref="THW16:TIA16"/>
    <mergeCell ref="TGD16:TGH16"/>
    <mergeCell ref="TGI16:TGM16"/>
    <mergeCell ref="TGN16:TGR16"/>
    <mergeCell ref="TGS16:TGW16"/>
    <mergeCell ref="TGX16:THB16"/>
    <mergeCell ref="TFE16:TFI16"/>
    <mergeCell ref="TFJ16:TFN16"/>
    <mergeCell ref="TFO16:TFS16"/>
    <mergeCell ref="TFT16:TFX16"/>
    <mergeCell ref="TFY16:TGC16"/>
    <mergeCell ref="TEF16:TEJ16"/>
    <mergeCell ref="TEK16:TEO16"/>
    <mergeCell ref="TEP16:TET16"/>
    <mergeCell ref="TEU16:TEY16"/>
    <mergeCell ref="TEZ16:TFD16"/>
    <mergeCell ref="TDG16:TDK16"/>
    <mergeCell ref="TDL16:TDP16"/>
    <mergeCell ref="TDQ16:TDU16"/>
    <mergeCell ref="TDV16:TDZ16"/>
    <mergeCell ref="TEA16:TEE16"/>
    <mergeCell ref="TCH16:TCL16"/>
    <mergeCell ref="TCM16:TCQ16"/>
    <mergeCell ref="TCR16:TCV16"/>
    <mergeCell ref="TCW16:TDA16"/>
    <mergeCell ref="TDB16:TDF16"/>
    <mergeCell ref="TBI16:TBM16"/>
    <mergeCell ref="TBN16:TBR16"/>
    <mergeCell ref="TBS16:TBW16"/>
    <mergeCell ref="TBX16:TCB16"/>
    <mergeCell ref="TCC16:TCG16"/>
    <mergeCell ref="TAJ16:TAN16"/>
    <mergeCell ref="TAO16:TAS16"/>
    <mergeCell ref="TAT16:TAX16"/>
    <mergeCell ref="TAY16:TBC16"/>
    <mergeCell ref="TBD16:TBH16"/>
    <mergeCell ref="SZK16:SZO16"/>
    <mergeCell ref="SZP16:SZT16"/>
    <mergeCell ref="SZU16:SZY16"/>
    <mergeCell ref="SZZ16:TAD16"/>
    <mergeCell ref="TAE16:TAI16"/>
    <mergeCell ref="SYL16:SYP16"/>
    <mergeCell ref="SYQ16:SYU16"/>
    <mergeCell ref="SYV16:SYZ16"/>
    <mergeCell ref="SZA16:SZE16"/>
    <mergeCell ref="SZF16:SZJ16"/>
    <mergeCell ref="SXM16:SXQ16"/>
    <mergeCell ref="SXR16:SXV16"/>
    <mergeCell ref="SXW16:SYA16"/>
    <mergeCell ref="SYB16:SYF16"/>
    <mergeCell ref="SYG16:SYK16"/>
    <mergeCell ref="SWN16:SWR16"/>
    <mergeCell ref="SWS16:SWW16"/>
    <mergeCell ref="SWX16:SXB16"/>
    <mergeCell ref="SXC16:SXG16"/>
    <mergeCell ref="SXH16:SXL16"/>
    <mergeCell ref="SVO16:SVS16"/>
    <mergeCell ref="SVT16:SVX16"/>
    <mergeCell ref="SVY16:SWC16"/>
    <mergeCell ref="SWD16:SWH16"/>
    <mergeCell ref="SWI16:SWM16"/>
    <mergeCell ref="SUP16:SUT16"/>
    <mergeCell ref="SUU16:SUY16"/>
    <mergeCell ref="SUZ16:SVD16"/>
    <mergeCell ref="SVE16:SVI16"/>
    <mergeCell ref="SVJ16:SVN16"/>
    <mergeCell ref="STQ16:STU16"/>
    <mergeCell ref="STV16:STZ16"/>
    <mergeCell ref="SUA16:SUE16"/>
    <mergeCell ref="SUF16:SUJ16"/>
    <mergeCell ref="SUK16:SUO16"/>
    <mergeCell ref="SSR16:SSV16"/>
    <mergeCell ref="SSW16:STA16"/>
    <mergeCell ref="STB16:STF16"/>
    <mergeCell ref="STG16:STK16"/>
    <mergeCell ref="STL16:STP16"/>
    <mergeCell ref="SRS16:SRW16"/>
    <mergeCell ref="SRX16:SSB16"/>
    <mergeCell ref="SSC16:SSG16"/>
    <mergeCell ref="SSH16:SSL16"/>
    <mergeCell ref="SSM16:SSQ16"/>
    <mergeCell ref="SQT16:SQX16"/>
    <mergeCell ref="SQY16:SRC16"/>
    <mergeCell ref="SRD16:SRH16"/>
    <mergeCell ref="SRI16:SRM16"/>
    <mergeCell ref="SRN16:SRR16"/>
    <mergeCell ref="SPU16:SPY16"/>
    <mergeCell ref="SPZ16:SQD16"/>
    <mergeCell ref="SQE16:SQI16"/>
    <mergeCell ref="SQJ16:SQN16"/>
    <mergeCell ref="SQO16:SQS16"/>
    <mergeCell ref="SOV16:SOZ16"/>
    <mergeCell ref="SPA16:SPE16"/>
    <mergeCell ref="SPF16:SPJ16"/>
    <mergeCell ref="SPK16:SPO16"/>
    <mergeCell ref="SPP16:SPT16"/>
    <mergeCell ref="SNW16:SOA16"/>
    <mergeCell ref="SOB16:SOF16"/>
    <mergeCell ref="SOG16:SOK16"/>
    <mergeCell ref="SOL16:SOP16"/>
    <mergeCell ref="SOQ16:SOU16"/>
    <mergeCell ref="SMX16:SNB16"/>
    <mergeCell ref="SNC16:SNG16"/>
    <mergeCell ref="SNH16:SNL16"/>
    <mergeCell ref="SNM16:SNQ16"/>
    <mergeCell ref="SNR16:SNV16"/>
    <mergeCell ref="SLY16:SMC16"/>
    <mergeCell ref="SMD16:SMH16"/>
    <mergeCell ref="SMI16:SMM16"/>
    <mergeCell ref="SMN16:SMR16"/>
    <mergeCell ref="SMS16:SMW16"/>
    <mergeCell ref="SKZ16:SLD16"/>
    <mergeCell ref="SLE16:SLI16"/>
    <mergeCell ref="SLJ16:SLN16"/>
    <mergeCell ref="SLO16:SLS16"/>
    <mergeCell ref="SLT16:SLX16"/>
    <mergeCell ref="SKA16:SKE16"/>
    <mergeCell ref="SKF16:SKJ16"/>
    <mergeCell ref="SKK16:SKO16"/>
    <mergeCell ref="SKP16:SKT16"/>
    <mergeCell ref="SKU16:SKY16"/>
    <mergeCell ref="SJB16:SJF16"/>
    <mergeCell ref="SJG16:SJK16"/>
    <mergeCell ref="SJL16:SJP16"/>
    <mergeCell ref="SJQ16:SJU16"/>
    <mergeCell ref="SJV16:SJZ16"/>
    <mergeCell ref="SIC16:SIG16"/>
    <mergeCell ref="SIH16:SIL16"/>
    <mergeCell ref="SIM16:SIQ16"/>
    <mergeCell ref="SIR16:SIV16"/>
    <mergeCell ref="SIW16:SJA16"/>
    <mergeCell ref="SHD16:SHH16"/>
    <mergeCell ref="SHI16:SHM16"/>
    <mergeCell ref="SHN16:SHR16"/>
    <mergeCell ref="SHS16:SHW16"/>
    <mergeCell ref="SHX16:SIB16"/>
    <mergeCell ref="SGE16:SGI16"/>
    <mergeCell ref="SGJ16:SGN16"/>
    <mergeCell ref="SGO16:SGS16"/>
    <mergeCell ref="SGT16:SGX16"/>
    <mergeCell ref="SGY16:SHC16"/>
    <mergeCell ref="SFF16:SFJ16"/>
    <mergeCell ref="SFK16:SFO16"/>
    <mergeCell ref="SFP16:SFT16"/>
    <mergeCell ref="SFU16:SFY16"/>
    <mergeCell ref="SFZ16:SGD16"/>
    <mergeCell ref="SEG16:SEK16"/>
    <mergeCell ref="SEL16:SEP16"/>
    <mergeCell ref="SEQ16:SEU16"/>
    <mergeCell ref="SEV16:SEZ16"/>
    <mergeCell ref="SFA16:SFE16"/>
    <mergeCell ref="SDH16:SDL16"/>
    <mergeCell ref="SDM16:SDQ16"/>
    <mergeCell ref="SDR16:SDV16"/>
    <mergeCell ref="SDW16:SEA16"/>
    <mergeCell ref="SEB16:SEF16"/>
    <mergeCell ref="SCI16:SCM16"/>
    <mergeCell ref="SCN16:SCR16"/>
    <mergeCell ref="SCS16:SCW16"/>
    <mergeCell ref="SCX16:SDB16"/>
    <mergeCell ref="SDC16:SDG16"/>
    <mergeCell ref="SBJ16:SBN16"/>
    <mergeCell ref="SBO16:SBS16"/>
    <mergeCell ref="SBT16:SBX16"/>
    <mergeCell ref="SBY16:SCC16"/>
    <mergeCell ref="SCD16:SCH16"/>
    <mergeCell ref="SAK16:SAO16"/>
    <mergeCell ref="SAP16:SAT16"/>
    <mergeCell ref="SAU16:SAY16"/>
    <mergeCell ref="SAZ16:SBD16"/>
    <mergeCell ref="SBE16:SBI16"/>
    <mergeCell ref="RZL16:RZP16"/>
    <mergeCell ref="RZQ16:RZU16"/>
    <mergeCell ref="RZV16:RZZ16"/>
    <mergeCell ref="SAA16:SAE16"/>
    <mergeCell ref="SAF16:SAJ16"/>
    <mergeCell ref="RYM16:RYQ16"/>
    <mergeCell ref="RYR16:RYV16"/>
    <mergeCell ref="RYW16:RZA16"/>
    <mergeCell ref="RZB16:RZF16"/>
    <mergeCell ref="RZG16:RZK16"/>
    <mergeCell ref="RXN16:RXR16"/>
    <mergeCell ref="RXS16:RXW16"/>
    <mergeCell ref="RXX16:RYB16"/>
    <mergeCell ref="RYC16:RYG16"/>
    <mergeCell ref="RYH16:RYL16"/>
    <mergeCell ref="RWO16:RWS16"/>
    <mergeCell ref="RWT16:RWX16"/>
    <mergeCell ref="RWY16:RXC16"/>
    <mergeCell ref="RXD16:RXH16"/>
    <mergeCell ref="RXI16:RXM16"/>
    <mergeCell ref="RVP16:RVT16"/>
    <mergeCell ref="RVU16:RVY16"/>
    <mergeCell ref="RVZ16:RWD16"/>
    <mergeCell ref="RWE16:RWI16"/>
    <mergeCell ref="RWJ16:RWN16"/>
    <mergeCell ref="RUQ16:RUU16"/>
    <mergeCell ref="RUV16:RUZ16"/>
    <mergeCell ref="RVA16:RVE16"/>
    <mergeCell ref="RVF16:RVJ16"/>
    <mergeCell ref="RVK16:RVO16"/>
    <mergeCell ref="RTR16:RTV16"/>
    <mergeCell ref="RTW16:RUA16"/>
    <mergeCell ref="RUB16:RUF16"/>
    <mergeCell ref="RUG16:RUK16"/>
    <mergeCell ref="RUL16:RUP16"/>
    <mergeCell ref="RSS16:RSW16"/>
    <mergeCell ref="RSX16:RTB16"/>
    <mergeCell ref="RTC16:RTG16"/>
    <mergeCell ref="RTH16:RTL16"/>
    <mergeCell ref="RTM16:RTQ16"/>
    <mergeCell ref="RRT16:RRX16"/>
    <mergeCell ref="RRY16:RSC16"/>
    <mergeCell ref="RSD16:RSH16"/>
    <mergeCell ref="RSI16:RSM16"/>
    <mergeCell ref="RSN16:RSR16"/>
    <mergeCell ref="RQU16:RQY16"/>
    <mergeCell ref="RQZ16:RRD16"/>
    <mergeCell ref="RRE16:RRI16"/>
    <mergeCell ref="RRJ16:RRN16"/>
    <mergeCell ref="RRO16:RRS16"/>
    <mergeCell ref="RPV16:RPZ16"/>
    <mergeCell ref="RQA16:RQE16"/>
    <mergeCell ref="RQF16:RQJ16"/>
    <mergeCell ref="RQK16:RQO16"/>
    <mergeCell ref="RQP16:RQT16"/>
    <mergeCell ref="ROW16:RPA16"/>
    <mergeCell ref="RPB16:RPF16"/>
    <mergeCell ref="RPG16:RPK16"/>
    <mergeCell ref="RPL16:RPP16"/>
    <mergeCell ref="RPQ16:RPU16"/>
    <mergeCell ref="RNX16:ROB16"/>
    <mergeCell ref="ROC16:ROG16"/>
    <mergeCell ref="ROH16:ROL16"/>
    <mergeCell ref="ROM16:ROQ16"/>
    <mergeCell ref="ROR16:ROV16"/>
    <mergeCell ref="RMY16:RNC16"/>
    <mergeCell ref="RND16:RNH16"/>
    <mergeCell ref="RNI16:RNM16"/>
    <mergeCell ref="RNN16:RNR16"/>
    <mergeCell ref="RNS16:RNW16"/>
    <mergeCell ref="RLZ16:RMD16"/>
    <mergeCell ref="RME16:RMI16"/>
    <mergeCell ref="RMJ16:RMN16"/>
    <mergeCell ref="RMO16:RMS16"/>
    <mergeCell ref="RMT16:RMX16"/>
    <mergeCell ref="RLA16:RLE16"/>
    <mergeCell ref="RLF16:RLJ16"/>
    <mergeCell ref="RLK16:RLO16"/>
    <mergeCell ref="RLP16:RLT16"/>
    <mergeCell ref="RLU16:RLY16"/>
    <mergeCell ref="RKB16:RKF16"/>
    <mergeCell ref="RKG16:RKK16"/>
    <mergeCell ref="RKL16:RKP16"/>
    <mergeCell ref="RKQ16:RKU16"/>
    <mergeCell ref="RKV16:RKZ16"/>
    <mergeCell ref="RJC16:RJG16"/>
    <mergeCell ref="RJH16:RJL16"/>
    <mergeCell ref="RJM16:RJQ16"/>
    <mergeCell ref="RJR16:RJV16"/>
    <mergeCell ref="RJW16:RKA16"/>
    <mergeCell ref="RID16:RIH16"/>
    <mergeCell ref="RII16:RIM16"/>
    <mergeCell ref="RIN16:RIR16"/>
    <mergeCell ref="RIS16:RIW16"/>
    <mergeCell ref="RIX16:RJB16"/>
    <mergeCell ref="RHE16:RHI16"/>
    <mergeCell ref="RHJ16:RHN16"/>
    <mergeCell ref="RHO16:RHS16"/>
    <mergeCell ref="RHT16:RHX16"/>
    <mergeCell ref="RHY16:RIC16"/>
    <mergeCell ref="RGF16:RGJ16"/>
    <mergeCell ref="RGK16:RGO16"/>
    <mergeCell ref="RGP16:RGT16"/>
    <mergeCell ref="RGU16:RGY16"/>
    <mergeCell ref="RGZ16:RHD16"/>
    <mergeCell ref="RFG16:RFK16"/>
    <mergeCell ref="RFL16:RFP16"/>
    <mergeCell ref="RFQ16:RFU16"/>
    <mergeCell ref="RFV16:RFZ16"/>
    <mergeCell ref="RGA16:RGE16"/>
    <mergeCell ref="REH16:REL16"/>
    <mergeCell ref="REM16:REQ16"/>
    <mergeCell ref="RER16:REV16"/>
    <mergeCell ref="REW16:RFA16"/>
    <mergeCell ref="RFB16:RFF16"/>
    <mergeCell ref="RDI16:RDM16"/>
    <mergeCell ref="RDN16:RDR16"/>
    <mergeCell ref="RDS16:RDW16"/>
    <mergeCell ref="RDX16:REB16"/>
    <mergeCell ref="REC16:REG16"/>
    <mergeCell ref="RCJ16:RCN16"/>
    <mergeCell ref="RCO16:RCS16"/>
    <mergeCell ref="RCT16:RCX16"/>
    <mergeCell ref="RCY16:RDC16"/>
    <mergeCell ref="RDD16:RDH16"/>
    <mergeCell ref="RBK16:RBO16"/>
    <mergeCell ref="RBP16:RBT16"/>
    <mergeCell ref="RBU16:RBY16"/>
    <mergeCell ref="RBZ16:RCD16"/>
    <mergeCell ref="RCE16:RCI16"/>
    <mergeCell ref="RAL16:RAP16"/>
    <mergeCell ref="RAQ16:RAU16"/>
    <mergeCell ref="RAV16:RAZ16"/>
    <mergeCell ref="RBA16:RBE16"/>
    <mergeCell ref="RBF16:RBJ16"/>
    <mergeCell ref="QZM16:QZQ16"/>
    <mergeCell ref="QZR16:QZV16"/>
    <mergeCell ref="QZW16:RAA16"/>
    <mergeCell ref="RAB16:RAF16"/>
    <mergeCell ref="RAG16:RAK16"/>
    <mergeCell ref="QYN16:QYR16"/>
    <mergeCell ref="QYS16:QYW16"/>
    <mergeCell ref="QYX16:QZB16"/>
    <mergeCell ref="QZC16:QZG16"/>
    <mergeCell ref="QZH16:QZL16"/>
    <mergeCell ref="QXO16:QXS16"/>
    <mergeCell ref="QXT16:QXX16"/>
    <mergeCell ref="QXY16:QYC16"/>
    <mergeCell ref="QYD16:QYH16"/>
    <mergeCell ref="QYI16:QYM16"/>
    <mergeCell ref="QWP16:QWT16"/>
    <mergeCell ref="QWU16:QWY16"/>
    <mergeCell ref="QWZ16:QXD16"/>
    <mergeCell ref="QXE16:QXI16"/>
    <mergeCell ref="QXJ16:QXN16"/>
    <mergeCell ref="QVQ16:QVU16"/>
    <mergeCell ref="QVV16:QVZ16"/>
    <mergeCell ref="QWA16:QWE16"/>
    <mergeCell ref="QWF16:QWJ16"/>
    <mergeCell ref="QWK16:QWO16"/>
    <mergeCell ref="QUR16:QUV16"/>
    <mergeCell ref="QUW16:QVA16"/>
    <mergeCell ref="QVB16:QVF16"/>
    <mergeCell ref="QVG16:QVK16"/>
    <mergeCell ref="QVL16:QVP16"/>
    <mergeCell ref="QTS16:QTW16"/>
    <mergeCell ref="QTX16:QUB16"/>
    <mergeCell ref="QUC16:QUG16"/>
    <mergeCell ref="QUH16:QUL16"/>
    <mergeCell ref="QUM16:QUQ16"/>
    <mergeCell ref="QST16:QSX16"/>
    <mergeCell ref="QSY16:QTC16"/>
    <mergeCell ref="QTD16:QTH16"/>
    <mergeCell ref="QTI16:QTM16"/>
    <mergeCell ref="QTN16:QTR16"/>
    <mergeCell ref="QRU16:QRY16"/>
    <mergeCell ref="QRZ16:QSD16"/>
    <mergeCell ref="QSE16:QSI16"/>
    <mergeCell ref="QSJ16:QSN16"/>
    <mergeCell ref="QSO16:QSS16"/>
    <mergeCell ref="QQV16:QQZ16"/>
    <mergeCell ref="QRA16:QRE16"/>
    <mergeCell ref="QRF16:QRJ16"/>
    <mergeCell ref="QRK16:QRO16"/>
    <mergeCell ref="QRP16:QRT16"/>
    <mergeCell ref="QPW16:QQA16"/>
    <mergeCell ref="QQB16:QQF16"/>
    <mergeCell ref="QQG16:QQK16"/>
    <mergeCell ref="QQL16:QQP16"/>
    <mergeCell ref="QQQ16:QQU16"/>
    <mergeCell ref="QOX16:QPB16"/>
    <mergeCell ref="QPC16:QPG16"/>
    <mergeCell ref="QPH16:QPL16"/>
    <mergeCell ref="QPM16:QPQ16"/>
    <mergeCell ref="QPR16:QPV16"/>
    <mergeCell ref="QNY16:QOC16"/>
    <mergeCell ref="QOD16:QOH16"/>
    <mergeCell ref="QOI16:QOM16"/>
    <mergeCell ref="QON16:QOR16"/>
    <mergeCell ref="QOS16:QOW16"/>
    <mergeCell ref="QMZ16:QND16"/>
    <mergeCell ref="QNE16:QNI16"/>
    <mergeCell ref="QNJ16:QNN16"/>
    <mergeCell ref="QNO16:QNS16"/>
    <mergeCell ref="QNT16:QNX16"/>
    <mergeCell ref="QMA16:QME16"/>
    <mergeCell ref="QMF16:QMJ16"/>
    <mergeCell ref="QMK16:QMO16"/>
    <mergeCell ref="QMP16:QMT16"/>
    <mergeCell ref="QMU16:QMY16"/>
    <mergeCell ref="QLB16:QLF16"/>
    <mergeCell ref="QLG16:QLK16"/>
    <mergeCell ref="QLL16:QLP16"/>
    <mergeCell ref="QLQ16:QLU16"/>
    <mergeCell ref="QLV16:QLZ16"/>
    <mergeCell ref="QKC16:QKG16"/>
    <mergeCell ref="QKH16:QKL16"/>
    <mergeCell ref="QKM16:QKQ16"/>
    <mergeCell ref="QKR16:QKV16"/>
    <mergeCell ref="QKW16:QLA16"/>
    <mergeCell ref="QJD16:QJH16"/>
    <mergeCell ref="QJI16:QJM16"/>
    <mergeCell ref="QJN16:QJR16"/>
    <mergeCell ref="QJS16:QJW16"/>
    <mergeCell ref="QJX16:QKB16"/>
    <mergeCell ref="QIE16:QII16"/>
    <mergeCell ref="QIJ16:QIN16"/>
    <mergeCell ref="QIO16:QIS16"/>
    <mergeCell ref="QIT16:QIX16"/>
    <mergeCell ref="QIY16:QJC16"/>
    <mergeCell ref="QHF16:QHJ16"/>
    <mergeCell ref="QHK16:QHO16"/>
    <mergeCell ref="QHP16:QHT16"/>
    <mergeCell ref="QHU16:QHY16"/>
    <mergeCell ref="QHZ16:QID16"/>
    <mergeCell ref="QGG16:QGK16"/>
    <mergeCell ref="QGL16:QGP16"/>
    <mergeCell ref="QGQ16:QGU16"/>
    <mergeCell ref="QGV16:QGZ16"/>
    <mergeCell ref="QHA16:QHE16"/>
    <mergeCell ref="QFH16:QFL16"/>
    <mergeCell ref="QFM16:QFQ16"/>
    <mergeCell ref="QFR16:QFV16"/>
    <mergeCell ref="QFW16:QGA16"/>
    <mergeCell ref="QGB16:QGF16"/>
    <mergeCell ref="QEI16:QEM16"/>
    <mergeCell ref="QEN16:QER16"/>
    <mergeCell ref="QES16:QEW16"/>
    <mergeCell ref="QEX16:QFB16"/>
    <mergeCell ref="QFC16:QFG16"/>
    <mergeCell ref="QDJ16:QDN16"/>
    <mergeCell ref="QDO16:QDS16"/>
    <mergeCell ref="QDT16:QDX16"/>
    <mergeCell ref="QDY16:QEC16"/>
    <mergeCell ref="QED16:QEH16"/>
    <mergeCell ref="QCK16:QCO16"/>
    <mergeCell ref="QCP16:QCT16"/>
    <mergeCell ref="QCU16:QCY16"/>
    <mergeCell ref="QCZ16:QDD16"/>
    <mergeCell ref="QDE16:QDI16"/>
    <mergeCell ref="QBL16:QBP16"/>
    <mergeCell ref="QBQ16:QBU16"/>
    <mergeCell ref="QBV16:QBZ16"/>
    <mergeCell ref="QCA16:QCE16"/>
    <mergeCell ref="QCF16:QCJ16"/>
    <mergeCell ref="QAM16:QAQ16"/>
    <mergeCell ref="QAR16:QAV16"/>
    <mergeCell ref="QAW16:QBA16"/>
    <mergeCell ref="QBB16:QBF16"/>
    <mergeCell ref="QBG16:QBK16"/>
    <mergeCell ref="PZN16:PZR16"/>
    <mergeCell ref="PZS16:PZW16"/>
    <mergeCell ref="PZX16:QAB16"/>
    <mergeCell ref="QAC16:QAG16"/>
    <mergeCell ref="QAH16:QAL16"/>
    <mergeCell ref="PYO16:PYS16"/>
    <mergeCell ref="PYT16:PYX16"/>
    <mergeCell ref="PYY16:PZC16"/>
    <mergeCell ref="PZD16:PZH16"/>
    <mergeCell ref="PZI16:PZM16"/>
    <mergeCell ref="PXP16:PXT16"/>
    <mergeCell ref="PXU16:PXY16"/>
    <mergeCell ref="PXZ16:PYD16"/>
    <mergeCell ref="PYE16:PYI16"/>
    <mergeCell ref="PYJ16:PYN16"/>
    <mergeCell ref="PWQ16:PWU16"/>
    <mergeCell ref="PWV16:PWZ16"/>
    <mergeCell ref="PXA16:PXE16"/>
    <mergeCell ref="PXF16:PXJ16"/>
    <mergeCell ref="PXK16:PXO16"/>
    <mergeCell ref="PVR16:PVV16"/>
    <mergeCell ref="PVW16:PWA16"/>
    <mergeCell ref="PWB16:PWF16"/>
    <mergeCell ref="PWG16:PWK16"/>
    <mergeCell ref="PWL16:PWP16"/>
    <mergeCell ref="PUS16:PUW16"/>
    <mergeCell ref="PUX16:PVB16"/>
    <mergeCell ref="PVC16:PVG16"/>
    <mergeCell ref="PVH16:PVL16"/>
    <mergeCell ref="PVM16:PVQ16"/>
    <mergeCell ref="PTT16:PTX16"/>
    <mergeCell ref="PTY16:PUC16"/>
    <mergeCell ref="PUD16:PUH16"/>
    <mergeCell ref="PUI16:PUM16"/>
    <mergeCell ref="PUN16:PUR16"/>
    <mergeCell ref="PSU16:PSY16"/>
    <mergeCell ref="PSZ16:PTD16"/>
    <mergeCell ref="PTE16:PTI16"/>
    <mergeCell ref="PTJ16:PTN16"/>
    <mergeCell ref="PTO16:PTS16"/>
    <mergeCell ref="PRV16:PRZ16"/>
    <mergeCell ref="PSA16:PSE16"/>
    <mergeCell ref="PSF16:PSJ16"/>
    <mergeCell ref="PSK16:PSO16"/>
    <mergeCell ref="PSP16:PST16"/>
    <mergeCell ref="PQW16:PRA16"/>
    <mergeCell ref="PRB16:PRF16"/>
    <mergeCell ref="PRG16:PRK16"/>
    <mergeCell ref="PRL16:PRP16"/>
    <mergeCell ref="PRQ16:PRU16"/>
    <mergeCell ref="PPX16:PQB16"/>
    <mergeCell ref="PQC16:PQG16"/>
    <mergeCell ref="PQH16:PQL16"/>
    <mergeCell ref="PQM16:PQQ16"/>
    <mergeCell ref="PQR16:PQV16"/>
    <mergeCell ref="POY16:PPC16"/>
    <mergeCell ref="PPD16:PPH16"/>
    <mergeCell ref="PPI16:PPM16"/>
    <mergeCell ref="PPN16:PPR16"/>
    <mergeCell ref="PPS16:PPW16"/>
    <mergeCell ref="PNZ16:POD16"/>
    <mergeCell ref="POE16:POI16"/>
    <mergeCell ref="POJ16:PON16"/>
    <mergeCell ref="POO16:POS16"/>
    <mergeCell ref="POT16:POX16"/>
    <mergeCell ref="PNA16:PNE16"/>
    <mergeCell ref="PNF16:PNJ16"/>
    <mergeCell ref="PNK16:PNO16"/>
    <mergeCell ref="PNP16:PNT16"/>
    <mergeCell ref="PNU16:PNY16"/>
    <mergeCell ref="PMB16:PMF16"/>
    <mergeCell ref="PMG16:PMK16"/>
    <mergeCell ref="PML16:PMP16"/>
    <mergeCell ref="PMQ16:PMU16"/>
    <mergeCell ref="PMV16:PMZ16"/>
    <mergeCell ref="PLC16:PLG16"/>
    <mergeCell ref="PLH16:PLL16"/>
    <mergeCell ref="PLM16:PLQ16"/>
    <mergeCell ref="PLR16:PLV16"/>
    <mergeCell ref="PLW16:PMA16"/>
    <mergeCell ref="PKD16:PKH16"/>
    <mergeCell ref="PKI16:PKM16"/>
    <mergeCell ref="PKN16:PKR16"/>
    <mergeCell ref="PKS16:PKW16"/>
    <mergeCell ref="PKX16:PLB16"/>
    <mergeCell ref="PJE16:PJI16"/>
    <mergeCell ref="PJJ16:PJN16"/>
    <mergeCell ref="PJO16:PJS16"/>
    <mergeCell ref="PJT16:PJX16"/>
    <mergeCell ref="PJY16:PKC16"/>
    <mergeCell ref="PIF16:PIJ16"/>
    <mergeCell ref="PIK16:PIO16"/>
    <mergeCell ref="PIP16:PIT16"/>
    <mergeCell ref="PIU16:PIY16"/>
    <mergeCell ref="PIZ16:PJD16"/>
    <mergeCell ref="PHG16:PHK16"/>
    <mergeCell ref="PHL16:PHP16"/>
    <mergeCell ref="PHQ16:PHU16"/>
    <mergeCell ref="PHV16:PHZ16"/>
    <mergeCell ref="PIA16:PIE16"/>
    <mergeCell ref="PGH16:PGL16"/>
    <mergeCell ref="PGM16:PGQ16"/>
    <mergeCell ref="PGR16:PGV16"/>
    <mergeCell ref="PGW16:PHA16"/>
    <mergeCell ref="PHB16:PHF16"/>
    <mergeCell ref="PFI16:PFM16"/>
    <mergeCell ref="PFN16:PFR16"/>
    <mergeCell ref="PFS16:PFW16"/>
    <mergeCell ref="PFX16:PGB16"/>
    <mergeCell ref="PGC16:PGG16"/>
    <mergeCell ref="PEJ16:PEN16"/>
    <mergeCell ref="PEO16:PES16"/>
    <mergeCell ref="PET16:PEX16"/>
    <mergeCell ref="PEY16:PFC16"/>
    <mergeCell ref="PFD16:PFH16"/>
    <mergeCell ref="PDK16:PDO16"/>
    <mergeCell ref="PDP16:PDT16"/>
    <mergeCell ref="PDU16:PDY16"/>
    <mergeCell ref="PDZ16:PED16"/>
    <mergeCell ref="PEE16:PEI16"/>
    <mergeCell ref="PCL16:PCP16"/>
    <mergeCell ref="PCQ16:PCU16"/>
    <mergeCell ref="PCV16:PCZ16"/>
    <mergeCell ref="PDA16:PDE16"/>
    <mergeCell ref="PDF16:PDJ16"/>
    <mergeCell ref="PBM16:PBQ16"/>
    <mergeCell ref="PBR16:PBV16"/>
    <mergeCell ref="PBW16:PCA16"/>
    <mergeCell ref="PCB16:PCF16"/>
    <mergeCell ref="PCG16:PCK16"/>
    <mergeCell ref="PAN16:PAR16"/>
    <mergeCell ref="PAS16:PAW16"/>
    <mergeCell ref="PAX16:PBB16"/>
    <mergeCell ref="PBC16:PBG16"/>
    <mergeCell ref="PBH16:PBL16"/>
    <mergeCell ref="OZO16:OZS16"/>
    <mergeCell ref="OZT16:OZX16"/>
    <mergeCell ref="OZY16:PAC16"/>
    <mergeCell ref="PAD16:PAH16"/>
    <mergeCell ref="PAI16:PAM16"/>
    <mergeCell ref="OYP16:OYT16"/>
    <mergeCell ref="OYU16:OYY16"/>
    <mergeCell ref="OYZ16:OZD16"/>
    <mergeCell ref="OZE16:OZI16"/>
    <mergeCell ref="OZJ16:OZN16"/>
    <mergeCell ref="OXQ16:OXU16"/>
    <mergeCell ref="OXV16:OXZ16"/>
    <mergeCell ref="OYA16:OYE16"/>
    <mergeCell ref="OYF16:OYJ16"/>
    <mergeCell ref="OYK16:OYO16"/>
    <mergeCell ref="OWR16:OWV16"/>
    <mergeCell ref="OWW16:OXA16"/>
    <mergeCell ref="OXB16:OXF16"/>
    <mergeCell ref="OXG16:OXK16"/>
    <mergeCell ref="OXL16:OXP16"/>
    <mergeCell ref="OVS16:OVW16"/>
    <mergeCell ref="OVX16:OWB16"/>
    <mergeCell ref="OWC16:OWG16"/>
    <mergeCell ref="OWH16:OWL16"/>
    <mergeCell ref="OWM16:OWQ16"/>
    <mergeCell ref="OUT16:OUX16"/>
    <mergeCell ref="OUY16:OVC16"/>
    <mergeCell ref="OVD16:OVH16"/>
    <mergeCell ref="OVI16:OVM16"/>
    <mergeCell ref="OVN16:OVR16"/>
    <mergeCell ref="OTU16:OTY16"/>
    <mergeCell ref="OTZ16:OUD16"/>
    <mergeCell ref="OUE16:OUI16"/>
    <mergeCell ref="OUJ16:OUN16"/>
    <mergeCell ref="OUO16:OUS16"/>
    <mergeCell ref="OSV16:OSZ16"/>
    <mergeCell ref="OTA16:OTE16"/>
    <mergeCell ref="OTF16:OTJ16"/>
    <mergeCell ref="OTK16:OTO16"/>
    <mergeCell ref="OTP16:OTT16"/>
    <mergeCell ref="ORW16:OSA16"/>
    <mergeCell ref="OSB16:OSF16"/>
    <mergeCell ref="OSG16:OSK16"/>
    <mergeCell ref="OSL16:OSP16"/>
    <mergeCell ref="OSQ16:OSU16"/>
    <mergeCell ref="OQX16:ORB16"/>
    <mergeCell ref="ORC16:ORG16"/>
    <mergeCell ref="ORH16:ORL16"/>
    <mergeCell ref="ORM16:ORQ16"/>
    <mergeCell ref="ORR16:ORV16"/>
    <mergeCell ref="OPY16:OQC16"/>
    <mergeCell ref="OQD16:OQH16"/>
    <mergeCell ref="OQI16:OQM16"/>
    <mergeCell ref="OQN16:OQR16"/>
    <mergeCell ref="OQS16:OQW16"/>
    <mergeCell ref="OOZ16:OPD16"/>
    <mergeCell ref="OPE16:OPI16"/>
    <mergeCell ref="OPJ16:OPN16"/>
    <mergeCell ref="OPO16:OPS16"/>
    <mergeCell ref="OPT16:OPX16"/>
    <mergeCell ref="OOA16:OOE16"/>
    <mergeCell ref="OOF16:OOJ16"/>
    <mergeCell ref="OOK16:OOO16"/>
    <mergeCell ref="OOP16:OOT16"/>
    <mergeCell ref="OOU16:OOY16"/>
    <mergeCell ref="ONB16:ONF16"/>
    <mergeCell ref="ONG16:ONK16"/>
    <mergeCell ref="ONL16:ONP16"/>
    <mergeCell ref="ONQ16:ONU16"/>
    <mergeCell ref="ONV16:ONZ16"/>
    <mergeCell ref="OMC16:OMG16"/>
    <mergeCell ref="OMH16:OML16"/>
    <mergeCell ref="OMM16:OMQ16"/>
    <mergeCell ref="OMR16:OMV16"/>
    <mergeCell ref="OMW16:ONA16"/>
    <mergeCell ref="OLD16:OLH16"/>
    <mergeCell ref="OLI16:OLM16"/>
    <mergeCell ref="OLN16:OLR16"/>
    <mergeCell ref="OLS16:OLW16"/>
    <mergeCell ref="OLX16:OMB16"/>
    <mergeCell ref="OKE16:OKI16"/>
    <mergeCell ref="OKJ16:OKN16"/>
    <mergeCell ref="OKO16:OKS16"/>
    <mergeCell ref="OKT16:OKX16"/>
    <mergeCell ref="OKY16:OLC16"/>
    <mergeCell ref="OJF16:OJJ16"/>
    <mergeCell ref="OJK16:OJO16"/>
    <mergeCell ref="OJP16:OJT16"/>
    <mergeCell ref="OJU16:OJY16"/>
    <mergeCell ref="OJZ16:OKD16"/>
    <mergeCell ref="OIG16:OIK16"/>
    <mergeCell ref="OIL16:OIP16"/>
    <mergeCell ref="OIQ16:OIU16"/>
    <mergeCell ref="OIV16:OIZ16"/>
    <mergeCell ref="OJA16:OJE16"/>
    <mergeCell ref="OHH16:OHL16"/>
    <mergeCell ref="OHM16:OHQ16"/>
    <mergeCell ref="OHR16:OHV16"/>
    <mergeCell ref="OHW16:OIA16"/>
    <mergeCell ref="OIB16:OIF16"/>
    <mergeCell ref="OGI16:OGM16"/>
    <mergeCell ref="OGN16:OGR16"/>
    <mergeCell ref="OGS16:OGW16"/>
    <mergeCell ref="OGX16:OHB16"/>
    <mergeCell ref="OHC16:OHG16"/>
    <mergeCell ref="OFJ16:OFN16"/>
    <mergeCell ref="OFO16:OFS16"/>
    <mergeCell ref="OFT16:OFX16"/>
    <mergeCell ref="OFY16:OGC16"/>
    <mergeCell ref="OGD16:OGH16"/>
    <mergeCell ref="OEK16:OEO16"/>
    <mergeCell ref="OEP16:OET16"/>
    <mergeCell ref="OEU16:OEY16"/>
    <mergeCell ref="OEZ16:OFD16"/>
    <mergeCell ref="OFE16:OFI16"/>
    <mergeCell ref="ODL16:ODP16"/>
    <mergeCell ref="ODQ16:ODU16"/>
    <mergeCell ref="ODV16:ODZ16"/>
    <mergeCell ref="OEA16:OEE16"/>
    <mergeCell ref="OEF16:OEJ16"/>
    <mergeCell ref="OCM16:OCQ16"/>
    <mergeCell ref="OCR16:OCV16"/>
    <mergeCell ref="OCW16:ODA16"/>
    <mergeCell ref="ODB16:ODF16"/>
    <mergeCell ref="ODG16:ODK16"/>
    <mergeCell ref="OBN16:OBR16"/>
    <mergeCell ref="OBS16:OBW16"/>
    <mergeCell ref="OBX16:OCB16"/>
    <mergeCell ref="OCC16:OCG16"/>
    <mergeCell ref="OCH16:OCL16"/>
    <mergeCell ref="OAO16:OAS16"/>
    <mergeCell ref="OAT16:OAX16"/>
    <mergeCell ref="OAY16:OBC16"/>
    <mergeCell ref="OBD16:OBH16"/>
    <mergeCell ref="OBI16:OBM16"/>
    <mergeCell ref="NZP16:NZT16"/>
    <mergeCell ref="NZU16:NZY16"/>
    <mergeCell ref="NZZ16:OAD16"/>
    <mergeCell ref="OAE16:OAI16"/>
    <mergeCell ref="OAJ16:OAN16"/>
    <mergeCell ref="NYQ16:NYU16"/>
    <mergeCell ref="NYV16:NYZ16"/>
    <mergeCell ref="NZA16:NZE16"/>
    <mergeCell ref="NZF16:NZJ16"/>
    <mergeCell ref="NZK16:NZO16"/>
    <mergeCell ref="NXR16:NXV16"/>
    <mergeCell ref="NXW16:NYA16"/>
    <mergeCell ref="NYB16:NYF16"/>
    <mergeCell ref="NYG16:NYK16"/>
    <mergeCell ref="NYL16:NYP16"/>
    <mergeCell ref="NWS16:NWW16"/>
    <mergeCell ref="NWX16:NXB16"/>
    <mergeCell ref="NXC16:NXG16"/>
    <mergeCell ref="NXH16:NXL16"/>
    <mergeCell ref="NXM16:NXQ16"/>
    <mergeCell ref="NVT16:NVX16"/>
    <mergeCell ref="NVY16:NWC16"/>
    <mergeCell ref="NWD16:NWH16"/>
    <mergeCell ref="NWI16:NWM16"/>
    <mergeCell ref="NWN16:NWR16"/>
    <mergeCell ref="NUU16:NUY16"/>
    <mergeCell ref="NUZ16:NVD16"/>
    <mergeCell ref="NVE16:NVI16"/>
    <mergeCell ref="NVJ16:NVN16"/>
    <mergeCell ref="NVO16:NVS16"/>
    <mergeCell ref="NTV16:NTZ16"/>
    <mergeCell ref="NUA16:NUE16"/>
    <mergeCell ref="NUF16:NUJ16"/>
    <mergeCell ref="NUK16:NUO16"/>
    <mergeCell ref="NUP16:NUT16"/>
    <mergeCell ref="NSW16:NTA16"/>
    <mergeCell ref="NTB16:NTF16"/>
    <mergeCell ref="NTG16:NTK16"/>
    <mergeCell ref="NTL16:NTP16"/>
    <mergeCell ref="NTQ16:NTU16"/>
    <mergeCell ref="NRX16:NSB16"/>
    <mergeCell ref="NSC16:NSG16"/>
    <mergeCell ref="NSH16:NSL16"/>
    <mergeCell ref="NSM16:NSQ16"/>
    <mergeCell ref="NSR16:NSV16"/>
    <mergeCell ref="NQY16:NRC16"/>
    <mergeCell ref="NRD16:NRH16"/>
    <mergeCell ref="NRI16:NRM16"/>
    <mergeCell ref="NRN16:NRR16"/>
    <mergeCell ref="NRS16:NRW16"/>
    <mergeCell ref="NPZ16:NQD16"/>
    <mergeCell ref="NQE16:NQI16"/>
    <mergeCell ref="NQJ16:NQN16"/>
    <mergeCell ref="NQO16:NQS16"/>
    <mergeCell ref="NQT16:NQX16"/>
    <mergeCell ref="NPA16:NPE16"/>
    <mergeCell ref="NPF16:NPJ16"/>
    <mergeCell ref="NPK16:NPO16"/>
    <mergeCell ref="NPP16:NPT16"/>
    <mergeCell ref="NPU16:NPY16"/>
    <mergeCell ref="NOB16:NOF16"/>
    <mergeCell ref="NOG16:NOK16"/>
    <mergeCell ref="NOL16:NOP16"/>
    <mergeCell ref="NOQ16:NOU16"/>
    <mergeCell ref="NOV16:NOZ16"/>
    <mergeCell ref="NNC16:NNG16"/>
    <mergeCell ref="NNH16:NNL16"/>
    <mergeCell ref="NNM16:NNQ16"/>
    <mergeCell ref="NNR16:NNV16"/>
    <mergeCell ref="NNW16:NOA16"/>
    <mergeCell ref="NMD16:NMH16"/>
    <mergeCell ref="NMI16:NMM16"/>
    <mergeCell ref="NMN16:NMR16"/>
    <mergeCell ref="NMS16:NMW16"/>
    <mergeCell ref="NMX16:NNB16"/>
    <mergeCell ref="NLE16:NLI16"/>
    <mergeCell ref="NLJ16:NLN16"/>
    <mergeCell ref="NLO16:NLS16"/>
    <mergeCell ref="NLT16:NLX16"/>
    <mergeCell ref="NLY16:NMC16"/>
    <mergeCell ref="NKF16:NKJ16"/>
    <mergeCell ref="NKK16:NKO16"/>
    <mergeCell ref="NKP16:NKT16"/>
    <mergeCell ref="NKU16:NKY16"/>
    <mergeCell ref="NKZ16:NLD16"/>
    <mergeCell ref="NJG16:NJK16"/>
    <mergeCell ref="NJL16:NJP16"/>
    <mergeCell ref="NJQ16:NJU16"/>
    <mergeCell ref="NJV16:NJZ16"/>
    <mergeCell ref="NKA16:NKE16"/>
    <mergeCell ref="NIH16:NIL16"/>
    <mergeCell ref="NIM16:NIQ16"/>
    <mergeCell ref="NIR16:NIV16"/>
    <mergeCell ref="NIW16:NJA16"/>
    <mergeCell ref="NJB16:NJF16"/>
    <mergeCell ref="NHI16:NHM16"/>
    <mergeCell ref="NHN16:NHR16"/>
    <mergeCell ref="NHS16:NHW16"/>
    <mergeCell ref="NHX16:NIB16"/>
    <mergeCell ref="NIC16:NIG16"/>
    <mergeCell ref="NGJ16:NGN16"/>
    <mergeCell ref="NGO16:NGS16"/>
    <mergeCell ref="NGT16:NGX16"/>
    <mergeCell ref="NGY16:NHC16"/>
    <mergeCell ref="NHD16:NHH16"/>
    <mergeCell ref="NFK16:NFO16"/>
    <mergeCell ref="NFP16:NFT16"/>
    <mergeCell ref="NFU16:NFY16"/>
    <mergeCell ref="NFZ16:NGD16"/>
    <mergeCell ref="NGE16:NGI16"/>
    <mergeCell ref="NEL16:NEP16"/>
    <mergeCell ref="NEQ16:NEU16"/>
    <mergeCell ref="NEV16:NEZ16"/>
    <mergeCell ref="NFA16:NFE16"/>
    <mergeCell ref="NFF16:NFJ16"/>
    <mergeCell ref="NDM16:NDQ16"/>
    <mergeCell ref="NDR16:NDV16"/>
    <mergeCell ref="NDW16:NEA16"/>
    <mergeCell ref="NEB16:NEF16"/>
    <mergeCell ref="NEG16:NEK16"/>
    <mergeCell ref="NCN16:NCR16"/>
    <mergeCell ref="NCS16:NCW16"/>
    <mergeCell ref="NCX16:NDB16"/>
    <mergeCell ref="NDC16:NDG16"/>
    <mergeCell ref="NDH16:NDL16"/>
    <mergeCell ref="NBO16:NBS16"/>
    <mergeCell ref="NBT16:NBX16"/>
    <mergeCell ref="NBY16:NCC16"/>
    <mergeCell ref="NCD16:NCH16"/>
    <mergeCell ref="NCI16:NCM16"/>
    <mergeCell ref="NAP16:NAT16"/>
    <mergeCell ref="NAU16:NAY16"/>
    <mergeCell ref="NAZ16:NBD16"/>
    <mergeCell ref="NBE16:NBI16"/>
    <mergeCell ref="NBJ16:NBN16"/>
    <mergeCell ref="MZQ16:MZU16"/>
    <mergeCell ref="MZV16:MZZ16"/>
    <mergeCell ref="NAA16:NAE16"/>
    <mergeCell ref="NAF16:NAJ16"/>
    <mergeCell ref="NAK16:NAO16"/>
    <mergeCell ref="MYR16:MYV16"/>
    <mergeCell ref="MYW16:MZA16"/>
    <mergeCell ref="MZB16:MZF16"/>
    <mergeCell ref="MZG16:MZK16"/>
    <mergeCell ref="MZL16:MZP16"/>
    <mergeCell ref="MXS16:MXW16"/>
    <mergeCell ref="MXX16:MYB16"/>
    <mergeCell ref="MYC16:MYG16"/>
    <mergeCell ref="MYH16:MYL16"/>
    <mergeCell ref="MYM16:MYQ16"/>
    <mergeCell ref="MWT16:MWX16"/>
    <mergeCell ref="MWY16:MXC16"/>
    <mergeCell ref="MXD16:MXH16"/>
    <mergeCell ref="MXI16:MXM16"/>
    <mergeCell ref="MXN16:MXR16"/>
    <mergeCell ref="MVU16:MVY16"/>
    <mergeCell ref="MVZ16:MWD16"/>
    <mergeCell ref="MWE16:MWI16"/>
    <mergeCell ref="MWJ16:MWN16"/>
    <mergeCell ref="MWO16:MWS16"/>
    <mergeCell ref="MUV16:MUZ16"/>
    <mergeCell ref="MVA16:MVE16"/>
    <mergeCell ref="MVF16:MVJ16"/>
    <mergeCell ref="MVK16:MVO16"/>
    <mergeCell ref="MVP16:MVT16"/>
    <mergeCell ref="MTW16:MUA16"/>
    <mergeCell ref="MUB16:MUF16"/>
    <mergeCell ref="MUG16:MUK16"/>
    <mergeCell ref="MUL16:MUP16"/>
    <mergeCell ref="MUQ16:MUU16"/>
    <mergeCell ref="MSX16:MTB16"/>
    <mergeCell ref="MTC16:MTG16"/>
    <mergeCell ref="MTH16:MTL16"/>
    <mergeCell ref="MTM16:MTQ16"/>
    <mergeCell ref="MTR16:MTV16"/>
    <mergeCell ref="MRY16:MSC16"/>
    <mergeCell ref="MSD16:MSH16"/>
    <mergeCell ref="MSI16:MSM16"/>
    <mergeCell ref="MSN16:MSR16"/>
    <mergeCell ref="MSS16:MSW16"/>
    <mergeCell ref="MQZ16:MRD16"/>
    <mergeCell ref="MRE16:MRI16"/>
    <mergeCell ref="MRJ16:MRN16"/>
    <mergeCell ref="MRO16:MRS16"/>
    <mergeCell ref="MRT16:MRX16"/>
    <mergeCell ref="MQA16:MQE16"/>
    <mergeCell ref="MQF16:MQJ16"/>
    <mergeCell ref="MQK16:MQO16"/>
    <mergeCell ref="MQP16:MQT16"/>
    <mergeCell ref="MQU16:MQY16"/>
    <mergeCell ref="MPB16:MPF16"/>
    <mergeCell ref="MPG16:MPK16"/>
    <mergeCell ref="MPL16:MPP16"/>
    <mergeCell ref="MPQ16:MPU16"/>
    <mergeCell ref="MPV16:MPZ16"/>
    <mergeCell ref="MOC16:MOG16"/>
    <mergeCell ref="MOH16:MOL16"/>
    <mergeCell ref="MOM16:MOQ16"/>
    <mergeCell ref="MOR16:MOV16"/>
    <mergeCell ref="MOW16:MPA16"/>
    <mergeCell ref="MND16:MNH16"/>
    <mergeCell ref="MNI16:MNM16"/>
    <mergeCell ref="MNN16:MNR16"/>
    <mergeCell ref="MNS16:MNW16"/>
    <mergeCell ref="MNX16:MOB16"/>
    <mergeCell ref="MME16:MMI16"/>
    <mergeCell ref="MMJ16:MMN16"/>
    <mergeCell ref="MMO16:MMS16"/>
    <mergeCell ref="MMT16:MMX16"/>
    <mergeCell ref="MMY16:MNC16"/>
    <mergeCell ref="MLF16:MLJ16"/>
    <mergeCell ref="MLK16:MLO16"/>
    <mergeCell ref="MLP16:MLT16"/>
    <mergeCell ref="MLU16:MLY16"/>
    <mergeCell ref="MLZ16:MMD16"/>
    <mergeCell ref="MKG16:MKK16"/>
    <mergeCell ref="MKL16:MKP16"/>
    <mergeCell ref="MKQ16:MKU16"/>
    <mergeCell ref="MKV16:MKZ16"/>
    <mergeCell ref="MLA16:MLE16"/>
    <mergeCell ref="MJH16:MJL16"/>
    <mergeCell ref="MJM16:MJQ16"/>
    <mergeCell ref="MJR16:MJV16"/>
    <mergeCell ref="MJW16:MKA16"/>
    <mergeCell ref="MKB16:MKF16"/>
    <mergeCell ref="MII16:MIM16"/>
    <mergeCell ref="MIN16:MIR16"/>
    <mergeCell ref="MIS16:MIW16"/>
    <mergeCell ref="MIX16:MJB16"/>
    <mergeCell ref="MJC16:MJG16"/>
    <mergeCell ref="MHJ16:MHN16"/>
    <mergeCell ref="MHO16:MHS16"/>
    <mergeCell ref="MHT16:MHX16"/>
    <mergeCell ref="MHY16:MIC16"/>
    <mergeCell ref="MID16:MIH16"/>
    <mergeCell ref="MGK16:MGO16"/>
    <mergeCell ref="MGP16:MGT16"/>
    <mergeCell ref="MGU16:MGY16"/>
    <mergeCell ref="MGZ16:MHD16"/>
    <mergeCell ref="MHE16:MHI16"/>
    <mergeCell ref="MFL16:MFP16"/>
    <mergeCell ref="MFQ16:MFU16"/>
    <mergeCell ref="MFV16:MFZ16"/>
    <mergeCell ref="MGA16:MGE16"/>
    <mergeCell ref="MGF16:MGJ16"/>
    <mergeCell ref="MEM16:MEQ16"/>
    <mergeCell ref="MER16:MEV16"/>
    <mergeCell ref="MEW16:MFA16"/>
    <mergeCell ref="MFB16:MFF16"/>
    <mergeCell ref="MFG16:MFK16"/>
    <mergeCell ref="MDN16:MDR16"/>
    <mergeCell ref="MDS16:MDW16"/>
    <mergeCell ref="MDX16:MEB16"/>
    <mergeCell ref="MEC16:MEG16"/>
    <mergeCell ref="MEH16:MEL16"/>
    <mergeCell ref="MCO16:MCS16"/>
    <mergeCell ref="MCT16:MCX16"/>
    <mergeCell ref="MCY16:MDC16"/>
    <mergeCell ref="MDD16:MDH16"/>
    <mergeCell ref="MDI16:MDM16"/>
    <mergeCell ref="MBP16:MBT16"/>
    <mergeCell ref="MBU16:MBY16"/>
    <mergeCell ref="MBZ16:MCD16"/>
    <mergeCell ref="MCE16:MCI16"/>
    <mergeCell ref="MCJ16:MCN16"/>
    <mergeCell ref="MAQ16:MAU16"/>
    <mergeCell ref="MAV16:MAZ16"/>
    <mergeCell ref="MBA16:MBE16"/>
    <mergeCell ref="MBF16:MBJ16"/>
    <mergeCell ref="MBK16:MBO16"/>
    <mergeCell ref="LZR16:LZV16"/>
    <mergeCell ref="LZW16:MAA16"/>
    <mergeCell ref="MAB16:MAF16"/>
    <mergeCell ref="MAG16:MAK16"/>
    <mergeCell ref="MAL16:MAP16"/>
    <mergeCell ref="LYS16:LYW16"/>
    <mergeCell ref="LYX16:LZB16"/>
    <mergeCell ref="LZC16:LZG16"/>
    <mergeCell ref="LZH16:LZL16"/>
    <mergeCell ref="LZM16:LZQ16"/>
    <mergeCell ref="LXT16:LXX16"/>
    <mergeCell ref="LXY16:LYC16"/>
    <mergeCell ref="LYD16:LYH16"/>
    <mergeCell ref="LYI16:LYM16"/>
    <mergeCell ref="LYN16:LYR16"/>
    <mergeCell ref="LWU16:LWY16"/>
    <mergeCell ref="LWZ16:LXD16"/>
    <mergeCell ref="LXE16:LXI16"/>
    <mergeCell ref="LXJ16:LXN16"/>
    <mergeCell ref="LXO16:LXS16"/>
    <mergeCell ref="LVV16:LVZ16"/>
    <mergeCell ref="LWA16:LWE16"/>
    <mergeCell ref="LWF16:LWJ16"/>
    <mergeCell ref="LWK16:LWO16"/>
    <mergeCell ref="LWP16:LWT16"/>
    <mergeCell ref="LUW16:LVA16"/>
    <mergeCell ref="LVB16:LVF16"/>
    <mergeCell ref="LVG16:LVK16"/>
    <mergeCell ref="LVL16:LVP16"/>
    <mergeCell ref="LVQ16:LVU16"/>
    <mergeCell ref="LTX16:LUB16"/>
    <mergeCell ref="LUC16:LUG16"/>
    <mergeCell ref="LUH16:LUL16"/>
    <mergeCell ref="LUM16:LUQ16"/>
    <mergeCell ref="LUR16:LUV16"/>
    <mergeCell ref="LSY16:LTC16"/>
    <mergeCell ref="LTD16:LTH16"/>
    <mergeCell ref="LTI16:LTM16"/>
    <mergeCell ref="LTN16:LTR16"/>
    <mergeCell ref="LTS16:LTW16"/>
    <mergeCell ref="LRZ16:LSD16"/>
    <mergeCell ref="LSE16:LSI16"/>
    <mergeCell ref="LSJ16:LSN16"/>
    <mergeCell ref="LSO16:LSS16"/>
    <mergeCell ref="LST16:LSX16"/>
    <mergeCell ref="LRA16:LRE16"/>
    <mergeCell ref="LRF16:LRJ16"/>
    <mergeCell ref="LRK16:LRO16"/>
    <mergeCell ref="LRP16:LRT16"/>
    <mergeCell ref="LRU16:LRY16"/>
    <mergeCell ref="LQB16:LQF16"/>
    <mergeCell ref="LQG16:LQK16"/>
    <mergeCell ref="LQL16:LQP16"/>
    <mergeCell ref="LQQ16:LQU16"/>
    <mergeCell ref="LQV16:LQZ16"/>
    <mergeCell ref="LPC16:LPG16"/>
    <mergeCell ref="LPH16:LPL16"/>
    <mergeCell ref="LPM16:LPQ16"/>
    <mergeCell ref="LPR16:LPV16"/>
    <mergeCell ref="LPW16:LQA16"/>
    <mergeCell ref="LOD16:LOH16"/>
    <mergeCell ref="LOI16:LOM16"/>
    <mergeCell ref="LON16:LOR16"/>
    <mergeCell ref="LOS16:LOW16"/>
    <mergeCell ref="LOX16:LPB16"/>
    <mergeCell ref="LNE16:LNI16"/>
    <mergeCell ref="LNJ16:LNN16"/>
    <mergeCell ref="LNO16:LNS16"/>
    <mergeCell ref="LNT16:LNX16"/>
    <mergeCell ref="LNY16:LOC16"/>
    <mergeCell ref="LMF16:LMJ16"/>
    <mergeCell ref="LMK16:LMO16"/>
    <mergeCell ref="LMP16:LMT16"/>
    <mergeCell ref="LMU16:LMY16"/>
    <mergeCell ref="LMZ16:LND16"/>
    <mergeCell ref="LLG16:LLK16"/>
    <mergeCell ref="LLL16:LLP16"/>
    <mergeCell ref="LLQ16:LLU16"/>
    <mergeCell ref="LLV16:LLZ16"/>
    <mergeCell ref="LMA16:LME16"/>
    <mergeCell ref="LKH16:LKL16"/>
    <mergeCell ref="LKM16:LKQ16"/>
    <mergeCell ref="LKR16:LKV16"/>
    <mergeCell ref="LKW16:LLA16"/>
    <mergeCell ref="LLB16:LLF16"/>
    <mergeCell ref="LJI16:LJM16"/>
    <mergeCell ref="LJN16:LJR16"/>
    <mergeCell ref="LJS16:LJW16"/>
    <mergeCell ref="LJX16:LKB16"/>
    <mergeCell ref="LKC16:LKG16"/>
    <mergeCell ref="LIJ16:LIN16"/>
    <mergeCell ref="LIO16:LIS16"/>
    <mergeCell ref="LIT16:LIX16"/>
    <mergeCell ref="LIY16:LJC16"/>
    <mergeCell ref="LJD16:LJH16"/>
    <mergeCell ref="LHK16:LHO16"/>
    <mergeCell ref="LHP16:LHT16"/>
    <mergeCell ref="LHU16:LHY16"/>
    <mergeCell ref="LHZ16:LID16"/>
    <mergeCell ref="LIE16:LII16"/>
    <mergeCell ref="LGL16:LGP16"/>
    <mergeCell ref="LGQ16:LGU16"/>
    <mergeCell ref="LGV16:LGZ16"/>
    <mergeCell ref="LHA16:LHE16"/>
    <mergeCell ref="LHF16:LHJ16"/>
    <mergeCell ref="LFM16:LFQ16"/>
    <mergeCell ref="LFR16:LFV16"/>
    <mergeCell ref="LFW16:LGA16"/>
    <mergeCell ref="LGB16:LGF16"/>
    <mergeCell ref="LGG16:LGK16"/>
    <mergeCell ref="LEN16:LER16"/>
    <mergeCell ref="LES16:LEW16"/>
    <mergeCell ref="LEX16:LFB16"/>
    <mergeCell ref="LFC16:LFG16"/>
    <mergeCell ref="LFH16:LFL16"/>
    <mergeCell ref="LDO16:LDS16"/>
    <mergeCell ref="LDT16:LDX16"/>
    <mergeCell ref="LDY16:LEC16"/>
    <mergeCell ref="LED16:LEH16"/>
    <mergeCell ref="LEI16:LEM16"/>
    <mergeCell ref="LCP16:LCT16"/>
    <mergeCell ref="LCU16:LCY16"/>
    <mergeCell ref="LCZ16:LDD16"/>
    <mergeCell ref="LDE16:LDI16"/>
    <mergeCell ref="LDJ16:LDN16"/>
    <mergeCell ref="LBQ16:LBU16"/>
    <mergeCell ref="LBV16:LBZ16"/>
    <mergeCell ref="LCA16:LCE16"/>
    <mergeCell ref="LCF16:LCJ16"/>
    <mergeCell ref="LCK16:LCO16"/>
    <mergeCell ref="LAR16:LAV16"/>
    <mergeCell ref="LAW16:LBA16"/>
    <mergeCell ref="LBB16:LBF16"/>
    <mergeCell ref="LBG16:LBK16"/>
    <mergeCell ref="LBL16:LBP16"/>
    <mergeCell ref="KZS16:KZW16"/>
    <mergeCell ref="KZX16:LAB16"/>
    <mergeCell ref="LAC16:LAG16"/>
    <mergeCell ref="LAH16:LAL16"/>
    <mergeCell ref="LAM16:LAQ16"/>
    <mergeCell ref="KYT16:KYX16"/>
    <mergeCell ref="KYY16:KZC16"/>
    <mergeCell ref="KZD16:KZH16"/>
    <mergeCell ref="KZI16:KZM16"/>
    <mergeCell ref="KZN16:KZR16"/>
    <mergeCell ref="KXU16:KXY16"/>
    <mergeCell ref="KXZ16:KYD16"/>
    <mergeCell ref="KYE16:KYI16"/>
    <mergeCell ref="KYJ16:KYN16"/>
    <mergeCell ref="KYO16:KYS16"/>
    <mergeCell ref="KWV16:KWZ16"/>
    <mergeCell ref="KXA16:KXE16"/>
    <mergeCell ref="KXF16:KXJ16"/>
    <mergeCell ref="KXK16:KXO16"/>
    <mergeCell ref="KXP16:KXT16"/>
    <mergeCell ref="KVW16:KWA16"/>
    <mergeCell ref="KWB16:KWF16"/>
    <mergeCell ref="KWG16:KWK16"/>
    <mergeCell ref="KWL16:KWP16"/>
    <mergeCell ref="KWQ16:KWU16"/>
    <mergeCell ref="KUX16:KVB16"/>
    <mergeCell ref="KVC16:KVG16"/>
    <mergeCell ref="KVH16:KVL16"/>
    <mergeCell ref="KVM16:KVQ16"/>
    <mergeCell ref="KVR16:KVV16"/>
    <mergeCell ref="KTY16:KUC16"/>
    <mergeCell ref="KUD16:KUH16"/>
    <mergeCell ref="KUI16:KUM16"/>
    <mergeCell ref="KUN16:KUR16"/>
    <mergeCell ref="KUS16:KUW16"/>
    <mergeCell ref="KSZ16:KTD16"/>
    <mergeCell ref="KTE16:KTI16"/>
    <mergeCell ref="KTJ16:KTN16"/>
    <mergeCell ref="KTO16:KTS16"/>
    <mergeCell ref="KTT16:KTX16"/>
    <mergeCell ref="KSA16:KSE16"/>
    <mergeCell ref="KSF16:KSJ16"/>
    <mergeCell ref="KSK16:KSO16"/>
    <mergeCell ref="KSP16:KST16"/>
    <mergeCell ref="KSU16:KSY16"/>
    <mergeCell ref="KRB16:KRF16"/>
    <mergeCell ref="KRG16:KRK16"/>
    <mergeCell ref="KRL16:KRP16"/>
    <mergeCell ref="KRQ16:KRU16"/>
    <mergeCell ref="KRV16:KRZ16"/>
    <mergeCell ref="KQC16:KQG16"/>
    <mergeCell ref="KQH16:KQL16"/>
    <mergeCell ref="KQM16:KQQ16"/>
    <mergeCell ref="KQR16:KQV16"/>
    <mergeCell ref="KQW16:KRA16"/>
    <mergeCell ref="KPD16:KPH16"/>
    <mergeCell ref="KPI16:KPM16"/>
    <mergeCell ref="KPN16:KPR16"/>
    <mergeCell ref="KPS16:KPW16"/>
    <mergeCell ref="KPX16:KQB16"/>
    <mergeCell ref="KOE16:KOI16"/>
    <mergeCell ref="KOJ16:KON16"/>
    <mergeCell ref="KOO16:KOS16"/>
    <mergeCell ref="KOT16:KOX16"/>
    <mergeCell ref="KOY16:KPC16"/>
    <mergeCell ref="KNF16:KNJ16"/>
    <mergeCell ref="KNK16:KNO16"/>
    <mergeCell ref="KNP16:KNT16"/>
    <mergeCell ref="KNU16:KNY16"/>
    <mergeCell ref="KNZ16:KOD16"/>
    <mergeCell ref="KMG16:KMK16"/>
    <mergeCell ref="KML16:KMP16"/>
    <mergeCell ref="KMQ16:KMU16"/>
    <mergeCell ref="KMV16:KMZ16"/>
    <mergeCell ref="KNA16:KNE16"/>
    <mergeCell ref="KLH16:KLL16"/>
    <mergeCell ref="KLM16:KLQ16"/>
    <mergeCell ref="KLR16:KLV16"/>
    <mergeCell ref="KLW16:KMA16"/>
    <mergeCell ref="KMB16:KMF16"/>
    <mergeCell ref="KKI16:KKM16"/>
    <mergeCell ref="KKN16:KKR16"/>
    <mergeCell ref="KKS16:KKW16"/>
    <mergeCell ref="KKX16:KLB16"/>
    <mergeCell ref="KLC16:KLG16"/>
    <mergeCell ref="KJJ16:KJN16"/>
    <mergeCell ref="KJO16:KJS16"/>
    <mergeCell ref="KJT16:KJX16"/>
    <mergeCell ref="KJY16:KKC16"/>
    <mergeCell ref="KKD16:KKH16"/>
    <mergeCell ref="KIK16:KIO16"/>
    <mergeCell ref="KIP16:KIT16"/>
    <mergeCell ref="KIU16:KIY16"/>
    <mergeCell ref="KIZ16:KJD16"/>
    <mergeCell ref="KJE16:KJI16"/>
    <mergeCell ref="KHL16:KHP16"/>
    <mergeCell ref="KHQ16:KHU16"/>
    <mergeCell ref="KHV16:KHZ16"/>
    <mergeCell ref="KIA16:KIE16"/>
    <mergeCell ref="KIF16:KIJ16"/>
    <mergeCell ref="KGM16:KGQ16"/>
    <mergeCell ref="KGR16:KGV16"/>
    <mergeCell ref="KGW16:KHA16"/>
    <mergeCell ref="KHB16:KHF16"/>
    <mergeCell ref="KHG16:KHK16"/>
    <mergeCell ref="KFN16:KFR16"/>
    <mergeCell ref="KFS16:KFW16"/>
    <mergeCell ref="KFX16:KGB16"/>
    <mergeCell ref="KGC16:KGG16"/>
    <mergeCell ref="KGH16:KGL16"/>
    <mergeCell ref="KEO16:KES16"/>
    <mergeCell ref="KET16:KEX16"/>
    <mergeCell ref="KEY16:KFC16"/>
    <mergeCell ref="KFD16:KFH16"/>
    <mergeCell ref="KFI16:KFM16"/>
    <mergeCell ref="KDP16:KDT16"/>
    <mergeCell ref="KDU16:KDY16"/>
    <mergeCell ref="KDZ16:KED16"/>
    <mergeCell ref="KEE16:KEI16"/>
    <mergeCell ref="KEJ16:KEN16"/>
    <mergeCell ref="KCQ16:KCU16"/>
    <mergeCell ref="KCV16:KCZ16"/>
    <mergeCell ref="KDA16:KDE16"/>
    <mergeCell ref="KDF16:KDJ16"/>
    <mergeCell ref="KDK16:KDO16"/>
    <mergeCell ref="KBR16:KBV16"/>
    <mergeCell ref="KBW16:KCA16"/>
    <mergeCell ref="KCB16:KCF16"/>
    <mergeCell ref="KCG16:KCK16"/>
    <mergeCell ref="KCL16:KCP16"/>
    <mergeCell ref="KAS16:KAW16"/>
    <mergeCell ref="KAX16:KBB16"/>
    <mergeCell ref="KBC16:KBG16"/>
    <mergeCell ref="KBH16:KBL16"/>
    <mergeCell ref="KBM16:KBQ16"/>
    <mergeCell ref="JZT16:JZX16"/>
    <mergeCell ref="JZY16:KAC16"/>
    <mergeCell ref="KAD16:KAH16"/>
    <mergeCell ref="KAI16:KAM16"/>
    <mergeCell ref="KAN16:KAR16"/>
    <mergeCell ref="JYU16:JYY16"/>
    <mergeCell ref="JYZ16:JZD16"/>
    <mergeCell ref="JZE16:JZI16"/>
    <mergeCell ref="JZJ16:JZN16"/>
    <mergeCell ref="JZO16:JZS16"/>
    <mergeCell ref="JXV16:JXZ16"/>
    <mergeCell ref="JYA16:JYE16"/>
    <mergeCell ref="JYF16:JYJ16"/>
    <mergeCell ref="JYK16:JYO16"/>
    <mergeCell ref="JYP16:JYT16"/>
    <mergeCell ref="JWW16:JXA16"/>
    <mergeCell ref="JXB16:JXF16"/>
    <mergeCell ref="JXG16:JXK16"/>
    <mergeCell ref="JXL16:JXP16"/>
    <mergeCell ref="JXQ16:JXU16"/>
    <mergeCell ref="JVX16:JWB16"/>
    <mergeCell ref="JWC16:JWG16"/>
    <mergeCell ref="JWH16:JWL16"/>
    <mergeCell ref="JWM16:JWQ16"/>
    <mergeCell ref="JWR16:JWV16"/>
    <mergeCell ref="JUY16:JVC16"/>
    <mergeCell ref="JVD16:JVH16"/>
    <mergeCell ref="JVI16:JVM16"/>
    <mergeCell ref="JVN16:JVR16"/>
    <mergeCell ref="JVS16:JVW16"/>
    <mergeCell ref="JTZ16:JUD16"/>
    <mergeCell ref="JUE16:JUI16"/>
    <mergeCell ref="JUJ16:JUN16"/>
    <mergeCell ref="JUO16:JUS16"/>
    <mergeCell ref="JUT16:JUX16"/>
    <mergeCell ref="JTA16:JTE16"/>
    <mergeCell ref="JTF16:JTJ16"/>
    <mergeCell ref="JTK16:JTO16"/>
    <mergeCell ref="JTP16:JTT16"/>
    <mergeCell ref="JTU16:JTY16"/>
    <mergeCell ref="JSB16:JSF16"/>
    <mergeCell ref="JSG16:JSK16"/>
    <mergeCell ref="JSL16:JSP16"/>
    <mergeCell ref="JSQ16:JSU16"/>
    <mergeCell ref="JSV16:JSZ16"/>
    <mergeCell ref="JRC16:JRG16"/>
    <mergeCell ref="JRH16:JRL16"/>
    <mergeCell ref="JRM16:JRQ16"/>
    <mergeCell ref="JRR16:JRV16"/>
    <mergeCell ref="JRW16:JSA16"/>
    <mergeCell ref="JQD16:JQH16"/>
    <mergeCell ref="JQI16:JQM16"/>
    <mergeCell ref="JQN16:JQR16"/>
    <mergeCell ref="JQS16:JQW16"/>
    <mergeCell ref="JQX16:JRB16"/>
    <mergeCell ref="JPE16:JPI16"/>
    <mergeCell ref="JPJ16:JPN16"/>
    <mergeCell ref="JPO16:JPS16"/>
    <mergeCell ref="JPT16:JPX16"/>
    <mergeCell ref="JPY16:JQC16"/>
    <mergeCell ref="JOF16:JOJ16"/>
    <mergeCell ref="JOK16:JOO16"/>
    <mergeCell ref="JOP16:JOT16"/>
    <mergeCell ref="JOU16:JOY16"/>
    <mergeCell ref="JOZ16:JPD16"/>
    <mergeCell ref="JNG16:JNK16"/>
    <mergeCell ref="JNL16:JNP16"/>
    <mergeCell ref="JNQ16:JNU16"/>
    <mergeCell ref="JNV16:JNZ16"/>
    <mergeCell ref="JOA16:JOE16"/>
    <mergeCell ref="JMH16:JML16"/>
    <mergeCell ref="JMM16:JMQ16"/>
    <mergeCell ref="JMR16:JMV16"/>
    <mergeCell ref="JMW16:JNA16"/>
    <mergeCell ref="JNB16:JNF16"/>
    <mergeCell ref="JLI16:JLM16"/>
    <mergeCell ref="JLN16:JLR16"/>
    <mergeCell ref="JLS16:JLW16"/>
    <mergeCell ref="JLX16:JMB16"/>
    <mergeCell ref="JMC16:JMG16"/>
    <mergeCell ref="JKJ16:JKN16"/>
    <mergeCell ref="JKO16:JKS16"/>
    <mergeCell ref="JKT16:JKX16"/>
    <mergeCell ref="JKY16:JLC16"/>
    <mergeCell ref="JLD16:JLH16"/>
    <mergeCell ref="JJK16:JJO16"/>
    <mergeCell ref="JJP16:JJT16"/>
    <mergeCell ref="JJU16:JJY16"/>
    <mergeCell ref="JJZ16:JKD16"/>
    <mergeCell ref="JKE16:JKI16"/>
    <mergeCell ref="JIL16:JIP16"/>
    <mergeCell ref="JIQ16:JIU16"/>
    <mergeCell ref="JIV16:JIZ16"/>
    <mergeCell ref="JJA16:JJE16"/>
    <mergeCell ref="JJF16:JJJ16"/>
    <mergeCell ref="JHM16:JHQ16"/>
    <mergeCell ref="JHR16:JHV16"/>
    <mergeCell ref="JHW16:JIA16"/>
    <mergeCell ref="JIB16:JIF16"/>
    <mergeCell ref="JIG16:JIK16"/>
    <mergeCell ref="JGN16:JGR16"/>
    <mergeCell ref="JGS16:JGW16"/>
    <mergeCell ref="JGX16:JHB16"/>
    <mergeCell ref="JHC16:JHG16"/>
    <mergeCell ref="JHH16:JHL16"/>
    <mergeCell ref="JFO16:JFS16"/>
    <mergeCell ref="JFT16:JFX16"/>
    <mergeCell ref="JFY16:JGC16"/>
    <mergeCell ref="JGD16:JGH16"/>
    <mergeCell ref="JGI16:JGM16"/>
    <mergeCell ref="JEP16:JET16"/>
    <mergeCell ref="JEU16:JEY16"/>
    <mergeCell ref="JEZ16:JFD16"/>
    <mergeCell ref="JFE16:JFI16"/>
    <mergeCell ref="JFJ16:JFN16"/>
    <mergeCell ref="JDQ16:JDU16"/>
    <mergeCell ref="JDV16:JDZ16"/>
    <mergeCell ref="JEA16:JEE16"/>
    <mergeCell ref="JEF16:JEJ16"/>
    <mergeCell ref="JEK16:JEO16"/>
    <mergeCell ref="JCR16:JCV16"/>
    <mergeCell ref="JCW16:JDA16"/>
    <mergeCell ref="JDB16:JDF16"/>
    <mergeCell ref="JDG16:JDK16"/>
    <mergeCell ref="JDL16:JDP16"/>
    <mergeCell ref="JBS16:JBW16"/>
    <mergeCell ref="JBX16:JCB16"/>
    <mergeCell ref="JCC16:JCG16"/>
    <mergeCell ref="JCH16:JCL16"/>
    <mergeCell ref="JCM16:JCQ16"/>
    <mergeCell ref="JAT16:JAX16"/>
    <mergeCell ref="JAY16:JBC16"/>
    <mergeCell ref="JBD16:JBH16"/>
    <mergeCell ref="JBI16:JBM16"/>
    <mergeCell ref="JBN16:JBR16"/>
    <mergeCell ref="IZU16:IZY16"/>
    <mergeCell ref="IZZ16:JAD16"/>
    <mergeCell ref="JAE16:JAI16"/>
    <mergeCell ref="JAJ16:JAN16"/>
    <mergeCell ref="JAO16:JAS16"/>
    <mergeCell ref="IYV16:IYZ16"/>
    <mergeCell ref="IZA16:IZE16"/>
    <mergeCell ref="IZF16:IZJ16"/>
    <mergeCell ref="IZK16:IZO16"/>
    <mergeCell ref="IZP16:IZT16"/>
    <mergeCell ref="IXW16:IYA16"/>
    <mergeCell ref="IYB16:IYF16"/>
    <mergeCell ref="IYG16:IYK16"/>
    <mergeCell ref="IYL16:IYP16"/>
    <mergeCell ref="IYQ16:IYU16"/>
    <mergeCell ref="IWX16:IXB16"/>
    <mergeCell ref="IXC16:IXG16"/>
    <mergeCell ref="IXH16:IXL16"/>
    <mergeCell ref="IXM16:IXQ16"/>
    <mergeCell ref="IXR16:IXV16"/>
    <mergeCell ref="IVY16:IWC16"/>
    <mergeCell ref="IWD16:IWH16"/>
    <mergeCell ref="IWI16:IWM16"/>
    <mergeCell ref="IWN16:IWR16"/>
    <mergeCell ref="IWS16:IWW16"/>
    <mergeCell ref="IUZ16:IVD16"/>
    <mergeCell ref="IVE16:IVI16"/>
    <mergeCell ref="IVJ16:IVN16"/>
    <mergeCell ref="IVO16:IVS16"/>
    <mergeCell ref="IVT16:IVX16"/>
    <mergeCell ref="IUA16:IUE16"/>
    <mergeCell ref="IUF16:IUJ16"/>
    <mergeCell ref="IUK16:IUO16"/>
    <mergeCell ref="IUP16:IUT16"/>
    <mergeCell ref="IUU16:IUY16"/>
    <mergeCell ref="ITB16:ITF16"/>
    <mergeCell ref="ITG16:ITK16"/>
    <mergeCell ref="ITL16:ITP16"/>
    <mergeCell ref="ITQ16:ITU16"/>
    <mergeCell ref="ITV16:ITZ16"/>
    <mergeCell ref="ISC16:ISG16"/>
    <mergeCell ref="ISH16:ISL16"/>
    <mergeCell ref="ISM16:ISQ16"/>
    <mergeCell ref="ISR16:ISV16"/>
    <mergeCell ref="ISW16:ITA16"/>
    <mergeCell ref="IRD16:IRH16"/>
    <mergeCell ref="IRI16:IRM16"/>
    <mergeCell ref="IRN16:IRR16"/>
    <mergeCell ref="IRS16:IRW16"/>
    <mergeCell ref="IRX16:ISB16"/>
    <mergeCell ref="IQE16:IQI16"/>
    <mergeCell ref="IQJ16:IQN16"/>
    <mergeCell ref="IQO16:IQS16"/>
    <mergeCell ref="IQT16:IQX16"/>
    <mergeCell ref="IQY16:IRC16"/>
    <mergeCell ref="IPF16:IPJ16"/>
    <mergeCell ref="IPK16:IPO16"/>
    <mergeCell ref="IPP16:IPT16"/>
    <mergeCell ref="IPU16:IPY16"/>
    <mergeCell ref="IPZ16:IQD16"/>
    <mergeCell ref="IOG16:IOK16"/>
    <mergeCell ref="IOL16:IOP16"/>
    <mergeCell ref="IOQ16:IOU16"/>
    <mergeCell ref="IOV16:IOZ16"/>
    <mergeCell ref="IPA16:IPE16"/>
    <mergeCell ref="INH16:INL16"/>
    <mergeCell ref="INM16:INQ16"/>
    <mergeCell ref="INR16:INV16"/>
    <mergeCell ref="INW16:IOA16"/>
    <mergeCell ref="IOB16:IOF16"/>
    <mergeCell ref="IMI16:IMM16"/>
    <mergeCell ref="IMN16:IMR16"/>
    <mergeCell ref="IMS16:IMW16"/>
    <mergeCell ref="IMX16:INB16"/>
    <mergeCell ref="INC16:ING16"/>
    <mergeCell ref="ILJ16:ILN16"/>
    <mergeCell ref="ILO16:ILS16"/>
    <mergeCell ref="ILT16:ILX16"/>
    <mergeCell ref="ILY16:IMC16"/>
    <mergeCell ref="IMD16:IMH16"/>
    <mergeCell ref="IKK16:IKO16"/>
    <mergeCell ref="IKP16:IKT16"/>
    <mergeCell ref="IKU16:IKY16"/>
    <mergeCell ref="IKZ16:ILD16"/>
    <mergeCell ref="ILE16:ILI16"/>
    <mergeCell ref="IJL16:IJP16"/>
    <mergeCell ref="IJQ16:IJU16"/>
    <mergeCell ref="IJV16:IJZ16"/>
    <mergeCell ref="IKA16:IKE16"/>
    <mergeCell ref="IKF16:IKJ16"/>
    <mergeCell ref="IIM16:IIQ16"/>
    <mergeCell ref="IIR16:IIV16"/>
    <mergeCell ref="IIW16:IJA16"/>
    <mergeCell ref="IJB16:IJF16"/>
    <mergeCell ref="IJG16:IJK16"/>
    <mergeCell ref="IHN16:IHR16"/>
    <mergeCell ref="IHS16:IHW16"/>
    <mergeCell ref="IHX16:IIB16"/>
    <mergeCell ref="IIC16:IIG16"/>
    <mergeCell ref="IIH16:IIL16"/>
    <mergeCell ref="IGO16:IGS16"/>
    <mergeCell ref="IGT16:IGX16"/>
    <mergeCell ref="IGY16:IHC16"/>
    <mergeCell ref="IHD16:IHH16"/>
    <mergeCell ref="IHI16:IHM16"/>
    <mergeCell ref="IFP16:IFT16"/>
    <mergeCell ref="IFU16:IFY16"/>
    <mergeCell ref="IFZ16:IGD16"/>
    <mergeCell ref="IGE16:IGI16"/>
    <mergeCell ref="IGJ16:IGN16"/>
    <mergeCell ref="IEQ16:IEU16"/>
    <mergeCell ref="IEV16:IEZ16"/>
    <mergeCell ref="IFA16:IFE16"/>
    <mergeCell ref="IFF16:IFJ16"/>
    <mergeCell ref="IFK16:IFO16"/>
    <mergeCell ref="IDR16:IDV16"/>
    <mergeCell ref="IDW16:IEA16"/>
    <mergeCell ref="IEB16:IEF16"/>
    <mergeCell ref="IEG16:IEK16"/>
    <mergeCell ref="IEL16:IEP16"/>
    <mergeCell ref="ICS16:ICW16"/>
    <mergeCell ref="ICX16:IDB16"/>
    <mergeCell ref="IDC16:IDG16"/>
    <mergeCell ref="IDH16:IDL16"/>
    <mergeCell ref="IDM16:IDQ16"/>
    <mergeCell ref="IBT16:IBX16"/>
    <mergeCell ref="IBY16:ICC16"/>
    <mergeCell ref="ICD16:ICH16"/>
    <mergeCell ref="ICI16:ICM16"/>
    <mergeCell ref="ICN16:ICR16"/>
    <mergeCell ref="IAU16:IAY16"/>
    <mergeCell ref="IAZ16:IBD16"/>
    <mergeCell ref="IBE16:IBI16"/>
    <mergeCell ref="IBJ16:IBN16"/>
    <mergeCell ref="IBO16:IBS16"/>
    <mergeCell ref="HZV16:HZZ16"/>
    <mergeCell ref="IAA16:IAE16"/>
    <mergeCell ref="IAF16:IAJ16"/>
    <mergeCell ref="IAK16:IAO16"/>
    <mergeCell ref="IAP16:IAT16"/>
    <mergeCell ref="HYW16:HZA16"/>
    <mergeCell ref="HZB16:HZF16"/>
    <mergeCell ref="HZG16:HZK16"/>
    <mergeCell ref="HZL16:HZP16"/>
    <mergeCell ref="HZQ16:HZU16"/>
    <mergeCell ref="HXX16:HYB16"/>
    <mergeCell ref="HYC16:HYG16"/>
    <mergeCell ref="HYH16:HYL16"/>
    <mergeCell ref="HYM16:HYQ16"/>
    <mergeCell ref="HYR16:HYV16"/>
    <mergeCell ref="HWY16:HXC16"/>
    <mergeCell ref="HXD16:HXH16"/>
    <mergeCell ref="HXI16:HXM16"/>
    <mergeCell ref="HXN16:HXR16"/>
    <mergeCell ref="HXS16:HXW16"/>
    <mergeCell ref="HVZ16:HWD16"/>
    <mergeCell ref="HWE16:HWI16"/>
    <mergeCell ref="HWJ16:HWN16"/>
    <mergeCell ref="HWO16:HWS16"/>
    <mergeCell ref="HWT16:HWX16"/>
    <mergeCell ref="HVA16:HVE16"/>
    <mergeCell ref="HVF16:HVJ16"/>
    <mergeCell ref="HVK16:HVO16"/>
    <mergeCell ref="HVP16:HVT16"/>
    <mergeCell ref="HVU16:HVY16"/>
    <mergeCell ref="HUB16:HUF16"/>
    <mergeCell ref="HUG16:HUK16"/>
    <mergeCell ref="HUL16:HUP16"/>
    <mergeCell ref="HUQ16:HUU16"/>
    <mergeCell ref="HUV16:HUZ16"/>
    <mergeCell ref="HTC16:HTG16"/>
    <mergeCell ref="HTH16:HTL16"/>
    <mergeCell ref="HTM16:HTQ16"/>
    <mergeCell ref="HTR16:HTV16"/>
    <mergeCell ref="HTW16:HUA16"/>
    <mergeCell ref="HSD16:HSH16"/>
    <mergeCell ref="HSI16:HSM16"/>
    <mergeCell ref="HSN16:HSR16"/>
    <mergeCell ref="HSS16:HSW16"/>
    <mergeCell ref="HSX16:HTB16"/>
    <mergeCell ref="HRE16:HRI16"/>
    <mergeCell ref="HRJ16:HRN16"/>
    <mergeCell ref="HRO16:HRS16"/>
    <mergeCell ref="HRT16:HRX16"/>
    <mergeCell ref="HRY16:HSC16"/>
    <mergeCell ref="HQF16:HQJ16"/>
    <mergeCell ref="HQK16:HQO16"/>
    <mergeCell ref="HQP16:HQT16"/>
    <mergeCell ref="HQU16:HQY16"/>
    <mergeCell ref="HQZ16:HRD16"/>
    <mergeCell ref="HPG16:HPK16"/>
    <mergeCell ref="HPL16:HPP16"/>
    <mergeCell ref="HPQ16:HPU16"/>
    <mergeCell ref="HPV16:HPZ16"/>
    <mergeCell ref="HQA16:HQE16"/>
    <mergeCell ref="HOH16:HOL16"/>
    <mergeCell ref="HOM16:HOQ16"/>
    <mergeCell ref="HOR16:HOV16"/>
    <mergeCell ref="HOW16:HPA16"/>
    <mergeCell ref="HPB16:HPF16"/>
    <mergeCell ref="HNI16:HNM16"/>
    <mergeCell ref="HNN16:HNR16"/>
    <mergeCell ref="HNS16:HNW16"/>
    <mergeCell ref="HNX16:HOB16"/>
    <mergeCell ref="HOC16:HOG16"/>
    <mergeCell ref="HMJ16:HMN16"/>
    <mergeCell ref="HMO16:HMS16"/>
    <mergeCell ref="HMT16:HMX16"/>
    <mergeCell ref="HMY16:HNC16"/>
    <mergeCell ref="HND16:HNH16"/>
    <mergeCell ref="HLK16:HLO16"/>
    <mergeCell ref="HLP16:HLT16"/>
    <mergeCell ref="HLU16:HLY16"/>
    <mergeCell ref="HLZ16:HMD16"/>
    <mergeCell ref="HME16:HMI16"/>
    <mergeCell ref="HKL16:HKP16"/>
    <mergeCell ref="HKQ16:HKU16"/>
    <mergeCell ref="HKV16:HKZ16"/>
    <mergeCell ref="HLA16:HLE16"/>
    <mergeCell ref="HLF16:HLJ16"/>
    <mergeCell ref="HJM16:HJQ16"/>
    <mergeCell ref="HJR16:HJV16"/>
    <mergeCell ref="HJW16:HKA16"/>
    <mergeCell ref="HKB16:HKF16"/>
    <mergeCell ref="HKG16:HKK16"/>
    <mergeCell ref="HIN16:HIR16"/>
    <mergeCell ref="HIS16:HIW16"/>
    <mergeCell ref="HIX16:HJB16"/>
    <mergeCell ref="HJC16:HJG16"/>
    <mergeCell ref="HJH16:HJL16"/>
    <mergeCell ref="HHO16:HHS16"/>
    <mergeCell ref="HHT16:HHX16"/>
    <mergeCell ref="HHY16:HIC16"/>
    <mergeCell ref="HID16:HIH16"/>
    <mergeCell ref="HII16:HIM16"/>
    <mergeCell ref="HGP16:HGT16"/>
    <mergeCell ref="HGU16:HGY16"/>
    <mergeCell ref="HGZ16:HHD16"/>
    <mergeCell ref="HHE16:HHI16"/>
    <mergeCell ref="HHJ16:HHN16"/>
    <mergeCell ref="HFQ16:HFU16"/>
    <mergeCell ref="HFV16:HFZ16"/>
    <mergeCell ref="HGA16:HGE16"/>
    <mergeCell ref="HGF16:HGJ16"/>
    <mergeCell ref="HGK16:HGO16"/>
    <mergeCell ref="HER16:HEV16"/>
    <mergeCell ref="HEW16:HFA16"/>
    <mergeCell ref="HFB16:HFF16"/>
    <mergeCell ref="HFG16:HFK16"/>
    <mergeCell ref="HFL16:HFP16"/>
    <mergeCell ref="HDS16:HDW16"/>
    <mergeCell ref="HDX16:HEB16"/>
    <mergeCell ref="HEC16:HEG16"/>
    <mergeCell ref="HEH16:HEL16"/>
    <mergeCell ref="HEM16:HEQ16"/>
    <mergeCell ref="HCT16:HCX16"/>
    <mergeCell ref="HCY16:HDC16"/>
    <mergeCell ref="HDD16:HDH16"/>
    <mergeCell ref="HDI16:HDM16"/>
    <mergeCell ref="HDN16:HDR16"/>
    <mergeCell ref="HBU16:HBY16"/>
    <mergeCell ref="HBZ16:HCD16"/>
    <mergeCell ref="HCE16:HCI16"/>
    <mergeCell ref="HCJ16:HCN16"/>
    <mergeCell ref="HCO16:HCS16"/>
    <mergeCell ref="HAV16:HAZ16"/>
    <mergeCell ref="HBA16:HBE16"/>
    <mergeCell ref="HBF16:HBJ16"/>
    <mergeCell ref="HBK16:HBO16"/>
    <mergeCell ref="HBP16:HBT16"/>
    <mergeCell ref="GZW16:HAA16"/>
    <mergeCell ref="HAB16:HAF16"/>
    <mergeCell ref="HAG16:HAK16"/>
    <mergeCell ref="HAL16:HAP16"/>
    <mergeCell ref="HAQ16:HAU16"/>
    <mergeCell ref="GYX16:GZB16"/>
    <mergeCell ref="GZC16:GZG16"/>
    <mergeCell ref="GZH16:GZL16"/>
    <mergeCell ref="GZM16:GZQ16"/>
    <mergeCell ref="GZR16:GZV16"/>
    <mergeCell ref="GXY16:GYC16"/>
    <mergeCell ref="GYD16:GYH16"/>
    <mergeCell ref="GYI16:GYM16"/>
    <mergeCell ref="GYN16:GYR16"/>
    <mergeCell ref="GYS16:GYW16"/>
    <mergeCell ref="GWZ16:GXD16"/>
    <mergeCell ref="GXE16:GXI16"/>
    <mergeCell ref="GXJ16:GXN16"/>
    <mergeCell ref="GXO16:GXS16"/>
    <mergeCell ref="GXT16:GXX16"/>
    <mergeCell ref="GWA16:GWE16"/>
    <mergeCell ref="GWF16:GWJ16"/>
    <mergeCell ref="GWK16:GWO16"/>
    <mergeCell ref="GWP16:GWT16"/>
    <mergeCell ref="GWU16:GWY16"/>
    <mergeCell ref="GVB16:GVF16"/>
    <mergeCell ref="GVG16:GVK16"/>
    <mergeCell ref="GVL16:GVP16"/>
    <mergeCell ref="GVQ16:GVU16"/>
    <mergeCell ref="GVV16:GVZ16"/>
    <mergeCell ref="GUC16:GUG16"/>
    <mergeCell ref="GUH16:GUL16"/>
    <mergeCell ref="GUM16:GUQ16"/>
    <mergeCell ref="GUR16:GUV16"/>
    <mergeCell ref="GUW16:GVA16"/>
    <mergeCell ref="GTD16:GTH16"/>
    <mergeCell ref="GTI16:GTM16"/>
    <mergeCell ref="GTN16:GTR16"/>
    <mergeCell ref="GTS16:GTW16"/>
    <mergeCell ref="GTX16:GUB16"/>
    <mergeCell ref="GSE16:GSI16"/>
    <mergeCell ref="GSJ16:GSN16"/>
    <mergeCell ref="GSO16:GSS16"/>
    <mergeCell ref="GST16:GSX16"/>
    <mergeCell ref="GSY16:GTC16"/>
    <mergeCell ref="GRF16:GRJ16"/>
    <mergeCell ref="GRK16:GRO16"/>
    <mergeCell ref="GRP16:GRT16"/>
    <mergeCell ref="GRU16:GRY16"/>
    <mergeCell ref="GRZ16:GSD16"/>
    <mergeCell ref="GQG16:GQK16"/>
    <mergeCell ref="GQL16:GQP16"/>
    <mergeCell ref="GQQ16:GQU16"/>
    <mergeCell ref="GQV16:GQZ16"/>
    <mergeCell ref="GRA16:GRE16"/>
    <mergeCell ref="GPH16:GPL16"/>
    <mergeCell ref="GPM16:GPQ16"/>
    <mergeCell ref="GPR16:GPV16"/>
    <mergeCell ref="GPW16:GQA16"/>
    <mergeCell ref="GQB16:GQF16"/>
    <mergeCell ref="GOI16:GOM16"/>
    <mergeCell ref="GON16:GOR16"/>
    <mergeCell ref="GOS16:GOW16"/>
    <mergeCell ref="GOX16:GPB16"/>
    <mergeCell ref="GPC16:GPG16"/>
    <mergeCell ref="GNJ16:GNN16"/>
    <mergeCell ref="GNO16:GNS16"/>
    <mergeCell ref="GNT16:GNX16"/>
    <mergeCell ref="GNY16:GOC16"/>
    <mergeCell ref="GOD16:GOH16"/>
    <mergeCell ref="GMK16:GMO16"/>
    <mergeCell ref="GMP16:GMT16"/>
    <mergeCell ref="GMU16:GMY16"/>
    <mergeCell ref="GMZ16:GND16"/>
    <mergeCell ref="GNE16:GNI16"/>
    <mergeCell ref="GLL16:GLP16"/>
    <mergeCell ref="GLQ16:GLU16"/>
    <mergeCell ref="GLV16:GLZ16"/>
    <mergeCell ref="GMA16:GME16"/>
    <mergeCell ref="GMF16:GMJ16"/>
    <mergeCell ref="GKM16:GKQ16"/>
    <mergeCell ref="GKR16:GKV16"/>
    <mergeCell ref="GKW16:GLA16"/>
    <mergeCell ref="GLB16:GLF16"/>
    <mergeCell ref="GLG16:GLK16"/>
    <mergeCell ref="GJN16:GJR16"/>
    <mergeCell ref="GJS16:GJW16"/>
    <mergeCell ref="GJX16:GKB16"/>
    <mergeCell ref="GKC16:GKG16"/>
    <mergeCell ref="GKH16:GKL16"/>
    <mergeCell ref="GIO16:GIS16"/>
    <mergeCell ref="GIT16:GIX16"/>
    <mergeCell ref="GIY16:GJC16"/>
    <mergeCell ref="GJD16:GJH16"/>
    <mergeCell ref="GJI16:GJM16"/>
    <mergeCell ref="GHP16:GHT16"/>
    <mergeCell ref="GHU16:GHY16"/>
    <mergeCell ref="GHZ16:GID16"/>
    <mergeCell ref="GIE16:GII16"/>
    <mergeCell ref="GIJ16:GIN16"/>
    <mergeCell ref="GGQ16:GGU16"/>
    <mergeCell ref="GGV16:GGZ16"/>
    <mergeCell ref="GHA16:GHE16"/>
    <mergeCell ref="GHF16:GHJ16"/>
    <mergeCell ref="GHK16:GHO16"/>
    <mergeCell ref="GFR16:GFV16"/>
    <mergeCell ref="GFW16:GGA16"/>
    <mergeCell ref="GGB16:GGF16"/>
    <mergeCell ref="GGG16:GGK16"/>
    <mergeCell ref="GGL16:GGP16"/>
    <mergeCell ref="GES16:GEW16"/>
    <mergeCell ref="GEX16:GFB16"/>
    <mergeCell ref="GFC16:GFG16"/>
    <mergeCell ref="GFH16:GFL16"/>
    <mergeCell ref="GFM16:GFQ16"/>
    <mergeCell ref="GDT16:GDX16"/>
    <mergeCell ref="GDY16:GEC16"/>
    <mergeCell ref="GED16:GEH16"/>
    <mergeCell ref="GEI16:GEM16"/>
    <mergeCell ref="GEN16:GER16"/>
    <mergeCell ref="GCU16:GCY16"/>
    <mergeCell ref="GCZ16:GDD16"/>
    <mergeCell ref="GDE16:GDI16"/>
    <mergeCell ref="GDJ16:GDN16"/>
    <mergeCell ref="GDO16:GDS16"/>
    <mergeCell ref="GBV16:GBZ16"/>
    <mergeCell ref="GCA16:GCE16"/>
    <mergeCell ref="GCF16:GCJ16"/>
    <mergeCell ref="GCK16:GCO16"/>
    <mergeCell ref="GCP16:GCT16"/>
    <mergeCell ref="GAW16:GBA16"/>
    <mergeCell ref="GBB16:GBF16"/>
    <mergeCell ref="GBG16:GBK16"/>
    <mergeCell ref="GBL16:GBP16"/>
    <mergeCell ref="GBQ16:GBU16"/>
    <mergeCell ref="FZX16:GAB16"/>
    <mergeCell ref="GAC16:GAG16"/>
    <mergeCell ref="GAH16:GAL16"/>
    <mergeCell ref="GAM16:GAQ16"/>
    <mergeCell ref="GAR16:GAV16"/>
    <mergeCell ref="FYY16:FZC16"/>
    <mergeCell ref="FZD16:FZH16"/>
    <mergeCell ref="FZI16:FZM16"/>
    <mergeCell ref="FZN16:FZR16"/>
    <mergeCell ref="FZS16:FZW16"/>
    <mergeCell ref="FXZ16:FYD16"/>
    <mergeCell ref="FYE16:FYI16"/>
    <mergeCell ref="FYJ16:FYN16"/>
    <mergeCell ref="FYO16:FYS16"/>
    <mergeCell ref="FYT16:FYX16"/>
    <mergeCell ref="FXA16:FXE16"/>
    <mergeCell ref="FXF16:FXJ16"/>
    <mergeCell ref="FXK16:FXO16"/>
    <mergeCell ref="FXP16:FXT16"/>
    <mergeCell ref="FXU16:FXY16"/>
    <mergeCell ref="FWB16:FWF16"/>
    <mergeCell ref="FWG16:FWK16"/>
    <mergeCell ref="FWL16:FWP16"/>
    <mergeCell ref="FWQ16:FWU16"/>
    <mergeCell ref="FWV16:FWZ16"/>
    <mergeCell ref="FVC16:FVG16"/>
    <mergeCell ref="FVH16:FVL16"/>
    <mergeCell ref="FVM16:FVQ16"/>
    <mergeCell ref="FVR16:FVV16"/>
    <mergeCell ref="FVW16:FWA16"/>
    <mergeCell ref="FUD16:FUH16"/>
    <mergeCell ref="FUI16:FUM16"/>
    <mergeCell ref="FUN16:FUR16"/>
    <mergeCell ref="FUS16:FUW16"/>
    <mergeCell ref="FUX16:FVB16"/>
    <mergeCell ref="FTE16:FTI16"/>
    <mergeCell ref="FTJ16:FTN16"/>
    <mergeCell ref="FTO16:FTS16"/>
    <mergeCell ref="FTT16:FTX16"/>
    <mergeCell ref="FTY16:FUC16"/>
    <mergeCell ref="FSF16:FSJ16"/>
    <mergeCell ref="FSK16:FSO16"/>
    <mergeCell ref="FSP16:FST16"/>
    <mergeCell ref="FSU16:FSY16"/>
    <mergeCell ref="FSZ16:FTD16"/>
    <mergeCell ref="FRG16:FRK16"/>
    <mergeCell ref="FRL16:FRP16"/>
    <mergeCell ref="FRQ16:FRU16"/>
    <mergeCell ref="FRV16:FRZ16"/>
    <mergeCell ref="FSA16:FSE16"/>
    <mergeCell ref="FQH16:FQL16"/>
    <mergeCell ref="FQM16:FQQ16"/>
    <mergeCell ref="FQR16:FQV16"/>
    <mergeCell ref="FQW16:FRA16"/>
    <mergeCell ref="FRB16:FRF16"/>
    <mergeCell ref="FPI16:FPM16"/>
    <mergeCell ref="FPN16:FPR16"/>
    <mergeCell ref="FPS16:FPW16"/>
    <mergeCell ref="FPX16:FQB16"/>
    <mergeCell ref="FQC16:FQG16"/>
    <mergeCell ref="FOJ16:FON16"/>
    <mergeCell ref="FOO16:FOS16"/>
    <mergeCell ref="FOT16:FOX16"/>
    <mergeCell ref="FOY16:FPC16"/>
    <mergeCell ref="FPD16:FPH16"/>
    <mergeCell ref="FNK16:FNO16"/>
    <mergeCell ref="FNP16:FNT16"/>
    <mergeCell ref="FNU16:FNY16"/>
    <mergeCell ref="FNZ16:FOD16"/>
    <mergeCell ref="FOE16:FOI16"/>
    <mergeCell ref="FML16:FMP16"/>
    <mergeCell ref="FMQ16:FMU16"/>
    <mergeCell ref="FMV16:FMZ16"/>
    <mergeCell ref="FNA16:FNE16"/>
    <mergeCell ref="FNF16:FNJ16"/>
    <mergeCell ref="FLM16:FLQ16"/>
    <mergeCell ref="FLR16:FLV16"/>
    <mergeCell ref="FLW16:FMA16"/>
    <mergeCell ref="FMB16:FMF16"/>
    <mergeCell ref="FMG16:FMK16"/>
    <mergeCell ref="FKN16:FKR16"/>
    <mergeCell ref="FKS16:FKW16"/>
    <mergeCell ref="FKX16:FLB16"/>
    <mergeCell ref="FLC16:FLG16"/>
    <mergeCell ref="FLH16:FLL16"/>
    <mergeCell ref="FJO16:FJS16"/>
    <mergeCell ref="FJT16:FJX16"/>
    <mergeCell ref="FJY16:FKC16"/>
    <mergeCell ref="FKD16:FKH16"/>
    <mergeCell ref="FKI16:FKM16"/>
    <mergeCell ref="FIP16:FIT16"/>
    <mergeCell ref="FIU16:FIY16"/>
    <mergeCell ref="FIZ16:FJD16"/>
    <mergeCell ref="FJE16:FJI16"/>
    <mergeCell ref="FJJ16:FJN16"/>
    <mergeCell ref="FHQ16:FHU16"/>
    <mergeCell ref="FHV16:FHZ16"/>
    <mergeCell ref="FIA16:FIE16"/>
    <mergeCell ref="FIF16:FIJ16"/>
    <mergeCell ref="FIK16:FIO16"/>
    <mergeCell ref="FGR16:FGV16"/>
    <mergeCell ref="FGW16:FHA16"/>
    <mergeCell ref="FHB16:FHF16"/>
    <mergeCell ref="FHG16:FHK16"/>
    <mergeCell ref="FHL16:FHP16"/>
    <mergeCell ref="FFS16:FFW16"/>
    <mergeCell ref="FFX16:FGB16"/>
    <mergeCell ref="FGC16:FGG16"/>
    <mergeCell ref="FGH16:FGL16"/>
    <mergeCell ref="FGM16:FGQ16"/>
    <mergeCell ref="FET16:FEX16"/>
    <mergeCell ref="FEY16:FFC16"/>
    <mergeCell ref="FFD16:FFH16"/>
    <mergeCell ref="FFI16:FFM16"/>
    <mergeCell ref="FFN16:FFR16"/>
    <mergeCell ref="FDU16:FDY16"/>
    <mergeCell ref="FDZ16:FED16"/>
    <mergeCell ref="FEE16:FEI16"/>
    <mergeCell ref="FEJ16:FEN16"/>
    <mergeCell ref="FEO16:FES16"/>
    <mergeCell ref="FCV16:FCZ16"/>
    <mergeCell ref="FDA16:FDE16"/>
    <mergeCell ref="FDF16:FDJ16"/>
    <mergeCell ref="FDK16:FDO16"/>
    <mergeCell ref="FDP16:FDT16"/>
    <mergeCell ref="FBW16:FCA16"/>
    <mergeCell ref="FCB16:FCF16"/>
    <mergeCell ref="FCG16:FCK16"/>
    <mergeCell ref="FCL16:FCP16"/>
    <mergeCell ref="FCQ16:FCU16"/>
    <mergeCell ref="FAX16:FBB16"/>
    <mergeCell ref="FBC16:FBG16"/>
    <mergeCell ref="FBH16:FBL16"/>
    <mergeCell ref="FBM16:FBQ16"/>
    <mergeCell ref="FBR16:FBV16"/>
    <mergeCell ref="EZY16:FAC16"/>
    <mergeCell ref="FAD16:FAH16"/>
    <mergeCell ref="FAI16:FAM16"/>
    <mergeCell ref="FAN16:FAR16"/>
    <mergeCell ref="FAS16:FAW16"/>
    <mergeCell ref="EYZ16:EZD16"/>
    <mergeCell ref="EZE16:EZI16"/>
    <mergeCell ref="EZJ16:EZN16"/>
    <mergeCell ref="EZO16:EZS16"/>
    <mergeCell ref="EZT16:EZX16"/>
    <mergeCell ref="EYA16:EYE16"/>
    <mergeCell ref="EYF16:EYJ16"/>
    <mergeCell ref="EYK16:EYO16"/>
    <mergeCell ref="EYP16:EYT16"/>
    <mergeCell ref="EYU16:EYY16"/>
    <mergeCell ref="EXB16:EXF16"/>
    <mergeCell ref="EXG16:EXK16"/>
    <mergeCell ref="EXL16:EXP16"/>
    <mergeCell ref="EXQ16:EXU16"/>
    <mergeCell ref="EXV16:EXZ16"/>
    <mergeCell ref="EWC16:EWG16"/>
    <mergeCell ref="EWH16:EWL16"/>
    <mergeCell ref="EWM16:EWQ16"/>
    <mergeCell ref="EWR16:EWV16"/>
    <mergeCell ref="EWW16:EXA16"/>
    <mergeCell ref="EVD16:EVH16"/>
    <mergeCell ref="EVI16:EVM16"/>
    <mergeCell ref="EVN16:EVR16"/>
    <mergeCell ref="EVS16:EVW16"/>
    <mergeCell ref="EVX16:EWB16"/>
    <mergeCell ref="EUE16:EUI16"/>
    <mergeCell ref="EUJ16:EUN16"/>
    <mergeCell ref="EUO16:EUS16"/>
    <mergeCell ref="EUT16:EUX16"/>
    <mergeCell ref="EUY16:EVC16"/>
    <mergeCell ref="ETF16:ETJ16"/>
    <mergeCell ref="ETK16:ETO16"/>
    <mergeCell ref="ETP16:ETT16"/>
    <mergeCell ref="ETU16:ETY16"/>
    <mergeCell ref="ETZ16:EUD16"/>
    <mergeCell ref="ESG16:ESK16"/>
    <mergeCell ref="ESL16:ESP16"/>
    <mergeCell ref="ESQ16:ESU16"/>
    <mergeCell ref="ESV16:ESZ16"/>
    <mergeCell ref="ETA16:ETE16"/>
    <mergeCell ref="ERH16:ERL16"/>
    <mergeCell ref="ERM16:ERQ16"/>
    <mergeCell ref="ERR16:ERV16"/>
    <mergeCell ref="ERW16:ESA16"/>
    <mergeCell ref="ESB16:ESF16"/>
    <mergeCell ref="EQI16:EQM16"/>
    <mergeCell ref="EQN16:EQR16"/>
    <mergeCell ref="EQS16:EQW16"/>
    <mergeCell ref="EQX16:ERB16"/>
    <mergeCell ref="ERC16:ERG16"/>
    <mergeCell ref="EPJ16:EPN16"/>
    <mergeCell ref="EPO16:EPS16"/>
    <mergeCell ref="EPT16:EPX16"/>
    <mergeCell ref="EPY16:EQC16"/>
    <mergeCell ref="EQD16:EQH16"/>
    <mergeCell ref="EOK16:EOO16"/>
    <mergeCell ref="EOP16:EOT16"/>
    <mergeCell ref="EOU16:EOY16"/>
    <mergeCell ref="EOZ16:EPD16"/>
    <mergeCell ref="EPE16:EPI16"/>
    <mergeCell ref="ENL16:ENP16"/>
    <mergeCell ref="ENQ16:ENU16"/>
    <mergeCell ref="ENV16:ENZ16"/>
    <mergeCell ref="EOA16:EOE16"/>
    <mergeCell ref="EOF16:EOJ16"/>
    <mergeCell ref="EMM16:EMQ16"/>
    <mergeCell ref="EMR16:EMV16"/>
    <mergeCell ref="EMW16:ENA16"/>
    <mergeCell ref="ENB16:ENF16"/>
    <mergeCell ref="ENG16:ENK16"/>
    <mergeCell ref="ELN16:ELR16"/>
    <mergeCell ref="ELS16:ELW16"/>
    <mergeCell ref="ELX16:EMB16"/>
    <mergeCell ref="EMC16:EMG16"/>
    <mergeCell ref="EMH16:EML16"/>
    <mergeCell ref="EKO16:EKS16"/>
    <mergeCell ref="EKT16:EKX16"/>
    <mergeCell ref="EKY16:ELC16"/>
    <mergeCell ref="ELD16:ELH16"/>
    <mergeCell ref="ELI16:ELM16"/>
    <mergeCell ref="EJP16:EJT16"/>
    <mergeCell ref="EJU16:EJY16"/>
    <mergeCell ref="EJZ16:EKD16"/>
    <mergeCell ref="EKE16:EKI16"/>
    <mergeCell ref="EKJ16:EKN16"/>
    <mergeCell ref="EIQ16:EIU16"/>
    <mergeCell ref="EIV16:EIZ16"/>
    <mergeCell ref="EJA16:EJE16"/>
    <mergeCell ref="EJF16:EJJ16"/>
    <mergeCell ref="EJK16:EJO16"/>
    <mergeCell ref="EHR16:EHV16"/>
    <mergeCell ref="EHW16:EIA16"/>
    <mergeCell ref="EIB16:EIF16"/>
    <mergeCell ref="EIG16:EIK16"/>
    <mergeCell ref="EIL16:EIP16"/>
    <mergeCell ref="EGS16:EGW16"/>
    <mergeCell ref="EGX16:EHB16"/>
    <mergeCell ref="EHC16:EHG16"/>
    <mergeCell ref="EHH16:EHL16"/>
    <mergeCell ref="EHM16:EHQ16"/>
    <mergeCell ref="EFT16:EFX16"/>
    <mergeCell ref="EFY16:EGC16"/>
    <mergeCell ref="EGD16:EGH16"/>
    <mergeCell ref="EGI16:EGM16"/>
    <mergeCell ref="EGN16:EGR16"/>
    <mergeCell ref="EEU16:EEY16"/>
    <mergeCell ref="EEZ16:EFD16"/>
    <mergeCell ref="EFE16:EFI16"/>
    <mergeCell ref="EFJ16:EFN16"/>
    <mergeCell ref="EFO16:EFS16"/>
    <mergeCell ref="EDV16:EDZ16"/>
    <mergeCell ref="EEA16:EEE16"/>
    <mergeCell ref="EEF16:EEJ16"/>
    <mergeCell ref="EEK16:EEO16"/>
    <mergeCell ref="EEP16:EET16"/>
    <mergeCell ref="ECW16:EDA16"/>
    <mergeCell ref="EDB16:EDF16"/>
    <mergeCell ref="EDG16:EDK16"/>
    <mergeCell ref="EDL16:EDP16"/>
    <mergeCell ref="EDQ16:EDU16"/>
    <mergeCell ref="EBX16:ECB16"/>
    <mergeCell ref="ECC16:ECG16"/>
    <mergeCell ref="ECH16:ECL16"/>
    <mergeCell ref="ECM16:ECQ16"/>
    <mergeCell ref="ECR16:ECV16"/>
    <mergeCell ref="EAY16:EBC16"/>
    <mergeCell ref="EBD16:EBH16"/>
    <mergeCell ref="EBI16:EBM16"/>
    <mergeCell ref="EBN16:EBR16"/>
    <mergeCell ref="EBS16:EBW16"/>
    <mergeCell ref="DZZ16:EAD16"/>
    <mergeCell ref="EAE16:EAI16"/>
    <mergeCell ref="EAJ16:EAN16"/>
    <mergeCell ref="EAO16:EAS16"/>
    <mergeCell ref="EAT16:EAX16"/>
    <mergeCell ref="DZA16:DZE16"/>
    <mergeCell ref="DZF16:DZJ16"/>
    <mergeCell ref="DZK16:DZO16"/>
    <mergeCell ref="DZP16:DZT16"/>
    <mergeCell ref="DZU16:DZY16"/>
    <mergeCell ref="DYB16:DYF16"/>
    <mergeCell ref="DYG16:DYK16"/>
    <mergeCell ref="DYL16:DYP16"/>
    <mergeCell ref="DYQ16:DYU16"/>
    <mergeCell ref="DYV16:DYZ16"/>
    <mergeCell ref="DXC16:DXG16"/>
    <mergeCell ref="DXH16:DXL16"/>
    <mergeCell ref="DXM16:DXQ16"/>
    <mergeCell ref="DXR16:DXV16"/>
    <mergeCell ref="DXW16:DYA16"/>
    <mergeCell ref="DWD16:DWH16"/>
    <mergeCell ref="DWI16:DWM16"/>
    <mergeCell ref="DWN16:DWR16"/>
    <mergeCell ref="DWS16:DWW16"/>
    <mergeCell ref="DWX16:DXB16"/>
    <mergeCell ref="DVE16:DVI16"/>
    <mergeCell ref="DVJ16:DVN16"/>
    <mergeCell ref="DVO16:DVS16"/>
    <mergeCell ref="DVT16:DVX16"/>
    <mergeCell ref="DVY16:DWC16"/>
    <mergeCell ref="DUF16:DUJ16"/>
    <mergeCell ref="DUK16:DUO16"/>
    <mergeCell ref="DUP16:DUT16"/>
    <mergeCell ref="DUU16:DUY16"/>
    <mergeCell ref="DUZ16:DVD16"/>
    <mergeCell ref="DTG16:DTK16"/>
    <mergeCell ref="DTL16:DTP16"/>
    <mergeCell ref="DTQ16:DTU16"/>
    <mergeCell ref="DTV16:DTZ16"/>
    <mergeCell ref="DUA16:DUE16"/>
    <mergeCell ref="DSH16:DSL16"/>
    <mergeCell ref="DSM16:DSQ16"/>
    <mergeCell ref="DSR16:DSV16"/>
    <mergeCell ref="DSW16:DTA16"/>
    <mergeCell ref="DTB16:DTF16"/>
    <mergeCell ref="DRI16:DRM16"/>
    <mergeCell ref="DRN16:DRR16"/>
    <mergeCell ref="DRS16:DRW16"/>
    <mergeCell ref="DRX16:DSB16"/>
    <mergeCell ref="DSC16:DSG16"/>
    <mergeCell ref="DQJ16:DQN16"/>
    <mergeCell ref="DQO16:DQS16"/>
    <mergeCell ref="DQT16:DQX16"/>
    <mergeCell ref="DQY16:DRC16"/>
    <mergeCell ref="DRD16:DRH16"/>
    <mergeCell ref="DPK16:DPO16"/>
    <mergeCell ref="DPP16:DPT16"/>
    <mergeCell ref="DPU16:DPY16"/>
    <mergeCell ref="DPZ16:DQD16"/>
    <mergeCell ref="DQE16:DQI16"/>
    <mergeCell ref="DOL16:DOP16"/>
    <mergeCell ref="DOQ16:DOU16"/>
    <mergeCell ref="DOV16:DOZ16"/>
    <mergeCell ref="DPA16:DPE16"/>
    <mergeCell ref="DPF16:DPJ16"/>
    <mergeCell ref="DNM16:DNQ16"/>
    <mergeCell ref="DNR16:DNV16"/>
    <mergeCell ref="DNW16:DOA16"/>
    <mergeCell ref="DOB16:DOF16"/>
    <mergeCell ref="DOG16:DOK16"/>
    <mergeCell ref="DMN16:DMR16"/>
    <mergeCell ref="DMS16:DMW16"/>
    <mergeCell ref="DMX16:DNB16"/>
    <mergeCell ref="DNC16:DNG16"/>
    <mergeCell ref="DNH16:DNL16"/>
    <mergeCell ref="DLO16:DLS16"/>
    <mergeCell ref="DLT16:DLX16"/>
    <mergeCell ref="DLY16:DMC16"/>
    <mergeCell ref="DMD16:DMH16"/>
    <mergeCell ref="DMI16:DMM16"/>
    <mergeCell ref="DKP16:DKT16"/>
    <mergeCell ref="DKU16:DKY16"/>
    <mergeCell ref="DKZ16:DLD16"/>
    <mergeCell ref="DLE16:DLI16"/>
    <mergeCell ref="DLJ16:DLN16"/>
    <mergeCell ref="DJQ16:DJU16"/>
    <mergeCell ref="DJV16:DJZ16"/>
    <mergeCell ref="DKA16:DKE16"/>
    <mergeCell ref="DKF16:DKJ16"/>
    <mergeCell ref="DKK16:DKO16"/>
    <mergeCell ref="DIR16:DIV16"/>
    <mergeCell ref="DIW16:DJA16"/>
    <mergeCell ref="DJB16:DJF16"/>
    <mergeCell ref="DJG16:DJK16"/>
    <mergeCell ref="DJL16:DJP16"/>
    <mergeCell ref="DHS16:DHW16"/>
    <mergeCell ref="DHX16:DIB16"/>
    <mergeCell ref="DIC16:DIG16"/>
    <mergeCell ref="DIH16:DIL16"/>
    <mergeCell ref="DIM16:DIQ16"/>
    <mergeCell ref="DGT16:DGX16"/>
    <mergeCell ref="DGY16:DHC16"/>
    <mergeCell ref="DHD16:DHH16"/>
    <mergeCell ref="DHI16:DHM16"/>
    <mergeCell ref="DHN16:DHR16"/>
    <mergeCell ref="DFU16:DFY16"/>
    <mergeCell ref="DFZ16:DGD16"/>
    <mergeCell ref="DGE16:DGI16"/>
    <mergeCell ref="DGJ16:DGN16"/>
    <mergeCell ref="DGO16:DGS16"/>
    <mergeCell ref="DEV16:DEZ16"/>
    <mergeCell ref="DFA16:DFE16"/>
    <mergeCell ref="DFF16:DFJ16"/>
    <mergeCell ref="DFK16:DFO16"/>
    <mergeCell ref="DFP16:DFT16"/>
    <mergeCell ref="DDW16:DEA16"/>
    <mergeCell ref="DEB16:DEF16"/>
    <mergeCell ref="DEG16:DEK16"/>
    <mergeCell ref="DEL16:DEP16"/>
    <mergeCell ref="DEQ16:DEU16"/>
    <mergeCell ref="DCX16:DDB16"/>
    <mergeCell ref="DDC16:DDG16"/>
    <mergeCell ref="DDH16:DDL16"/>
    <mergeCell ref="DDM16:DDQ16"/>
    <mergeCell ref="DDR16:DDV16"/>
    <mergeCell ref="DBY16:DCC16"/>
    <mergeCell ref="DCD16:DCH16"/>
    <mergeCell ref="DCI16:DCM16"/>
    <mergeCell ref="DCN16:DCR16"/>
    <mergeCell ref="DCS16:DCW16"/>
    <mergeCell ref="DAZ16:DBD16"/>
    <mergeCell ref="DBE16:DBI16"/>
    <mergeCell ref="DBJ16:DBN16"/>
    <mergeCell ref="DBO16:DBS16"/>
    <mergeCell ref="DBT16:DBX16"/>
    <mergeCell ref="DAA16:DAE16"/>
    <mergeCell ref="DAF16:DAJ16"/>
    <mergeCell ref="DAK16:DAO16"/>
    <mergeCell ref="DAP16:DAT16"/>
    <mergeCell ref="DAU16:DAY16"/>
    <mergeCell ref="CZB16:CZF16"/>
    <mergeCell ref="CZG16:CZK16"/>
    <mergeCell ref="CZL16:CZP16"/>
    <mergeCell ref="CZQ16:CZU16"/>
    <mergeCell ref="CZV16:CZZ16"/>
    <mergeCell ref="CYC16:CYG16"/>
    <mergeCell ref="CYH16:CYL16"/>
    <mergeCell ref="CYM16:CYQ16"/>
    <mergeCell ref="CYR16:CYV16"/>
    <mergeCell ref="CYW16:CZA16"/>
    <mergeCell ref="CXD16:CXH16"/>
    <mergeCell ref="CXI16:CXM16"/>
    <mergeCell ref="CXN16:CXR16"/>
    <mergeCell ref="CXS16:CXW16"/>
    <mergeCell ref="CXX16:CYB16"/>
    <mergeCell ref="CWE16:CWI16"/>
    <mergeCell ref="CWJ16:CWN16"/>
    <mergeCell ref="CWO16:CWS16"/>
    <mergeCell ref="CWT16:CWX16"/>
    <mergeCell ref="CWY16:CXC16"/>
    <mergeCell ref="CVF16:CVJ16"/>
    <mergeCell ref="CVK16:CVO16"/>
    <mergeCell ref="CVP16:CVT16"/>
    <mergeCell ref="CVU16:CVY16"/>
    <mergeCell ref="CVZ16:CWD16"/>
    <mergeCell ref="CUG16:CUK16"/>
    <mergeCell ref="CUL16:CUP16"/>
    <mergeCell ref="CUQ16:CUU16"/>
    <mergeCell ref="CUV16:CUZ16"/>
    <mergeCell ref="CVA16:CVE16"/>
    <mergeCell ref="CTH16:CTL16"/>
    <mergeCell ref="CTM16:CTQ16"/>
    <mergeCell ref="CTR16:CTV16"/>
    <mergeCell ref="CTW16:CUA16"/>
    <mergeCell ref="CUB16:CUF16"/>
    <mergeCell ref="CSI16:CSM16"/>
    <mergeCell ref="CSN16:CSR16"/>
    <mergeCell ref="CSS16:CSW16"/>
    <mergeCell ref="CSX16:CTB16"/>
    <mergeCell ref="CTC16:CTG16"/>
    <mergeCell ref="CRJ16:CRN16"/>
    <mergeCell ref="CRO16:CRS16"/>
    <mergeCell ref="CRT16:CRX16"/>
    <mergeCell ref="CRY16:CSC16"/>
    <mergeCell ref="CSD16:CSH16"/>
    <mergeCell ref="CQK16:CQO16"/>
    <mergeCell ref="CQP16:CQT16"/>
    <mergeCell ref="CQU16:CQY16"/>
    <mergeCell ref="CQZ16:CRD16"/>
    <mergeCell ref="CRE16:CRI16"/>
    <mergeCell ref="CPL16:CPP16"/>
    <mergeCell ref="CPQ16:CPU16"/>
    <mergeCell ref="CPV16:CPZ16"/>
    <mergeCell ref="CQA16:CQE16"/>
    <mergeCell ref="CQF16:CQJ16"/>
    <mergeCell ref="COM16:COQ16"/>
    <mergeCell ref="COR16:COV16"/>
    <mergeCell ref="COW16:CPA16"/>
    <mergeCell ref="CPB16:CPF16"/>
    <mergeCell ref="CPG16:CPK16"/>
    <mergeCell ref="CNN16:CNR16"/>
    <mergeCell ref="CNS16:CNW16"/>
    <mergeCell ref="CNX16:COB16"/>
    <mergeCell ref="COC16:COG16"/>
    <mergeCell ref="COH16:COL16"/>
    <mergeCell ref="CMO16:CMS16"/>
    <mergeCell ref="CMT16:CMX16"/>
    <mergeCell ref="CMY16:CNC16"/>
    <mergeCell ref="CND16:CNH16"/>
    <mergeCell ref="CNI16:CNM16"/>
    <mergeCell ref="CLP16:CLT16"/>
    <mergeCell ref="CLU16:CLY16"/>
    <mergeCell ref="CLZ16:CMD16"/>
    <mergeCell ref="CME16:CMI16"/>
    <mergeCell ref="CMJ16:CMN16"/>
    <mergeCell ref="CKQ16:CKU16"/>
    <mergeCell ref="CKV16:CKZ16"/>
    <mergeCell ref="CLA16:CLE16"/>
    <mergeCell ref="CLF16:CLJ16"/>
    <mergeCell ref="CLK16:CLO16"/>
    <mergeCell ref="CJR16:CJV16"/>
    <mergeCell ref="CJW16:CKA16"/>
    <mergeCell ref="CKB16:CKF16"/>
    <mergeCell ref="CKG16:CKK16"/>
    <mergeCell ref="CKL16:CKP16"/>
    <mergeCell ref="CIS16:CIW16"/>
    <mergeCell ref="CIX16:CJB16"/>
    <mergeCell ref="CJC16:CJG16"/>
    <mergeCell ref="CJH16:CJL16"/>
    <mergeCell ref="CJM16:CJQ16"/>
    <mergeCell ref="CHT16:CHX16"/>
    <mergeCell ref="CHY16:CIC16"/>
    <mergeCell ref="CID16:CIH16"/>
    <mergeCell ref="CII16:CIM16"/>
    <mergeCell ref="CIN16:CIR16"/>
    <mergeCell ref="CGU16:CGY16"/>
    <mergeCell ref="CGZ16:CHD16"/>
    <mergeCell ref="CHE16:CHI16"/>
    <mergeCell ref="CHJ16:CHN16"/>
    <mergeCell ref="CHO16:CHS16"/>
    <mergeCell ref="CFV16:CFZ16"/>
    <mergeCell ref="CGA16:CGE16"/>
    <mergeCell ref="CGF16:CGJ16"/>
    <mergeCell ref="CGK16:CGO16"/>
    <mergeCell ref="CGP16:CGT16"/>
    <mergeCell ref="CEW16:CFA16"/>
    <mergeCell ref="CFB16:CFF16"/>
    <mergeCell ref="CFG16:CFK16"/>
    <mergeCell ref="CFL16:CFP16"/>
    <mergeCell ref="CFQ16:CFU16"/>
    <mergeCell ref="CDX16:CEB16"/>
    <mergeCell ref="CEC16:CEG16"/>
    <mergeCell ref="CEH16:CEL16"/>
    <mergeCell ref="CEM16:CEQ16"/>
    <mergeCell ref="CER16:CEV16"/>
    <mergeCell ref="CCY16:CDC16"/>
    <mergeCell ref="CDD16:CDH16"/>
    <mergeCell ref="CDI16:CDM16"/>
    <mergeCell ref="CDN16:CDR16"/>
    <mergeCell ref="CDS16:CDW16"/>
    <mergeCell ref="CBZ16:CCD16"/>
    <mergeCell ref="CCE16:CCI16"/>
    <mergeCell ref="CCJ16:CCN16"/>
    <mergeCell ref="CCO16:CCS16"/>
    <mergeCell ref="CCT16:CCX16"/>
    <mergeCell ref="CBA16:CBE16"/>
    <mergeCell ref="CBF16:CBJ16"/>
    <mergeCell ref="CBK16:CBO16"/>
    <mergeCell ref="CBP16:CBT16"/>
    <mergeCell ref="CBU16:CBY16"/>
    <mergeCell ref="CAB16:CAF16"/>
    <mergeCell ref="CAG16:CAK16"/>
    <mergeCell ref="CAL16:CAP16"/>
    <mergeCell ref="CAQ16:CAU16"/>
    <mergeCell ref="CAV16:CAZ16"/>
    <mergeCell ref="BZC16:BZG16"/>
    <mergeCell ref="BZH16:BZL16"/>
    <mergeCell ref="BZM16:BZQ16"/>
    <mergeCell ref="BZR16:BZV16"/>
    <mergeCell ref="BZW16:CAA16"/>
    <mergeCell ref="BYD16:BYH16"/>
    <mergeCell ref="BYI16:BYM16"/>
    <mergeCell ref="BYN16:BYR16"/>
    <mergeCell ref="BYS16:BYW16"/>
    <mergeCell ref="BYX16:BZB16"/>
    <mergeCell ref="BXE16:BXI16"/>
    <mergeCell ref="BXJ16:BXN16"/>
    <mergeCell ref="BXO16:BXS16"/>
    <mergeCell ref="BXT16:BXX16"/>
    <mergeCell ref="BXY16:BYC16"/>
    <mergeCell ref="BWF16:BWJ16"/>
    <mergeCell ref="BWK16:BWO16"/>
    <mergeCell ref="BWP16:BWT16"/>
    <mergeCell ref="BWU16:BWY16"/>
    <mergeCell ref="BWZ16:BXD16"/>
    <mergeCell ref="BVG16:BVK16"/>
    <mergeCell ref="BVL16:BVP16"/>
    <mergeCell ref="BVQ16:BVU16"/>
    <mergeCell ref="BVV16:BVZ16"/>
    <mergeCell ref="BWA16:BWE16"/>
    <mergeCell ref="BUH16:BUL16"/>
    <mergeCell ref="BUM16:BUQ16"/>
    <mergeCell ref="BUR16:BUV16"/>
    <mergeCell ref="BUW16:BVA16"/>
    <mergeCell ref="BVB16:BVF16"/>
    <mergeCell ref="BTI16:BTM16"/>
    <mergeCell ref="BTN16:BTR16"/>
    <mergeCell ref="BTS16:BTW16"/>
    <mergeCell ref="BTX16:BUB16"/>
    <mergeCell ref="BUC16:BUG16"/>
    <mergeCell ref="BSJ16:BSN16"/>
    <mergeCell ref="BSO16:BSS16"/>
    <mergeCell ref="BST16:BSX16"/>
    <mergeCell ref="BSY16:BTC16"/>
    <mergeCell ref="BTD16:BTH16"/>
    <mergeCell ref="BRK16:BRO16"/>
    <mergeCell ref="BRP16:BRT16"/>
    <mergeCell ref="BRU16:BRY16"/>
    <mergeCell ref="BRZ16:BSD16"/>
    <mergeCell ref="BSE16:BSI16"/>
    <mergeCell ref="BQL16:BQP16"/>
    <mergeCell ref="BQQ16:BQU16"/>
    <mergeCell ref="BQV16:BQZ16"/>
    <mergeCell ref="BRA16:BRE16"/>
    <mergeCell ref="BRF16:BRJ16"/>
    <mergeCell ref="BPM16:BPQ16"/>
    <mergeCell ref="BPR16:BPV16"/>
    <mergeCell ref="BPW16:BQA16"/>
    <mergeCell ref="BQB16:BQF16"/>
    <mergeCell ref="BQG16:BQK16"/>
    <mergeCell ref="BON16:BOR16"/>
    <mergeCell ref="BOS16:BOW16"/>
    <mergeCell ref="BOX16:BPB16"/>
    <mergeCell ref="BPC16:BPG16"/>
    <mergeCell ref="BPH16:BPL16"/>
    <mergeCell ref="BNO16:BNS16"/>
    <mergeCell ref="BNT16:BNX16"/>
    <mergeCell ref="BNY16:BOC16"/>
    <mergeCell ref="BOD16:BOH16"/>
    <mergeCell ref="BOI16:BOM16"/>
    <mergeCell ref="BMP16:BMT16"/>
    <mergeCell ref="BMU16:BMY16"/>
    <mergeCell ref="BMZ16:BND16"/>
    <mergeCell ref="BNE16:BNI16"/>
    <mergeCell ref="BNJ16:BNN16"/>
    <mergeCell ref="BLQ16:BLU16"/>
    <mergeCell ref="BLV16:BLZ16"/>
    <mergeCell ref="BMA16:BME16"/>
    <mergeCell ref="BMF16:BMJ16"/>
    <mergeCell ref="BMK16:BMO16"/>
    <mergeCell ref="BKR16:BKV16"/>
    <mergeCell ref="BKW16:BLA16"/>
    <mergeCell ref="BLB16:BLF16"/>
    <mergeCell ref="BLG16:BLK16"/>
    <mergeCell ref="BLL16:BLP16"/>
    <mergeCell ref="BJS16:BJW16"/>
    <mergeCell ref="BJX16:BKB16"/>
    <mergeCell ref="BKC16:BKG16"/>
    <mergeCell ref="BKH16:BKL16"/>
    <mergeCell ref="BKM16:BKQ16"/>
    <mergeCell ref="BIT16:BIX16"/>
    <mergeCell ref="BIY16:BJC16"/>
    <mergeCell ref="BJD16:BJH16"/>
    <mergeCell ref="BJI16:BJM16"/>
    <mergeCell ref="BJN16:BJR16"/>
    <mergeCell ref="BHU16:BHY16"/>
    <mergeCell ref="BHZ16:BID16"/>
    <mergeCell ref="BIE16:BII16"/>
    <mergeCell ref="BIJ16:BIN16"/>
    <mergeCell ref="BIO16:BIS16"/>
    <mergeCell ref="BGV16:BGZ16"/>
    <mergeCell ref="BHA16:BHE16"/>
    <mergeCell ref="BHF16:BHJ16"/>
    <mergeCell ref="BHK16:BHO16"/>
    <mergeCell ref="BHP16:BHT16"/>
    <mergeCell ref="BFW16:BGA16"/>
    <mergeCell ref="BGB16:BGF16"/>
    <mergeCell ref="BGG16:BGK16"/>
    <mergeCell ref="BGL16:BGP16"/>
    <mergeCell ref="BGQ16:BGU16"/>
    <mergeCell ref="BEX16:BFB16"/>
    <mergeCell ref="BFC16:BFG16"/>
    <mergeCell ref="BFH16:BFL16"/>
    <mergeCell ref="BFM16:BFQ16"/>
    <mergeCell ref="BFR16:BFV16"/>
    <mergeCell ref="BDY16:BEC16"/>
    <mergeCell ref="BED16:BEH16"/>
    <mergeCell ref="BEI16:BEM16"/>
    <mergeCell ref="BEN16:BER16"/>
    <mergeCell ref="BES16:BEW16"/>
    <mergeCell ref="BCZ16:BDD16"/>
    <mergeCell ref="BDE16:BDI16"/>
    <mergeCell ref="BDJ16:BDN16"/>
    <mergeCell ref="BDO16:BDS16"/>
    <mergeCell ref="BDT16:BDX16"/>
    <mergeCell ref="BCA16:BCE16"/>
    <mergeCell ref="BCF16:BCJ16"/>
    <mergeCell ref="BCK16:BCO16"/>
    <mergeCell ref="BCP16:BCT16"/>
    <mergeCell ref="BCU16:BCY16"/>
    <mergeCell ref="BBB16:BBF16"/>
    <mergeCell ref="BBG16:BBK16"/>
    <mergeCell ref="BBL16:BBP16"/>
    <mergeCell ref="BBQ16:BBU16"/>
    <mergeCell ref="BBV16:BBZ16"/>
    <mergeCell ref="BAC16:BAG16"/>
    <mergeCell ref="BAH16:BAL16"/>
    <mergeCell ref="BAM16:BAQ16"/>
    <mergeCell ref="BAR16:BAV16"/>
    <mergeCell ref="BAW16:BBA16"/>
    <mergeCell ref="AZD16:AZH16"/>
    <mergeCell ref="AZI16:AZM16"/>
    <mergeCell ref="AZN16:AZR16"/>
    <mergeCell ref="AZS16:AZW16"/>
    <mergeCell ref="AZX16:BAB16"/>
    <mergeCell ref="AYE16:AYI16"/>
    <mergeCell ref="AYJ16:AYN16"/>
    <mergeCell ref="AYO16:AYS16"/>
    <mergeCell ref="AYT16:AYX16"/>
    <mergeCell ref="AYY16:AZC16"/>
    <mergeCell ref="AXF16:AXJ16"/>
    <mergeCell ref="AXK16:AXO16"/>
    <mergeCell ref="AXP16:AXT16"/>
    <mergeCell ref="AXU16:AXY16"/>
    <mergeCell ref="AXZ16:AYD16"/>
    <mergeCell ref="AWG16:AWK16"/>
    <mergeCell ref="AWL16:AWP16"/>
    <mergeCell ref="AWQ16:AWU16"/>
    <mergeCell ref="AWV16:AWZ16"/>
    <mergeCell ref="AXA16:AXE16"/>
    <mergeCell ref="AVH16:AVL16"/>
    <mergeCell ref="AVM16:AVQ16"/>
    <mergeCell ref="AVR16:AVV16"/>
    <mergeCell ref="AVW16:AWA16"/>
    <mergeCell ref="AWB16:AWF16"/>
    <mergeCell ref="AUI16:AUM16"/>
    <mergeCell ref="AUN16:AUR16"/>
    <mergeCell ref="AUS16:AUW16"/>
    <mergeCell ref="AUX16:AVB16"/>
    <mergeCell ref="AVC16:AVG16"/>
    <mergeCell ref="ATJ16:ATN16"/>
    <mergeCell ref="ATO16:ATS16"/>
    <mergeCell ref="ATT16:ATX16"/>
    <mergeCell ref="ATY16:AUC16"/>
    <mergeCell ref="AUD16:AUH16"/>
    <mergeCell ref="ASK16:ASO16"/>
    <mergeCell ref="ASP16:AST16"/>
    <mergeCell ref="ASU16:ASY16"/>
    <mergeCell ref="ASZ16:ATD16"/>
    <mergeCell ref="ATE16:ATI16"/>
    <mergeCell ref="ARL16:ARP16"/>
    <mergeCell ref="ARQ16:ARU16"/>
    <mergeCell ref="ARV16:ARZ16"/>
    <mergeCell ref="ASA16:ASE16"/>
    <mergeCell ref="ASF16:ASJ16"/>
    <mergeCell ref="AQM16:AQQ16"/>
    <mergeCell ref="AQR16:AQV16"/>
    <mergeCell ref="AQW16:ARA16"/>
    <mergeCell ref="ARB16:ARF16"/>
    <mergeCell ref="ARG16:ARK16"/>
    <mergeCell ref="APN16:APR16"/>
    <mergeCell ref="APS16:APW16"/>
    <mergeCell ref="APX16:AQB16"/>
    <mergeCell ref="AQC16:AQG16"/>
    <mergeCell ref="AQH16:AQL16"/>
    <mergeCell ref="AOO16:AOS16"/>
    <mergeCell ref="AOT16:AOX16"/>
    <mergeCell ref="AOY16:APC16"/>
    <mergeCell ref="APD16:APH16"/>
    <mergeCell ref="API16:APM16"/>
    <mergeCell ref="ANP16:ANT16"/>
    <mergeCell ref="ANU16:ANY16"/>
    <mergeCell ref="ANZ16:AOD16"/>
    <mergeCell ref="AOE16:AOI16"/>
    <mergeCell ref="AOJ16:AON16"/>
    <mergeCell ref="AMQ16:AMU16"/>
    <mergeCell ref="AMV16:AMZ16"/>
    <mergeCell ref="ANA16:ANE16"/>
    <mergeCell ref="ANF16:ANJ16"/>
    <mergeCell ref="ANK16:ANO16"/>
    <mergeCell ref="ALR16:ALV16"/>
    <mergeCell ref="ALW16:AMA16"/>
    <mergeCell ref="AMB16:AMF16"/>
    <mergeCell ref="AMG16:AMK16"/>
    <mergeCell ref="AML16:AMP16"/>
    <mergeCell ref="AKS16:AKW16"/>
    <mergeCell ref="AKX16:ALB16"/>
    <mergeCell ref="ALC16:ALG16"/>
    <mergeCell ref="ALH16:ALL16"/>
    <mergeCell ref="ALM16:ALQ16"/>
    <mergeCell ref="AJT16:AJX16"/>
    <mergeCell ref="AJY16:AKC16"/>
    <mergeCell ref="AKD16:AKH16"/>
    <mergeCell ref="AKI16:AKM16"/>
    <mergeCell ref="AKN16:AKR16"/>
    <mergeCell ref="AIU16:AIY16"/>
    <mergeCell ref="AIZ16:AJD16"/>
    <mergeCell ref="AJE16:AJI16"/>
    <mergeCell ref="AJJ16:AJN16"/>
    <mergeCell ref="AJO16:AJS16"/>
    <mergeCell ref="AHV16:AHZ16"/>
    <mergeCell ref="AIA16:AIE16"/>
    <mergeCell ref="AIF16:AIJ16"/>
    <mergeCell ref="AIK16:AIO16"/>
    <mergeCell ref="AIP16:AIT16"/>
    <mergeCell ref="AGW16:AHA16"/>
    <mergeCell ref="AHB16:AHF16"/>
    <mergeCell ref="AHG16:AHK16"/>
    <mergeCell ref="AHL16:AHP16"/>
    <mergeCell ref="AHQ16:AHU16"/>
    <mergeCell ref="AFX16:AGB16"/>
    <mergeCell ref="AGC16:AGG16"/>
    <mergeCell ref="AGH16:AGL16"/>
    <mergeCell ref="AGM16:AGQ16"/>
    <mergeCell ref="AGR16:AGV16"/>
    <mergeCell ref="AEY16:AFC16"/>
    <mergeCell ref="AFD16:AFH16"/>
    <mergeCell ref="AFI16:AFM16"/>
    <mergeCell ref="AFN16:AFR16"/>
    <mergeCell ref="AFS16:AFW16"/>
    <mergeCell ref="ADZ16:AED16"/>
    <mergeCell ref="AEE16:AEI16"/>
    <mergeCell ref="AEJ16:AEN16"/>
    <mergeCell ref="AEO16:AES16"/>
    <mergeCell ref="AET16:AEX16"/>
    <mergeCell ref="ADA16:ADE16"/>
    <mergeCell ref="ADF16:ADJ16"/>
    <mergeCell ref="ADK16:ADO16"/>
    <mergeCell ref="ADP16:ADT16"/>
    <mergeCell ref="ADU16:ADY16"/>
    <mergeCell ref="ACB16:ACF16"/>
    <mergeCell ref="ACG16:ACK16"/>
    <mergeCell ref="ACL16:ACP16"/>
    <mergeCell ref="ACQ16:ACU16"/>
    <mergeCell ref="ACV16:ACZ16"/>
    <mergeCell ref="ABC16:ABG16"/>
    <mergeCell ref="ABH16:ABL16"/>
    <mergeCell ref="ABM16:ABQ16"/>
    <mergeCell ref="ABR16:ABV16"/>
    <mergeCell ref="ABW16:ACA16"/>
    <mergeCell ref="AAD16:AAH16"/>
    <mergeCell ref="AAI16:AAM16"/>
    <mergeCell ref="AAN16:AAR16"/>
    <mergeCell ref="AAS16:AAW16"/>
    <mergeCell ref="AAX16:ABB16"/>
    <mergeCell ref="ZE16:ZI16"/>
    <mergeCell ref="ZJ16:ZN16"/>
    <mergeCell ref="ZO16:ZS16"/>
    <mergeCell ref="ZT16:ZX16"/>
    <mergeCell ref="ZY16:AAC16"/>
    <mergeCell ref="YF16:YJ16"/>
    <mergeCell ref="YK16:YO16"/>
    <mergeCell ref="YP16:YT16"/>
    <mergeCell ref="YU16:YY16"/>
    <mergeCell ref="YZ16:ZD16"/>
    <mergeCell ref="XG16:XK16"/>
    <mergeCell ref="XL16:XP16"/>
    <mergeCell ref="XQ16:XU16"/>
    <mergeCell ref="XV16:XZ16"/>
    <mergeCell ref="YA16:YE16"/>
    <mergeCell ref="WH16:WL16"/>
    <mergeCell ref="WM16:WQ16"/>
    <mergeCell ref="WR16:WV16"/>
    <mergeCell ref="WW16:XA16"/>
    <mergeCell ref="XB16:XF16"/>
    <mergeCell ref="VI16:VM16"/>
    <mergeCell ref="VN16:VR16"/>
    <mergeCell ref="VS16:VW16"/>
    <mergeCell ref="VX16:WB16"/>
    <mergeCell ref="WC16:WG16"/>
    <mergeCell ref="UJ16:UN16"/>
    <mergeCell ref="UO16:US16"/>
    <mergeCell ref="UT16:UX16"/>
    <mergeCell ref="UY16:VC16"/>
    <mergeCell ref="VD16:VH16"/>
    <mergeCell ref="TK16:TO16"/>
    <mergeCell ref="TP16:TT16"/>
    <mergeCell ref="TU16:TY16"/>
    <mergeCell ref="TZ16:UD16"/>
    <mergeCell ref="UE16:UI16"/>
    <mergeCell ref="SL16:SP16"/>
    <mergeCell ref="SQ16:SU16"/>
    <mergeCell ref="SV16:SZ16"/>
    <mergeCell ref="TA16:TE16"/>
    <mergeCell ref="TF16:TJ16"/>
    <mergeCell ref="RM16:RQ16"/>
    <mergeCell ref="RR16:RV16"/>
    <mergeCell ref="RW16:SA16"/>
    <mergeCell ref="SB16:SF16"/>
    <mergeCell ref="SG16:SK16"/>
    <mergeCell ref="QN16:QR16"/>
    <mergeCell ref="QS16:QW16"/>
    <mergeCell ref="QX16:RB16"/>
    <mergeCell ref="RC16:RG16"/>
    <mergeCell ref="RH16:RL16"/>
    <mergeCell ref="PO16:PS16"/>
    <mergeCell ref="PT16:PX16"/>
    <mergeCell ref="PY16:QC16"/>
    <mergeCell ref="QD16:QH16"/>
    <mergeCell ref="QI16:QM16"/>
    <mergeCell ref="OP16:OT16"/>
    <mergeCell ref="OU16:OY16"/>
    <mergeCell ref="OZ16:PD16"/>
    <mergeCell ref="PE16:PI16"/>
    <mergeCell ref="PJ16:PN16"/>
    <mergeCell ref="NQ16:NU16"/>
    <mergeCell ref="NV16:NZ16"/>
    <mergeCell ref="OA16:OE16"/>
    <mergeCell ref="OF16:OJ16"/>
    <mergeCell ref="OK16:OO16"/>
    <mergeCell ref="MR16:MV16"/>
    <mergeCell ref="MW16:NA16"/>
    <mergeCell ref="NB16:NF16"/>
    <mergeCell ref="NG16:NK16"/>
    <mergeCell ref="NL16:NP16"/>
    <mergeCell ref="LS16:LW16"/>
    <mergeCell ref="LX16:MB16"/>
    <mergeCell ref="MC16:MG16"/>
    <mergeCell ref="MH16:ML16"/>
    <mergeCell ref="MM16:MQ16"/>
    <mergeCell ref="KT16:KX16"/>
    <mergeCell ref="KY16:LC16"/>
    <mergeCell ref="LD16:LH16"/>
    <mergeCell ref="LI16:LM16"/>
    <mergeCell ref="LN16:LR16"/>
    <mergeCell ref="EA17:EE17"/>
    <mergeCell ref="EF17:EJ17"/>
    <mergeCell ref="EK17:EO17"/>
    <mergeCell ref="EP17:ET17"/>
    <mergeCell ref="CW17:DA17"/>
    <mergeCell ref="DB17:DF17"/>
    <mergeCell ref="DG17:DK17"/>
    <mergeCell ref="DL17:DP17"/>
    <mergeCell ref="DQ17:DU17"/>
    <mergeCell ref="BX17:CB17"/>
    <mergeCell ref="CC17:CG17"/>
    <mergeCell ref="CH17:CL17"/>
    <mergeCell ref="CM17:CQ17"/>
    <mergeCell ref="CR17:CV17"/>
    <mergeCell ref="KE16:KI16"/>
    <mergeCell ref="KJ16:KN16"/>
    <mergeCell ref="KO16:KS16"/>
    <mergeCell ref="IV16:IZ16"/>
    <mergeCell ref="JA16:JE16"/>
    <mergeCell ref="JF16:JJ16"/>
    <mergeCell ref="JK16:JO16"/>
    <mergeCell ref="JP16:JT16"/>
    <mergeCell ref="HW16:IA16"/>
    <mergeCell ref="IB16:IF16"/>
    <mergeCell ref="IG16:IK16"/>
    <mergeCell ref="IL16:IP16"/>
    <mergeCell ref="IQ16:IU16"/>
    <mergeCell ref="GX16:HB16"/>
    <mergeCell ref="HC16:HG16"/>
    <mergeCell ref="HH16:HL16"/>
    <mergeCell ref="HM16:HQ16"/>
    <mergeCell ref="HR16:HV16"/>
    <mergeCell ref="FY16:GC16"/>
    <mergeCell ref="GD16:GH16"/>
    <mergeCell ref="GI16:GM16"/>
    <mergeCell ref="GN16:GR16"/>
    <mergeCell ref="GS16:GW16"/>
    <mergeCell ref="EZ16:FD16"/>
    <mergeCell ref="FE16:FI16"/>
    <mergeCell ref="FJ16:FN16"/>
    <mergeCell ref="FO16:FS16"/>
    <mergeCell ref="FT16:FX16"/>
    <mergeCell ref="EA16:EE16"/>
    <mergeCell ref="EF16:EJ16"/>
    <mergeCell ref="EK16:EO16"/>
    <mergeCell ref="EP16:ET16"/>
    <mergeCell ref="EU16:EY16"/>
    <mergeCell ref="JU16:JY16"/>
    <mergeCell ref="JZ16:KD16"/>
    <mergeCell ref="A15:I15"/>
    <mergeCell ref="A16:I16"/>
    <mergeCell ref="A18:I18"/>
    <mergeCell ref="A19:I19"/>
    <mergeCell ref="A21:I21"/>
    <mergeCell ref="A20:I20"/>
    <mergeCell ref="A1:I1"/>
    <mergeCell ref="HW18:IA18"/>
    <mergeCell ref="EA19:EE19"/>
    <mergeCell ref="EF19:EJ19"/>
    <mergeCell ref="EK19:EO19"/>
    <mergeCell ref="EP19:ET19"/>
    <mergeCell ref="CW19:DA19"/>
    <mergeCell ref="DB19:DF19"/>
    <mergeCell ref="DG19:DK19"/>
    <mergeCell ref="DL19:DP19"/>
    <mergeCell ref="DQ19:DU19"/>
    <mergeCell ref="BX19:CB19"/>
    <mergeCell ref="CC19:CG19"/>
    <mergeCell ref="CH19:CL19"/>
    <mergeCell ref="CM19:CQ19"/>
    <mergeCell ref="CR19:CV19"/>
    <mergeCell ref="HR19:HV19"/>
    <mergeCell ref="HW19:IA19"/>
    <mergeCell ref="FT17:FX17"/>
    <mergeCell ref="A4:A5"/>
    <mergeCell ref="G4:I4"/>
    <mergeCell ref="DB16:DF16"/>
    <mergeCell ref="DG16:DK16"/>
    <mergeCell ref="DL16:DP16"/>
    <mergeCell ref="DQ16:DU16"/>
    <mergeCell ref="DV16:DZ16"/>
    <mergeCell ref="CC16:CG16"/>
    <mergeCell ref="CH16:CL16"/>
    <mergeCell ref="CM16:CQ16"/>
    <mergeCell ref="CR16:CV16"/>
    <mergeCell ref="CW16:DA16"/>
    <mergeCell ref="BD16:BH16"/>
    <mergeCell ref="BI16:BM16"/>
    <mergeCell ref="BN16:BR16"/>
    <mergeCell ref="BS16:BW16"/>
    <mergeCell ref="BX16:CB16"/>
    <mergeCell ref="AE16:AI16"/>
    <mergeCell ref="AJ16:AN16"/>
    <mergeCell ref="AO16:AS16"/>
    <mergeCell ref="AT16:AX16"/>
    <mergeCell ref="AY16:BC16"/>
    <mergeCell ref="K16:O16"/>
    <mergeCell ref="P16:T16"/>
    <mergeCell ref="U16:Y16"/>
    <mergeCell ref="Z16:AD16"/>
    <mergeCell ref="B4:F4"/>
    <mergeCell ref="BX18:CB18"/>
    <mergeCell ref="CC18:CG18"/>
    <mergeCell ref="CH18:CL18"/>
    <mergeCell ref="CM18:CQ18"/>
    <mergeCell ref="CR18:CV18"/>
    <mergeCell ref="DV19:DZ19"/>
    <mergeCell ref="EU17:EY17"/>
    <mergeCell ref="EZ17:FD17"/>
    <mergeCell ref="FE17:FI17"/>
    <mergeCell ref="FJ17:FN17"/>
    <mergeCell ref="FO17:FS17"/>
    <mergeCell ref="DV17:DZ17"/>
  </mergeCells>
  <pageMargins left="0.7" right="0.7" top="0.75" bottom="0.75" header="0.3" footer="0.3"/>
  <pageSetup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J53"/>
  <sheetViews>
    <sheetView zoomScale="50" zoomScaleNormal="50" workbookViewId="0">
      <selection sqref="A1:G1"/>
    </sheetView>
  </sheetViews>
  <sheetFormatPr defaultColWidth="9.42578125" defaultRowHeight="14.25"/>
  <cols>
    <col min="1" max="1" width="39" style="5" customWidth="1"/>
    <col min="2" max="2" width="16.140625" style="5" customWidth="1"/>
    <col min="3" max="3" width="14.85546875" style="5" customWidth="1"/>
    <col min="4" max="4" width="18.85546875" style="5" customWidth="1"/>
    <col min="5" max="5" width="47.140625" style="5" customWidth="1"/>
    <col min="6" max="6" width="15.42578125" style="5" customWidth="1"/>
    <col min="7" max="7" width="16.28515625" style="5" customWidth="1"/>
    <col min="8" max="8" width="26.42578125" bestFit="1" customWidth="1"/>
    <col min="9" max="9" width="29" style="5" bestFit="1" customWidth="1"/>
    <col min="10" max="10" width="15.5703125" style="5" bestFit="1" customWidth="1"/>
    <col min="11" max="11" width="14.85546875" style="5" customWidth="1"/>
    <col min="12" max="16" width="9.42578125" style="5"/>
    <col min="17" max="17" width="13.7109375" style="5" customWidth="1"/>
    <col min="18" max="16384" width="9.42578125" style="5"/>
  </cols>
  <sheetData>
    <row r="1" spans="1:10" s="17" customFormat="1" ht="45.75" customHeight="1">
      <c r="A1" s="1842" t="s">
        <v>400</v>
      </c>
      <c r="B1" s="1842"/>
      <c r="C1" s="1842"/>
      <c r="D1" s="1842"/>
      <c r="E1" s="1842"/>
      <c r="F1" s="1842"/>
      <c r="G1" s="1842"/>
      <c r="H1" s="484"/>
    </row>
    <row r="2" spans="1:10" s="17" customFormat="1" ht="19.5" customHeight="1">
      <c r="A2" s="1939"/>
      <c r="B2" s="1940"/>
      <c r="C2" s="1940"/>
      <c r="D2" s="1940"/>
      <c r="E2" s="1940"/>
      <c r="F2" s="138"/>
      <c r="G2" s="138"/>
      <c r="H2"/>
    </row>
    <row r="3" spans="1:10" s="18" customFormat="1" ht="15">
      <c r="A3" s="139"/>
      <c r="B3" s="140"/>
      <c r="C3" s="1941" t="s">
        <v>401</v>
      </c>
      <c r="D3" s="1942"/>
      <c r="E3" s="1942"/>
      <c r="F3" s="1943"/>
      <c r="G3" s="140"/>
      <c r="H3"/>
    </row>
    <row r="4" spans="1:10" ht="43.5" thickBot="1">
      <c r="A4" s="1276" t="s">
        <v>402</v>
      </c>
      <c r="B4" s="994" t="s">
        <v>403</v>
      </c>
      <c r="C4" s="994" t="s">
        <v>404</v>
      </c>
      <c r="D4" s="374" t="s">
        <v>405</v>
      </c>
      <c r="E4" s="375" t="s">
        <v>406</v>
      </c>
      <c r="F4" s="376" t="s">
        <v>407</v>
      </c>
      <c r="G4" s="376" t="s">
        <v>408</v>
      </c>
      <c r="I4" s="18"/>
      <c r="J4" s="18"/>
    </row>
    <row r="5" spans="1:10" ht="15.75" thickBot="1">
      <c r="A5" s="141" t="s">
        <v>409</v>
      </c>
      <c r="B5" s="142"/>
      <c r="C5" s="142"/>
      <c r="D5" s="142"/>
      <c r="E5" s="142"/>
      <c r="F5" s="142"/>
      <c r="G5" s="142"/>
    </row>
    <row r="6" spans="1:10" ht="16.5" thickBot="1">
      <c r="A6" s="1361" t="s">
        <v>410</v>
      </c>
      <c r="B6" s="1434"/>
      <c r="C6" s="1435">
        <f>SUM(C7:C9)</f>
        <v>2953</v>
      </c>
      <c r="D6" s="1436">
        <f>SUM(D7:D9)</f>
        <v>410.56576999999993</v>
      </c>
      <c r="E6" s="1436">
        <f>SUM(E7:E9)</f>
        <v>3.0316784999999999E-2</v>
      </c>
      <c r="F6" s="1436">
        <f>SUM(F7:F9)</f>
        <v>-6.9793763119999968</v>
      </c>
      <c r="G6" s="1437">
        <f>SUM(G7:G9)</f>
        <v>5774016.4800000023</v>
      </c>
      <c r="I6" s="19"/>
    </row>
    <row r="7" spans="1:10" ht="15.75">
      <c r="A7" s="143"/>
      <c r="B7" s="144" t="s">
        <v>411</v>
      </c>
      <c r="C7" s="285">
        <v>1875</v>
      </c>
      <c r="D7" s="287">
        <v>332.02255999999994</v>
      </c>
      <c r="E7" s="287">
        <v>3.5306154199999995E-2</v>
      </c>
      <c r="F7" s="287">
        <v>-9.032627202999997</v>
      </c>
      <c r="G7" s="995">
        <v>3437650.9000000022</v>
      </c>
      <c r="H7" s="620"/>
      <c r="I7" s="19"/>
    </row>
    <row r="8" spans="1:10" ht="15.75">
      <c r="A8" s="1277"/>
      <c r="B8" s="996" t="s">
        <v>412</v>
      </c>
      <c r="C8" s="997">
        <v>240</v>
      </c>
      <c r="D8" s="998">
        <v>26.358650000000001</v>
      </c>
      <c r="E8" s="998">
        <v>1.9077355999999998E-3</v>
      </c>
      <c r="F8" s="998">
        <v>0.84921617999999999</v>
      </c>
      <c r="G8" s="995">
        <v>273050.06999999989</v>
      </c>
      <c r="I8" s="19"/>
    </row>
    <row r="9" spans="1:10" ht="16.5" thickBot="1">
      <c r="A9" s="145"/>
      <c r="B9" s="146" t="s">
        <v>413</v>
      </c>
      <c r="C9" s="288">
        <v>838</v>
      </c>
      <c r="D9" s="290">
        <v>52.184559999999998</v>
      </c>
      <c r="E9" s="290">
        <v>-6.8971047999999971E-3</v>
      </c>
      <c r="F9" s="290">
        <v>1.2040347110000009</v>
      </c>
      <c r="G9" s="995">
        <v>2063315.5099999998</v>
      </c>
      <c r="I9" s="19"/>
    </row>
    <row r="10" spans="1:10" ht="16.5" thickBot="1">
      <c r="A10" s="1361" t="s">
        <v>414</v>
      </c>
      <c r="B10" s="1434"/>
      <c r="C10" s="1435">
        <f>SUM(C11:C13)</f>
        <v>8838</v>
      </c>
      <c r="D10" s="1436">
        <f>SUM(D11:D13)</f>
        <v>724.28658000000007</v>
      </c>
      <c r="E10" s="1436">
        <f>SUM(E11:E13)</f>
        <v>3.5109048599999998E-2</v>
      </c>
      <c r="F10" s="1436">
        <f>SUM(F11:F13)</f>
        <v>7.4089085779999992</v>
      </c>
      <c r="G10" s="1437">
        <f>SUM(G11:G13)</f>
        <v>4063418.86</v>
      </c>
      <c r="I10" s="19"/>
      <c r="J10" s="20"/>
    </row>
    <row r="11" spans="1:10" ht="15.75">
      <c r="A11" s="143"/>
      <c r="B11" s="144" t="s">
        <v>415</v>
      </c>
      <c r="C11" s="285">
        <v>2748</v>
      </c>
      <c r="D11" s="287">
        <v>302.24331999999993</v>
      </c>
      <c r="E11" s="287">
        <v>1.9747971400000005E-2</v>
      </c>
      <c r="F11" s="287">
        <v>3.5223169530000011</v>
      </c>
      <c r="G11" s="995">
        <v>1483390.2500000007</v>
      </c>
      <c r="I11" s="19"/>
      <c r="J11" s="20"/>
    </row>
    <row r="12" spans="1:10" ht="15.75">
      <c r="A12" s="1277"/>
      <c r="B12" s="996" t="s">
        <v>412</v>
      </c>
      <c r="C12" s="997">
        <v>6060</v>
      </c>
      <c r="D12" s="998">
        <v>420.74298000000005</v>
      </c>
      <c r="E12" s="998">
        <v>1.5691029599999996E-2</v>
      </c>
      <c r="F12" s="998">
        <v>4.2334422849999989</v>
      </c>
      <c r="G12" s="995">
        <v>2549099.379999999</v>
      </c>
      <c r="I12" s="19"/>
      <c r="J12" s="20"/>
    </row>
    <row r="13" spans="1:10" ht="15.75">
      <c r="A13" s="1277"/>
      <c r="B13" s="996" t="s">
        <v>416</v>
      </c>
      <c r="C13" s="997">
        <v>30</v>
      </c>
      <c r="D13" s="998">
        <v>1.3002800000000001</v>
      </c>
      <c r="E13" s="998">
        <v>-3.2995239999999992E-4</v>
      </c>
      <c r="F13" s="998">
        <v>-0.34685066000000009</v>
      </c>
      <c r="G13" s="995">
        <v>30929.229999999992</v>
      </c>
      <c r="I13" s="19"/>
      <c r="J13" s="20"/>
    </row>
    <row r="14" spans="1:10" ht="16.5" thickBot="1">
      <c r="A14" s="141" t="s">
        <v>417</v>
      </c>
      <c r="B14" s="142"/>
      <c r="C14" s="284"/>
      <c r="D14" s="292"/>
      <c r="E14" s="291"/>
      <c r="F14" s="292"/>
      <c r="G14" s="999"/>
      <c r="J14" s="20"/>
    </row>
    <row r="15" spans="1:10" ht="16.5" thickBot="1">
      <c r="A15" s="1361" t="s">
        <v>410</v>
      </c>
      <c r="B15" s="1434"/>
      <c r="C15" s="1435">
        <f>SUM(C16:C18)</f>
        <v>322</v>
      </c>
      <c r="D15" s="1436">
        <f>SUM(D16:D18)</f>
        <v>87.681120000000021</v>
      </c>
      <c r="E15" s="1436">
        <f>SUM(E16:E18)</f>
        <v>8.5650124000000022E-3</v>
      </c>
      <c r="F15" s="1436">
        <f>SUM(F16:F18)</f>
        <v>0</v>
      </c>
      <c r="G15" s="1437">
        <f>SUM(G16:G18)</f>
        <v>305572.96999999997</v>
      </c>
      <c r="I15" s="19"/>
      <c r="J15" s="20"/>
    </row>
    <row r="16" spans="1:10" ht="15.75">
      <c r="A16" s="143"/>
      <c r="B16" s="144" t="s">
        <v>411</v>
      </c>
      <c r="C16" s="286">
        <v>229</v>
      </c>
      <c r="D16" s="287">
        <v>59.154420000000023</v>
      </c>
      <c r="E16" s="287">
        <v>7.808306400000002E-3</v>
      </c>
      <c r="F16" s="286">
        <v>0</v>
      </c>
      <c r="G16" s="995">
        <v>223882.54999999996</v>
      </c>
      <c r="I16" s="19"/>
      <c r="J16" s="20"/>
    </row>
    <row r="17" spans="1:10" ht="15.75">
      <c r="A17" s="1277"/>
      <c r="B17" s="996" t="s">
        <v>412</v>
      </c>
      <c r="C17" s="1000">
        <v>55</v>
      </c>
      <c r="D17" s="287">
        <v>10.464220000000001</v>
      </c>
      <c r="E17" s="287">
        <v>6.0312239999999991E-4</v>
      </c>
      <c r="F17" s="1000">
        <v>0</v>
      </c>
      <c r="G17" s="995">
        <v>48375.529999999984</v>
      </c>
      <c r="I17" s="19"/>
      <c r="J17" s="20"/>
    </row>
    <row r="18" spans="1:10" ht="16.5" thickBot="1">
      <c r="A18" s="145"/>
      <c r="B18" s="146" t="s">
        <v>413</v>
      </c>
      <c r="C18" s="289">
        <v>38</v>
      </c>
      <c r="D18" s="287">
        <v>18.062480000000001</v>
      </c>
      <c r="E18" s="287">
        <v>1.5358360000000012E-4</v>
      </c>
      <c r="F18" s="1000">
        <v>0</v>
      </c>
      <c r="G18" s="995">
        <v>33314.890000000007</v>
      </c>
      <c r="H18" s="5"/>
      <c r="I18" s="19"/>
      <c r="J18" s="20"/>
    </row>
    <row r="19" spans="1:10" ht="16.5" thickBot="1">
      <c r="A19" s="1361" t="s">
        <v>414</v>
      </c>
      <c r="B19" s="1434"/>
      <c r="C19" s="1435">
        <f>SUM(C20:C22)</f>
        <v>549</v>
      </c>
      <c r="D19" s="1436">
        <f>SUM(D20:D22)</f>
        <v>57.512180000000001</v>
      </c>
      <c r="E19" s="1436">
        <f>SUM(E20:E22)</f>
        <v>5.2297265999999999E-3</v>
      </c>
      <c r="F19" s="1436">
        <f>SUM(F20:F22)</f>
        <v>0</v>
      </c>
      <c r="G19" s="1437">
        <f>SUM(G20:G22)</f>
        <v>258737.25999999998</v>
      </c>
      <c r="H19" s="5"/>
      <c r="I19" s="19"/>
      <c r="J19" s="20"/>
    </row>
    <row r="20" spans="1:10" ht="15.75">
      <c r="A20" s="143"/>
      <c r="B20" s="144" t="s">
        <v>415</v>
      </c>
      <c r="C20" s="286">
        <v>146</v>
      </c>
      <c r="D20" s="287">
        <v>27.802060000000001</v>
      </c>
      <c r="E20" s="287">
        <v>3.1028302000000005E-3</v>
      </c>
      <c r="F20" s="287">
        <v>0</v>
      </c>
      <c r="G20" s="995">
        <v>85569.990000000049</v>
      </c>
      <c r="I20" s="19"/>
      <c r="J20" s="20"/>
    </row>
    <row r="21" spans="1:10" ht="15.75">
      <c r="A21" s="1277"/>
      <c r="B21" s="996" t="s">
        <v>412</v>
      </c>
      <c r="C21" s="1000">
        <v>395</v>
      </c>
      <c r="D21" s="998">
        <v>27.2973</v>
      </c>
      <c r="E21" s="998">
        <v>1.8612179999999996E-3</v>
      </c>
      <c r="F21" s="998">
        <v>0</v>
      </c>
      <c r="G21" s="995">
        <v>168373.92999999993</v>
      </c>
      <c r="I21" s="19"/>
      <c r="J21" s="20"/>
    </row>
    <row r="22" spans="1:10" ht="15.75">
      <c r="A22" s="1277"/>
      <c r="B22" s="996" t="s">
        <v>416</v>
      </c>
      <c r="C22" s="1000">
        <v>8</v>
      </c>
      <c r="D22" s="998">
        <v>2.41282</v>
      </c>
      <c r="E22" s="998">
        <v>2.6567840000000001E-4</v>
      </c>
      <c r="F22" s="998">
        <v>0</v>
      </c>
      <c r="G22" s="995">
        <v>4793.34</v>
      </c>
      <c r="I22" s="19"/>
      <c r="J22" s="20"/>
    </row>
    <row r="23" spans="1:10" ht="16.5" thickBot="1">
      <c r="A23" s="141" t="s">
        <v>418</v>
      </c>
      <c r="B23" s="142"/>
      <c r="C23" s="284"/>
      <c r="D23" s="292"/>
      <c r="E23" s="292"/>
      <c r="F23" s="292"/>
      <c r="G23" s="403"/>
      <c r="H23" s="5"/>
      <c r="I23" s="19"/>
      <c r="J23" s="20"/>
    </row>
    <row r="24" spans="1:10" ht="16.5" thickBot="1">
      <c r="A24" s="1361" t="s">
        <v>410</v>
      </c>
      <c r="B24" s="1434"/>
      <c r="C24" s="1435">
        <v>0</v>
      </c>
      <c r="D24" s="1436">
        <v>0</v>
      </c>
      <c r="E24" s="1436">
        <v>0</v>
      </c>
      <c r="F24" s="1436">
        <v>0</v>
      </c>
      <c r="G24" s="1437">
        <v>0</v>
      </c>
      <c r="J24" s="20"/>
    </row>
    <row r="25" spans="1:10" ht="15.75">
      <c r="A25" s="143"/>
      <c r="B25" s="144" t="s">
        <v>411</v>
      </c>
      <c r="C25" s="285">
        <v>0</v>
      </c>
      <c r="D25" s="287">
        <v>0</v>
      </c>
      <c r="E25" s="293">
        <v>0</v>
      </c>
      <c r="F25" s="293">
        <v>0</v>
      </c>
      <c r="G25" s="404">
        <v>0</v>
      </c>
      <c r="H25" s="620"/>
      <c r="J25" s="20"/>
    </row>
    <row r="26" spans="1:10" ht="15.75">
      <c r="A26" s="1277"/>
      <c r="B26" s="996" t="s">
        <v>412</v>
      </c>
      <c r="C26" s="997">
        <v>0</v>
      </c>
      <c r="D26" s="998">
        <v>0</v>
      </c>
      <c r="E26" s="1001">
        <v>0</v>
      </c>
      <c r="F26" s="1001">
        <v>0</v>
      </c>
      <c r="G26" s="1002">
        <v>0</v>
      </c>
      <c r="J26" s="20"/>
    </row>
    <row r="27" spans="1:10" ht="16.5" thickBot="1">
      <c r="A27" s="145"/>
      <c r="B27" s="146" t="s">
        <v>413</v>
      </c>
      <c r="C27" s="288">
        <v>0</v>
      </c>
      <c r="D27" s="290">
        <v>0</v>
      </c>
      <c r="E27" s="294">
        <v>0</v>
      </c>
      <c r="F27" s="294">
        <v>0</v>
      </c>
      <c r="G27" s="405">
        <v>0</v>
      </c>
      <c r="H27" s="5"/>
    </row>
    <row r="28" spans="1:10" ht="16.5" thickBot="1">
      <c r="A28" s="1361" t="s">
        <v>414</v>
      </c>
      <c r="B28" s="1434"/>
      <c r="C28" s="1435">
        <v>0</v>
      </c>
      <c r="D28" s="1436"/>
      <c r="E28" s="1436"/>
      <c r="F28" s="1436"/>
      <c r="G28" s="1437"/>
      <c r="H28" s="5"/>
    </row>
    <row r="29" spans="1:10" ht="15.75">
      <c r="A29" s="143"/>
      <c r="B29" s="144" t="s">
        <v>415</v>
      </c>
      <c r="C29" s="285">
        <v>0</v>
      </c>
      <c r="D29" s="287">
        <v>0</v>
      </c>
      <c r="E29" s="293">
        <v>0</v>
      </c>
      <c r="F29" s="293">
        <v>0</v>
      </c>
      <c r="G29" s="404">
        <v>0</v>
      </c>
      <c r="H29" s="5"/>
    </row>
    <row r="30" spans="1:10" ht="15.75">
      <c r="A30" s="1277"/>
      <c r="B30" s="996" t="s">
        <v>412</v>
      </c>
      <c r="C30" s="997">
        <v>0</v>
      </c>
      <c r="D30" s="998">
        <v>0</v>
      </c>
      <c r="E30" s="1001">
        <v>0</v>
      </c>
      <c r="F30" s="1001">
        <v>0</v>
      </c>
      <c r="G30" s="1002">
        <v>0</v>
      </c>
      <c r="H30" s="5"/>
    </row>
    <row r="31" spans="1:10" ht="15.75">
      <c r="A31" s="1277"/>
      <c r="B31" s="996" t="s">
        <v>416</v>
      </c>
      <c r="C31" s="288">
        <v>0</v>
      </c>
      <c r="D31" s="290">
        <v>0</v>
      </c>
      <c r="E31" s="294">
        <v>0</v>
      </c>
      <c r="F31" s="294">
        <v>0</v>
      </c>
      <c r="G31" s="405">
        <v>0</v>
      </c>
      <c r="H31" s="5"/>
    </row>
    <row r="32" spans="1:10" ht="15.75">
      <c r="A32" s="145"/>
      <c r="B32" s="146"/>
      <c r="C32" s="288"/>
      <c r="D32" s="290"/>
      <c r="E32" s="290"/>
      <c r="F32" s="345"/>
      <c r="G32" s="406"/>
      <c r="H32" s="5"/>
    </row>
    <row r="33" spans="1:9" ht="16.5" thickBot="1">
      <c r="A33" s="141" t="s">
        <v>419</v>
      </c>
      <c r="B33" s="142"/>
      <c r="C33" s="284"/>
      <c r="D33" s="292"/>
      <c r="E33" s="292"/>
      <c r="F33" s="292"/>
      <c r="G33" s="403"/>
      <c r="H33" s="5"/>
    </row>
    <row r="34" spans="1:9" ht="16.5" thickBot="1">
      <c r="A34" s="1362"/>
      <c r="B34" s="146"/>
      <c r="C34" s="288"/>
      <c r="D34" s="290"/>
      <c r="E34" s="290"/>
      <c r="F34" s="460"/>
      <c r="G34" s="406"/>
      <c r="H34" s="5"/>
    </row>
    <row r="35" spans="1:9" ht="16.5">
      <c r="A35" s="865" t="s">
        <v>420</v>
      </c>
      <c r="B35" s="146"/>
      <c r="C35" s="288"/>
      <c r="D35" s="290"/>
      <c r="E35" s="290"/>
      <c r="F35" s="460"/>
      <c r="G35" s="406"/>
      <c r="H35" s="5"/>
    </row>
    <row r="36" spans="1:9" ht="15.75">
      <c r="A36" s="865" t="s">
        <v>78</v>
      </c>
      <c r="B36" s="146"/>
      <c r="C36" s="288">
        <v>29</v>
      </c>
      <c r="D36" s="290">
        <v>358.26499999999999</v>
      </c>
      <c r="E36" s="290">
        <v>5.3960755400000004E-2</v>
      </c>
      <c r="F36" s="460">
        <v>1.4895454400000001</v>
      </c>
      <c r="G36" s="406">
        <v>762730.36499999999</v>
      </c>
      <c r="H36" s="5"/>
    </row>
    <row r="37" spans="1:9" ht="17.25" thickBot="1">
      <c r="A37" s="865" t="s">
        <v>421</v>
      </c>
      <c r="B37" s="147"/>
      <c r="C37" s="289"/>
      <c r="D37" s="289"/>
      <c r="E37" s="290"/>
      <c r="F37" s="295"/>
      <c r="G37" s="406"/>
      <c r="H37" s="5"/>
      <c r="I37" s="2"/>
    </row>
    <row r="38" spans="1:9" ht="16.5" thickBot="1">
      <c r="A38" s="1361" t="s">
        <v>422</v>
      </c>
      <c r="B38" s="1438"/>
      <c r="C38" s="1439">
        <f>C36+C19+C15+C10+C6</f>
        <v>12691</v>
      </c>
      <c r="D38" s="1439">
        <f t="shared" ref="D38:G38" si="0">D36+D19+D15+D10+D6</f>
        <v>1638.3106500000001</v>
      </c>
      <c r="E38" s="1568">
        <f>E36+E19+E15+E10+E6</f>
        <v>0.13318132799999999</v>
      </c>
      <c r="F38" s="1439">
        <f t="shared" si="0"/>
        <v>1.9190777060000022</v>
      </c>
      <c r="G38" s="1439">
        <f t="shared" si="0"/>
        <v>11164475.935000002</v>
      </c>
      <c r="H38" s="5"/>
    </row>
    <row r="39" spans="1:9" ht="15.75">
      <c r="A39" s="50"/>
      <c r="B39" s="478"/>
      <c r="C39" s="479"/>
      <c r="D39" s="479"/>
      <c r="E39" s="480"/>
      <c r="F39" s="479"/>
      <c r="G39" s="481"/>
      <c r="H39" s="5"/>
    </row>
    <row r="40" spans="1:9" ht="15.75">
      <c r="A40" s="50"/>
      <c r="B40" s="478"/>
      <c r="C40" s="479"/>
      <c r="D40" s="479"/>
      <c r="E40" s="480"/>
      <c r="F40" s="479"/>
      <c r="G40" s="481"/>
      <c r="H40" s="5"/>
    </row>
    <row r="41" spans="1:9" ht="15" customHeight="1">
      <c r="A41" s="1845" t="s">
        <v>423</v>
      </c>
      <c r="B41" s="1845"/>
      <c r="C41" s="1845"/>
      <c r="D41" s="1845"/>
      <c r="E41" s="1845"/>
      <c r="F41" s="1845"/>
      <c r="G41" s="1845"/>
      <c r="H41" s="5"/>
    </row>
    <row r="42" spans="1:9" ht="18">
      <c r="A42" s="1944" t="s">
        <v>424</v>
      </c>
      <c r="B42" s="1944"/>
      <c r="C42" s="1944"/>
      <c r="D42" s="1944"/>
      <c r="E42" s="1944"/>
      <c r="F42" s="1944"/>
      <c r="G42" s="1944"/>
      <c r="H42" s="5"/>
    </row>
    <row r="43" spans="1:9" ht="15.75">
      <c r="A43" s="559" t="s">
        <v>425</v>
      </c>
      <c r="B43" s="478"/>
      <c r="C43" s="479"/>
      <c r="D43" s="479"/>
      <c r="E43" s="480"/>
      <c r="F43" s="479"/>
      <c r="G43" s="481"/>
      <c r="H43" s="5"/>
    </row>
    <row r="44" spans="1:9" ht="15" customHeight="1">
      <c r="A44" s="560" t="s">
        <v>426</v>
      </c>
      <c r="B44" s="51"/>
      <c r="C44" s="51"/>
      <c r="D44" s="51"/>
      <c r="E44" s="51"/>
      <c r="F44" s="51"/>
      <c r="G44" s="51"/>
    </row>
    <row r="45" spans="1:9" ht="15">
      <c r="A45" s="51"/>
      <c r="B45" s="51"/>
      <c r="C45" s="51"/>
      <c r="D45" s="51"/>
      <c r="E45" s="51"/>
      <c r="F45" s="51"/>
      <c r="G45" s="51"/>
      <c r="H45" s="5"/>
    </row>
    <row r="46" spans="1:9" ht="15">
      <c r="A46" s="50"/>
      <c r="B46" s="148"/>
      <c r="C46" s="149"/>
      <c r="D46" s="150"/>
      <c r="E46" s="151"/>
      <c r="F46" s="51"/>
      <c r="G46" s="51"/>
      <c r="H46" s="5"/>
    </row>
    <row r="47" spans="1:9" ht="23.1" customHeight="1">
      <c r="A47" s="51"/>
      <c r="B47" s="51"/>
      <c r="C47" s="51"/>
      <c r="D47" s="51"/>
      <c r="E47" s="51"/>
      <c r="F47" s="51"/>
      <c r="G47" s="51"/>
      <c r="H47" s="5"/>
    </row>
    <row r="48" spans="1:9" ht="15">
      <c r="A48" s="1936" t="s">
        <v>427</v>
      </c>
      <c r="B48" s="1937" t="s">
        <v>428</v>
      </c>
      <c r="C48" s="1937" t="s">
        <v>429</v>
      </c>
      <c r="D48" s="1937" t="s">
        <v>430</v>
      </c>
      <c r="E48" s="51"/>
      <c r="F48" s="51"/>
      <c r="G48" s="51"/>
      <c r="H48" s="5"/>
    </row>
    <row r="49" spans="1:8" ht="15">
      <c r="A49" s="1936"/>
      <c r="B49" s="1937"/>
      <c r="C49" s="1938"/>
      <c r="D49" s="1938"/>
      <c r="E49" s="51"/>
      <c r="F49" s="51"/>
      <c r="G49" s="51"/>
      <c r="H49" s="5"/>
    </row>
    <row r="50" spans="1:8" ht="53.25" customHeight="1">
      <c r="A50" s="1936"/>
      <c r="B50" s="1937"/>
      <c r="C50" s="1938"/>
      <c r="D50" s="1938"/>
      <c r="E50" s="51"/>
      <c r="F50" s="51"/>
      <c r="G50" s="51"/>
      <c r="H50" s="5"/>
    </row>
    <row r="51" spans="1:8" ht="24" customHeight="1">
      <c r="A51" s="1003">
        <v>2022</v>
      </c>
      <c r="B51" s="1464" t="s">
        <v>431</v>
      </c>
      <c r="C51" s="1004">
        <v>15784</v>
      </c>
      <c r="D51" s="1000">
        <v>5</v>
      </c>
      <c r="E51" s="51"/>
      <c r="F51" s="51"/>
      <c r="G51" s="51"/>
      <c r="H51" s="5"/>
    </row>
    <row r="52" spans="1:8" ht="15">
      <c r="A52" s="51"/>
      <c r="B52" s="51"/>
      <c r="C52" s="51"/>
      <c r="D52" s="51"/>
      <c r="E52" s="51"/>
      <c r="F52" s="51"/>
      <c r="G52" s="51"/>
      <c r="H52" s="5"/>
    </row>
    <row r="53" spans="1:8" ht="15">
      <c r="A53" s="51"/>
      <c r="B53" s="51"/>
      <c r="C53" s="51"/>
      <c r="D53" s="51"/>
      <c r="E53" s="51"/>
      <c r="F53" s="51"/>
      <c r="G53" s="51"/>
      <c r="H53" s="5"/>
    </row>
  </sheetData>
  <customSheetViews>
    <customSheetView guid="{F8F6599B-2A1F-4529-A350-AEBC686D896D}" scale="90" showPageBreaks="1" fitToPage="1" printArea="1">
      <selection sqref="A1:G1"/>
      <pageMargins left="0" right="0" top="0" bottom="0" header="0" footer="0"/>
      <printOptions horizontalCentered="1" verticalCentered="1" headings="1" gridLines="1"/>
      <pageSetup scale="56" orientation="portrait" r:id="rId1"/>
    </customSheetView>
  </customSheetViews>
  <mergeCells count="9">
    <mergeCell ref="A1:G1"/>
    <mergeCell ref="A48:A50"/>
    <mergeCell ref="B48:B50"/>
    <mergeCell ref="C48:C50"/>
    <mergeCell ref="D48:D50"/>
    <mergeCell ref="A2:E2"/>
    <mergeCell ref="C3:F3"/>
    <mergeCell ref="A41:G41"/>
    <mergeCell ref="A42:G42"/>
  </mergeCell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H19"/>
  <sheetViews>
    <sheetView zoomScale="50" zoomScaleNormal="50" workbookViewId="0">
      <pane xSplit="1" ySplit="3" topLeftCell="B4" activePane="bottomRight" state="frozen"/>
      <selection pane="topRight" sqref="A1:K18"/>
      <selection pane="bottomLeft" sqref="A1:K18"/>
      <selection pane="bottomRight"/>
    </sheetView>
  </sheetViews>
  <sheetFormatPr defaultColWidth="40.28515625" defaultRowHeight="14.25"/>
  <cols>
    <col min="1" max="1" width="41.42578125" style="5" customWidth="1"/>
    <col min="2" max="2" width="16.140625" style="5" customWidth="1"/>
    <col min="3" max="3" width="14.85546875" style="5" customWidth="1"/>
    <col min="4" max="4" width="18.85546875" style="5" customWidth="1"/>
    <col min="5" max="5" width="47.140625" style="5" customWidth="1"/>
    <col min="6" max="6" width="15.42578125" style="5" customWidth="1"/>
    <col min="7" max="7" width="16.28515625" style="5" customWidth="1"/>
    <col min="8" max="8" width="13.5703125" style="5" bestFit="1" customWidth="1"/>
    <col min="9" max="10" width="40.28515625" style="5"/>
    <col min="11" max="11" width="14.85546875" style="5" customWidth="1"/>
    <col min="12" max="16" width="40.28515625" style="5"/>
    <col min="17" max="17" width="13.7109375" style="5" customWidth="1"/>
    <col min="18" max="16384" width="40.28515625" style="5"/>
  </cols>
  <sheetData>
    <row r="1" spans="1:8" s="17" customFormat="1" ht="57" customHeight="1">
      <c r="A1" s="1945" t="s">
        <v>432</v>
      </c>
      <c r="B1" s="1842"/>
      <c r="C1" s="1842"/>
      <c r="D1" s="1842"/>
      <c r="E1" s="1842"/>
      <c r="F1" s="1842"/>
      <c r="G1" s="1842"/>
    </row>
    <row r="2" spans="1:8" ht="14.1" customHeight="1">
      <c r="A2" s="1946" t="s">
        <v>433</v>
      </c>
      <c r="B2" s="1946" t="s">
        <v>434</v>
      </c>
      <c r="C2" s="1946" t="s">
        <v>435</v>
      </c>
      <c r="D2" s="1947"/>
      <c r="E2" s="1947"/>
      <c r="F2" s="1947"/>
      <c r="G2" s="1951" t="s">
        <v>436</v>
      </c>
    </row>
    <row r="3" spans="1:8" ht="15.75">
      <c r="A3" s="1946"/>
      <c r="B3" s="1946"/>
      <c r="C3" s="1005" t="s">
        <v>437</v>
      </c>
      <c r="D3" s="1005" t="s">
        <v>438</v>
      </c>
      <c r="E3" s="1005" t="s">
        <v>439</v>
      </c>
      <c r="F3" s="1005" t="s">
        <v>440</v>
      </c>
      <c r="G3" s="1946"/>
    </row>
    <row r="4" spans="1:8" ht="15.75">
      <c r="A4" s="1006" t="s">
        <v>441</v>
      </c>
      <c r="B4" s="279" t="s">
        <v>442</v>
      </c>
      <c r="C4" s="1007" t="s">
        <v>443</v>
      </c>
      <c r="D4" s="1007"/>
      <c r="E4" s="1007" t="s">
        <v>443</v>
      </c>
      <c r="F4" s="279"/>
      <c r="G4" s="995">
        <v>1229224.9300000004</v>
      </c>
    </row>
    <row r="5" spans="1:8" ht="15.75">
      <c r="A5" s="1008" t="s">
        <v>444</v>
      </c>
      <c r="B5" s="279" t="s">
        <v>442</v>
      </c>
      <c r="C5" s="1007"/>
      <c r="D5" s="1007" t="s">
        <v>443</v>
      </c>
      <c r="E5" s="1007" t="s">
        <v>443</v>
      </c>
      <c r="F5" s="279" t="s">
        <v>443</v>
      </c>
      <c r="G5" s="995">
        <v>409658.56000000023</v>
      </c>
    </row>
    <row r="6" spans="1:8" ht="15.75">
      <c r="A6" s="1006" t="s">
        <v>445</v>
      </c>
      <c r="B6" s="279" t="s">
        <v>442</v>
      </c>
      <c r="C6" s="1007"/>
      <c r="D6" s="1007" t="s">
        <v>443</v>
      </c>
      <c r="E6" s="1007"/>
      <c r="F6" s="279"/>
      <c r="G6" s="995">
        <v>507532.65</v>
      </c>
    </row>
    <row r="7" spans="1:8" ht="15.75">
      <c r="A7" s="1008" t="s">
        <v>446</v>
      </c>
      <c r="B7" s="279" t="s">
        <v>442</v>
      </c>
      <c r="C7" s="1007" t="s">
        <v>443</v>
      </c>
      <c r="D7" s="1007"/>
      <c r="E7" s="1223"/>
      <c r="F7" s="279"/>
      <c r="G7" s="995">
        <v>1090785.1900000002</v>
      </c>
    </row>
    <row r="8" spans="1:8" ht="15.75">
      <c r="A8" s="1006" t="s">
        <v>447</v>
      </c>
      <c r="B8" s="279" t="s">
        <v>442</v>
      </c>
      <c r="C8" s="1007" t="s">
        <v>443</v>
      </c>
      <c r="D8" s="1007"/>
      <c r="E8" s="1007"/>
      <c r="F8" s="279"/>
      <c r="G8" s="995">
        <v>109435.65</v>
      </c>
    </row>
    <row r="9" spans="1:8" ht="15.75">
      <c r="A9" s="1006" t="s">
        <v>448</v>
      </c>
      <c r="B9" s="279" t="s">
        <v>442</v>
      </c>
      <c r="C9" s="1007"/>
      <c r="D9" s="1007" t="s">
        <v>443</v>
      </c>
      <c r="E9" s="1007" t="s">
        <v>443</v>
      </c>
      <c r="F9" s="279" t="s">
        <v>443</v>
      </c>
      <c r="G9" s="995">
        <v>586148.62999999977</v>
      </c>
    </row>
    <row r="10" spans="1:8" ht="15.75">
      <c r="A10" s="1006" t="s">
        <v>449</v>
      </c>
      <c r="B10" s="279" t="s">
        <v>442</v>
      </c>
      <c r="C10" s="1007" t="s">
        <v>443</v>
      </c>
      <c r="D10" s="1007"/>
      <c r="E10" s="1007"/>
      <c r="F10" s="279"/>
      <c r="G10" s="995">
        <v>972632.66000000027</v>
      </c>
    </row>
    <row r="11" spans="1:8" ht="15.75">
      <c r="A11" s="1008" t="s">
        <v>450</v>
      </c>
      <c r="B11" s="279" t="s">
        <v>442</v>
      </c>
      <c r="C11" s="280" t="s">
        <v>443</v>
      </c>
      <c r="D11" s="280"/>
      <c r="E11" s="280" t="s">
        <v>443</v>
      </c>
      <c r="F11" s="281"/>
      <c r="G11" s="995">
        <v>4016493.8600000013</v>
      </c>
    </row>
    <row r="12" spans="1:8" ht="18" customHeight="1">
      <c r="A12" s="1006" t="s">
        <v>451</v>
      </c>
      <c r="B12" s="279" t="s">
        <v>442</v>
      </c>
      <c r="C12" s="280" t="s">
        <v>443</v>
      </c>
      <c r="D12" s="280"/>
      <c r="E12" s="280"/>
      <c r="F12" s="281"/>
      <c r="G12" s="995">
        <v>1479833.44</v>
      </c>
    </row>
    <row r="13" spans="1:8" ht="18" customHeight="1">
      <c r="A13" s="1006" t="s">
        <v>452</v>
      </c>
      <c r="B13" s="279" t="s">
        <v>442</v>
      </c>
      <c r="C13" s="775" t="s">
        <v>443</v>
      </c>
      <c r="D13" s="280"/>
      <c r="E13" s="280"/>
      <c r="F13" s="280"/>
      <c r="G13" s="995">
        <v>762730.36499999999</v>
      </c>
    </row>
    <row r="14" spans="1:8" ht="15.75">
      <c r="A14" s="1009" t="s">
        <v>453</v>
      </c>
      <c r="B14" s="282"/>
      <c r="C14" s="282"/>
      <c r="D14" s="282"/>
      <c r="E14" s="282"/>
      <c r="F14" s="282"/>
      <c r="G14" s="1010">
        <f>SUM(G4:G13)</f>
        <v>11164475.935000002</v>
      </c>
      <c r="H14" s="1575"/>
    </row>
    <row r="15" spans="1:8" ht="15.75">
      <c r="A15" s="206"/>
      <c r="B15" s="206"/>
      <c r="C15" s="206"/>
      <c r="D15" s="206"/>
      <c r="E15" s="206"/>
      <c r="F15" s="206"/>
      <c r="G15" s="283"/>
    </row>
    <row r="16" spans="1:8" ht="14.1" customHeight="1">
      <c r="A16" s="1950"/>
      <c r="B16" s="1950"/>
      <c r="C16" s="1950"/>
      <c r="D16" s="1950"/>
      <c r="E16" s="1950"/>
      <c r="F16" s="1950"/>
      <c r="G16" s="1950"/>
    </row>
    <row r="17" spans="1:7" ht="27.6" customHeight="1">
      <c r="A17" s="1845" t="s">
        <v>454</v>
      </c>
      <c r="B17" s="1845"/>
      <c r="C17" s="1845"/>
      <c r="D17" s="1845"/>
      <c r="E17" s="1845"/>
      <c r="F17" s="1845"/>
      <c r="G17" s="1845"/>
    </row>
    <row r="18" spans="1:7" ht="14.25" customHeight="1">
      <c r="A18" s="1949"/>
      <c r="B18" s="1949"/>
      <c r="C18" s="1949"/>
      <c r="D18" s="1949"/>
      <c r="E18" s="1949"/>
      <c r="F18" s="1949"/>
      <c r="G18" s="1949"/>
    </row>
    <row r="19" spans="1:7" ht="13.5" customHeight="1">
      <c r="A19" s="1948"/>
      <c r="B19" s="1948"/>
      <c r="C19" s="1948"/>
      <c r="D19" s="1948"/>
      <c r="E19" s="1948"/>
      <c r="F19" s="1948"/>
      <c r="G19" s="1948"/>
    </row>
  </sheetData>
  <customSheetViews>
    <customSheetView guid="{F8F6599B-2A1F-4529-A350-AEBC686D896D}" scale="110" showPageBreaks="1" fitToPage="1" printArea="1">
      <pane xSplit="1.5029940119760479" topLeftCell="B4" activePane="bottomRight" state="frozen"/>
      <selection pane="bottomRight" activeCell="A15" sqref="A15"/>
      <pageMargins left="0" right="0" top="0" bottom="0" header="0" footer="0"/>
      <printOptions horizontalCentered="1" verticalCentered="1" headings="1" gridLines="1"/>
      <pageSetup scale="91" orientation="landscape" r:id="rId1"/>
    </customSheetView>
  </customSheetViews>
  <mergeCells count="9">
    <mergeCell ref="A1:G1"/>
    <mergeCell ref="A2:A3"/>
    <mergeCell ref="B2:B3"/>
    <mergeCell ref="C2:F2"/>
    <mergeCell ref="A19:G19"/>
    <mergeCell ref="A18:G18"/>
    <mergeCell ref="A17:G17"/>
    <mergeCell ref="A16:G16"/>
    <mergeCell ref="G2:G3"/>
  </mergeCell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T81"/>
  <sheetViews>
    <sheetView zoomScale="50" zoomScaleNormal="50" workbookViewId="0">
      <selection sqref="A1:S1"/>
    </sheetView>
  </sheetViews>
  <sheetFormatPr defaultColWidth="9.42578125" defaultRowHeight="14.25"/>
  <cols>
    <col min="1" max="1" width="41.42578125" style="5" bestFit="1" customWidth="1"/>
    <col min="2" max="2" width="16.140625" style="5" customWidth="1"/>
    <col min="3" max="3" width="14.85546875" style="20" customWidth="1"/>
    <col min="4" max="4" width="18.85546875" style="20" customWidth="1"/>
    <col min="5" max="5" width="47.140625" style="20" customWidth="1"/>
    <col min="6" max="6" width="15.42578125" style="20" customWidth="1"/>
    <col min="7" max="7" width="16.28515625" style="20" customWidth="1"/>
    <col min="8" max="8" width="7.5703125" style="22" bestFit="1" customWidth="1"/>
    <col min="9" max="9" width="10.42578125" style="20" bestFit="1" customWidth="1"/>
    <col min="10" max="10" width="8.42578125" style="20" customWidth="1"/>
    <col min="11" max="11" width="14.85546875" style="20" customWidth="1"/>
    <col min="12" max="12" width="8.42578125" style="20" bestFit="1" customWidth="1"/>
    <col min="13" max="13" width="15.42578125" style="20" bestFit="1" customWidth="1"/>
    <col min="14" max="14" width="9.42578125" style="22"/>
    <col min="15" max="15" width="14.5703125" style="20" bestFit="1" customWidth="1"/>
    <col min="16" max="16" width="11.42578125" style="20" bestFit="1" customWidth="1"/>
    <col min="17" max="17" width="13.7109375" style="22" customWidth="1"/>
    <col min="18" max="19" width="11.42578125" style="23" bestFit="1" customWidth="1"/>
    <col min="20" max="20" width="9.42578125" style="5"/>
    <col min="21" max="21" width="14" style="5" bestFit="1" customWidth="1"/>
    <col min="22" max="16384" width="9.42578125" style="5"/>
  </cols>
  <sheetData>
    <row r="1" spans="1:20" ht="73.5" customHeight="1">
      <c r="A1" s="1842" t="s">
        <v>455</v>
      </c>
      <c r="B1" s="1842"/>
      <c r="C1" s="1842"/>
      <c r="D1" s="1842"/>
      <c r="E1" s="1842"/>
      <c r="F1" s="1842"/>
      <c r="G1" s="1842"/>
      <c r="H1" s="1842"/>
      <c r="I1" s="1842"/>
      <c r="J1" s="1842"/>
      <c r="K1" s="1842"/>
      <c r="L1" s="1842"/>
      <c r="M1" s="1842"/>
      <c r="N1" s="1842"/>
      <c r="O1" s="1842"/>
      <c r="P1" s="1842"/>
      <c r="Q1" s="1842"/>
      <c r="R1" s="1842"/>
      <c r="S1" s="1842"/>
    </row>
    <row r="2" spans="1:20" s="17" customFormat="1" ht="111" customHeight="1" thickBot="1">
      <c r="A2" s="1363"/>
      <c r="B2" s="1440" t="s">
        <v>456</v>
      </c>
      <c r="C2" s="1956" t="s">
        <v>457</v>
      </c>
      <c r="D2" s="1957"/>
      <c r="E2" s="1957"/>
      <c r="F2" s="1957"/>
      <c r="G2" s="1957"/>
      <c r="H2" s="1958"/>
      <c r="I2" s="1959" t="s">
        <v>458</v>
      </c>
      <c r="J2" s="1960"/>
      <c r="K2" s="1960"/>
      <c r="L2" s="1960"/>
      <c r="M2" s="1960"/>
      <c r="N2" s="1961"/>
      <c r="O2" s="1956" t="s">
        <v>459</v>
      </c>
      <c r="P2" s="1957"/>
      <c r="Q2" s="1957"/>
      <c r="R2" s="1957"/>
      <c r="S2" s="1962"/>
    </row>
    <row r="3" spans="1:20" ht="30" customHeight="1">
      <c r="A3" s="688"/>
      <c r="B3" s="689"/>
      <c r="C3" s="1963" t="s">
        <v>460</v>
      </c>
      <c r="D3" s="1963"/>
      <c r="E3" s="1963" t="s">
        <v>461</v>
      </c>
      <c r="F3" s="1963"/>
      <c r="G3" s="1963" t="s">
        <v>462</v>
      </c>
      <c r="H3" s="1963"/>
      <c r="I3" s="1963" t="s">
        <v>460</v>
      </c>
      <c r="J3" s="1963"/>
      <c r="K3" s="1963" t="s">
        <v>461</v>
      </c>
      <c r="L3" s="1963"/>
      <c r="M3" s="1963" t="s">
        <v>463</v>
      </c>
      <c r="N3" s="1963"/>
      <c r="O3" s="1963" t="s">
        <v>464</v>
      </c>
      <c r="P3" s="1963" t="s">
        <v>465</v>
      </c>
      <c r="Q3" s="1952" t="s">
        <v>463</v>
      </c>
      <c r="R3" s="1954" t="s">
        <v>466</v>
      </c>
      <c r="S3" s="1954" t="s">
        <v>467</v>
      </c>
    </row>
    <row r="4" spans="1:20" ht="15" customHeight="1">
      <c r="A4" s="1011"/>
      <c r="B4" s="1012"/>
      <c r="C4" s="1013" t="s">
        <v>151</v>
      </c>
      <c r="D4" s="1013" t="s">
        <v>10</v>
      </c>
      <c r="E4" s="1013" t="s">
        <v>151</v>
      </c>
      <c r="F4" s="1013" t="s">
        <v>10</v>
      </c>
      <c r="G4" s="1013" t="s">
        <v>468</v>
      </c>
      <c r="H4" s="1014" t="s">
        <v>10</v>
      </c>
      <c r="I4" s="1013" t="s">
        <v>151</v>
      </c>
      <c r="J4" s="1013" t="s">
        <v>10</v>
      </c>
      <c r="K4" s="1013" t="s">
        <v>151</v>
      </c>
      <c r="L4" s="1013" t="s">
        <v>10</v>
      </c>
      <c r="M4" s="1013" t="s">
        <v>468</v>
      </c>
      <c r="N4" s="1014" t="s">
        <v>10</v>
      </c>
      <c r="O4" s="1964"/>
      <c r="P4" s="1964"/>
      <c r="Q4" s="1953"/>
      <c r="R4" s="1955"/>
      <c r="S4" s="1955"/>
    </row>
    <row r="5" spans="1:20" ht="15">
      <c r="A5" s="1015" t="s">
        <v>461</v>
      </c>
      <c r="B5" s="1016" t="s">
        <v>160</v>
      </c>
      <c r="C5" s="1017">
        <f>SUM(C7:C75)</f>
        <v>127179</v>
      </c>
      <c r="D5" s="1018">
        <f>C5/O5</f>
        <v>0.96102592855950009</v>
      </c>
      <c r="E5" s="1017">
        <f>E74</f>
        <v>12921</v>
      </c>
      <c r="F5" s="1018">
        <f>E5/P5</f>
        <v>1</v>
      </c>
      <c r="G5" s="1019">
        <f>SUM(G7:G75)</f>
        <v>7839843.8200000003</v>
      </c>
      <c r="H5" s="1018">
        <f>G5/Q5</f>
        <v>0.70221332963982064</v>
      </c>
      <c r="I5" s="1017">
        <f>SUM(I7:I75)</f>
        <v>5157.7</v>
      </c>
      <c r="J5" s="1018">
        <f>I5/O5</f>
        <v>3.8974071440499872E-2</v>
      </c>
      <c r="K5" s="1017">
        <f>K74</f>
        <v>0</v>
      </c>
      <c r="L5" s="1018">
        <f>K5/P5</f>
        <v>0</v>
      </c>
      <c r="M5" s="1019">
        <f>SUM(M7:M74)</f>
        <v>3324632.1150000007</v>
      </c>
      <c r="N5" s="1018">
        <f>M5/Q5</f>
        <v>0.29778667036017936</v>
      </c>
      <c r="O5" s="1017">
        <f>I5+C5</f>
        <v>132336.70000000001</v>
      </c>
      <c r="P5" s="1017">
        <f>E5+K5</f>
        <v>12921</v>
      </c>
      <c r="Q5" s="1020">
        <f>SUM(Q7:Q74)</f>
        <v>11164475.935000001</v>
      </c>
      <c r="R5" s="1021">
        <f>Q5/O5</f>
        <v>84.364170596667435</v>
      </c>
      <c r="S5" s="1021">
        <f>Q5/P5</f>
        <v>864.05664693135213</v>
      </c>
      <c r="T5" s="2"/>
    </row>
    <row r="6" spans="1:20" s="21" customFormat="1" ht="15">
      <c r="A6" s="901" t="s">
        <v>240</v>
      </c>
      <c r="B6" s="308"/>
      <c r="C6" s="309"/>
      <c r="D6" s="309"/>
      <c r="E6" s="309"/>
      <c r="F6" s="309"/>
      <c r="G6" s="310"/>
      <c r="H6" s="309"/>
      <c r="I6" s="309"/>
      <c r="J6" s="309"/>
      <c r="K6" s="309"/>
      <c r="L6" s="309"/>
      <c r="M6" s="310"/>
      <c r="N6" s="309"/>
      <c r="O6" s="309"/>
      <c r="P6" s="309"/>
      <c r="Q6" s="309"/>
      <c r="R6" s="309"/>
      <c r="S6" s="902"/>
    </row>
    <row r="7" spans="1:20" ht="13.35" customHeight="1">
      <c r="A7" s="903" t="s">
        <v>159</v>
      </c>
      <c r="B7" s="152" t="s">
        <v>160</v>
      </c>
      <c r="C7" s="1022">
        <v>0</v>
      </c>
      <c r="D7" s="1023">
        <f>IF(O7=0,0,C7/O7)</f>
        <v>0</v>
      </c>
      <c r="E7" s="1022">
        <v>0</v>
      </c>
      <c r="F7" s="1023">
        <f>IF(P7=0,0,E7/P7)</f>
        <v>0</v>
      </c>
      <c r="G7" s="1024">
        <v>0</v>
      </c>
      <c r="H7" s="1023">
        <f>IF(Q7=0,0,G7/Q7)</f>
        <v>0</v>
      </c>
      <c r="I7" s="1022">
        <v>152</v>
      </c>
      <c r="J7" s="1023">
        <f>IF(O7=0,0,I7/O7)</f>
        <v>1</v>
      </c>
      <c r="K7" s="1022">
        <v>153</v>
      </c>
      <c r="L7" s="1023">
        <f>IF(P7=0,0,K7/P7)</f>
        <v>1</v>
      </c>
      <c r="M7" s="1022">
        <v>150957.28</v>
      </c>
      <c r="N7" s="1023">
        <f>IF(Q7=0,0,M7/Q7)</f>
        <v>1</v>
      </c>
      <c r="O7" s="1022">
        <f>C7+I7</f>
        <v>152</v>
      </c>
      <c r="P7" s="1022">
        <f>E7+K7</f>
        <v>153</v>
      </c>
      <c r="Q7" s="1024">
        <f>G7+M7</f>
        <v>150957.28</v>
      </c>
      <c r="R7" s="1024">
        <f>IF(O7=0,0,Q7/O7)</f>
        <v>993.14</v>
      </c>
      <c r="S7" s="1024">
        <f>IF(O7=0,0,Q7/P7)</f>
        <v>986.64888888888891</v>
      </c>
    </row>
    <row r="8" spans="1:20" ht="13.35" customHeight="1">
      <c r="A8" s="903" t="s">
        <v>161</v>
      </c>
      <c r="B8" s="1025" t="s">
        <v>160</v>
      </c>
      <c r="C8" s="1022">
        <v>0</v>
      </c>
      <c r="D8" s="1023">
        <f t="shared" ref="D8:D71" si="0">IF(O8=0,0,C8/O8)</f>
        <v>0</v>
      </c>
      <c r="E8" s="1022">
        <v>0</v>
      </c>
      <c r="F8" s="1023">
        <f t="shared" ref="F8:F71" si="1">IF(P8=0,0,E8/P8)</f>
        <v>0</v>
      </c>
      <c r="G8" s="1024">
        <v>0</v>
      </c>
      <c r="H8" s="1023">
        <f t="shared" ref="H8:H71" si="2">IF(Q8=0,0,G8/Q8)</f>
        <v>0</v>
      </c>
      <c r="I8" s="1022">
        <v>697</v>
      </c>
      <c r="J8" s="1023">
        <f t="shared" ref="J8:J71" si="3">IF(O8=0,0,I8/O8)</f>
        <v>1</v>
      </c>
      <c r="K8" s="1022">
        <v>700</v>
      </c>
      <c r="L8" s="1023">
        <f t="shared" ref="L8:L71" si="4">IF(P8=0,0,K8/P8)</f>
        <v>1</v>
      </c>
      <c r="M8" s="1022">
        <v>821675.38</v>
      </c>
      <c r="N8" s="1023">
        <f t="shared" ref="N8:N71" si="5">IF(Q8=0,0,M8/Q8)</f>
        <v>1</v>
      </c>
      <c r="O8" s="1022">
        <f t="shared" ref="O8:O10" si="6">C8+I8</f>
        <v>697</v>
      </c>
      <c r="P8" s="1022">
        <f t="shared" ref="P8:P10" si="7">E8+K8</f>
        <v>700</v>
      </c>
      <c r="Q8" s="1024">
        <f t="shared" ref="Q8:Q10" si="8">G8+M8</f>
        <v>821675.38</v>
      </c>
      <c r="R8" s="1024">
        <f t="shared" ref="R8:R10" si="9">IF(O8=0,0,Q8/O8)</f>
        <v>1178.8742898134865</v>
      </c>
      <c r="S8" s="1024">
        <f t="shared" ref="S8:S10" si="10">IF(O8=0,0,Q8/P8)</f>
        <v>1173.8219714285715</v>
      </c>
    </row>
    <row r="9" spans="1:20" ht="13.35" customHeight="1">
      <c r="A9" s="903" t="s">
        <v>162</v>
      </c>
      <c r="B9" s="1025" t="s">
        <v>160</v>
      </c>
      <c r="C9" s="1022">
        <v>0</v>
      </c>
      <c r="D9" s="1023">
        <f t="shared" si="0"/>
        <v>0</v>
      </c>
      <c r="E9" s="1022">
        <v>0</v>
      </c>
      <c r="F9" s="1023">
        <f t="shared" si="1"/>
        <v>0</v>
      </c>
      <c r="G9" s="1024">
        <v>0</v>
      </c>
      <c r="H9" s="1023">
        <f t="shared" si="2"/>
        <v>0</v>
      </c>
      <c r="I9" s="1022">
        <v>0</v>
      </c>
      <c r="J9" s="1023">
        <f t="shared" si="3"/>
        <v>0</v>
      </c>
      <c r="K9" s="1022">
        <v>0</v>
      </c>
      <c r="L9" s="1023">
        <f t="shared" si="4"/>
        <v>0</v>
      </c>
      <c r="M9" s="1022">
        <v>0</v>
      </c>
      <c r="N9" s="1023">
        <f t="shared" si="5"/>
        <v>0</v>
      </c>
      <c r="O9" s="1022">
        <f t="shared" si="6"/>
        <v>0</v>
      </c>
      <c r="P9" s="1022">
        <f t="shared" si="7"/>
        <v>0</v>
      </c>
      <c r="Q9" s="1024">
        <f t="shared" si="8"/>
        <v>0</v>
      </c>
      <c r="R9" s="1024">
        <f t="shared" si="9"/>
        <v>0</v>
      </c>
      <c r="S9" s="1024">
        <f t="shared" si="10"/>
        <v>0</v>
      </c>
    </row>
    <row r="10" spans="1:20" ht="13.35" customHeight="1">
      <c r="A10" s="903" t="s">
        <v>163</v>
      </c>
      <c r="B10" s="1025" t="s">
        <v>160</v>
      </c>
      <c r="C10" s="1022">
        <v>0</v>
      </c>
      <c r="D10" s="1023">
        <f t="shared" si="0"/>
        <v>0</v>
      </c>
      <c r="E10" s="1022">
        <v>0</v>
      </c>
      <c r="F10" s="1023">
        <f t="shared" si="1"/>
        <v>0</v>
      </c>
      <c r="G10" s="1024">
        <v>0</v>
      </c>
      <c r="H10" s="1023">
        <f t="shared" si="2"/>
        <v>0</v>
      </c>
      <c r="I10" s="1022">
        <v>0</v>
      </c>
      <c r="J10" s="1023">
        <f t="shared" si="3"/>
        <v>0</v>
      </c>
      <c r="K10" s="1022">
        <v>0</v>
      </c>
      <c r="L10" s="1023">
        <f t="shared" si="4"/>
        <v>0</v>
      </c>
      <c r="M10" s="1022">
        <v>0</v>
      </c>
      <c r="N10" s="1023">
        <f t="shared" si="5"/>
        <v>0</v>
      </c>
      <c r="O10" s="1022">
        <f t="shared" si="6"/>
        <v>0</v>
      </c>
      <c r="P10" s="1022">
        <f t="shared" si="7"/>
        <v>0</v>
      </c>
      <c r="Q10" s="1024">
        <f t="shared" si="8"/>
        <v>0</v>
      </c>
      <c r="R10" s="1024">
        <f t="shared" si="9"/>
        <v>0</v>
      </c>
      <c r="S10" s="1024">
        <f t="shared" si="10"/>
        <v>0</v>
      </c>
    </row>
    <row r="11" spans="1:20" ht="13.35" customHeight="1">
      <c r="A11" s="901" t="s">
        <v>164</v>
      </c>
      <c r="B11" s="308"/>
      <c r="C11" s="309"/>
      <c r="D11" s="309"/>
      <c r="E11" s="309"/>
      <c r="F11" s="309"/>
      <c r="G11" s="310"/>
      <c r="H11" s="309"/>
      <c r="I11" s="309"/>
      <c r="J11" s="309"/>
      <c r="K11" s="309"/>
      <c r="L11" s="309"/>
      <c r="M11" s="310"/>
      <c r="N11" s="309"/>
      <c r="O11" s="309"/>
      <c r="P11" s="309"/>
      <c r="Q11" s="310"/>
      <c r="R11" s="310"/>
      <c r="S11" s="904"/>
    </row>
    <row r="12" spans="1:20" ht="13.35" customHeight="1">
      <c r="A12" s="903" t="s">
        <v>469</v>
      </c>
      <c r="B12" s="1025" t="s">
        <v>166</v>
      </c>
      <c r="C12" s="1026">
        <v>3960</v>
      </c>
      <c r="D12" s="1027">
        <f t="shared" si="0"/>
        <v>1</v>
      </c>
      <c r="E12" s="1026">
        <v>3960</v>
      </c>
      <c r="F12" s="1027">
        <f t="shared" si="1"/>
        <v>1</v>
      </c>
      <c r="G12" s="1028">
        <v>318087.7</v>
      </c>
      <c r="H12" s="1027">
        <f t="shared" si="2"/>
        <v>1</v>
      </c>
      <c r="I12" s="1026">
        <v>0</v>
      </c>
      <c r="J12" s="1027">
        <f t="shared" si="3"/>
        <v>0</v>
      </c>
      <c r="K12" s="1026">
        <v>0</v>
      </c>
      <c r="L12" s="1027">
        <f t="shared" si="4"/>
        <v>0</v>
      </c>
      <c r="M12" s="1028">
        <v>0</v>
      </c>
      <c r="N12" s="1023">
        <f t="shared" si="5"/>
        <v>0</v>
      </c>
      <c r="O12" s="1022">
        <f t="shared" ref="O12:O21" si="11">C12+I12</f>
        <v>3960</v>
      </c>
      <c r="P12" s="1022">
        <f t="shared" ref="P12:P21" si="12">E12+K12</f>
        <v>3960</v>
      </c>
      <c r="Q12" s="1024">
        <f t="shared" ref="Q12:Q21" si="13">G12+M12</f>
        <v>318087.7</v>
      </c>
      <c r="R12" s="1024">
        <f t="shared" ref="R12:R21" si="14">IF(O12=0,0,Q12/O12)</f>
        <v>80.325176767676766</v>
      </c>
      <c r="S12" s="1024">
        <f t="shared" ref="S12:S21" si="15">IF(O12=0,0,Q12/P12)</f>
        <v>80.325176767676766</v>
      </c>
    </row>
    <row r="13" spans="1:20" ht="13.35" customHeight="1">
      <c r="A13" s="903" t="s">
        <v>168</v>
      </c>
      <c r="B13" s="1025" t="s">
        <v>166</v>
      </c>
      <c r="C13" s="1026">
        <v>595</v>
      </c>
      <c r="D13" s="1027">
        <f t="shared" si="0"/>
        <v>0.75603557814485389</v>
      </c>
      <c r="E13" s="1026">
        <v>595</v>
      </c>
      <c r="F13" s="1027">
        <f t="shared" si="1"/>
        <v>0.75603557814485389</v>
      </c>
      <c r="G13" s="1028">
        <v>244683.26</v>
      </c>
      <c r="H13" s="1027">
        <f t="shared" si="2"/>
        <v>0.361615213198206</v>
      </c>
      <c r="I13" s="1026">
        <v>192</v>
      </c>
      <c r="J13" s="1027">
        <f t="shared" si="3"/>
        <v>0.24396442185514614</v>
      </c>
      <c r="K13" s="1026">
        <v>192</v>
      </c>
      <c r="L13" s="1027">
        <f t="shared" si="4"/>
        <v>0.24396442185514614</v>
      </c>
      <c r="M13" s="1028">
        <v>431956.58</v>
      </c>
      <c r="N13" s="1023">
        <f t="shared" si="5"/>
        <v>0.63838478680179389</v>
      </c>
      <c r="O13" s="1022">
        <f t="shared" si="11"/>
        <v>787</v>
      </c>
      <c r="P13" s="1022">
        <f t="shared" si="12"/>
        <v>787</v>
      </c>
      <c r="Q13" s="1024">
        <f t="shared" si="13"/>
        <v>676639.84000000008</v>
      </c>
      <c r="R13" s="1024">
        <f t="shared" si="14"/>
        <v>859.77108005082607</v>
      </c>
      <c r="S13" s="1024">
        <f t="shared" si="15"/>
        <v>859.77108005082607</v>
      </c>
    </row>
    <row r="14" spans="1:20" ht="13.35" customHeight="1">
      <c r="A14" s="903" t="s">
        <v>167</v>
      </c>
      <c r="B14" s="1025" t="s">
        <v>166</v>
      </c>
      <c r="C14" s="1026">
        <v>576</v>
      </c>
      <c r="D14" s="1027">
        <f t="shared" si="0"/>
        <v>1</v>
      </c>
      <c r="E14" s="1026">
        <v>576</v>
      </c>
      <c r="F14" s="1027">
        <f t="shared" si="1"/>
        <v>1</v>
      </c>
      <c r="G14" s="1028">
        <v>55096.14</v>
      </c>
      <c r="H14" s="1027">
        <f t="shared" si="2"/>
        <v>1</v>
      </c>
      <c r="I14" s="1026">
        <v>0</v>
      </c>
      <c r="J14" s="1027">
        <f t="shared" si="3"/>
        <v>0</v>
      </c>
      <c r="K14" s="1026">
        <v>0</v>
      </c>
      <c r="L14" s="1027">
        <f t="shared" si="4"/>
        <v>0</v>
      </c>
      <c r="M14" s="1028">
        <v>0</v>
      </c>
      <c r="N14" s="1023">
        <f t="shared" si="5"/>
        <v>0</v>
      </c>
      <c r="O14" s="1022">
        <f t="shared" si="11"/>
        <v>576</v>
      </c>
      <c r="P14" s="1022">
        <f t="shared" si="12"/>
        <v>576</v>
      </c>
      <c r="Q14" s="1024">
        <f t="shared" si="13"/>
        <v>55096.14</v>
      </c>
      <c r="R14" s="1024">
        <f t="shared" si="14"/>
        <v>95.653020833333329</v>
      </c>
      <c r="S14" s="1024">
        <f t="shared" si="15"/>
        <v>95.653020833333329</v>
      </c>
    </row>
    <row r="15" spans="1:20" ht="13.35" customHeight="1">
      <c r="A15" s="903" t="s">
        <v>170</v>
      </c>
      <c r="B15" s="1025" t="s">
        <v>160</v>
      </c>
      <c r="C15" s="1026">
        <v>0</v>
      </c>
      <c r="D15" s="1027">
        <f t="shared" si="0"/>
        <v>0</v>
      </c>
      <c r="E15" s="1026">
        <v>0</v>
      </c>
      <c r="F15" s="1027">
        <f t="shared" si="1"/>
        <v>0</v>
      </c>
      <c r="G15" s="1028">
        <v>0</v>
      </c>
      <c r="H15" s="1027">
        <f t="shared" si="2"/>
        <v>0</v>
      </c>
      <c r="I15" s="1026">
        <v>0</v>
      </c>
      <c r="J15" s="1027">
        <f t="shared" si="3"/>
        <v>0</v>
      </c>
      <c r="K15" s="1026">
        <v>0</v>
      </c>
      <c r="L15" s="1027">
        <f t="shared" si="4"/>
        <v>0</v>
      </c>
      <c r="M15" s="1028">
        <v>0</v>
      </c>
      <c r="N15" s="1023">
        <f t="shared" si="5"/>
        <v>0</v>
      </c>
      <c r="O15" s="1022">
        <f t="shared" si="11"/>
        <v>0</v>
      </c>
      <c r="P15" s="1022">
        <f t="shared" si="12"/>
        <v>0</v>
      </c>
      <c r="Q15" s="1024">
        <f t="shared" si="13"/>
        <v>0</v>
      </c>
      <c r="R15" s="1024">
        <f t="shared" si="14"/>
        <v>0</v>
      </c>
      <c r="S15" s="1024">
        <f t="shared" si="15"/>
        <v>0</v>
      </c>
    </row>
    <row r="16" spans="1:20" ht="13.35" customHeight="1">
      <c r="A16" s="903" t="s">
        <v>171</v>
      </c>
      <c r="B16" s="1025" t="s">
        <v>160</v>
      </c>
      <c r="C16" s="1026">
        <v>1</v>
      </c>
      <c r="D16" s="1027">
        <f t="shared" si="0"/>
        <v>1</v>
      </c>
      <c r="E16" s="1026">
        <v>1</v>
      </c>
      <c r="F16" s="1027">
        <f t="shared" si="1"/>
        <v>1</v>
      </c>
      <c r="G16" s="1028">
        <v>112.75</v>
      </c>
      <c r="H16" s="1027">
        <f t="shared" si="2"/>
        <v>1</v>
      </c>
      <c r="I16" s="1026">
        <v>0</v>
      </c>
      <c r="J16" s="1027">
        <f t="shared" si="3"/>
        <v>0</v>
      </c>
      <c r="K16" s="1026">
        <v>0</v>
      </c>
      <c r="L16" s="1027">
        <f t="shared" si="4"/>
        <v>0</v>
      </c>
      <c r="M16" s="1028">
        <v>0</v>
      </c>
      <c r="N16" s="1023">
        <f t="shared" si="5"/>
        <v>0</v>
      </c>
      <c r="O16" s="1022">
        <f t="shared" si="11"/>
        <v>1</v>
      </c>
      <c r="P16" s="1022">
        <f t="shared" si="12"/>
        <v>1</v>
      </c>
      <c r="Q16" s="1024">
        <f t="shared" si="13"/>
        <v>112.75</v>
      </c>
      <c r="R16" s="1024">
        <f t="shared" si="14"/>
        <v>112.75</v>
      </c>
      <c r="S16" s="1024">
        <f t="shared" si="15"/>
        <v>112.75</v>
      </c>
    </row>
    <row r="17" spans="1:19" ht="13.35" customHeight="1">
      <c r="A17" s="905" t="s">
        <v>172</v>
      </c>
      <c r="B17" s="1029" t="s">
        <v>160</v>
      </c>
      <c r="C17" s="1026">
        <v>0</v>
      </c>
      <c r="D17" s="1027">
        <f t="shared" si="0"/>
        <v>0</v>
      </c>
      <c r="E17" s="798">
        <v>0</v>
      </c>
      <c r="F17" s="1027">
        <f t="shared" si="1"/>
        <v>0</v>
      </c>
      <c r="G17" s="1028">
        <v>0</v>
      </c>
      <c r="H17" s="1027">
        <f t="shared" si="2"/>
        <v>0</v>
      </c>
      <c r="I17" s="1026">
        <v>0</v>
      </c>
      <c r="J17" s="1027">
        <f t="shared" si="3"/>
        <v>0</v>
      </c>
      <c r="K17" s="798">
        <v>0</v>
      </c>
      <c r="L17" s="1027">
        <f t="shared" si="4"/>
        <v>0</v>
      </c>
      <c r="M17" s="1028">
        <v>0</v>
      </c>
      <c r="N17" s="1023">
        <f t="shared" si="5"/>
        <v>0</v>
      </c>
      <c r="O17" s="1022">
        <f t="shared" si="11"/>
        <v>0</v>
      </c>
      <c r="P17" s="1022">
        <f t="shared" si="12"/>
        <v>0</v>
      </c>
      <c r="Q17" s="1024">
        <f t="shared" si="13"/>
        <v>0</v>
      </c>
      <c r="R17" s="1024">
        <f t="shared" si="14"/>
        <v>0</v>
      </c>
      <c r="S17" s="1024">
        <f t="shared" si="15"/>
        <v>0</v>
      </c>
    </row>
    <row r="18" spans="1:19" ht="13.35" customHeight="1">
      <c r="A18" s="905" t="s">
        <v>169</v>
      </c>
      <c r="B18" s="346" t="s">
        <v>160</v>
      </c>
      <c r="C18" s="1026">
        <v>45</v>
      </c>
      <c r="D18" s="1027">
        <f t="shared" si="0"/>
        <v>1</v>
      </c>
      <c r="E18" s="798">
        <v>37</v>
      </c>
      <c r="F18" s="1027">
        <f t="shared" si="1"/>
        <v>1</v>
      </c>
      <c r="G18" s="1028">
        <v>3071.25</v>
      </c>
      <c r="H18" s="1027">
        <f t="shared" si="2"/>
        <v>1</v>
      </c>
      <c r="I18" s="1026">
        <v>0</v>
      </c>
      <c r="J18" s="1027">
        <f t="shared" si="3"/>
        <v>0</v>
      </c>
      <c r="K18" s="798">
        <v>0</v>
      </c>
      <c r="L18" s="1027">
        <f t="shared" si="4"/>
        <v>0</v>
      </c>
      <c r="M18" s="1028">
        <v>0</v>
      </c>
      <c r="N18" s="1023">
        <f t="shared" si="5"/>
        <v>0</v>
      </c>
      <c r="O18" s="1022">
        <f t="shared" si="11"/>
        <v>45</v>
      </c>
      <c r="P18" s="1022">
        <f t="shared" si="12"/>
        <v>37</v>
      </c>
      <c r="Q18" s="1024">
        <f t="shared" si="13"/>
        <v>3071.25</v>
      </c>
      <c r="R18" s="1024">
        <f t="shared" si="14"/>
        <v>68.25</v>
      </c>
      <c r="S18" s="1024">
        <f t="shared" si="15"/>
        <v>83.006756756756758</v>
      </c>
    </row>
    <row r="19" spans="1:19" ht="13.35" customHeight="1">
      <c r="A19" s="905" t="s">
        <v>470</v>
      </c>
      <c r="B19" s="346" t="s">
        <v>242</v>
      </c>
      <c r="C19" s="1026">
        <v>0</v>
      </c>
      <c r="D19" s="1027">
        <f t="shared" si="0"/>
        <v>0</v>
      </c>
      <c r="E19" s="798">
        <v>0</v>
      </c>
      <c r="F19" s="1027">
        <f t="shared" si="1"/>
        <v>0</v>
      </c>
      <c r="G19" s="1028">
        <v>0</v>
      </c>
      <c r="H19" s="1027">
        <f t="shared" si="2"/>
        <v>0</v>
      </c>
      <c r="I19" s="1026">
        <v>606</v>
      </c>
      <c r="J19" s="1027">
        <f t="shared" si="3"/>
        <v>1</v>
      </c>
      <c r="K19" s="798">
        <v>1</v>
      </c>
      <c r="L19" s="1027">
        <f t="shared" si="4"/>
        <v>1</v>
      </c>
      <c r="M19" s="1028">
        <v>119097.60000000001</v>
      </c>
      <c r="N19" s="1023">
        <f t="shared" si="5"/>
        <v>1</v>
      </c>
      <c r="O19" s="1022">
        <f t="shared" si="11"/>
        <v>606</v>
      </c>
      <c r="P19" s="1022">
        <f t="shared" si="12"/>
        <v>1</v>
      </c>
      <c r="Q19" s="1024">
        <f t="shared" si="13"/>
        <v>119097.60000000001</v>
      </c>
      <c r="R19" s="1024">
        <f t="shared" si="14"/>
        <v>196.53069306930695</v>
      </c>
      <c r="S19" s="1024">
        <f t="shared" si="15"/>
        <v>119097.60000000001</v>
      </c>
    </row>
    <row r="20" spans="1:19" ht="13.35" customHeight="1">
      <c r="A20" s="905" t="s">
        <v>471</v>
      </c>
      <c r="B20" s="346" t="s">
        <v>160</v>
      </c>
      <c r="C20" s="1026">
        <v>0</v>
      </c>
      <c r="D20" s="1027">
        <f t="shared" si="0"/>
        <v>0</v>
      </c>
      <c r="E20" s="798">
        <v>0</v>
      </c>
      <c r="F20" s="1027">
        <f t="shared" si="1"/>
        <v>0</v>
      </c>
      <c r="G20" s="1028">
        <v>0</v>
      </c>
      <c r="H20" s="1027">
        <f t="shared" si="2"/>
        <v>0</v>
      </c>
      <c r="I20" s="1026">
        <v>0</v>
      </c>
      <c r="J20" s="1027">
        <f t="shared" si="3"/>
        <v>0</v>
      </c>
      <c r="K20" s="798">
        <v>0</v>
      </c>
      <c r="L20" s="1027">
        <f t="shared" si="4"/>
        <v>0</v>
      </c>
      <c r="M20" s="1028">
        <v>0</v>
      </c>
      <c r="N20" s="1023">
        <f t="shared" si="5"/>
        <v>0</v>
      </c>
      <c r="O20" s="1022">
        <f t="shared" si="11"/>
        <v>0</v>
      </c>
      <c r="P20" s="1022">
        <f t="shared" si="12"/>
        <v>0</v>
      </c>
      <c r="Q20" s="1024">
        <f t="shared" si="13"/>
        <v>0</v>
      </c>
      <c r="R20" s="1024">
        <f t="shared" si="14"/>
        <v>0</v>
      </c>
      <c r="S20" s="1024">
        <f t="shared" si="15"/>
        <v>0</v>
      </c>
    </row>
    <row r="21" spans="1:19" ht="13.35" customHeight="1">
      <c r="A21" s="905" t="s">
        <v>472</v>
      </c>
      <c r="B21" s="346" t="s">
        <v>166</v>
      </c>
      <c r="C21" s="1026">
        <v>0</v>
      </c>
      <c r="D21" s="1027">
        <f t="shared" si="0"/>
        <v>0</v>
      </c>
      <c r="E21" s="798">
        <v>0</v>
      </c>
      <c r="F21" s="1027">
        <f t="shared" si="1"/>
        <v>0</v>
      </c>
      <c r="G21" s="1028">
        <v>0</v>
      </c>
      <c r="H21" s="1027">
        <f t="shared" si="2"/>
        <v>0</v>
      </c>
      <c r="I21" s="1026">
        <v>0</v>
      </c>
      <c r="J21" s="1027">
        <f t="shared" si="3"/>
        <v>0</v>
      </c>
      <c r="K21" s="798">
        <v>0</v>
      </c>
      <c r="L21" s="1027">
        <f t="shared" si="4"/>
        <v>0</v>
      </c>
      <c r="M21" s="1028">
        <v>0</v>
      </c>
      <c r="N21" s="1023">
        <f t="shared" si="5"/>
        <v>0</v>
      </c>
      <c r="O21" s="1022">
        <f t="shared" si="11"/>
        <v>0</v>
      </c>
      <c r="P21" s="1022">
        <f t="shared" si="12"/>
        <v>0</v>
      </c>
      <c r="Q21" s="1024">
        <f t="shared" si="13"/>
        <v>0</v>
      </c>
      <c r="R21" s="1024">
        <f t="shared" si="14"/>
        <v>0</v>
      </c>
      <c r="S21" s="1024">
        <f t="shared" si="15"/>
        <v>0</v>
      </c>
    </row>
    <row r="22" spans="1:19" ht="13.35" customHeight="1">
      <c r="A22" s="901" t="s">
        <v>94</v>
      </c>
      <c r="B22" s="308"/>
      <c r="C22" s="309"/>
      <c r="D22" s="309"/>
      <c r="E22" s="309"/>
      <c r="F22" s="309"/>
      <c r="G22" s="310"/>
      <c r="H22" s="309"/>
      <c r="I22" s="309"/>
      <c r="J22" s="309"/>
      <c r="K22" s="309"/>
      <c r="L22" s="309"/>
      <c r="M22" s="310"/>
      <c r="N22" s="309"/>
      <c r="O22" s="309"/>
      <c r="P22" s="309"/>
      <c r="Q22" s="310"/>
      <c r="R22" s="310"/>
      <c r="S22" s="904"/>
    </row>
    <row r="23" spans="1:19" ht="13.35" customHeight="1">
      <c r="A23" s="153" t="s">
        <v>473</v>
      </c>
      <c r="B23" s="1025" t="s">
        <v>166</v>
      </c>
      <c r="C23" s="1026">
        <v>4272</v>
      </c>
      <c r="D23" s="1027">
        <f t="shared" si="0"/>
        <v>1</v>
      </c>
      <c r="E23" s="1026">
        <v>4267</v>
      </c>
      <c r="F23" s="1027">
        <f t="shared" si="1"/>
        <v>1</v>
      </c>
      <c r="G23" s="1028">
        <v>2104088.77</v>
      </c>
      <c r="H23" s="1027">
        <f t="shared" si="2"/>
        <v>1</v>
      </c>
      <c r="I23" s="1026">
        <v>0</v>
      </c>
      <c r="J23" s="1027">
        <f t="shared" si="3"/>
        <v>0</v>
      </c>
      <c r="K23" s="1026">
        <v>0</v>
      </c>
      <c r="L23" s="1027">
        <f t="shared" si="4"/>
        <v>0</v>
      </c>
      <c r="M23" s="1028">
        <v>0</v>
      </c>
      <c r="N23" s="1023">
        <f t="shared" si="5"/>
        <v>0</v>
      </c>
      <c r="O23" s="1022">
        <f t="shared" ref="O23:O74" si="16">C23+I23</f>
        <v>4272</v>
      </c>
      <c r="P23" s="1022">
        <f t="shared" ref="P23:P74" si="17">E23+K23</f>
        <v>4267</v>
      </c>
      <c r="Q23" s="1024">
        <f t="shared" ref="Q23:Q74" si="18">G23+M23</f>
        <v>2104088.77</v>
      </c>
      <c r="R23" s="1024">
        <f t="shared" ref="R23:R74" si="19">IF(O23=0,0,Q23/O23)</f>
        <v>492.53014279026218</v>
      </c>
      <c r="S23" s="1024">
        <f t="shared" ref="S23:S74" si="20">IF(O23=0,0,Q23/P23)</f>
        <v>493.10728146238574</v>
      </c>
    </row>
    <row r="24" spans="1:19" ht="13.35" customHeight="1">
      <c r="A24" s="153" t="s">
        <v>175</v>
      </c>
      <c r="B24" s="1025" t="s">
        <v>166</v>
      </c>
      <c r="C24" s="1026">
        <v>99</v>
      </c>
      <c r="D24" s="1027">
        <f t="shared" si="0"/>
        <v>1</v>
      </c>
      <c r="E24" s="1026">
        <v>99</v>
      </c>
      <c r="F24" s="1027">
        <f t="shared" si="1"/>
        <v>1</v>
      </c>
      <c r="G24" s="1028">
        <v>147418.35999999999</v>
      </c>
      <c r="H24" s="1027">
        <f t="shared" si="2"/>
        <v>1</v>
      </c>
      <c r="I24" s="1026">
        <v>0</v>
      </c>
      <c r="J24" s="1027">
        <f t="shared" si="3"/>
        <v>0</v>
      </c>
      <c r="K24" s="1026">
        <v>0</v>
      </c>
      <c r="L24" s="1027">
        <f t="shared" si="4"/>
        <v>0</v>
      </c>
      <c r="M24" s="1028">
        <v>0</v>
      </c>
      <c r="N24" s="1023">
        <f t="shared" si="5"/>
        <v>0</v>
      </c>
      <c r="O24" s="1022">
        <f t="shared" si="16"/>
        <v>99</v>
      </c>
      <c r="P24" s="1022">
        <f t="shared" si="17"/>
        <v>99</v>
      </c>
      <c r="Q24" s="1024">
        <f t="shared" si="18"/>
        <v>147418.35999999999</v>
      </c>
      <c r="R24" s="1024">
        <f t="shared" si="19"/>
        <v>1489.0743434343433</v>
      </c>
      <c r="S24" s="1024">
        <f t="shared" si="20"/>
        <v>1489.0743434343433</v>
      </c>
    </row>
    <row r="25" spans="1:19" ht="13.35" customHeight="1">
      <c r="A25" s="901" t="s">
        <v>95</v>
      </c>
      <c r="B25" s="308"/>
      <c r="C25" s="309"/>
      <c r="D25" s="309"/>
      <c r="E25" s="309"/>
      <c r="F25" s="309"/>
      <c r="G25" s="310"/>
      <c r="H25" s="309"/>
      <c r="I25" s="309"/>
      <c r="J25" s="309"/>
      <c r="K25" s="309"/>
      <c r="L25" s="309"/>
      <c r="M25" s="310"/>
      <c r="N25" s="309"/>
      <c r="O25" s="309"/>
      <c r="P25" s="309"/>
      <c r="Q25" s="310"/>
      <c r="R25" s="310"/>
      <c r="S25" s="904"/>
    </row>
    <row r="26" spans="1:19" ht="13.35" customHeight="1">
      <c r="A26" s="153" t="s">
        <v>176</v>
      </c>
      <c r="B26" s="1025" t="s">
        <v>160</v>
      </c>
      <c r="C26" s="1026">
        <v>0</v>
      </c>
      <c r="D26" s="1027">
        <f t="shared" si="0"/>
        <v>0</v>
      </c>
      <c r="E26" s="1026">
        <v>0</v>
      </c>
      <c r="F26" s="1027">
        <f t="shared" si="1"/>
        <v>0</v>
      </c>
      <c r="G26" s="1028">
        <v>0</v>
      </c>
      <c r="H26" s="1027">
        <f t="shared" si="2"/>
        <v>0</v>
      </c>
      <c r="I26" s="1026">
        <v>0</v>
      </c>
      <c r="J26" s="1027">
        <f t="shared" si="3"/>
        <v>0</v>
      </c>
      <c r="K26" s="1026">
        <v>0</v>
      </c>
      <c r="L26" s="1027">
        <f t="shared" si="4"/>
        <v>0</v>
      </c>
      <c r="M26" s="1028">
        <v>0</v>
      </c>
      <c r="N26" s="1023">
        <f t="shared" si="5"/>
        <v>0</v>
      </c>
      <c r="O26" s="1022">
        <f t="shared" si="16"/>
        <v>0</v>
      </c>
      <c r="P26" s="1022">
        <f t="shared" si="17"/>
        <v>0</v>
      </c>
      <c r="Q26" s="1024">
        <f t="shared" si="18"/>
        <v>0</v>
      </c>
      <c r="R26" s="1024">
        <f t="shared" si="19"/>
        <v>0</v>
      </c>
      <c r="S26" s="1024">
        <f t="shared" si="20"/>
        <v>0</v>
      </c>
    </row>
    <row r="27" spans="1:19" ht="13.35" customHeight="1">
      <c r="A27" s="153" t="s">
        <v>177</v>
      </c>
      <c r="B27" s="1025" t="s">
        <v>160</v>
      </c>
      <c r="C27" s="1026">
        <v>1146</v>
      </c>
      <c r="D27" s="1027">
        <f t="shared" si="0"/>
        <v>0.75643564356435644</v>
      </c>
      <c r="E27" s="1026">
        <v>1146</v>
      </c>
      <c r="F27" s="1027">
        <f t="shared" si="1"/>
        <v>0.75643564356435644</v>
      </c>
      <c r="G27" s="1028">
        <v>172757.07</v>
      </c>
      <c r="H27" s="1027">
        <f t="shared" si="2"/>
        <v>0.13008478741341017</v>
      </c>
      <c r="I27" s="1026">
        <v>369</v>
      </c>
      <c r="J27" s="1027">
        <f t="shared" si="3"/>
        <v>0.24356435643564356</v>
      </c>
      <c r="K27" s="1026">
        <v>369</v>
      </c>
      <c r="L27" s="1027">
        <f t="shared" si="4"/>
        <v>0.24356435643564356</v>
      </c>
      <c r="M27" s="1028">
        <v>1155277.31</v>
      </c>
      <c r="N27" s="1023">
        <f t="shared" si="5"/>
        <v>0.86991521258658977</v>
      </c>
      <c r="O27" s="1022">
        <f t="shared" si="16"/>
        <v>1515</v>
      </c>
      <c r="P27" s="1022">
        <f t="shared" si="17"/>
        <v>1515</v>
      </c>
      <c r="Q27" s="1024">
        <f t="shared" si="18"/>
        <v>1328034.3800000001</v>
      </c>
      <c r="R27" s="1024">
        <f t="shared" si="19"/>
        <v>876.59034983498361</v>
      </c>
      <c r="S27" s="1024">
        <f t="shared" si="20"/>
        <v>876.59034983498361</v>
      </c>
    </row>
    <row r="28" spans="1:19" ht="13.35" customHeight="1">
      <c r="A28" s="903" t="s">
        <v>178</v>
      </c>
      <c r="B28" s="1025" t="s">
        <v>160</v>
      </c>
      <c r="C28" s="1026">
        <v>188</v>
      </c>
      <c r="D28" s="1027">
        <f t="shared" si="0"/>
        <v>1</v>
      </c>
      <c r="E28" s="1026">
        <v>180</v>
      </c>
      <c r="F28" s="1027">
        <f t="shared" si="1"/>
        <v>1</v>
      </c>
      <c r="G28" s="1028">
        <v>193776.89</v>
      </c>
      <c r="H28" s="1027">
        <f t="shared" si="2"/>
        <v>1</v>
      </c>
      <c r="I28" s="1026">
        <v>0</v>
      </c>
      <c r="J28" s="1027">
        <f t="shared" si="3"/>
        <v>0</v>
      </c>
      <c r="K28" s="1026">
        <v>0</v>
      </c>
      <c r="L28" s="1027">
        <f t="shared" si="4"/>
        <v>0</v>
      </c>
      <c r="M28" s="1028">
        <v>0</v>
      </c>
      <c r="N28" s="1023">
        <f t="shared" si="5"/>
        <v>0</v>
      </c>
      <c r="O28" s="1022">
        <f t="shared" si="16"/>
        <v>188</v>
      </c>
      <c r="P28" s="1022">
        <f t="shared" si="17"/>
        <v>180</v>
      </c>
      <c r="Q28" s="1024">
        <f t="shared" si="18"/>
        <v>193776.89</v>
      </c>
      <c r="R28" s="1024">
        <f t="shared" si="19"/>
        <v>1030.7281382978724</v>
      </c>
      <c r="S28" s="1024">
        <f t="shared" si="20"/>
        <v>1076.5382777777779</v>
      </c>
    </row>
    <row r="29" spans="1:19" ht="13.35" customHeight="1">
      <c r="A29" s="903" t="s">
        <v>474</v>
      </c>
      <c r="B29" s="1025" t="s">
        <v>160</v>
      </c>
      <c r="C29" s="1026">
        <v>0</v>
      </c>
      <c r="D29" s="1027">
        <f t="shared" si="0"/>
        <v>0</v>
      </c>
      <c r="E29" s="1026">
        <v>0</v>
      </c>
      <c r="F29" s="1027">
        <f t="shared" si="1"/>
        <v>0</v>
      </c>
      <c r="G29" s="1028">
        <v>0</v>
      </c>
      <c r="H29" s="1027">
        <f t="shared" si="2"/>
        <v>0</v>
      </c>
      <c r="I29" s="1026">
        <v>0</v>
      </c>
      <c r="J29" s="1027">
        <f t="shared" si="3"/>
        <v>0</v>
      </c>
      <c r="K29" s="1026">
        <v>0</v>
      </c>
      <c r="L29" s="1027">
        <f t="shared" si="4"/>
        <v>0</v>
      </c>
      <c r="M29" s="1028">
        <v>0</v>
      </c>
      <c r="N29" s="1023">
        <f t="shared" si="5"/>
        <v>0</v>
      </c>
      <c r="O29" s="1022">
        <f t="shared" si="16"/>
        <v>0</v>
      </c>
      <c r="P29" s="1022">
        <f t="shared" si="17"/>
        <v>0</v>
      </c>
      <c r="Q29" s="1024">
        <f t="shared" si="18"/>
        <v>0</v>
      </c>
      <c r="R29" s="1024">
        <f t="shared" si="19"/>
        <v>0</v>
      </c>
      <c r="S29" s="1024">
        <f t="shared" si="20"/>
        <v>0</v>
      </c>
    </row>
    <row r="30" spans="1:19" ht="13.35" customHeight="1">
      <c r="A30" s="903" t="s">
        <v>180</v>
      </c>
      <c r="B30" s="1025" t="s">
        <v>160</v>
      </c>
      <c r="C30" s="1026">
        <v>0</v>
      </c>
      <c r="D30" s="1027">
        <f t="shared" si="0"/>
        <v>0</v>
      </c>
      <c r="E30" s="1026">
        <v>0</v>
      </c>
      <c r="F30" s="1027">
        <f t="shared" si="1"/>
        <v>0</v>
      </c>
      <c r="G30" s="1028">
        <v>0</v>
      </c>
      <c r="H30" s="1027">
        <f t="shared" si="2"/>
        <v>0</v>
      </c>
      <c r="I30" s="1026">
        <v>0</v>
      </c>
      <c r="J30" s="1027">
        <f t="shared" si="3"/>
        <v>0</v>
      </c>
      <c r="K30" s="1026">
        <v>0</v>
      </c>
      <c r="L30" s="1027">
        <f t="shared" si="4"/>
        <v>0</v>
      </c>
      <c r="M30" s="1028">
        <v>0</v>
      </c>
      <c r="N30" s="1023">
        <f t="shared" si="5"/>
        <v>0</v>
      </c>
      <c r="O30" s="1022">
        <f t="shared" si="16"/>
        <v>0</v>
      </c>
      <c r="P30" s="1022">
        <f t="shared" si="17"/>
        <v>0</v>
      </c>
      <c r="Q30" s="1024">
        <f t="shared" si="18"/>
        <v>0</v>
      </c>
      <c r="R30" s="1024">
        <f t="shared" si="19"/>
        <v>0</v>
      </c>
      <c r="S30" s="1024">
        <f t="shared" si="20"/>
        <v>0</v>
      </c>
    </row>
    <row r="31" spans="1:19" ht="13.35" customHeight="1">
      <c r="A31" s="1278" t="s">
        <v>475</v>
      </c>
      <c r="B31" s="1025" t="s">
        <v>160</v>
      </c>
      <c r="C31" s="1026">
        <v>0</v>
      </c>
      <c r="D31" s="1027">
        <f t="shared" si="0"/>
        <v>0</v>
      </c>
      <c r="E31" s="1026">
        <v>0</v>
      </c>
      <c r="F31" s="1027">
        <f t="shared" si="1"/>
        <v>0</v>
      </c>
      <c r="G31" s="1028">
        <v>0</v>
      </c>
      <c r="H31" s="1027">
        <f t="shared" si="2"/>
        <v>0</v>
      </c>
      <c r="I31" s="1026">
        <v>0</v>
      </c>
      <c r="J31" s="1027">
        <f t="shared" si="3"/>
        <v>0</v>
      </c>
      <c r="K31" s="1026">
        <v>0</v>
      </c>
      <c r="L31" s="1027">
        <f t="shared" si="4"/>
        <v>0</v>
      </c>
      <c r="M31" s="1028">
        <v>0</v>
      </c>
      <c r="N31" s="1023">
        <f t="shared" si="5"/>
        <v>0</v>
      </c>
      <c r="O31" s="1022">
        <f t="shared" si="16"/>
        <v>0</v>
      </c>
      <c r="P31" s="1022">
        <f t="shared" si="17"/>
        <v>0</v>
      </c>
      <c r="Q31" s="1024">
        <f t="shared" si="18"/>
        <v>0</v>
      </c>
      <c r="R31" s="1024">
        <f t="shared" si="19"/>
        <v>0</v>
      </c>
      <c r="S31" s="1024">
        <f t="shared" si="20"/>
        <v>0</v>
      </c>
    </row>
    <row r="32" spans="1:19" ht="13.35" customHeight="1">
      <c r="A32" s="1279" t="s">
        <v>476</v>
      </c>
      <c r="B32" s="1025" t="s">
        <v>160</v>
      </c>
      <c r="C32" s="1026">
        <v>0</v>
      </c>
      <c r="D32" s="1027">
        <f t="shared" si="0"/>
        <v>0</v>
      </c>
      <c r="E32" s="1026">
        <v>0</v>
      </c>
      <c r="F32" s="1027">
        <f t="shared" si="1"/>
        <v>0</v>
      </c>
      <c r="G32" s="1028">
        <v>0</v>
      </c>
      <c r="H32" s="1027">
        <f t="shared" si="2"/>
        <v>0</v>
      </c>
      <c r="I32" s="1026">
        <v>0</v>
      </c>
      <c r="J32" s="1027">
        <f t="shared" si="3"/>
        <v>0</v>
      </c>
      <c r="K32" s="1026">
        <v>0</v>
      </c>
      <c r="L32" s="1027">
        <f t="shared" si="4"/>
        <v>0</v>
      </c>
      <c r="M32" s="1028">
        <v>0</v>
      </c>
      <c r="N32" s="1023">
        <f t="shared" si="5"/>
        <v>0</v>
      </c>
      <c r="O32" s="1022">
        <f t="shared" si="16"/>
        <v>0</v>
      </c>
      <c r="P32" s="1022">
        <f t="shared" si="17"/>
        <v>0</v>
      </c>
      <c r="Q32" s="1024">
        <f t="shared" si="18"/>
        <v>0</v>
      </c>
      <c r="R32" s="1024">
        <f t="shared" si="19"/>
        <v>0</v>
      </c>
      <c r="S32" s="1024">
        <f t="shared" si="20"/>
        <v>0</v>
      </c>
    </row>
    <row r="33" spans="1:19" ht="13.35" customHeight="1">
      <c r="A33" s="906" t="s">
        <v>183</v>
      </c>
      <c r="B33" s="1025" t="s">
        <v>166</v>
      </c>
      <c r="C33" s="1026">
        <v>140</v>
      </c>
      <c r="D33" s="1027">
        <f t="shared" si="0"/>
        <v>0.96551724137931039</v>
      </c>
      <c r="E33" s="1026">
        <v>140</v>
      </c>
      <c r="F33" s="1027">
        <f t="shared" si="1"/>
        <v>0.96551724137931039</v>
      </c>
      <c r="G33" s="1028">
        <v>28937.21</v>
      </c>
      <c r="H33" s="1027">
        <f t="shared" si="2"/>
        <v>0.93428990511232413</v>
      </c>
      <c r="I33" s="1026">
        <v>5</v>
      </c>
      <c r="J33" s="1027">
        <f t="shared" si="3"/>
        <v>3.4482758620689655E-2</v>
      </c>
      <c r="K33" s="1026">
        <v>5</v>
      </c>
      <c r="L33" s="1027">
        <f t="shared" si="4"/>
        <v>3.4482758620689655E-2</v>
      </c>
      <c r="M33" s="1028">
        <v>2035.2</v>
      </c>
      <c r="N33" s="1023">
        <f t="shared" si="5"/>
        <v>6.5710094887675846E-2</v>
      </c>
      <c r="O33" s="1022">
        <f t="shared" si="16"/>
        <v>145</v>
      </c>
      <c r="P33" s="1022">
        <f t="shared" si="17"/>
        <v>145</v>
      </c>
      <c r="Q33" s="1024">
        <f t="shared" si="18"/>
        <v>30972.41</v>
      </c>
      <c r="R33" s="1024">
        <f t="shared" si="19"/>
        <v>213.6028275862069</v>
      </c>
      <c r="S33" s="1024">
        <f t="shared" si="20"/>
        <v>213.6028275862069</v>
      </c>
    </row>
    <row r="34" spans="1:19" ht="13.35" customHeight="1">
      <c r="A34" s="905" t="s">
        <v>297</v>
      </c>
      <c r="B34" s="1029" t="s">
        <v>166</v>
      </c>
      <c r="C34" s="798">
        <v>0</v>
      </c>
      <c r="D34" s="1027">
        <f t="shared" si="0"/>
        <v>0</v>
      </c>
      <c r="E34" s="798">
        <v>0</v>
      </c>
      <c r="F34" s="1027">
        <f t="shared" si="1"/>
        <v>0</v>
      </c>
      <c r="G34" s="1028">
        <v>0</v>
      </c>
      <c r="H34" s="1027">
        <f t="shared" si="2"/>
        <v>0</v>
      </c>
      <c r="I34" s="798">
        <v>0</v>
      </c>
      <c r="J34" s="1027">
        <f t="shared" si="3"/>
        <v>0</v>
      </c>
      <c r="K34" s="798">
        <v>0</v>
      </c>
      <c r="L34" s="1027">
        <f t="shared" si="4"/>
        <v>0</v>
      </c>
      <c r="M34" s="1028">
        <v>0</v>
      </c>
      <c r="N34" s="1023">
        <f t="shared" si="5"/>
        <v>0</v>
      </c>
      <c r="O34" s="1022">
        <f t="shared" si="16"/>
        <v>0</v>
      </c>
      <c r="P34" s="1022">
        <f t="shared" si="17"/>
        <v>0</v>
      </c>
      <c r="Q34" s="1024">
        <f t="shared" si="18"/>
        <v>0</v>
      </c>
      <c r="R34" s="1024">
        <f t="shared" si="19"/>
        <v>0</v>
      </c>
      <c r="S34" s="1024">
        <f t="shared" si="20"/>
        <v>0</v>
      </c>
    </row>
    <row r="35" spans="1:19" ht="13.35" customHeight="1">
      <c r="A35" s="905" t="s">
        <v>298</v>
      </c>
      <c r="B35" s="1029" t="s">
        <v>166</v>
      </c>
      <c r="C35" s="798">
        <v>0</v>
      </c>
      <c r="D35" s="1027">
        <f t="shared" si="0"/>
        <v>0</v>
      </c>
      <c r="E35" s="798">
        <v>0</v>
      </c>
      <c r="F35" s="1027">
        <f t="shared" si="1"/>
        <v>0</v>
      </c>
      <c r="G35" s="1028">
        <v>0</v>
      </c>
      <c r="H35" s="1027">
        <f t="shared" si="2"/>
        <v>0</v>
      </c>
      <c r="I35" s="798">
        <v>0</v>
      </c>
      <c r="J35" s="1027">
        <f t="shared" si="3"/>
        <v>0</v>
      </c>
      <c r="K35" s="798">
        <v>0</v>
      </c>
      <c r="L35" s="1027">
        <f t="shared" si="4"/>
        <v>0</v>
      </c>
      <c r="M35" s="1028">
        <v>0</v>
      </c>
      <c r="N35" s="1023">
        <f t="shared" si="5"/>
        <v>0</v>
      </c>
      <c r="O35" s="1022">
        <f t="shared" si="16"/>
        <v>0</v>
      </c>
      <c r="P35" s="1022">
        <f t="shared" si="17"/>
        <v>0</v>
      </c>
      <c r="Q35" s="1024">
        <f t="shared" si="18"/>
        <v>0</v>
      </c>
      <c r="R35" s="1024">
        <f t="shared" si="19"/>
        <v>0</v>
      </c>
      <c r="S35" s="1024">
        <f t="shared" si="20"/>
        <v>0</v>
      </c>
    </row>
    <row r="36" spans="1:19" ht="13.35" customHeight="1">
      <c r="A36" s="905" t="s">
        <v>301</v>
      </c>
      <c r="B36" s="1029" t="s">
        <v>166</v>
      </c>
      <c r="C36" s="798">
        <v>143</v>
      </c>
      <c r="D36" s="1027">
        <f t="shared" si="0"/>
        <v>1</v>
      </c>
      <c r="E36" s="798">
        <v>143</v>
      </c>
      <c r="F36" s="1027">
        <f t="shared" si="1"/>
        <v>1</v>
      </c>
      <c r="G36" s="1028">
        <v>33008</v>
      </c>
      <c r="H36" s="1027">
        <f t="shared" si="2"/>
        <v>1</v>
      </c>
      <c r="I36" s="798">
        <v>0</v>
      </c>
      <c r="J36" s="1027">
        <f t="shared" si="3"/>
        <v>0</v>
      </c>
      <c r="K36" s="798">
        <v>0</v>
      </c>
      <c r="L36" s="1027">
        <f t="shared" si="4"/>
        <v>0</v>
      </c>
      <c r="M36" s="1028">
        <v>0</v>
      </c>
      <c r="N36" s="1023">
        <f t="shared" si="5"/>
        <v>0</v>
      </c>
      <c r="O36" s="1022">
        <f t="shared" si="16"/>
        <v>143</v>
      </c>
      <c r="P36" s="1022">
        <f t="shared" si="17"/>
        <v>143</v>
      </c>
      <c r="Q36" s="1024">
        <f t="shared" si="18"/>
        <v>33008</v>
      </c>
      <c r="R36" s="1024">
        <f t="shared" si="19"/>
        <v>230.82517482517483</v>
      </c>
      <c r="S36" s="1024">
        <f t="shared" si="20"/>
        <v>230.82517482517483</v>
      </c>
    </row>
    <row r="37" spans="1:19" ht="13.35" customHeight="1">
      <c r="A37" s="905" t="s">
        <v>477</v>
      </c>
      <c r="B37" s="1029" t="s">
        <v>160</v>
      </c>
      <c r="C37" s="798">
        <v>0</v>
      </c>
      <c r="D37" s="1027">
        <f t="shared" si="0"/>
        <v>0</v>
      </c>
      <c r="E37" s="798">
        <v>0</v>
      </c>
      <c r="F37" s="1027">
        <f t="shared" si="1"/>
        <v>0</v>
      </c>
      <c r="G37" s="1028">
        <v>0</v>
      </c>
      <c r="H37" s="1027">
        <f t="shared" si="2"/>
        <v>0</v>
      </c>
      <c r="I37" s="798">
        <v>8</v>
      </c>
      <c r="J37" s="1027">
        <f t="shared" si="3"/>
        <v>1</v>
      </c>
      <c r="K37" s="798">
        <v>1</v>
      </c>
      <c r="L37" s="1027">
        <f t="shared" si="4"/>
        <v>1</v>
      </c>
      <c r="M37" s="1028">
        <v>90720.15</v>
      </c>
      <c r="N37" s="1023">
        <f t="shared" si="5"/>
        <v>1</v>
      </c>
      <c r="O37" s="1022">
        <f t="shared" si="16"/>
        <v>8</v>
      </c>
      <c r="P37" s="1022">
        <f t="shared" si="17"/>
        <v>1</v>
      </c>
      <c r="Q37" s="1024">
        <f t="shared" si="18"/>
        <v>90720.15</v>
      </c>
      <c r="R37" s="1024">
        <f t="shared" si="19"/>
        <v>11340.018749999999</v>
      </c>
      <c r="S37" s="1024">
        <f t="shared" si="20"/>
        <v>90720.15</v>
      </c>
    </row>
    <row r="38" spans="1:19" ht="13.35" customHeight="1">
      <c r="A38" s="905" t="s">
        <v>299</v>
      </c>
      <c r="B38" s="1029" t="s">
        <v>166</v>
      </c>
      <c r="C38" s="798">
        <v>0</v>
      </c>
      <c r="D38" s="1027">
        <f t="shared" si="0"/>
        <v>0</v>
      </c>
      <c r="E38" s="798">
        <v>0</v>
      </c>
      <c r="F38" s="1027">
        <f t="shared" si="1"/>
        <v>0</v>
      </c>
      <c r="G38" s="1028">
        <v>0</v>
      </c>
      <c r="H38" s="1027">
        <f t="shared" si="2"/>
        <v>0</v>
      </c>
      <c r="I38" s="798">
        <v>0</v>
      </c>
      <c r="J38" s="1027">
        <f t="shared" si="3"/>
        <v>0</v>
      </c>
      <c r="K38" s="798">
        <v>0</v>
      </c>
      <c r="L38" s="1027">
        <f t="shared" si="4"/>
        <v>0</v>
      </c>
      <c r="M38" s="1028">
        <v>0</v>
      </c>
      <c r="N38" s="1023">
        <f t="shared" si="5"/>
        <v>0</v>
      </c>
      <c r="O38" s="1022">
        <f t="shared" si="16"/>
        <v>0</v>
      </c>
      <c r="P38" s="1022">
        <f t="shared" si="17"/>
        <v>0</v>
      </c>
      <c r="Q38" s="1024">
        <f t="shared" si="18"/>
        <v>0</v>
      </c>
      <c r="R38" s="1024">
        <f t="shared" si="19"/>
        <v>0</v>
      </c>
      <c r="S38" s="1024">
        <f t="shared" si="20"/>
        <v>0</v>
      </c>
    </row>
    <row r="39" spans="1:19" ht="13.35" customHeight="1">
      <c r="A39" s="905" t="s">
        <v>300</v>
      </c>
      <c r="B39" s="1029" t="s">
        <v>166</v>
      </c>
      <c r="C39" s="798">
        <v>0</v>
      </c>
      <c r="D39" s="1027">
        <f t="shared" si="0"/>
        <v>0</v>
      </c>
      <c r="E39" s="798">
        <v>0</v>
      </c>
      <c r="F39" s="1027">
        <f t="shared" si="1"/>
        <v>0</v>
      </c>
      <c r="G39" s="1028">
        <v>0</v>
      </c>
      <c r="H39" s="1027">
        <f t="shared" si="2"/>
        <v>0</v>
      </c>
      <c r="I39" s="798">
        <v>0</v>
      </c>
      <c r="J39" s="1027">
        <f t="shared" si="3"/>
        <v>0</v>
      </c>
      <c r="K39" s="798">
        <v>0</v>
      </c>
      <c r="L39" s="1027">
        <f t="shared" si="4"/>
        <v>0</v>
      </c>
      <c r="M39" s="1028">
        <v>0</v>
      </c>
      <c r="N39" s="1023">
        <f t="shared" si="5"/>
        <v>0</v>
      </c>
      <c r="O39" s="1022">
        <f t="shared" si="16"/>
        <v>0</v>
      </c>
      <c r="P39" s="1022">
        <f t="shared" si="17"/>
        <v>0</v>
      </c>
      <c r="Q39" s="1024">
        <f t="shared" si="18"/>
        <v>0</v>
      </c>
      <c r="R39" s="1024">
        <f t="shared" si="19"/>
        <v>0</v>
      </c>
      <c r="S39" s="1024">
        <f t="shared" si="20"/>
        <v>0</v>
      </c>
    </row>
    <row r="40" spans="1:19" ht="13.35" customHeight="1">
      <c r="A40" s="905" t="s">
        <v>478</v>
      </c>
      <c r="B40" s="1029" t="s">
        <v>248</v>
      </c>
      <c r="C40" s="798">
        <v>0</v>
      </c>
      <c r="D40" s="1027">
        <f t="shared" si="0"/>
        <v>0</v>
      </c>
      <c r="E40" s="798">
        <v>0</v>
      </c>
      <c r="F40" s="1027">
        <f t="shared" si="1"/>
        <v>0</v>
      </c>
      <c r="G40" s="1028">
        <v>0</v>
      </c>
      <c r="H40" s="1027">
        <f t="shared" si="2"/>
        <v>0</v>
      </c>
      <c r="I40" s="798">
        <v>0</v>
      </c>
      <c r="J40" s="1027">
        <f t="shared" si="3"/>
        <v>0</v>
      </c>
      <c r="K40" s="798">
        <v>0</v>
      </c>
      <c r="L40" s="1027">
        <f t="shared" si="4"/>
        <v>0</v>
      </c>
      <c r="M40" s="1028">
        <v>0</v>
      </c>
      <c r="N40" s="1023">
        <f t="shared" si="5"/>
        <v>0</v>
      </c>
      <c r="O40" s="1022">
        <f t="shared" si="16"/>
        <v>0</v>
      </c>
      <c r="P40" s="1022">
        <f t="shared" si="17"/>
        <v>0</v>
      </c>
      <c r="Q40" s="1024">
        <f t="shared" si="18"/>
        <v>0</v>
      </c>
      <c r="R40" s="1024">
        <f t="shared" si="19"/>
        <v>0</v>
      </c>
      <c r="S40" s="1024">
        <f t="shared" si="20"/>
        <v>0</v>
      </c>
    </row>
    <row r="41" spans="1:19" ht="13.35" customHeight="1">
      <c r="A41" s="905" t="s">
        <v>479</v>
      </c>
      <c r="B41" s="1029" t="s">
        <v>242</v>
      </c>
      <c r="C41" s="798">
        <v>0</v>
      </c>
      <c r="D41" s="1027">
        <f t="shared" si="0"/>
        <v>0</v>
      </c>
      <c r="E41" s="798">
        <v>0</v>
      </c>
      <c r="F41" s="1027">
        <f t="shared" si="1"/>
        <v>0</v>
      </c>
      <c r="G41" s="1028">
        <v>0</v>
      </c>
      <c r="H41" s="1027">
        <f t="shared" si="2"/>
        <v>0</v>
      </c>
      <c r="I41" s="798">
        <v>0</v>
      </c>
      <c r="J41" s="1027">
        <f t="shared" si="3"/>
        <v>0</v>
      </c>
      <c r="K41" s="798">
        <v>0</v>
      </c>
      <c r="L41" s="1027">
        <f t="shared" si="4"/>
        <v>0</v>
      </c>
      <c r="M41" s="1028">
        <v>0</v>
      </c>
      <c r="N41" s="1023">
        <f t="shared" si="5"/>
        <v>0</v>
      </c>
      <c r="O41" s="1022">
        <f t="shared" si="16"/>
        <v>0</v>
      </c>
      <c r="P41" s="1022">
        <f t="shared" si="17"/>
        <v>0</v>
      </c>
      <c r="Q41" s="1024">
        <f t="shared" si="18"/>
        <v>0</v>
      </c>
      <c r="R41" s="1024">
        <f t="shared" si="19"/>
        <v>0</v>
      </c>
      <c r="S41" s="1024">
        <f t="shared" si="20"/>
        <v>0</v>
      </c>
    </row>
    <row r="42" spans="1:19" ht="13.35" customHeight="1">
      <c r="A42" s="905" t="s">
        <v>480</v>
      </c>
      <c r="B42" s="1029" t="s">
        <v>160</v>
      </c>
      <c r="C42" s="798">
        <v>0</v>
      </c>
      <c r="D42" s="1027">
        <f t="shared" si="0"/>
        <v>0</v>
      </c>
      <c r="E42" s="798">
        <v>0</v>
      </c>
      <c r="F42" s="1027">
        <f t="shared" si="1"/>
        <v>0</v>
      </c>
      <c r="G42" s="1028">
        <v>0</v>
      </c>
      <c r="H42" s="1027">
        <f t="shared" si="2"/>
        <v>0</v>
      </c>
      <c r="I42" s="798">
        <v>2</v>
      </c>
      <c r="J42" s="1027">
        <f t="shared" si="3"/>
        <v>1</v>
      </c>
      <c r="K42" s="798">
        <v>1</v>
      </c>
      <c r="L42" s="1027">
        <f t="shared" si="4"/>
        <v>1</v>
      </c>
      <c r="M42" s="1028">
        <v>726.62</v>
      </c>
      <c r="N42" s="1023">
        <f t="shared" si="5"/>
        <v>1</v>
      </c>
      <c r="O42" s="1022">
        <f t="shared" si="16"/>
        <v>2</v>
      </c>
      <c r="P42" s="1022">
        <f t="shared" si="17"/>
        <v>1</v>
      </c>
      <c r="Q42" s="1024">
        <f t="shared" si="18"/>
        <v>726.62</v>
      </c>
      <c r="R42" s="1024">
        <f t="shared" si="19"/>
        <v>363.31</v>
      </c>
      <c r="S42" s="1024">
        <f t="shared" si="20"/>
        <v>726.62</v>
      </c>
    </row>
    <row r="43" spans="1:19" ht="13.35" customHeight="1">
      <c r="A43" s="901" t="s">
        <v>96</v>
      </c>
      <c r="B43" s="308"/>
      <c r="C43" s="309"/>
      <c r="D43" s="309"/>
      <c r="E43" s="309"/>
      <c r="F43" s="309"/>
      <c r="G43" s="310"/>
      <c r="H43" s="309"/>
      <c r="I43" s="309"/>
      <c r="J43" s="309"/>
      <c r="K43" s="309"/>
      <c r="L43" s="309"/>
      <c r="M43" s="310"/>
      <c r="N43" s="309"/>
      <c r="O43" s="309"/>
      <c r="P43" s="309"/>
      <c r="Q43" s="310"/>
      <c r="R43" s="310"/>
      <c r="S43" s="904"/>
    </row>
    <row r="44" spans="1:19" ht="13.35" customHeight="1">
      <c r="A44" s="903" t="s">
        <v>189</v>
      </c>
      <c r="B44" s="1025" t="s">
        <v>166</v>
      </c>
      <c r="C44" s="1026">
        <v>0</v>
      </c>
      <c r="D44" s="1027">
        <f t="shared" si="0"/>
        <v>0</v>
      </c>
      <c r="E44" s="1026">
        <v>0</v>
      </c>
      <c r="F44" s="1027">
        <f t="shared" si="1"/>
        <v>0</v>
      </c>
      <c r="G44" s="1028">
        <v>0</v>
      </c>
      <c r="H44" s="1027">
        <f t="shared" si="2"/>
        <v>0</v>
      </c>
      <c r="I44" s="1026">
        <v>0</v>
      </c>
      <c r="J44" s="1027">
        <f t="shared" si="3"/>
        <v>0</v>
      </c>
      <c r="K44" s="1026">
        <v>0</v>
      </c>
      <c r="L44" s="1027">
        <f t="shared" si="4"/>
        <v>0</v>
      </c>
      <c r="M44" s="1028">
        <v>0</v>
      </c>
      <c r="N44" s="1023">
        <f t="shared" si="5"/>
        <v>0</v>
      </c>
      <c r="O44" s="1022">
        <f t="shared" si="16"/>
        <v>0</v>
      </c>
      <c r="P44" s="1022">
        <f t="shared" si="17"/>
        <v>0</v>
      </c>
      <c r="Q44" s="1024">
        <f t="shared" si="18"/>
        <v>0</v>
      </c>
      <c r="R44" s="1024">
        <f t="shared" si="19"/>
        <v>0</v>
      </c>
      <c r="S44" s="1024">
        <f t="shared" si="20"/>
        <v>0</v>
      </c>
    </row>
    <row r="45" spans="1:19" ht="13.35" customHeight="1">
      <c r="A45" s="903" t="s">
        <v>481</v>
      </c>
      <c r="B45" s="1025" t="s">
        <v>166</v>
      </c>
      <c r="C45" s="1026">
        <v>0</v>
      </c>
      <c r="D45" s="1027">
        <f t="shared" si="0"/>
        <v>0</v>
      </c>
      <c r="E45" s="1026">
        <v>0</v>
      </c>
      <c r="F45" s="1027">
        <f t="shared" si="1"/>
        <v>0</v>
      </c>
      <c r="G45" s="1028">
        <v>0</v>
      </c>
      <c r="H45" s="1027">
        <f t="shared" si="2"/>
        <v>0</v>
      </c>
      <c r="I45" s="1026">
        <v>0</v>
      </c>
      <c r="J45" s="1027">
        <f t="shared" si="3"/>
        <v>0</v>
      </c>
      <c r="K45" s="1026">
        <v>0</v>
      </c>
      <c r="L45" s="1027">
        <f t="shared" si="4"/>
        <v>0</v>
      </c>
      <c r="M45" s="1028">
        <v>0</v>
      </c>
      <c r="N45" s="1023">
        <f t="shared" si="5"/>
        <v>0</v>
      </c>
      <c r="O45" s="1022">
        <f t="shared" si="16"/>
        <v>0</v>
      </c>
      <c r="P45" s="1022">
        <f t="shared" si="17"/>
        <v>0</v>
      </c>
      <c r="Q45" s="1024">
        <f t="shared" si="18"/>
        <v>0</v>
      </c>
      <c r="R45" s="1024">
        <f t="shared" si="19"/>
        <v>0</v>
      </c>
      <c r="S45" s="1024">
        <f t="shared" si="20"/>
        <v>0</v>
      </c>
    </row>
    <row r="46" spans="1:19" ht="13.35" customHeight="1">
      <c r="A46" s="903" t="s">
        <v>482</v>
      </c>
      <c r="B46" s="1025" t="s">
        <v>166</v>
      </c>
      <c r="C46" s="1026">
        <v>0</v>
      </c>
      <c r="D46" s="1027">
        <f t="shared" si="0"/>
        <v>0</v>
      </c>
      <c r="E46" s="1026">
        <v>0</v>
      </c>
      <c r="F46" s="1027">
        <f t="shared" si="1"/>
        <v>0</v>
      </c>
      <c r="G46" s="1028">
        <v>0</v>
      </c>
      <c r="H46" s="1027">
        <f t="shared" si="2"/>
        <v>0</v>
      </c>
      <c r="I46" s="1026">
        <v>0</v>
      </c>
      <c r="J46" s="1027">
        <f t="shared" si="3"/>
        <v>0</v>
      </c>
      <c r="K46" s="1026">
        <v>0</v>
      </c>
      <c r="L46" s="1027">
        <f t="shared" si="4"/>
        <v>0</v>
      </c>
      <c r="M46" s="1028">
        <v>0</v>
      </c>
      <c r="N46" s="1023">
        <f t="shared" si="5"/>
        <v>0</v>
      </c>
      <c r="O46" s="1022">
        <f t="shared" si="16"/>
        <v>0</v>
      </c>
      <c r="P46" s="1022">
        <f t="shared" si="17"/>
        <v>0</v>
      </c>
      <c r="Q46" s="1024">
        <f t="shared" si="18"/>
        <v>0</v>
      </c>
      <c r="R46" s="1024">
        <f t="shared" si="19"/>
        <v>0</v>
      </c>
      <c r="S46" s="1024">
        <f t="shared" si="20"/>
        <v>0</v>
      </c>
    </row>
    <row r="47" spans="1:19" ht="13.35" customHeight="1">
      <c r="A47" s="901" t="s">
        <v>97</v>
      </c>
      <c r="B47" s="308"/>
      <c r="C47" s="309"/>
      <c r="D47" s="309"/>
      <c r="E47" s="309"/>
      <c r="F47" s="309"/>
      <c r="G47" s="310"/>
      <c r="H47" s="309"/>
      <c r="I47" s="309"/>
      <c r="J47" s="309"/>
      <c r="K47" s="309"/>
      <c r="L47" s="309"/>
      <c r="M47" s="310"/>
      <c r="N47" s="309"/>
      <c r="O47" s="309"/>
      <c r="P47" s="309"/>
      <c r="Q47" s="310"/>
      <c r="R47" s="310"/>
      <c r="S47" s="904"/>
    </row>
    <row r="48" spans="1:19" ht="13.35" customHeight="1">
      <c r="A48" s="903" t="s">
        <v>193</v>
      </c>
      <c r="B48" s="1025" t="s">
        <v>160</v>
      </c>
      <c r="C48" s="1026">
        <v>329</v>
      </c>
      <c r="D48" s="1027">
        <f t="shared" si="0"/>
        <v>1</v>
      </c>
      <c r="E48" s="1026">
        <v>183</v>
      </c>
      <c r="F48" s="1027">
        <f t="shared" si="1"/>
        <v>1</v>
      </c>
      <c r="G48" s="1028">
        <v>24673.85</v>
      </c>
      <c r="H48" s="1027">
        <f t="shared" si="2"/>
        <v>1</v>
      </c>
      <c r="I48" s="1026">
        <v>0</v>
      </c>
      <c r="J48" s="1027">
        <f t="shared" si="3"/>
        <v>0</v>
      </c>
      <c r="K48" s="1026">
        <v>0</v>
      </c>
      <c r="L48" s="1027">
        <f t="shared" si="4"/>
        <v>0</v>
      </c>
      <c r="M48" s="1028">
        <v>0</v>
      </c>
      <c r="N48" s="1023">
        <f t="shared" si="5"/>
        <v>0</v>
      </c>
      <c r="O48" s="1022">
        <f t="shared" si="16"/>
        <v>329</v>
      </c>
      <c r="P48" s="1022">
        <f t="shared" si="17"/>
        <v>183</v>
      </c>
      <c r="Q48" s="1024">
        <f t="shared" si="18"/>
        <v>24673.85</v>
      </c>
      <c r="R48" s="1024">
        <f t="shared" si="19"/>
        <v>74.996504559270505</v>
      </c>
      <c r="S48" s="1024">
        <f t="shared" si="20"/>
        <v>134.82978142076502</v>
      </c>
    </row>
    <row r="49" spans="1:19" ht="13.35" customHeight="1">
      <c r="A49" s="903" t="s">
        <v>192</v>
      </c>
      <c r="B49" s="1025" t="s">
        <v>160</v>
      </c>
      <c r="C49" s="1026">
        <v>1033</v>
      </c>
      <c r="D49" s="1027">
        <f t="shared" si="0"/>
        <v>1</v>
      </c>
      <c r="E49" s="1026">
        <v>397</v>
      </c>
      <c r="F49" s="1027">
        <f t="shared" si="1"/>
        <v>1</v>
      </c>
      <c r="G49" s="1028">
        <v>89514.240000000005</v>
      </c>
      <c r="H49" s="1027">
        <f t="shared" si="2"/>
        <v>1</v>
      </c>
      <c r="I49" s="1026">
        <v>0</v>
      </c>
      <c r="J49" s="1027">
        <f t="shared" si="3"/>
        <v>0</v>
      </c>
      <c r="K49" s="1026">
        <v>0</v>
      </c>
      <c r="L49" s="1027">
        <f t="shared" si="4"/>
        <v>0</v>
      </c>
      <c r="M49" s="1028">
        <v>0</v>
      </c>
      <c r="N49" s="1023">
        <f t="shared" si="5"/>
        <v>0</v>
      </c>
      <c r="O49" s="1022">
        <f t="shared" si="16"/>
        <v>1033</v>
      </c>
      <c r="P49" s="1022">
        <f t="shared" si="17"/>
        <v>397</v>
      </c>
      <c r="Q49" s="1024">
        <f t="shared" si="18"/>
        <v>89514.240000000005</v>
      </c>
      <c r="R49" s="1024">
        <f t="shared" si="19"/>
        <v>86.654636979670869</v>
      </c>
      <c r="S49" s="1024">
        <f t="shared" si="20"/>
        <v>225.4766750629723</v>
      </c>
    </row>
    <row r="50" spans="1:19" ht="13.35" customHeight="1">
      <c r="A50" s="903" t="s">
        <v>196</v>
      </c>
      <c r="B50" s="1025" t="s">
        <v>160</v>
      </c>
      <c r="C50" s="1026">
        <v>0</v>
      </c>
      <c r="D50" s="1027">
        <f t="shared" si="0"/>
        <v>0</v>
      </c>
      <c r="E50" s="1026">
        <v>0</v>
      </c>
      <c r="F50" s="1027">
        <f t="shared" si="1"/>
        <v>0</v>
      </c>
      <c r="G50" s="1028">
        <v>0</v>
      </c>
      <c r="H50" s="1027">
        <f t="shared" si="2"/>
        <v>0</v>
      </c>
      <c r="I50" s="1026">
        <v>0</v>
      </c>
      <c r="J50" s="1027">
        <f t="shared" si="3"/>
        <v>0</v>
      </c>
      <c r="K50" s="1026">
        <v>0</v>
      </c>
      <c r="L50" s="1027">
        <f t="shared" si="4"/>
        <v>0</v>
      </c>
      <c r="M50" s="1028">
        <v>0</v>
      </c>
      <c r="N50" s="1023">
        <f t="shared" si="5"/>
        <v>0</v>
      </c>
      <c r="O50" s="1022">
        <f t="shared" si="16"/>
        <v>0</v>
      </c>
      <c r="P50" s="1022">
        <f t="shared" si="17"/>
        <v>0</v>
      </c>
      <c r="Q50" s="1024">
        <f t="shared" si="18"/>
        <v>0</v>
      </c>
      <c r="R50" s="1024">
        <f t="shared" si="19"/>
        <v>0</v>
      </c>
      <c r="S50" s="1024">
        <f t="shared" si="20"/>
        <v>0</v>
      </c>
    </row>
    <row r="51" spans="1:19" ht="13.35" customHeight="1">
      <c r="A51" s="903" t="s">
        <v>194</v>
      </c>
      <c r="B51" s="1025" t="s">
        <v>160</v>
      </c>
      <c r="C51" s="1026">
        <v>1</v>
      </c>
      <c r="D51" s="1027">
        <f t="shared" si="0"/>
        <v>1</v>
      </c>
      <c r="E51" s="1026">
        <v>1</v>
      </c>
      <c r="F51" s="1027">
        <f t="shared" si="1"/>
        <v>1</v>
      </c>
      <c r="G51" s="1028">
        <v>98</v>
      </c>
      <c r="H51" s="1027">
        <f t="shared" si="2"/>
        <v>1</v>
      </c>
      <c r="I51" s="1026">
        <v>0</v>
      </c>
      <c r="J51" s="1027">
        <f t="shared" si="3"/>
        <v>0</v>
      </c>
      <c r="K51" s="1026">
        <v>0</v>
      </c>
      <c r="L51" s="1027">
        <f t="shared" si="4"/>
        <v>0</v>
      </c>
      <c r="M51" s="1028">
        <v>0</v>
      </c>
      <c r="N51" s="1023">
        <f t="shared" si="5"/>
        <v>0</v>
      </c>
      <c r="O51" s="1022">
        <f t="shared" si="16"/>
        <v>1</v>
      </c>
      <c r="P51" s="1022">
        <f t="shared" si="17"/>
        <v>1</v>
      </c>
      <c r="Q51" s="1024">
        <f t="shared" si="18"/>
        <v>98</v>
      </c>
      <c r="R51" s="1024">
        <f t="shared" si="19"/>
        <v>98</v>
      </c>
      <c r="S51" s="1024">
        <f t="shared" si="20"/>
        <v>98</v>
      </c>
    </row>
    <row r="52" spans="1:19" ht="13.35" customHeight="1">
      <c r="A52" s="903" t="s">
        <v>198</v>
      </c>
      <c r="B52" s="1025" t="s">
        <v>160</v>
      </c>
      <c r="C52" s="1026">
        <v>77800</v>
      </c>
      <c r="D52" s="1027">
        <f t="shared" si="0"/>
        <v>1</v>
      </c>
      <c r="E52" s="1026">
        <v>12000</v>
      </c>
      <c r="F52" s="1027">
        <f t="shared" si="1"/>
        <v>1</v>
      </c>
      <c r="G52" s="1028">
        <v>1149909</v>
      </c>
      <c r="H52" s="1027">
        <f t="shared" si="2"/>
        <v>1</v>
      </c>
      <c r="I52" s="1026">
        <v>0</v>
      </c>
      <c r="J52" s="1027">
        <f t="shared" si="3"/>
        <v>0</v>
      </c>
      <c r="K52" s="1026">
        <v>0</v>
      </c>
      <c r="L52" s="1027">
        <f t="shared" si="4"/>
        <v>0</v>
      </c>
      <c r="M52" s="1028">
        <v>0</v>
      </c>
      <c r="N52" s="1023">
        <f t="shared" si="5"/>
        <v>0</v>
      </c>
      <c r="O52" s="1022">
        <f t="shared" si="16"/>
        <v>77800</v>
      </c>
      <c r="P52" s="1022">
        <f t="shared" si="17"/>
        <v>12000</v>
      </c>
      <c r="Q52" s="1024">
        <f t="shared" si="18"/>
        <v>1149909</v>
      </c>
      <c r="R52" s="1024">
        <f t="shared" si="19"/>
        <v>14.780321336760926</v>
      </c>
      <c r="S52" s="1024">
        <f t="shared" si="20"/>
        <v>95.825749999999999</v>
      </c>
    </row>
    <row r="53" spans="1:19" ht="13.35" customHeight="1">
      <c r="A53" s="903" t="s">
        <v>197</v>
      </c>
      <c r="B53" s="1025" t="s">
        <v>160</v>
      </c>
      <c r="C53" s="1026">
        <v>6460</v>
      </c>
      <c r="D53" s="1027">
        <f t="shared" si="0"/>
        <v>1</v>
      </c>
      <c r="E53" s="1026">
        <v>1313</v>
      </c>
      <c r="F53" s="1027">
        <f t="shared" si="1"/>
        <v>1</v>
      </c>
      <c r="G53" s="1028">
        <v>104819.88</v>
      </c>
      <c r="H53" s="1027">
        <f t="shared" si="2"/>
        <v>1</v>
      </c>
      <c r="I53" s="1026">
        <v>0</v>
      </c>
      <c r="J53" s="1027">
        <f t="shared" si="3"/>
        <v>0</v>
      </c>
      <c r="K53" s="1026">
        <v>0</v>
      </c>
      <c r="L53" s="1027">
        <f t="shared" si="4"/>
        <v>0</v>
      </c>
      <c r="M53" s="1028">
        <v>0</v>
      </c>
      <c r="N53" s="1023">
        <f t="shared" si="5"/>
        <v>0</v>
      </c>
      <c r="O53" s="1022">
        <f t="shared" si="16"/>
        <v>6460</v>
      </c>
      <c r="P53" s="1022">
        <f t="shared" si="17"/>
        <v>1313</v>
      </c>
      <c r="Q53" s="1024">
        <f t="shared" si="18"/>
        <v>104819.88</v>
      </c>
      <c r="R53" s="1024">
        <f t="shared" si="19"/>
        <v>16.225987616099072</v>
      </c>
      <c r="S53" s="1024">
        <f t="shared" si="20"/>
        <v>79.832353389185073</v>
      </c>
    </row>
    <row r="54" spans="1:19" ht="13.35" customHeight="1">
      <c r="A54" s="905" t="s">
        <v>483</v>
      </c>
      <c r="B54" s="1029" t="s">
        <v>254</v>
      </c>
      <c r="C54" s="797">
        <v>0</v>
      </c>
      <c r="D54" s="1027">
        <f t="shared" si="0"/>
        <v>0</v>
      </c>
      <c r="E54" s="797">
        <v>0</v>
      </c>
      <c r="F54" s="1027">
        <f t="shared" si="1"/>
        <v>0</v>
      </c>
      <c r="G54" s="1028">
        <v>0</v>
      </c>
      <c r="H54" s="1027">
        <f t="shared" si="2"/>
        <v>0</v>
      </c>
      <c r="I54" s="797">
        <v>809</v>
      </c>
      <c r="J54" s="1027">
        <f t="shared" si="3"/>
        <v>1</v>
      </c>
      <c r="K54" s="797">
        <v>19</v>
      </c>
      <c r="L54" s="1027">
        <f t="shared" si="4"/>
        <v>1</v>
      </c>
      <c r="M54" s="1028">
        <v>198507.46</v>
      </c>
      <c r="N54" s="1023">
        <f t="shared" si="5"/>
        <v>1</v>
      </c>
      <c r="O54" s="1022">
        <f t="shared" si="16"/>
        <v>809</v>
      </c>
      <c r="P54" s="1022">
        <f t="shared" si="17"/>
        <v>19</v>
      </c>
      <c r="Q54" s="1024">
        <f t="shared" si="18"/>
        <v>198507.46</v>
      </c>
      <c r="R54" s="1024">
        <f t="shared" si="19"/>
        <v>245.37386897404201</v>
      </c>
      <c r="S54" s="1024">
        <f t="shared" si="20"/>
        <v>10447.761052631578</v>
      </c>
    </row>
    <row r="55" spans="1:19" ht="13.35" customHeight="1">
      <c r="A55" s="905" t="s">
        <v>484</v>
      </c>
      <c r="B55" s="1029" t="s">
        <v>256</v>
      </c>
      <c r="C55" s="797">
        <v>0</v>
      </c>
      <c r="D55" s="1027">
        <f t="shared" si="0"/>
        <v>0</v>
      </c>
      <c r="E55" s="797">
        <v>0</v>
      </c>
      <c r="F55" s="1027">
        <f t="shared" si="1"/>
        <v>0</v>
      </c>
      <c r="G55" s="1028">
        <v>0</v>
      </c>
      <c r="H55" s="1027">
        <f t="shared" si="2"/>
        <v>0</v>
      </c>
      <c r="I55" s="797">
        <v>0</v>
      </c>
      <c r="J55" s="1027">
        <f t="shared" si="3"/>
        <v>0</v>
      </c>
      <c r="K55" s="797">
        <v>0</v>
      </c>
      <c r="L55" s="1027">
        <f t="shared" si="4"/>
        <v>0</v>
      </c>
      <c r="M55" s="1028">
        <v>0</v>
      </c>
      <c r="N55" s="1023">
        <f t="shared" si="5"/>
        <v>0</v>
      </c>
      <c r="O55" s="1022">
        <f t="shared" si="16"/>
        <v>0</v>
      </c>
      <c r="P55" s="1022">
        <f t="shared" si="17"/>
        <v>0</v>
      </c>
      <c r="Q55" s="1024">
        <f t="shared" si="18"/>
        <v>0</v>
      </c>
      <c r="R55" s="1024">
        <f t="shared" si="19"/>
        <v>0</v>
      </c>
      <c r="S55" s="1024">
        <f t="shared" si="20"/>
        <v>0</v>
      </c>
    </row>
    <row r="56" spans="1:19" ht="13.35" customHeight="1">
      <c r="A56" s="905" t="s">
        <v>485</v>
      </c>
      <c r="B56" s="1029" t="s">
        <v>160</v>
      </c>
      <c r="C56" s="797">
        <v>0</v>
      </c>
      <c r="D56" s="1027">
        <f t="shared" si="0"/>
        <v>0</v>
      </c>
      <c r="E56" s="797">
        <v>0</v>
      </c>
      <c r="F56" s="1027">
        <f t="shared" si="1"/>
        <v>0</v>
      </c>
      <c r="G56" s="1028">
        <v>0</v>
      </c>
      <c r="H56" s="1027">
        <f t="shared" si="2"/>
        <v>0</v>
      </c>
      <c r="I56" s="797">
        <v>0</v>
      </c>
      <c r="J56" s="1027">
        <f t="shared" si="3"/>
        <v>0</v>
      </c>
      <c r="K56" s="797">
        <v>0</v>
      </c>
      <c r="L56" s="1027">
        <f t="shared" si="4"/>
        <v>0</v>
      </c>
      <c r="M56" s="1028">
        <v>0</v>
      </c>
      <c r="N56" s="1023">
        <f t="shared" si="5"/>
        <v>0</v>
      </c>
      <c r="O56" s="1022">
        <f t="shared" si="16"/>
        <v>0</v>
      </c>
      <c r="P56" s="1022">
        <f t="shared" si="17"/>
        <v>0</v>
      </c>
      <c r="Q56" s="1024">
        <f t="shared" si="18"/>
        <v>0</v>
      </c>
      <c r="R56" s="1024">
        <f t="shared" si="19"/>
        <v>0</v>
      </c>
      <c r="S56" s="1024">
        <f t="shared" si="20"/>
        <v>0</v>
      </c>
    </row>
    <row r="57" spans="1:19" ht="13.35" customHeight="1">
      <c r="A57" s="905" t="s">
        <v>486</v>
      </c>
      <c r="B57" s="1029" t="s">
        <v>254</v>
      </c>
      <c r="C57" s="797">
        <v>0</v>
      </c>
      <c r="D57" s="1027">
        <f t="shared" si="0"/>
        <v>0</v>
      </c>
      <c r="E57" s="797">
        <v>0</v>
      </c>
      <c r="F57" s="1027">
        <f t="shared" si="1"/>
        <v>0</v>
      </c>
      <c r="G57" s="1028">
        <v>0</v>
      </c>
      <c r="H57" s="1027">
        <f t="shared" si="2"/>
        <v>0</v>
      </c>
      <c r="I57" s="797">
        <v>1257</v>
      </c>
      <c r="J57" s="1027">
        <f t="shared" si="3"/>
        <v>1</v>
      </c>
      <c r="K57" s="797">
        <v>20</v>
      </c>
      <c r="L57" s="1027">
        <f t="shared" si="4"/>
        <v>1</v>
      </c>
      <c r="M57" s="1028">
        <v>217305</v>
      </c>
      <c r="N57" s="1023">
        <f t="shared" si="5"/>
        <v>1</v>
      </c>
      <c r="O57" s="1022">
        <f t="shared" si="16"/>
        <v>1257</v>
      </c>
      <c r="P57" s="1022">
        <f t="shared" si="17"/>
        <v>20</v>
      </c>
      <c r="Q57" s="1024">
        <f t="shared" si="18"/>
        <v>217305</v>
      </c>
      <c r="R57" s="1024">
        <f t="shared" si="19"/>
        <v>172.87589498806682</v>
      </c>
      <c r="S57" s="1024">
        <f t="shared" si="20"/>
        <v>10865.25</v>
      </c>
    </row>
    <row r="58" spans="1:19" ht="13.35" customHeight="1">
      <c r="A58" s="905" t="s">
        <v>487</v>
      </c>
      <c r="B58" s="1029" t="s">
        <v>260</v>
      </c>
      <c r="C58" s="797">
        <v>0</v>
      </c>
      <c r="D58" s="1027">
        <f t="shared" si="0"/>
        <v>0</v>
      </c>
      <c r="E58" s="797">
        <v>0</v>
      </c>
      <c r="F58" s="1027">
        <f t="shared" si="1"/>
        <v>0</v>
      </c>
      <c r="G58" s="1028">
        <v>0</v>
      </c>
      <c r="H58" s="1027">
        <f t="shared" si="2"/>
        <v>0</v>
      </c>
      <c r="I58" s="797">
        <v>280.7</v>
      </c>
      <c r="J58" s="1027">
        <f t="shared" si="3"/>
        <v>1</v>
      </c>
      <c r="K58" s="797">
        <v>4</v>
      </c>
      <c r="L58" s="1027">
        <f t="shared" si="4"/>
        <v>1</v>
      </c>
      <c r="M58" s="1028">
        <v>47089.42</v>
      </c>
      <c r="N58" s="1023">
        <f t="shared" si="5"/>
        <v>1</v>
      </c>
      <c r="O58" s="1022">
        <f t="shared" si="16"/>
        <v>280.7</v>
      </c>
      <c r="P58" s="1022">
        <f t="shared" si="17"/>
        <v>4</v>
      </c>
      <c r="Q58" s="1024">
        <f t="shared" si="18"/>
        <v>47089.42</v>
      </c>
      <c r="R58" s="1024">
        <f t="shared" si="19"/>
        <v>167.7571072319202</v>
      </c>
      <c r="S58" s="1024">
        <f t="shared" si="20"/>
        <v>11772.355</v>
      </c>
    </row>
    <row r="59" spans="1:19" ht="13.35" customHeight="1">
      <c r="A59" s="905" t="s">
        <v>488</v>
      </c>
      <c r="B59" s="1029" t="s">
        <v>256</v>
      </c>
      <c r="C59" s="797">
        <v>0</v>
      </c>
      <c r="D59" s="1027">
        <f t="shared" si="0"/>
        <v>0</v>
      </c>
      <c r="E59" s="797">
        <v>0</v>
      </c>
      <c r="F59" s="1027">
        <f t="shared" si="1"/>
        <v>0</v>
      </c>
      <c r="G59" s="1028">
        <v>0</v>
      </c>
      <c r="H59" s="1027">
        <f t="shared" si="2"/>
        <v>0</v>
      </c>
      <c r="I59" s="797">
        <v>92</v>
      </c>
      <c r="J59" s="1027">
        <f t="shared" si="3"/>
        <v>1</v>
      </c>
      <c r="K59" s="797">
        <v>6</v>
      </c>
      <c r="L59" s="1027">
        <f t="shared" si="4"/>
        <v>1</v>
      </c>
      <c r="M59" s="1028">
        <v>1195.74</v>
      </c>
      <c r="N59" s="1023">
        <f t="shared" si="5"/>
        <v>1</v>
      </c>
      <c r="O59" s="1022">
        <f t="shared" si="16"/>
        <v>92</v>
      </c>
      <c r="P59" s="1022">
        <f t="shared" si="17"/>
        <v>6</v>
      </c>
      <c r="Q59" s="1024">
        <f t="shared" si="18"/>
        <v>1195.74</v>
      </c>
      <c r="R59" s="1024">
        <f t="shared" si="19"/>
        <v>12.997173913043479</v>
      </c>
      <c r="S59" s="1024">
        <f t="shared" si="20"/>
        <v>199.29</v>
      </c>
    </row>
    <row r="60" spans="1:19" ht="13.35" customHeight="1">
      <c r="A60" s="905" t="s">
        <v>489</v>
      </c>
      <c r="B60" s="1029" t="s">
        <v>256</v>
      </c>
      <c r="C60" s="797">
        <v>0</v>
      </c>
      <c r="D60" s="1027">
        <f t="shared" si="0"/>
        <v>0</v>
      </c>
      <c r="E60" s="797">
        <v>0</v>
      </c>
      <c r="F60" s="1027">
        <f t="shared" si="1"/>
        <v>0</v>
      </c>
      <c r="G60" s="1028">
        <v>0</v>
      </c>
      <c r="H60" s="1027">
        <f t="shared" si="2"/>
        <v>0</v>
      </c>
      <c r="I60" s="797">
        <v>4</v>
      </c>
      <c r="J60" s="1027">
        <f t="shared" si="3"/>
        <v>1</v>
      </c>
      <c r="K60" s="797">
        <v>1</v>
      </c>
      <c r="L60" s="1027">
        <f t="shared" si="4"/>
        <v>1</v>
      </c>
      <c r="M60" s="1028">
        <v>78</v>
      </c>
      <c r="N60" s="1023">
        <f t="shared" si="5"/>
        <v>1</v>
      </c>
      <c r="O60" s="1022">
        <f t="shared" si="16"/>
        <v>4</v>
      </c>
      <c r="P60" s="1022">
        <f t="shared" si="17"/>
        <v>1</v>
      </c>
      <c r="Q60" s="1024">
        <f t="shared" si="18"/>
        <v>78</v>
      </c>
      <c r="R60" s="1024">
        <f t="shared" si="19"/>
        <v>19.5</v>
      </c>
      <c r="S60" s="1024">
        <f t="shared" si="20"/>
        <v>78</v>
      </c>
    </row>
    <row r="61" spans="1:19" ht="13.35" customHeight="1">
      <c r="A61" s="905" t="s">
        <v>490</v>
      </c>
      <c r="B61" s="1029" t="s">
        <v>256</v>
      </c>
      <c r="C61" s="797">
        <v>0</v>
      </c>
      <c r="D61" s="1027">
        <f t="shared" si="0"/>
        <v>0</v>
      </c>
      <c r="E61" s="797">
        <v>0</v>
      </c>
      <c r="F61" s="1027">
        <f t="shared" si="1"/>
        <v>0</v>
      </c>
      <c r="G61" s="1028">
        <v>0</v>
      </c>
      <c r="H61" s="1027">
        <f t="shared" si="2"/>
        <v>0</v>
      </c>
      <c r="I61" s="797">
        <v>618</v>
      </c>
      <c r="J61" s="1027">
        <f t="shared" si="3"/>
        <v>1</v>
      </c>
      <c r="K61" s="797">
        <v>25</v>
      </c>
      <c r="L61" s="1027">
        <f t="shared" si="4"/>
        <v>1</v>
      </c>
      <c r="M61" s="1028">
        <v>24427.040000000001</v>
      </c>
      <c r="N61" s="1023">
        <f t="shared" si="5"/>
        <v>1</v>
      </c>
      <c r="O61" s="1022">
        <f t="shared" si="16"/>
        <v>618</v>
      </c>
      <c r="P61" s="1022">
        <f t="shared" si="17"/>
        <v>25</v>
      </c>
      <c r="Q61" s="1024">
        <f t="shared" si="18"/>
        <v>24427.040000000001</v>
      </c>
      <c r="R61" s="1024">
        <f t="shared" si="19"/>
        <v>39.525954692556638</v>
      </c>
      <c r="S61" s="1024">
        <f t="shared" si="20"/>
        <v>977.08159999999998</v>
      </c>
    </row>
    <row r="62" spans="1:19" ht="13.35" customHeight="1">
      <c r="A62" s="905" t="s">
        <v>491</v>
      </c>
      <c r="B62" s="1029" t="s">
        <v>254</v>
      </c>
      <c r="C62" s="797">
        <v>0</v>
      </c>
      <c r="D62" s="1027">
        <f t="shared" si="0"/>
        <v>0</v>
      </c>
      <c r="E62" s="797">
        <v>0</v>
      </c>
      <c r="F62" s="1027">
        <f t="shared" si="1"/>
        <v>0</v>
      </c>
      <c r="G62" s="1028">
        <v>0</v>
      </c>
      <c r="H62" s="1027">
        <f t="shared" si="2"/>
        <v>0</v>
      </c>
      <c r="I62" s="797">
        <v>34</v>
      </c>
      <c r="J62" s="1027">
        <f t="shared" si="3"/>
        <v>1</v>
      </c>
      <c r="K62" s="797">
        <v>1</v>
      </c>
      <c r="L62" s="1027">
        <f t="shared" si="4"/>
        <v>1</v>
      </c>
      <c r="M62" s="1028">
        <v>5555.26</v>
      </c>
      <c r="N62" s="1023">
        <f t="shared" si="5"/>
        <v>1</v>
      </c>
      <c r="O62" s="1022">
        <f t="shared" si="16"/>
        <v>34</v>
      </c>
      <c r="P62" s="1022">
        <f t="shared" si="17"/>
        <v>1</v>
      </c>
      <c r="Q62" s="1024">
        <f t="shared" si="18"/>
        <v>5555.26</v>
      </c>
      <c r="R62" s="1024">
        <f t="shared" si="19"/>
        <v>163.39000000000001</v>
      </c>
      <c r="S62" s="1024">
        <f t="shared" si="20"/>
        <v>5555.26</v>
      </c>
    </row>
    <row r="63" spans="1:19" ht="13.35" customHeight="1">
      <c r="A63" s="901" t="s">
        <v>199</v>
      </c>
      <c r="B63" s="308"/>
      <c r="C63" s="309"/>
      <c r="D63" s="309"/>
      <c r="E63" s="309"/>
      <c r="F63" s="309"/>
      <c r="G63" s="310"/>
      <c r="H63" s="309"/>
      <c r="I63" s="309"/>
      <c r="J63" s="309"/>
      <c r="K63" s="309"/>
      <c r="L63" s="309"/>
      <c r="M63" s="310"/>
      <c r="N63" s="309"/>
      <c r="O63" s="309"/>
      <c r="P63" s="309"/>
      <c r="Q63" s="310"/>
      <c r="R63" s="310"/>
      <c r="S63" s="904"/>
    </row>
    <row r="64" spans="1:19" ht="13.35" customHeight="1">
      <c r="A64" s="1030" t="s">
        <v>201</v>
      </c>
      <c r="B64" s="1025" t="s">
        <v>160</v>
      </c>
      <c r="C64" s="1026">
        <v>1184</v>
      </c>
      <c r="D64" s="1027">
        <f t="shared" si="0"/>
        <v>1</v>
      </c>
      <c r="E64" s="1026">
        <v>932</v>
      </c>
      <c r="F64" s="1027">
        <f t="shared" si="1"/>
        <v>1</v>
      </c>
      <c r="G64" s="1028">
        <v>48076.23</v>
      </c>
      <c r="H64" s="1027">
        <f t="shared" si="2"/>
        <v>1</v>
      </c>
      <c r="I64" s="1026">
        <v>0</v>
      </c>
      <c r="J64" s="1027">
        <f t="shared" si="3"/>
        <v>0</v>
      </c>
      <c r="K64" s="1026">
        <v>0</v>
      </c>
      <c r="L64" s="1027">
        <f t="shared" si="4"/>
        <v>0</v>
      </c>
      <c r="M64" s="1028">
        <v>0</v>
      </c>
      <c r="N64" s="1023">
        <f t="shared" si="5"/>
        <v>0</v>
      </c>
      <c r="O64" s="1022">
        <f t="shared" si="16"/>
        <v>1184</v>
      </c>
      <c r="P64" s="1022">
        <f t="shared" si="17"/>
        <v>932</v>
      </c>
      <c r="Q64" s="1024">
        <f t="shared" si="18"/>
        <v>48076.23</v>
      </c>
      <c r="R64" s="1024">
        <f t="shared" si="19"/>
        <v>40.60492398648649</v>
      </c>
      <c r="S64" s="1024">
        <f t="shared" si="20"/>
        <v>51.583937768240347</v>
      </c>
    </row>
    <row r="65" spans="1:19" ht="13.35" customHeight="1">
      <c r="A65" s="1030" t="s">
        <v>202</v>
      </c>
      <c r="B65" s="1025" t="s">
        <v>160</v>
      </c>
      <c r="C65" s="1026">
        <v>3364</v>
      </c>
      <c r="D65" s="1027">
        <f t="shared" si="0"/>
        <v>1</v>
      </c>
      <c r="E65" s="1026">
        <v>2354</v>
      </c>
      <c r="F65" s="1027">
        <f t="shared" si="1"/>
        <v>1</v>
      </c>
      <c r="G65" s="1028">
        <v>237191.72</v>
      </c>
      <c r="H65" s="1027">
        <f t="shared" si="2"/>
        <v>1</v>
      </c>
      <c r="I65" s="1026">
        <v>0</v>
      </c>
      <c r="J65" s="1027">
        <f t="shared" si="3"/>
        <v>0</v>
      </c>
      <c r="K65" s="1026">
        <v>0</v>
      </c>
      <c r="L65" s="1027">
        <f t="shared" si="4"/>
        <v>0</v>
      </c>
      <c r="M65" s="1028">
        <v>0</v>
      </c>
      <c r="N65" s="1023">
        <f t="shared" si="5"/>
        <v>0</v>
      </c>
      <c r="O65" s="1022">
        <f t="shared" si="16"/>
        <v>3364</v>
      </c>
      <c r="P65" s="1022">
        <f t="shared" si="17"/>
        <v>2354</v>
      </c>
      <c r="Q65" s="1024">
        <f t="shared" si="18"/>
        <v>237191.72</v>
      </c>
      <c r="R65" s="1024">
        <f t="shared" si="19"/>
        <v>70.508834720570746</v>
      </c>
      <c r="S65" s="1024">
        <f t="shared" si="20"/>
        <v>100.76113848768054</v>
      </c>
    </row>
    <row r="66" spans="1:19" ht="13.35" customHeight="1">
      <c r="A66" s="174" t="s">
        <v>265</v>
      </c>
      <c r="B66" s="1025" t="s">
        <v>160</v>
      </c>
      <c r="C66" s="1026">
        <v>2</v>
      </c>
      <c r="D66" s="1027">
        <f t="shared" ref="D66" si="21">IF(O66=0,0,C66/O66)</f>
        <v>1</v>
      </c>
      <c r="E66" s="1026">
        <v>2</v>
      </c>
      <c r="F66" s="1027">
        <f t="shared" ref="F66" si="22">IF(P66=0,0,E66/P66)</f>
        <v>1</v>
      </c>
      <c r="G66" s="1028">
        <v>4300</v>
      </c>
      <c r="H66" s="1027">
        <f t="shared" ref="H66" si="23">IF(Q66=0,0,G66/Q66)</f>
        <v>1</v>
      </c>
      <c r="I66" s="1026">
        <v>0</v>
      </c>
      <c r="J66" s="1027">
        <f t="shared" ref="J66" si="24">IF(O66=0,0,I66/O66)</f>
        <v>0</v>
      </c>
      <c r="K66" s="1026">
        <v>0</v>
      </c>
      <c r="L66" s="1027">
        <f t="shared" ref="L66" si="25">IF(P66=0,0,K66/P66)</f>
        <v>0</v>
      </c>
      <c r="M66" s="1028">
        <v>0</v>
      </c>
      <c r="N66" s="1023">
        <f t="shared" ref="N66" si="26">IF(Q66=0,0,M66/Q66)</f>
        <v>0</v>
      </c>
      <c r="O66" s="1022">
        <f t="shared" ref="O66" si="27">C66+I66</f>
        <v>2</v>
      </c>
      <c r="P66" s="1022">
        <f t="shared" ref="P66" si="28">E66+K66</f>
        <v>2</v>
      </c>
      <c r="Q66" s="1024">
        <f t="shared" ref="Q66" si="29">G66+M66</f>
        <v>4300</v>
      </c>
      <c r="R66" s="1024">
        <f t="shared" ref="R66" si="30">IF(O66=0,0,Q66/O66)</f>
        <v>2150</v>
      </c>
      <c r="S66" s="1024">
        <f t="shared" ref="S66" si="31">IF(O66=0,0,Q66/P66)</f>
        <v>2150</v>
      </c>
    </row>
    <row r="67" spans="1:19" ht="13.35" customHeight="1">
      <c r="A67" s="174" t="s">
        <v>492</v>
      </c>
      <c r="B67" s="1025" t="s">
        <v>160</v>
      </c>
      <c r="C67" s="1026">
        <v>0</v>
      </c>
      <c r="D67" s="1027">
        <f t="shared" si="0"/>
        <v>0</v>
      </c>
      <c r="E67" s="1026">
        <v>0</v>
      </c>
      <c r="F67" s="1027">
        <f t="shared" si="1"/>
        <v>0</v>
      </c>
      <c r="G67" s="1028">
        <v>0</v>
      </c>
      <c r="H67" s="1027">
        <f t="shared" si="2"/>
        <v>0</v>
      </c>
      <c r="I67" s="1026">
        <v>0</v>
      </c>
      <c r="J67" s="1027">
        <f t="shared" si="3"/>
        <v>0</v>
      </c>
      <c r="K67" s="1026">
        <v>0</v>
      </c>
      <c r="L67" s="1027">
        <f t="shared" si="4"/>
        <v>0</v>
      </c>
      <c r="M67" s="1028">
        <v>0</v>
      </c>
      <c r="N67" s="1023">
        <f t="shared" si="5"/>
        <v>0</v>
      </c>
      <c r="O67" s="1022">
        <f t="shared" si="16"/>
        <v>0</v>
      </c>
      <c r="P67" s="1022">
        <f t="shared" si="17"/>
        <v>0</v>
      </c>
      <c r="Q67" s="1024">
        <f t="shared" si="18"/>
        <v>0</v>
      </c>
      <c r="R67" s="1024">
        <f t="shared" si="19"/>
        <v>0</v>
      </c>
      <c r="S67" s="1024">
        <f t="shared" si="20"/>
        <v>0</v>
      </c>
    </row>
    <row r="68" spans="1:19" ht="13.35" customHeight="1">
      <c r="A68" s="905" t="s">
        <v>493</v>
      </c>
      <c r="B68" s="1029" t="s">
        <v>160</v>
      </c>
      <c r="C68" s="797">
        <v>0</v>
      </c>
      <c r="D68" s="1027">
        <f t="shared" si="0"/>
        <v>0</v>
      </c>
      <c r="E68" s="797">
        <v>0</v>
      </c>
      <c r="F68" s="1027">
        <f t="shared" si="1"/>
        <v>0</v>
      </c>
      <c r="G68" s="1028">
        <v>0</v>
      </c>
      <c r="H68" s="1027">
        <f t="shared" si="2"/>
        <v>0</v>
      </c>
      <c r="I68" s="797">
        <v>1</v>
      </c>
      <c r="J68" s="1027">
        <f t="shared" si="3"/>
        <v>1</v>
      </c>
      <c r="K68" s="797">
        <v>1</v>
      </c>
      <c r="L68" s="1027">
        <f t="shared" si="4"/>
        <v>1</v>
      </c>
      <c r="M68" s="1028">
        <v>4332</v>
      </c>
      <c r="N68" s="1023">
        <f t="shared" si="5"/>
        <v>1</v>
      </c>
      <c r="O68" s="1022">
        <f t="shared" si="16"/>
        <v>1</v>
      </c>
      <c r="P68" s="1022">
        <f>E68+K68</f>
        <v>1</v>
      </c>
      <c r="Q68" s="1024">
        <f t="shared" si="18"/>
        <v>4332</v>
      </c>
      <c r="R68" s="1024">
        <f t="shared" si="19"/>
        <v>4332</v>
      </c>
      <c r="S68" s="1024">
        <f t="shared" si="20"/>
        <v>4332</v>
      </c>
    </row>
    <row r="69" spans="1:19" ht="13.35" customHeight="1">
      <c r="A69" s="1031" t="s">
        <v>494</v>
      </c>
      <c r="B69" s="311"/>
      <c r="C69" s="309"/>
      <c r="D69" s="309"/>
      <c r="E69" s="309"/>
      <c r="F69" s="309"/>
      <c r="G69" s="308"/>
      <c r="H69" s="308"/>
      <c r="I69" s="309"/>
      <c r="J69" s="309"/>
      <c r="K69" s="309"/>
      <c r="L69" s="309"/>
      <c r="M69" s="310"/>
      <c r="N69" s="308"/>
      <c r="O69" s="309"/>
      <c r="P69" s="309"/>
      <c r="Q69" s="308"/>
      <c r="R69" s="309"/>
      <c r="S69" s="309"/>
    </row>
    <row r="70" spans="1:19" ht="13.35" customHeight="1">
      <c r="A70" s="907" t="s">
        <v>495</v>
      </c>
      <c r="B70" s="1029" t="s">
        <v>166</v>
      </c>
      <c r="C70" s="797">
        <v>0</v>
      </c>
      <c r="D70" s="1027">
        <f t="shared" si="0"/>
        <v>0</v>
      </c>
      <c r="E70" s="797">
        <v>0</v>
      </c>
      <c r="F70" s="1027">
        <f t="shared" si="1"/>
        <v>0</v>
      </c>
      <c r="G70" s="1028">
        <v>0</v>
      </c>
      <c r="H70" s="1027">
        <f t="shared" si="2"/>
        <v>0</v>
      </c>
      <c r="I70" s="797">
        <v>0</v>
      </c>
      <c r="J70" s="1027">
        <f t="shared" si="3"/>
        <v>0</v>
      </c>
      <c r="K70" s="797">
        <v>0</v>
      </c>
      <c r="L70" s="1027">
        <f t="shared" si="4"/>
        <v>0</v>
      </c>
      <c r="M70" s="1028">
        <v>0</v>
      </c>
      <c r="N70" s="1023">
        <f t="shared" si="5"/>
        <v>0</v>
      </c>
      <c r="O70" s="1022">
        <f t="shared" si="16"/>
        <v>0</v>
      </c>
      <c r="P70" s="1022">
        <f t="shared" si="17"/>
        <v>0</v>
      </c>
      <c r="Q70" s="1024">
        <f t="shared" si="18"/>
        <v>0</v>
      </c>
      <c r="R70" s="1024">
        <f t="shared" si="19"/>
        <v>0</v>
      </c>
      <c r="S70" s="1024">
        <f>IF(O70=0,0,Q70/O70)</f>
        <v>0</v>
      </c>
    </row>
    <row r="71" spans="1:19" ht="13.35" customHeight="1">
      <c r="A71" s="872" t="s">
        <v>496</v>
      </c>
      <c r="B71" s="1029" t="s">
        <v>166</v>
      </c>
      <c r="C71" s="797">
        <v>0</v>
      </c>
      <c r="D71" s="1027">
        <f t="shared" si="0"/>
        <v>0</v>
      </c>
      <c r="E71" s="797">
        <v>0</v>
      </c>
      <c r="F71" s="1027">
        <f t="shared" si="1"/>
        <v>0</v>
      </c>
      <c r="G71" s="1028">
        <v>0</v>
      </c>
      <c r="H71" s="1027">
        <f t="shared" si="2"/>
        <v>0</v>
      </c>
      <c r="I71" s="797">
        <v>31</v>
      </c>
      <c r="J71" s="1027">
        <f t="shared" si="3"/>
        <v>1</v>
      </c>
      <c r="K71" s="797">
        <v>0</v>
      </c>
      <c r="L71" s="1027">
        <f t="shared" si="4"/>
        <v>0</v>
      </c>
      <c r="M71" s="1028">
        <v>53696.074999999997</v>
      </c>
      <c r="N71" s="1023">
        <f t="shared" si="5"/>
        <v>1</v>
      </c>
      <c r="O71" s="1022">
        <f t="shared" si="16"/>
        <v>31</v>
      </c>
      <c r="P71" s="1022">
        <f>E71+K71</f>
        <v>0</v>
      </c>
      <c r="Q71" s="1024">
        <f t="shared" si="18"/>
        <v>53696.074999999997</v>
      </c>
      <c r="R71" s="1024">
        <f t="shared" si="19"/>
        <v>1732.1314516129032</v>
      </c>
      <c r="S71" s="1024">
        <f>IF(O71=0,0,Q71/O71)</f>
        <v>1732.1314516129032</v>
      </c>
    </row>
    <row r="72" spans="1:19" ht="15">
      <c r="A72" s="901" t="s">
        <v>99</v>
      </c>
      <c r="B72" s="308"/>
      <c r="C72" s="309"/>
      <c r="D72" s="309"/>
      <c r="E72" s="309"/>
      <c r="F72" s="309"/>
      <c r="G72" s="310"/>
      <c r="H72" s="309"/>
      <c r="I72" s="309"/>
      <c r="J72" s="309"/>
      <c r="K72" s="309"/>
      <c r="L72" s="309"/>
      <c r="M72" s="310"/>
      <c r="N72" s="309"/>
      <c r="O72" s="309"/>
      <c r="P72" s="309"/>
      <c r="Q72" s="310"/>
      <c r="R72" s="310"/>
      <c r="S72" s="904"/>
    </row>
    <row r="73" spans="1:19" ht="15">
      <c r="A73" s="908" t="s">
        <v>206</v>
      </c>
      <c r="B73" s="1025" t="s">
        <v>166</v>
      </c>
      <c r="C73" s="1026">
        <v>12920</v>
      </c>
      <c r="D73" s="1027">
        <f t="shared" ref="D73:D74" si="32">IF(O73=0,0,C73/O73)</f>
        <v>1</v>
      </c>
      <c r="E73" s="1026">
        <v>12920</v>
      </c>
      <c r="F73" s="1027">
        <f t="shared" ref="F73:F74" si="33">IF(P73=0,0,E73/P73)</f>
        <v>1</v>
      </c>
      <c r="G73" s="1026">
        <v>397089.76</v>
      </c>
      <c r="H73" s="1027">
        <f t="shared" ref="H73:H74" si="34">IF(Q73=0,0,G73/Q73)</f>
        <v>1</v>
      </c>
      <c r="I73" s="1026">
        <v>0</v>
      </c>
      <c r="J73" s="1027">
        <f t="shared" ref="J73:J74" si="35">IF(O73=0,0,I73/O73)</f>
        <v>0</v>
      </c>
      <c r="K73" s="1026">
        <v>0</v>
      </c>
      <c r="L73" s="1027">
        <f t="shared" ref="L73:L74" si="36">IF(P73=0,0,K73/P73)</f>
        <v>0</v>
      </c>
      <c r="M73" s="1028">
        <v>0</v>
      </c>
      <c r="N73" s="1023">
        <f t="shared" ref="N73:N74" si="37">IF(Q73=0,0,M73/Q73)</f>
        <v>0</v>
      </c>
      <c r="O73" s="1022">
        <f t="shared" si="16"/>
        <v>12920</v>
      </c>
      <c r="P73" s="1022">
        <f t="shared" si="17"/>
        <v>12920</v>
      </c>
      <c r="Q73" s="1024">
        <f t="shared" si="18"/>
        <v>397089.76</v>
      </c>
      <c r="R73" s="1024">
        <f t="shared" si="19"/>
        <v>30.734501547987616</v>
      </c>
      <c r="S73" s="1024">
        <f t="shared" si="20"/>
        <v>30.734501547987616</v>
      </c>
    </row>
    <row r="74" spans="1:19" ht="15">
      <c r="A74" s="903" t="s">
        <v>205</v>
      </c>
      <c r="B74" s="1025" t="s">
        <v>166</v>
      </c>
      <c r="C74" s="1026">
        <v>12921</v>
      </c>
      <c r="D74" s="1027">
        <f t="shared" si="32"/>
        <v>1</v>
      </c>
      <c r="E74" s="1026">
        <v>12921</v>
      </c>
      <c r="F74" s="1027">
        <f t="shared" si="33"/>
        <v>1</v>
      </c>
      <c r="G74" s="1026">
        <v>2483133.7400000002</v>
      </c>
      <c r="H74" s="1027">
        <f t="shared" si="34"/>
        <v>1</v>
      </c>
      <c r="I74" s="1026">
        <v>0</v>
      </c>
      <c r="J74" s="1027">
        <f t="shared" si="35"/>
        <v>0</v>
      </c>
      <c r="K74" s="1026">
        <v>0</v>
      </c>
      <c r="L74" s="1027">
        <f t="shared" si="36"/>
        <v>0</v>
      </c>
      <c r="M74" s="1028">
        <v>0</v>
      </c>
      <c r="N74" s="1023">
        <f t="shared" si="37"/>
        <v>0</v>
      </c>
      <c r="O74" s="1022">
        <f t="shared" si="16"/>
        <v>12921</v>
      </c>
      <c r="P74" s="1022">
        <f t="shared" si="17"/>
        <v>12921</v>
      </c>
      <c r="Q74" s="1024">
        <f t="shared" si="18"/>
        <v>2483133.7400000002</v>
      </c>
      <c r="R74" s="1024">
        <f t="shared" si="19"/>
        <v>192.17813946288987</v>
      </c>
      <c r="S74" s="1024">
        <f t="shared" si="20"/>
        <v>192.17813946288987</v>
      </c>
    </row>
    <row r="75" spans="1:19">
      <c r="C75" s="5"/>
      <c r="D75" s="5"/>
      <c r="E75" s="5"/>
      <c r="F75" s="5"/>
      <c r="G75" s="5"/>
      <c r="H75" s="5"/>
      <c r="I75" s="5"/>
      <c r="J75" s="5"/>
      <c r="K75" s="5"/>
      <c r="L75" s="5"/>
      <c r="M75" s="5"/>
      <c r="N75" s="5"/>
      <c r="O75" s="5"/>
      <c r="P75" s="5"/>
      <c r="Q75" s="5"/>
      <c r="R75" s="5"/>
      <c r="S75" s="5"/>
    </row>
    <row r="77" spans="1:19" ht="15.6" customHeight="1">
      <c r="A77" s="1845" t="s">
        <v>497</v>
      </c>
      <c r="B77" s="1845"/>
      <c r="C77" s="1845"/>
      <c r="D77" s="1845"/>
      <c r="E77" s="1845"/>
      <c r="F77" s="1845"/>
      <c r="G77" s="1845"/>
      <c r="H77" s="1845"/>
      <c r="I77" s="1845"/>
      <c r="J77" s="1845"/>
      <c r="K77" s="1845"/>
      <c r="L77" s="1845"/>
      <c r="M77" s="1845"/>
      <c r="N77" s="1845"/>
      <c r="O77" s="1845"/>
      <c r="P77" s="1845"/>
      <c r="Q77" s="318"/>
    </row>
    <row r="78" spans="1:19" ht="15.6" customHeight="1">
      <c r="A78" s="1845" t="s">
        <v>498</v>
      </c>
      <c r="B78" s="1845"/>
      <c r="C78" s="1845"/>
      <c r="D78" s="1845"/>
      <c r="E78" s="1845"/>
      <c r="F78" s="1845"/>
      <c r="G78" s="1845"/>
      <c r="H78" s="494"/>
      <c r="I78" s="494"/>
      <c r="J78" s="494"/>
      <c r="K78" s="494"/>
      <c r="L78" s="494"/>
      <c r="M78" s="494"/>
      <c r="N78" s="494"/>
      <c r="O78" s="494"/>
      <c r="P78" s="494"/>
      <c r="Q78" s="318"/>
    </row>
    <row r="79" spans="1:19" ht="15">
      <c r="A79" s="1845"/>
      <c r="B79" s="1845"/>
      <c r="C79" s="1845"/>
      <c r="D79" s="1845"/>
      <c r="E79" s="1845"/>
      <c r="F79" s="1845"/>
      <c r="G79" s="1845"/>
      <c r="Q79" s="318"/>
    </row>
    <row r="80" spans="1:19">
      <c r="Q80" s="318"/>
    </row>
    <row r="81" spans="17:17">
      <c r="Q81" s="318"/>
    </row>
  </sheetData>
  <customSheetViews>
    <customSheetView guid="{F8F6599B-2A1F-4529-A350-AEBC686D896D}" showPageBreaks="1" fitToPage="1" printArea="1" topLeftCell="A45">
      <selection sqref="A1:S1"/>
      <pageMargins left="0" right="0" top="0" bottom="0" header="0" footer="0"/>
      <printOptions horizontalCentered="1" verticalCentered="1" headings="1" gridLines="1"/>
      <pageSetup scale="48" orientation="landscape" r:id="rId1"/>
    </customSheetView>
  </customSheetViews>
  <mergeCells count="18">
    <mergeCell ref="A1:S1"/>
    <mergeCell ref="C2:H2"/>
    <mergeCell ref="I2:N2"/>
    <mergeCell ref="O2:S2"/>
    <mergeCell ref="C3:D3"/>
    <mergeCell ref="E3:F3"/>
    <mergeCell ref="G3:H3"/>
    <mergeCell ref="I3:J3"/>
    <mergeCell ref="K3:L3"/>
    <mergeCell ref="M3:N3"/>
    <mergeCell ref="O3:O4"/>
    <mergeCell ref="P3:P4"/>
    <mergeCell ref="Q3:Q4"/>
    <mergeCell ref="R3:R4"/>
    <mergeCell ref="A78:G78"/>
    <mergeCell ref="A79:G79"/>
    <mergeCell ref="S3:S4"/>
    <mergeCell ref="A77:P77"/>
  </mergeCells>
  <pageMargins left="0.7" right="0.7" top="0.75" bottom="0.75" header="0.3" footer="0.3"/>
  <pageSetup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U88"/>
  <sheetViews>
    <sheetView zoomScale="50" zoomScaleNormal="50" workbookViewId="0">
      <selection sqref="A1:G1"/>
    </sheetView>
  </sheetViews>
  <sheetFormatPr defaultColWidth="34.5703125" defaultRowHeight="14.25"/>
  <cols>
    <col min="1" max="1" width="41.42578125" style="5" bestFit="1" customWidth="1"/>
    <col min="2" max="2" width="16.140625" style="5" customWidth="1"/>
    <col min="3" max="3" width="14.85546875" style="5" customWidth="1"/>
    <col min="4" max="4" width="18.85546875" style="5" customWidth="1"/>
    <col min="5" max="5" width="47.140625" style="5" customWidth="1"/>
    <col min="6" max="6" width="15.42578125" style="5" customWidth="1"/>
    <col min="7" max="7" width="16.28515625" style="5" customWidth="1"/>
    <col min="8" max="8" width="14.7109375" style="5" bestFit="1" customWidth="1"/>
    <col min="9" max="9" width="14.5703125" style="5" bestFit="1" customWidth="1"/>
    <col min="10" max="10" width="14.5703125" style="27" bestFit="1" customWidth="1"/>
    <col min="11" max="11" width="14.85546875" style="5" customWidth="1"/>
    <col min="12" max="12" width="11" style="5" customWidth="1"/>
    <col min="13" max="13" width="14.5703125" style="5" customWidth="1"/>
    <col min="14" max="14" width="16.5703125" style="5" customWidth="1"/>
    <col min="15" max="15" width="16.42578125" style="5" customWidth="1"/>
    <col min="16" max="16" width="15.42578125" style="5" customWidth="1"/>
    <col min="17" max="17" width="13.7109375" style="5" customWidth="1"/>
    <col min="18" max="18" width="14" style="5" customWidth="1"/>
    <col min="19" max="19" width="15.42578125" style="5" customWidth="1"/>
    <col min="20" max="20" width="19.5703125" style="5" customWidth="1"/>
    <col min="21" max="21" width="12.42578125" style="5" customWidth="1"/>
    <col min="22" max="22" width="12.5703125" style="5" customWidth="1"/>
    <col min="23" max="23" width="14.5703125" style="5" customWidth="1"/>
    <col min="24" max="16384" width="34.5703125" style="5"/>
  </cols>
  <sheetData>
    <row r="1" spans="1:21" ht="73.5" customHeight="1">
      <c r="A1" s="1945" t="s">
        <v>499</v>
      </c>
      <c r="B1" s="1842"/>
      <c r="C1" s="1842"/>
      <c r="D1" s="1842"/>
      <c r="E1" s="1842"/>
      <c r="F1" s="1842"/>
      <c r="G1" s="1842"/>
      <c r="H1" s="273"/>
      <c r="J1" s="5"/>
    </row>
    <row r="2" spans="1:21" ht="24" customHeight="1">
      <c r="A2" s="530"/>
      <c r="B2" s="492"/>
      <c r="C2" s="492"/>
      <c r="D2" s="492"/>
      <c r="E2" s="492"/>
      <c r="F2" s="492"/>
      <c r="G2" s="492"/>
      <c r="H2" s="273"/>
      <c r="J2" s="5"/>
    </row>
    <row r="3" spans="1:21" ht="26.25" customHeight="1">
      <c r="A3" s="1032" t="s">
        <v>50</v>
      </c>
      <c r="B3" s="1033" t="s">
        <v>500</v>
      </c>
      <c r="C3" s="1033" t="s">
        <v>501</v>
      </c>
      <c r="D3" s="1033" t="s">
        <v>433</v>
      </c>
      <c r="E3" s="1034" t="s">
        <v>502</v>
      </c>
      <c r="F3" s="206"/>
      <c r="G3" s="206"/>
      <c r="H3" s="206"/>
      <c r="J3" s="5"/>
    </row>
    <row r="4" spans="1:21" ht="18.75" customHeight="1">
      <c r="A4" s="274" t="s">
        <v>91</v>
      </c>
      <c r="B4" s="274"/>
      <c r="C4" s="274"/>
      <c r="D4" s="1035"/>
      <c r="E4" s="1035"/>
      <c r="F4" s="206"/>
      <c r="G4" s="206"/>
      <c r="H4" s="206"/>
      <c r="I4" s="392"/>
      <c r="J4" s="5"/>
    </row>
    <row r="5" spans="1:21" ht="18.75" customHeight="1">
      <c r="A5" s="274" t="s">
        <v>503</v>
      </c>
      <c r="B5" s="274"/>
      <c r="C5" s="274"/>
      <c r="D5" s="1035"/>
      <c r="E5" s="1035"/>
      <c r="F5" s="206"/>
      <c r="G5" s="206"/>
      <c r="H5" s="206"/>
      <c r="I5" s="392"/>
      <c r="J5" s="5"/>
    </row>
    <row r="6" spans="1:21" ht="22.5" customHeight="1">
      <c r="A6" s="1036" t="s">
        <v>240</v>
      </c>
      <c r="B6" s="995">
        <v>0</v>
      </c>
      <c r="C6" s="1037">
        <v>0</v>
      </c>
      <c r="D6" s="1038">
        <v>960647.66000000015</v>
      </c>
      <c r="E6" s="1039">
        <f t="shared" ref="E6:E66" si="0">B6+C6+D6</f>
        <v>960647.66000000015</v>
      </c>
      <c r="F6" s="275"/>
      <c r="G6" s="275"/>
      <c r="H6" s="1969"/>
      <c r="I6" s="1969"/>
      <c r="J6" s="1969"/>
      <c r="K6" s="12"/>
      <c r="L6" s="12"/>
      <c r="M6" s="12"/>
      <c r="N6" s="12"/>
      <c r="O6" s="12"/>
      <c r="P6" s="12"/>
      <c r="Q6" s="12"/>
      <c r="R6" s="12"/>
      <c r="S6" s="12"/>
      <c r="T6" s="12"/>
      <c r="U6" s="12"/>
    </row>
    <row r="7" spans="1:21" ht="15.75">
      <c r="A7" s="1036" t="s">
        <v>504</v>
      </c>
      <c r="B7" s="995">
        <v>0</v>
      </c>
      <c r="C7" s="1037">
        <v>0</v>
      </c>
      <c r="D7" s="1038">
        <v>979278.85999999987</v>
      </c>
      <c r="E7" s="1039">
        <f t="shared" si="0"/>
        <v>979278.85999999987</v>
      </c>
      <c r="F7" s="275"/>
      <c r="G7" s="275"/>
      <c r="H7" s="275"/>
      <c r="I7" s="392"/>
      <c r="J7" s="23"/>
      <c r="K7" s="12"/>
      <c r="L7" s="12"/>
      <c r="M7" s="12"/>
      <c r="N7" s="12"/>
      <c r="O7" s="12"/>
      <c r="P7" s="12"/>
      <c r="Q7" s="12"/>
      <c r="R7" s="12"/>
      <c r="S7" s="12"/>
      <c r="T7" s="12"/>
      <c r="U7" s="12"/>
    </row>
    <row r="8" spans="1:21" ht="15.75">
      <c r="A8" s="1036" t="s">
        <v>505</v>
      </c>
      <c r="B8" s="995">
        <v>0</v>
      </c>
      <c r="C8" s="1037">
        <v>0</v>
      </c>
      <c r="D8" s="1038">
        <v>2251507.1300000013</v>
      </c>
      <c r="E8" s="1039">
        <f t="shared" si="0"/>
        <v>2251507.1300000013</v>
      </c>
      <c r="F8" s="275"/>
      <c r="G8" s="275"/>
      <c r="H8" s="275"/>
      <c r="I8" s="392"/>
      <c r="J8" s="23"/>
      <c r="K8" s="12"/>
      <c r="L8" s="12"/>
      <c r="M8" s="12"/>
      <c r="N8" s="12"/>
      <c r="O8" s="12"/>
      <c r="P8" s="12"/>
      <c r="Q8" s="12"/>
      <c r="R8" s="12"/>
      <c r="S8" s="12"/>
      <c r="T8" s="12"/>
      <c r="U8" s="12"/>
    </row>
    <row r="9" spans="1:21" ht="15.75">
      <c r="A9" s="1036" t="s">
        <v>506</v>
      </c>
      <c r="B9" s="995">
        <v>0</v>
      </c>
      <c r="C9" s="1037">
        <v>0</v>
      </c>
      <c r="D9" s="1038">
        <v>1585791.6800000009</v>
      </c>
      <c r="E9" s="1039">
        <f t="shared" si="0"/>
        <v>1585791.6800000009</v>
      </c>
      <c r="F9" s="275"/>
      <c r="G9" s="275"/>
      <c r="H9" s="275"/>
      <c r="I9" s="392"/>
      <c r="J9" s="23"/>
      <c r="K9" s="12"/>
      <c r="L9" s="12"/>
      <c r="M9" s="12"/>
      <c r="N9" s="12"/>
      <c r="O9" s="12"/>
      <c r="P9" s="12"/>
      <c r="Q9" s="12"/>
      <c r="R9" s="12"/>
      <c r="S9" s="12"/>
      <c r="T9" s="12"/>
      <c r="U9" s="12"/>
    </row>
    <row r="10" spans="1:21" ht="15.75">
      <c r="A10" s="1036" t="s">
        <v>96</v>
      </c>
      <c r="B10" s="995">
        <v>0</v>
      </c>
      <c r="C10" s="1037">
        <v>0</v>
      </c>
      <c r="D10" s="1038">
        <v>0</v>
      </c>
      <c r="E10" s="1039">
        <f t="shared" si="0"/>
        <v>0</v>
      </c>
      <c r="F10" s="275"/>
      <c r="G10" s="275"/>
      <c r="H10" s="275"/>
      <c r="I10" s="392"/>
      <c r="J10" s="23"/>
      <c r="K10" s="12"/>
      <c r="L10" s="12"/>
      <c r="M10" s="12"/>
      <c r="N10" s="12"/>
      <c r="O10" s="12"/>
      <c r="P10" s="12"/>
      <c r="Q10" s="12"/>
      <c r="R10" s="12"/>
      <c r="S10" s="12"/>
      <c r="T10" s="12"/>
      <c r="U10" s="12"/>
    </row>
    <row r="11" spans="1:21" ht="15.75">
      <c r="A11" s="1036" t="s">
        <v>97</v>
      </c>
      <c r="B11" s="995">
        <v>0</v>
      </c>
      <c r="C11" s="1037">
        <v>0</v>
      </c>
      <c r="D11" s="1038">
        <v>1369014.9700000007</v>
      </c>
      <c r="E11" s="1039">
        <f t="shared" si="0"/>
        <v>1369014.9700000007</v>
      </c>
      <c r="F11" s="275"/>
      <c r="G11" s="275"/>
      <c r="H11" s="275"/>
      <c r="I11" s="392"/>
      <c r="J11" s="23"/>
      <c r="K11" s="12"/>
      <c r="L11" s="12"/>
      <c r="M11" s="12"/>
      <c r="N11" s="12"/>
      <c r="O11" s="12"/>
      <c r="P11" s="12"/>
      <c r="Q11" s="12"/>
      <c r="R11" s="12"/>
      <c r="S11" s="12"/>
      <c r="T11" s="12"/>
      <c r="U11" s="12"/>
    </row>
    <row r="12" spans="1:21" ht="15.75">
      <c r="A12" s="1036" t="s">
        <v>98</v>
      </c>
      <c r="B12" s="995">
        <v>0</v>
      </c>
      <c r="C12" s="1037">
        <v>0</v>
      </c>
      <c r="D12" s="1038">
        <v>289567.9499999999</v>
      </c>
      <c r="E12" s="1039">
        <f t="shared" si="0"/>
        <v>289567.9499999999</v>
      </c>
      <c r="F12" s="275"/>
      <c r="G12" s="275"/>
      <c r="H12" s="275"/>
      <c r="I12" s="392"/>
      <c r="J12" s="23"/>
      <c r="K12" s="12"/>
      <c r="L12" s="12"/>
      <c r="M12" s="12"/>
      <c r="N12" s="12"/>
      <c r="O12" s="12"/>
      <c r="P12" s="12"/>
      <c r="Q12" s="12"/>
      <c r="R12" s="12"/>
      <c r="S12" s="12"/>
      <c r="T12" s="12"/>
      <c r="U12" s="12"/>
    </row>
    <row r="13" spans="1:21" ht="15.75">
      <c r="A13" s="1036" t="s">
        <v>99</v>
      </c>
      <c r="B13" s="995">
        <v>0</v>
      </c>
      <c r="C13" s="1037">
        <v>0</v>
      </c>
      <c r="D13" s="1038">
        <v>2483133.7399999998</v>
      </c>
      <c r="E13" s="1039">
        <f t="shared" si="0"/>
        <v>2483133.7399999998</v>
      </c>
      <c r="F13" s="275"/>
      <c r="G13" s="275"/>
      <c r="H13" s="276"/>
      <c r="I13" s="392"/>
      <c r="J13" s="23"/>
      <c r="K13" s="12"/>
      <c r="L13" s="12"/>
      <c r="M13" s="12"/>
      <c r="N13" s="12"/>
      <c r="O13" s="12"/>
      <c r="P13" s="12"/>
      <c r="Q13" s="12"/>
      <c r="R13" s="12"/>
      <c r="S13" s="12"/>
      <c r="T13" s="12"/>
      <c r="U13" s="12"/>
    </row>
    <row r="14" spans="1:21" ht="15.75">
      <c r="A14" s="1040" t="s">
        <v>100</v>
      </c>
      <c r="B14" s="995">
        <v>0</v>
      </c>
      <c r="C14" s="1037">
        <v>0</v>
      </c>
      <c r="D14" s="1038">
        <v>397089.76000000007</v>
      </c>
      <c r="E14" s="1039">
        <f t="shared" si="0"/>
        <v>397089.76000000007</v>
      </c>
      <c r="F14" s="275"/>
      <c r="G14" s="275"/>
      <c r="H14" s="398"/>
      <c r="I14" s="392"/>
      <c r="J14" s="23"/>
      <c r="K14" s="12"/>
      <c r="L14" s="12"/>
      <c r="M14" s="12"/>
      <c r="N14" s="12"/>
      <c r="O14" s="12"/>
      <c r="P14" s="12"/>
      <c r="Q14" s="12"/>
      <c r="R14" s="12"/>
      <c r="S14" s="12"/>
      <c r="T14" s="12"/>
      <c r="U14" s="12"/>
    </row>
    <row r="15" spans="1:21" ht="18.75">
      <c r="A15" s="1580" t="s">
        <v>507</v>
      </c>
      <c r="B15" s="274"/>
      <c r="C15" s="274"/>
      <c r="D15" s="274"/>
      <c r="E15" s="274"/>
      <c r="F15" s="275"/>
      <c r="G15" s="275"/>
      <c r="H15" s="276"/>
      <c r="I15" s="392"/>
      <c r="J15" s="25"/>
      <c r="L15" s="12"/>
      <c r="M15" s="12"/>
      <c r="N15" s="12"/>
      <c r="O15" s="12"/>
      <c r="P15" s="12"/>
      <c r="Q15" s="12"/>
      <c r="R15" s="12"/>
      <c r="S15" s="12"/>
      <c r="T15" s="12"/>
      <c r="U15" s="12"/>
    </row>
    <row r="16" spans="1:21" ht="15.75">
      <c r="A16" s="1199" t="s">
        <v>240</v>
      </c>
      <c r="B16" s="1037">
        <v>0</v>
      </c>
      <c r="C16" s="1037">
        <v>0</v>
      </c>
      <c r="D16" s="1037">
        <v>0</v>
      </c>
      <c r="E16" s="1037">
        <f t="shared" si="0"/>
        <v>0</v>
      </c>
      <c r="F16" s="275"/>
      <c r="G16" s="275"/>
      <c r="H16" s="276"/>
      <c r="I16" s="392"/>
      <c r="J16" s="12"/>
      <c r="K16" s="12"/>
      <c r="L16" s="12"/>
      <c r="M16" s="12"/>
      <c r="N16" s="12"/>
      <c r="O16" s="12"/>
      <c r="P16" s="12"/>
      <c r="Q16" s="12"/>
      <c r="R16" s="12"/>
      <c r="S16" s="12"/>
      <c r="T16" s="12"/>
      <c r="U16" s="12"/>
    </row>
    <row r="17" spans="1:21" ht="15.75">
      <c r="A17" s="1199" t="s">
        <v>504</v>
      </c>
      <c r="B17" s="1037">
        <v>0</v>
      </c>
      <c r="C17" s="1037">
        <v>0</v>
      </c>
      <c r="D17" s="1037">
        <v>119097.60000000001</v>
      </c>
      <c r="E17" s="1037">
        <f t="shared" si="0"/>
        <v>119097.60000000001</v>
      </c>
      <c r="F17" s="275"/>
      <c r="G17" s="275"/>
      <c r="H17" s="276"/>
      <c r="I17" s="392"/>
      <c r="J17" s="12"/>
      <c r="K17" s="12"/>
      <c r="L17" s="12"/>
      <c r="M17" s="12"/>
      <c r="N17" s="12"/>
      <c r="O17" s="12"/>
      <c r="P17" s="12"/>
      <c r="Q17" s="12"/>
      <c r="R17" s="12"/>
      <c r="S17" s="12"/>
      <c r="T17" s="12"/>
      <c r="U17" s="12"/>
    </row>
    <row r="18" spans="1:21" ht="15.75">
      <c r="A18" s="1199" t="s">
        <v>505</v>
      </c>
      <c r="B18" s="1037">
        <v>0</v>
      </c>
      <c r="C18" s="1037">
        <v>0</v>
      </c>
      <c r="D18" s="1037">
        <v>0</v>
      </c>
      <c r="E18" s="1037">
        <f t="shared" si="0"/>
        <v>0</v>
      </c>
      <c r="F18" s="275"/>
      <c r="G18" s="275"/>
      <c r="H18" s="276"/>
      <c r="I18" s="392"/>
      <c r="J18" s="12"/>
      <c r="K18" s="12"/>
      <c r="L18" s="12"/>
      <c r="M18" s="12"/>
      <c r="N18" s="12"/>
      <c r="O18" s="12"/>
      <c r="P18" s="12"/>
      <c r="Q18" s="12"/>
      <c r="R18" s="12"/>
      <c r="S18" s="12"/>
      <c r="T18" s="12"/>
      <c r="U18" s="12"/>
    </row>
    <row r="19" spans="1:21" ht="15.75">
      <c r="A19" s="1199" t="s">
        <v>506</v>
      </c>
      <c r="B19" s="1037">
        <v>0</v>
      </c>
      <c r="C19" s="1037">
        <v>0</v>
      </c>
      <c r="D19" s="1037">
        <v>91446.76999999999</v>
      </c>
      <c r="E19" s="1037">
        <f t="shared" si="0"/>
        <v>91446.76999999999</v>
      </c>
      <c r="F19" s="275"/>
      <c r="G19" s="275"/>
      <c r="H19" s="276"/>
      <c r="I19" s="392"/>
      <c r="J19" s="12"/>
      <c r="K19" s="12"/>
      <c r="L19" s="12"/>
      <c r="M19" s="12"/>
      <c r="N19" s="12"/>
      <c r="O19" s="12"/>
      <c r="P19" s="12"/>
      <c r="Q19" s="12"/>
      <c r="R19" s="12"/>
      <c r="S19" s="12"/>
      <c r="T19" s="12"/>
      <c r="U19" s="12"/>
    </row>
    <row r="20" spans="1:21" ht="15.75">
      <c r="A20" s="1199" t="s">
        <v>96</v>
      </c>
      <c r="B20" s="1037">
        <v>0</v>
      </c>
      <c r="C20" s="1037">
        <v>0</v>
      </c>
      <c r="D20" s="1037">
        <v>0</v>
      </c>
      <c r="E20" s="1037">
        <f t="shared" si="0"/>
        <v>0</v>
      </c>
      <c r="F20" s="275"/>
      <c r="G20" s="275"/>
      <c r="H20" s="276"/>
      <c r="I20" s="392"/>
      <c r="J20" s="12"/>
      <c r="K20" s="12"/>
      <c r="L20" s="12"/>
      <c r="M20" s="12"/>
      <c r="N20" s="12"/>
      <c r="O20" s="12"/>
      <c r="P20" s="12"/>
      <c r="Q20" s="12"/>
      <c r="R20" s="12"/>
      <c r="S20" s="12"/>
      <c r="T20" s="12"/>
      <c r="U20" s="12"/>
    </row>
    <row r="21" spans="1:21" ht="15.75">
      <c r="A21" s="1199" t="s">
        <v>97</v>
      </c>
      <c r="B21" s="1037">
        <v>0</v>
      </c>
      <c r="C21" s="1037">
        <v>0</v>
      </c>
      <c r="D21" s="1037">
        <v>494157.91999999993</v>
      </c>
      <c r="E21" s="1037">
        <f t="shared" si="0"/>
        <v>494157.91999999993</v>
      </c>
      <c r="F21" s="275"/>
      <c r="G21" s="275"/>
      <c r="H21" s="276"/>
      <c r="I21" s="392"/>
      <c r="J21" s="12"/>
      <c r="K21" s="12"/>
      <c r="L21" s="12"/>
      <c r="M21" s="12"/>
      <c r="N21" s="12"/>
      <c r="O21" s="12"/>
      <c r="P21" s="12"/>
      <c r="Q21" s="12"/>
      <c r="R21" s="12"/>
      <c r="S21" s="12"/>
      <c r="T21" s="12"/>
      <c r="U21" s="12"/>
    </row>
    <row r="22" spans="1:21" ht="15.75">
      <c r="A22" s="1199" t="s">
        <v>98</v>
      </c>
      <c r="B22" s="1037">
        <v>0</v>
      </c>
      <c r="C22" s="1037">
        <v>0</v>
      </c>
      <c r="D22" s="1037">
        <v>4332</v>
      </c>
      <c r="E22" s="1037">
        <f t="shared" si="0"/>
        <v>4332</v>
      </c>
      <c r="F22" s="275"/>
      <c r="G22" s="275"/>
      <c r="H22" s="276"/>
      <c r="I22" s="392"/>
      <c r="J22" s="12"/>
      <c r="K22" s="12"/>
      <c r="L22" s="12"/>
      <c r="M22" s="12"/>
      <c r="N22" s="12"/>
      <c r="O22" s="12"/>
      <c r="P22" s="12"/>
      <c r="Q22" s="12"/>
      <c r="R22" s="12"/>
      <c r="S22" s="12"/>
      <c r="T22" s="12"/>
      <c r="U22" s="12"/>
    </row>
    <row r="23" spans="1:21" ht="15.75">
      <c r="A23" s="1199" t="s">
        <v>99</v>
      </c>
      <c r="B23" s="1037">
        <v>0</v>
      </c>
      <c r="C23" s="1037">
        <v>0</v>
      </c>
      <c r="D23" s="1037">
        <v>0</v>
      </c>
      <c r="E23" s="1037">
        <f t="shared" si="0"/>
        <v>0</v>
      </c>
      <c r="F23" s="275"/>
      <c r="G23" s="275"/>
      <c r="H23" s="276"/>
      <c r="I23" s="392"/>
      <c r="J23" s="12"/>
      <c r="K23" s="12"/>
      <c r="L23" s="12"/>
      <c r="M23" s="12"/>
      <c r="N23" s="12"/>
      <c r="O23" s="12"/>
      <c r="P23" s="12"/>
      <c r="Q23" s="12"/>
      <c r="R23" s="12"/>
      <c r="S23" s="12"/>
      <c r="T23" s="12"/>
      <c r="U23" s="12"/>
    </row>
    <row r="24" spans="1:21" ht="15.75">
      <c r="A24" s="1581" t="s">
        <v>100</v>
      </c>
      <c r="B24" s="1037">
        <v>0</v>
      </c>
      <c r="C24" s="1037">
        <v>0</v>
      </c>
      <c r="D24" s="1037">
        <v>0</v>
      </c>
      <c r="E24" s="1037">
        <f t="shared" si="0"/>
        <v>0</v>
      </c>
      <c r="F24" s="275"/>
      <c r="G24" s="275"/>
      <c r="H24" s="276"/>
      <c r="I24" s="392"/>
      <c r="J24" s="12"/>
      <c r="K24" s="12"/>
      <c r="L24" s="12"/>
      <c r="M24" s="12"/>
      <c r="N24" s="12"/>
      <c r="O24" s="12"/>
      <c r="P24" s="12"/>
      <c r="Q24" s="12"/>
      <c r="R24" s="12"/>
      <c r="S24" s="12"/>
      <c r="T24" s="12"/>
      <c r="U24" s="12"/>
    </row>
    <row r="25" spans="1:21" ht="15.75">
      <c r="A25" s="1582" t="s">
        <v>508</v>
      </c>
      <c r="B25" s="274"/>
      <c r="C25" s="274"/>
      <c r="D25" s="274"/>
      <c r="E25" s="274"/>
      <c r="F25" s="275"/>
      <c r="G25" s="275"/>
      <c r="H25" s="276"/>
      <c r="I25" s="392"/>
      <c r="J25" s="12"/>
      <c r="K25" s="12"/>
      <c r="L25" s="12"/>
      <c r="M25" s="12"/>
      <c r="N25" s="12"/>
      <c r="O25" s="12"/>
      <c r="P25" s="12"/>
      <c r="Q25" s="12"/>
      <c r="R25" s="12"/>
      <c r="S25" s="12"/>
      <c r="T25" s="12"/>
      <c r="U25" s="12"/>
    </row>
    <row r="26" spans="1:21" ht="15.75">
      <c r="A26" s="1199" t="s">
        <v>240</v>
      </c>
      <c r="B26" s="1037">
        <v>0</v>
      </c>
      <c r="C26" s="1037">
        <v>0</v>
      </c>
      <c r="D26" s="1037">
        <v>0</v>
      </c>
      <c r="E26" s="1037">
        <f t="shared" si="0"/>
        <v>0</v>
      </c>
      <c r="F26" s="275"/>
      <c r="G26" s="275"/>
      <c r="H26" s="276"/>
      <c r="I26" s="392"/>
      <c r="J26" s="12"/>
      <c r="K26" s="12"/>
      <c r="L26" s="12"/>
      <c r="M26" s="12"/>
      <c r="N26" s="12"/>
      <c r="O26" s="12"/>
      <c r="P26" s="12"/>
      <c r="Q26" s="12"/>
      <c r="R26" s="12"/>
      <c r="S26" s="12"/>
      <c r="T26" s="12"/>
      <c r="U26" s="12"/>
    </row>
    <row r="27" spans="1:21" ht="15.75">
      <c r="A27" s="1199" t="s">
        <v>504</v>
      </c>
      <c r="B27" s="1037">
        <v>0</v>
      </c>
      <c r="C27" s="1037">
        <v>0</v>
      </c>
      <c r="D27" s="1037">
        <v>0</v>
      </c>
      <c r="E27" s="1037">
        <f t="shared" si="0"/>
        <v>0</v>
      </c>
      <c r="F27" s="275"/>
      <c r="G27" s="275"/>
      <c r="H27" s="276"/>
      <c r="I27" s="392"/>
      <c r="J27" s="12"/>
      <c r="K27" s="12"/>
      <c r="L27" s="12"/>
      <c r="M27" s="12"/>
      <c r="N27" s="12"/>
      <c r="O27" s="12"/>
      <c r="P27" s="12"/>
      <c r="Q27" s="12"/>
      <c r="R27" s="12"/>
      <c r="S27" s="12"/>
      <c r="T27" s="12"/>
      <c r="U27" s="12"/>
    </row>
    <row r="28" spans="1:21" ht="15.75">
      <c r="A28" s="1199" t="s">
        <v>505</v>
      </c>
      <c r="B28" s="1037">
        <v>0</v>
      </c>
      <c r="C28" s="1037">
        <v>0</v>
      </c>
      <c r="D28" s="1037">
        <v>0</v>
      </c>
      <c r="E28" s="1037">
        <f t="shared" si="0"/>
        <v>0</v>
      </c>
      <c r="F28" s="275"/>
      <c r="G28" s="275"/>
      <c r="H28" s="276"/>
      <c r="I28" s="392"/>
      <c r="J28" s="12"/>
      <c r="K28" s="12"/>
      <c r="L28" s="12"/>
      <c r="M28" s="12"/>
      <c r="N28" s="12"/>
      <c r="O28" s="12"/>
      <c r="P28" s="12"/>
      <c r="Q28" s="12"/>
      <c r="R28" s="12"/>
      <c r="S28" s="12"/>
      <c r="T28" s="12"/>
      <c r="U28" s="12"/>
    </row>
    <row r="29" spans="1:21" ht="15.75">
      <c r="A29" s="1199" t="s">
        <v>506</v>
      </c>
      <c r="B29" s="1037">
        <v>0</v>
      </c>
      <c r="C29" s="1037">
        <v>0</v>
      </c>
      <c r="D29" s="1037">
        <v>0</v>
      </c>
      <c r="E29" s="1037">
        <f t="shared" si="0"/>
        <v>0</v>
      </c>
      <c r="F29" s="275"/>
      <c r="G29" s="275"/>
      <c r="H29" s="276"/>
      <c r="I29" s="392"/>
      <c r="J29" s="12"/>
      <c r="K29" s="12"/>
      <c r="L29" s="12"/>
      <c r="M29" s="12"/>
      <c r="N29" s="12"/>
      <c r="O29" s="12"/>
      <c r="P29" s="12"/>
      <c r="Q29" s="12"/>
      <c r="R29" s="12"/>
      <c r="S29" s="12"/>
      <c r="T29" s="12"/>
      <c r="U29" s="12"/>
    </row>
    <row r="30" spans="1:21" ht="15.75">
      <c r="A30" s="1199" t="s">
        <v>96</v>
      </c>
      <c r="B30" s="1037">
        <v>0</v>
      </c>
      <c r="C30" s="1037">
        <v>0</v>
      </c>
      <c r="D30" s="1037">
        <v>0</v>
      </c>
      <c r="E30" s="1037">
        <f t="shared" si="0"/>
        <v>0</v>
      </c>
      <c r="F30" s="275"/>
      <c r="G30" s="275"/>
      <c r="H30" s="276"/>
      <c r="I30" s="392"/>
      <c r="J30" s="12"/>
      <c r="K30" s="12"/>
      <c r="L30" s="12"/>
      <c r="M30" s="12"/>
      <c r="N30" s="12"/>
      <c r="O30" s="12"/>
      <c r="P30" s="12"/>
      <c r="Q30" s="12"/>
      <c r="R30" s="12"/>
      <c r="S30" s="12"/>
      <c r="T30" s="12"/>
      <c r="U30" s="12"/>
    </row>
    <row r="31" spans="1:21" ht="15.75">
      <c r="A31" s="1199" t="s">
        <v>97</v>
      </c>
      <c r="B31" s="1037">
        <v>0</v>
      </c>
      <c r="C31" s="1037">
        <v>0</v>
      </c>
      <c r="D31" s="1037">
        <v>0</v>
      </c>
      <c r="E31" s="1037">
        <f t="shared" si="0"/>
        <v>0</v>
      </c>
      <c r="F31" s="275"/>
      <c r="G31" s="275"/>
      <c r="H31" s="276"/>
      <c r="I31" s="392"/>
      <c r="J31" s="12"/>
      <c r="K31" s="12"/>
      <c r="L31" s="12"/>
      <c r="M31" s="12"/>
      <c r="N31" s="12"/>
      <c r="O31" s="12"/>
      <c r="P31" s="12"/>
      <c r="Q31" s="12"/>
      <c r="R31" s="12"/>
      <c r="S31" s="12"/>
      <c r="T31" s="12"/>
      <c r="U31" s="12"/>
    </row>
    <row r="32" spans="1:21" ht="15.75">
      <c r="A32" s="1199" t="s">
        <v>98</v>
      </c>
      <c r="B32" s="1037">
        <v>0</v>
      </c>
      <c r="C32" s="1037">
        <v>0</v>
      </c>
      <c r="D32" s="1037">
        <v>0</v>
      </c>
      <c r="E32" s="1037">
        <f t="shared" si="0"/>
        <v>0</v>
      </c>
      <c r="F32" s="275"/>
      <c r="G32" s="275"/>
      <c r="H32" s="276"/>
      <c r="I32" s="392"/>
      <c r="J32" s="12"/>
      <c r="K32" s="12"/>
      <c r="L32" s="12"/>
      <c r="M32" s="12"/>
      <c r="N32" s="12"/>
      <c r="O32" s="12"/>
      <c r="P32" s="12"/>
      <c r="Q32" s="12"/>
      <c r="R32" s="12"/>
      <c r="S32" s="12"/>
      <c r="T32" s="12"/>
      <c r="U32" s="12"/>
    </row>
    <row r="33" spans="1:21" ht="15.75">
      <c r="A33" s="1199" t="s">
        <v>99</v>
      </c>
      <c r="B33" s="1037">
        <v>0</v>
      </c>
      <c r="C33" s="1037">
        <v>0</v>
      </c>
      <c r="D33" s="1037">
        <v>0</v>
      </c>
      <c r="E33" s="1037">
        <f t="shared" si="0"/>
        <v>0</v>
      </c>
      <c r="F33" s="275"/>
      <c r="G33" s="275"/>
      <c r="H33" s="276"/>
      <c r="I33" s="392"/>
      <c r="J33" s="12"/>
      <c r="K33" s="12"/>
      <c r="L33" s="12"/>
      <c r="M33" s="12"/>
      <c r="N33" s="12"/>
      <c r="O33" s="12"/>
      <c r="P33" s="12"/>
      <c r="Q33" s="12"/>
      <c r="R33" s="12"/>
      <c r="S33" s="12"/>
      <c r="T33" s="12"/>
      <c r="U33" s="12"/>
    </row>
    <row r="34" spans="1:21" ht="15.75">
      <c r="A34" s="1581" t="s">
        <v>100</v>
      </c>
      <c r="B34" s="1037">
        <v>0</v>
      </c>
      <c r="C34" s="1037">
        <v>0</v>
      </c>
      <c r="D34" s="1037">
        <v>0</v>
      </c>
      <c r="E34" s="1037">
        <f t="shared" si="0"/>
        <v>0</v>
      </c>
      <c r="F34" s="275"/>
      <c r="G34" s="275"/>
      <c r="H34" s="276"/>
      <c r="I34" s="392"/>
      <c r="J34" s="12"/>
      <c r="K34" s="12"/>
      <c r="L34" s="12"/>
      <c r="M34" s="12"/>
      <c r="N34" s="12"/>
      <c r="O34" s="12"/>
      <c r="P34" s="12"/>
      <c r="Q34" s="12"/>
      <c r="R34" s="12"/>
      <c r="S34" s="12"/>
      <c r="T34" s="12"/>
      <c r="U34" s="12"/>
    </row>
    <row r="35" spans="1:21" ht="18.75">
      <c r="A35" s="1582" t="s">
        <v>509</v>
      </c>
      <c r="B35" s="274"/>
      <c r="C35" s="274"/>
      <c r="D35" s="274"/>
      <c r="E35" s="274"/>
      <c r="F35" s="275"/>
      <c r="G35" s="275"/>
      <c r="H35" s="276"/>
      <c r="I35" s="392"/>
      <c r="J35" s="12"/>
      <c r="K35" s="12"/>
      <c r="L35" s="12"/>
      <c r="M35" s="12"/>
      <c r="N35" s="12"/>
      <c r="O35" s="12"/>
      <c r="P35" s="12"/>
      <c r="Q35" s="12"/>
      <c r="R35" s="12"/>
      <c r="S35" s="12"/>
      <c r="T35" s="12"/>
      <c r="U35" s="12"/>
    </row>
    <row r="36" spans="1:21" ht="15.75">
      <c r="A36" s="1036" t="s">
        <v>240</v>
      </c>
      <c r="B36" s="482">
        <v>0</v>
      </c>
      <c r="C36" s="482">
        <v>0</v>
      </c>
      <c r="D36" s="482">
        <v>0</v>
      </c>
      <c r="E36" s="1037">
        <f t="shared" si="0"/>
        <v>0</v>
      </c>
      <c r="F36" s="275"/>
      <c r="G36" s="275"/>
      <c r="H36" s="276"/>
      <c r="I36" s="392"/>
      <c r="J36" s="12"/>
      <c r="K36" s="12"/>
      <c r="L36" s="12"/>
      <c r="M36" s="12"/>
      <c r="N36" s="12"/>
      <c r="O36" s="12"/>
      <c r="P36" s="12"/>
      <c r="Q36" s="12"/>
      <c r="R36" s="12"/>
      <c r="S36" s="12"/>
      <c r="T36" s="12"/>
      <c r="U36" s="12"/>
    </row>
    <row r="37" spans="1:21" ht="15.75">
      <c r="A37" s="1036" t="s">
        <v>504</v>
      </c>
      <c r="B37" s="482">
        <v>0</v>
      </c>
      <c r="C37" s="482">
        <v>0</v>
      </c>
      <c r="D37" s="482">
        <v>0</v>
      </c>
      <c r="E37" s="1037">
        <f t="shared" si="0"/>
        <v>0</v>
      </c>
      <c r="F37" s="275"/>
      <c r="G37" s="275"/>
      <c r="H37" s="276"/>
      <c r="I37" s="392"/>
      <c r="J37" s="12"/>
      <c r="K37" s="12"/>
      <c r="L37" s="12"/>
      <c r="M37" s="12"/>
      <c r="N37" s="12"/>
      <c r="O37" s="12"/>
      <c r="P37" s="12"/>
      <c r="Q37" s="12"/>
      <c r="R37" s="12"/>
      <c r="S37" s="12"/>
      <c r="T37" s="12"/>
      <c r="U37" s="12"/>
    </row>
    <row r="38" spans="1:21" ht="15.75">
      <c r="A38" s="1036" t="s">
        <v>505</v>
      </c>
      <c r="B38" s="482">
        <v>0</v>
      </c>
      <c r="C38" s="482">
        <v>0</v>
      </c>
      <c r="D38" s="482">
        <v>0</v>
      </c>
      <c r="E38" s="1037">
        <f t="shared" si="0"/>
        <v>0</v>
      </c>
      <c r="F38" s="275"/>
      <c r="G38" s="275"/>
      <c r="H38" s="276"/>
      <c r="I38" s="392"/>
      <c r="J38" s="12"/>
      <c r="K38" s="12"/>
      <c r="L38" s="12"/>
      <c r="M38" s="12"/>
      <c r="N38" s="12"/>
      <c r="O38" s="12"/>
      <c r="P38" s="12"/>
      <c r="Q38" s="12"/>
      <c r="R38" s="12"/>
      <c r="S38" s="12"/>
      <c r="T38" s="12"/>
      <c r="U38" s="12"/>
    </row>
    <row r="39" spans="1:21" ht="15.75">
      <c r="A39" s="1036" t="s">
        <v>506</v>
      </c>
      <c r="B39" s="482">
        <v>0</v>
      </c>
      <c r="C39" s="482">
        <v>0</v>
      </c>
      <c r="D39" s="482">
        <v>0</v>
      </c>
      <c r="E39" s="1037">
        <f t="shared" si="0"/>
        <v>0</v>
      </c>
      <c r="F39" s="275"/>
      <c r="G39" s="275"/>
      <c r="H39" s="276"/>
      <c r="I39" s="392"/>
      <c r="J39" s="12"/>
      <c r="K39" s="12"/>
      <c r="L39" s="12"/>
      <c r="M39" s="12"/>
      <c r="N39" s="12"/>
      <c r="O39" s="12"/>
      <c r="P39" s="12"/>
      <c r="Q39" s="12"/>
      <c r="R39" s="12"/>
      <c r="S39" s="12"/>
      <c r="T39" s="12"/>
      <c r="U39" s="12"/>
    </row>
    <row r="40" spans="1:21" ht="15.75">
      <c r="A40" s="1036" t="s">
        <v>96</v>
      </c>
      <c r="B40" s="482">
        <v>0</v>
      </c>
      <c r="C40" s="482">
        <v>0</v>
      </c>
      <c r="D40" s="482">
        <v>0</v>
      </c>
      <c r="E40" s="1037">
        <f t="shared" si="0"/>
        <v>0</v>
      </c>
      <c r="F40" s="275"/>
      <c r="G40" s="275"/>
      <c r="H40" s="276"/>
      <c r="I40" s="392"/>
      <c r="J40" s="12"/>
      <c r="K40" s="12"/>
      <c r="L40" s="12"/>
      <c r="M40" s="12"/>
      <c r="N40" s="12"/>
      <c r="O40" s="12"/>
      <c r="P40" s="12"/>
      <c r="Q40" s="12"/>
      <c r="R40" s="12"/>
      <c r="S40" s="12"/>
      <c r="T40" s="12"/>
      <c r="U40" s="12"/>
    </row>
    <row r="41" spans="1:21" ht="15.75">
      <c r="A41" s="1036" t="s">
        <v>97</v>
      </c>
      <c r="B41" s="482">
        <v>0</v>
      </c>
      <c r="C41" s="482">
        <v>0</v>
      </c>
      <c r="D41" s="482">
        <v>0</v>
      </c>
      <c r="E41" s="1037">
        <f t="shared" si="0"/>
        <v>0</v>
      </c>
      <c r="F41" s="275"/>
      <c r="G41" s="275"/>
      <c r="H41" s="276"/>
      <c r="I41" s="392"/>
      <c r="J41" s="12"/>
      <c r="K41" s="12"/>
      <c r="L41" s="12"/>
      <c r="M41" s="12"/>
      <c r="N41" s="12"/>
      <c r="O41" s="12"/>
      <c r="P41" s="12"/>
      <c r="Q41" s="12"/>
      <c r="R41" s="12"/>
      <c r="S41" s="12"/>
      <c r="T41" s="12"/>
      <c r="U41" s="12"/>
    </row>
    <row r="42" spans="1:21" ht="15.75">
      <c r="A42" s="1036" t="s">
        <v>98</v>
      </c>
      <c r="B42" s="482">
        <v>0</v>
      </c>
      <c r="C42" s="482">
        <v>0</v>
      </c>
      <c r="D42" s="482">
        <v>0</v>
      </c>
      <c r="E42" s="1037">
        <f t="shared" si="0"/>
        <v>0</v>
      </c>
      <c r="F42" s="275"/>
      <c r="G42" s="275"/>
      <c r="H42" s="276"/>
      <c r="I42" s="392"/>
      <c r="J42" s="12"/>
      <c r="K42" s="12"/>
      <c r="L42" s="12"/>
      <c r="M42" s="12"/>
      <c r="N42" s="12"/>
      <c r="O42" s="12"/>
      <c r="P42" s="12"/>
      <c r="Q42" s="12"/>
      <c r="R42" s="12"/>
      <c r="S42" s="12"/>
      <c r="T42" s="12"/>
      <c r="U42" s="12"/>
    </row>
    <row r="43" spans="1:21" ht="15.75">
      <c r="A43" s="1036" t="s">
        <v>99</v>
      </c>
      <c r="B43" s="482">
        <v>0</v>
      </c>
      <c r="C43" s="482">
        <v>0</v>
      </c>
      <c r="D43" s="482">
        <v>0</v>
      </c>
      <c r="E43" s="1037">
        <f t="shared" si="0"/>
        <v>0</v>
      </c>
      <c r="F43" s="275"/>
      <c r="G43" s="275"/>
      <c r="H43" s="276"/>
      <c r="I43" s="392"/>
      <c r="J43" s="12"/>
      <c r="K43" s="12"/>
      <c r="L43" s="12"/>
      <c r="M43" s="12"/>
      <c r="N43" s="12"/>
      <c r="O43" s="12"/>
      <c r="P43" s="12"/>
      <c r="Q43" s="12"/>
      <c r="R43" s="12"/>
      <c r="S43" s="12"/>
      <c r="T43" s="12"/>
      <c r="U43" s="12"/>
    </row>
    <row r="44" spans="1:21" ht="15.75">
      <c r="A44" s="1040" t="s">
        <v>100</v>
      </c>
      <c r="B44" s="482">
        <v>0</v>
      </c>
      <c r="C44" s="482">
        <v>0</v>
      </c>
      <c r="D44" s="482">
        <v>0</v>
      </c>
      <c r="E44" s="1037">
        <f t="shared" si="0"/>
        <v>0</v>
      </c>
      <c r="F44" s="275"/>
      <c r="G44" s="275"/>
      <c r="H44" s="276"/>
      <c r="I44" s="392"/>
      <c r="J44" s="12"/>
      <c r="K44" s="12"/>
      <c r="L44" s="12"/>
      <c r="M44" s="12"/>
      <c r="N44" s="12"/>
      <c r="O44" s="12"/>
      <c r="P44" s="12"/>
      <c r="Q44" s="12"/>
      <c r="R44" s="12"/>
      <c r="S44" s="12"/>
      <c r="T44" s="12"/>
      <c r="U44" s="12"/>
    </row>
    <row r="45" spans="1:21" ht="15.75">
      <c r="A45" s="274" t="s">
        <v>510</v>
      </c>
      <c r="B45" s="274"/>
      <c r="C45" s="274"/>
      <c r="D45" s="274"/>
      <c r="E45" s="274"/>
      <c r="F45" s="275"/>
      <c r="G45" s="275"/>
      <c r="H45" s="276"/>
      <c r="I45" s="392"/>
      <c r="J45" s="12"/>
      <c r="K45" s="12"/>
      <c r="L45" s="12"/>
      <c r="M45" s="12"/>
      <c r="N45" s="12"/>
      <c r="O45" s="12"/>
      <c r="P45" s="12"/>
      <c r="Q45" s="12"/>
      <c r="R45" s="12"/>
      <c r="S45" s="12"/>
      <c r="T45" s="12"/>
      <c r="U45" s="12"/>
    </row>
    <row r="46" spans="1:21" ht="15.75">
      <c r="A46" s="1036" t="s">
        <v>240</v>
      </c>
      <c r="B46" s="482">
        <v>0</v>
      </c>
      <c r="C46" s="482">
        <v>0</v>
      </c>
      <c r="D46" s="482">
        <v>0</v>
      </c>
      <c r="E46" s="1037">
        <f t="shared" si="0"/>
        <v>0</v>
      </c>
      <c r="F46" s="275"/>
      <c r="G46" s="275"/>
      <c r="H46" s="276"/>
      <c r="I46" s="392"/>
      <c r="J46" s="12"/>
      <c r="K46" s="12"/>
      <c r="L46" s="12"/>
      <c r="M46" s="12"/>
      <c r="N46" s="12"/>
      <c r="O46" s="12"/>
      <c r="P46" s="12"/>
      <c r="Q46" s="12"/>
      <c r="R46" s="12"/>
      <c r="S46" s="12"/>
      <c r="T46" s="12"/>
      <c r="U46" s="12"/>
    </row>
    <row r="47" spans="1:21" ht="15.75">
      <c r="A47" s="1036" t="s">
        <v>504</v>
      </c>
      <c r="B47" s="482">
        <v>0</v>
      </c>
      <c r="C47" s="482">
        <v>0</v>
      </c>
      <c r="D47" s="482">
        <v>0</v>
      </c>
      <c r="E47" s="1037">
        <f t="shared" si="0"/>
        <v>0</v>
      </c>
      <c r="F47" s="275"/>
      <c r="G47" s="275"/>
      <c r="H47" s="276"/>
      <c r="I47" s="392"/>
      <c r="J47" s="12"/>
      <c r="K47" s="12"/>
      <c r="L47" s="12"/>
      <c r="M47" s="12"/>
      <c r="N47" s="12"/>
      <c r="O47" s="12"/>
      <c r="P47" s="12"/>
      <c r="Q47" s="12"/>
      <c r="R47" s="12"/>
      <c r="S47" s="12"/>
      <c r="T47" s="12"/>
      <c r="U47" s="12"/>
    </row>
    <row r="48" spans="1:21" ht="15.75">
      <c r="A48" s="1036" t="s">
        <v>505</v>
      </c>
      <c r="B48" s="482">
        <v>0</v>
      </c>
      <c r="C48" s="482">
        <v>0</v>
      </c>
      <c r="D48" s="482">
        <v>0</v>
      </c>
      <c r="E48" s="1037">
        <f t="shared" si="0"/>
        <v>0</v>
      </c>
      <c r="F48" s="275"/>
      <c r="G48" s="275"/>
      <c r="H48" s="276"/>
      <c r="I48" s="392"/>
      <c r="J48" s="12"/>
      <c r="K48" s="12"/>
      <c r="L48" s="12"/>
      <c r="M48" s="12"/>
      <c r="N48" s="12"/>
      <c r="O48" s="12"/>
      <c r="P48" s="12"/>
      <c r="Q48" s="12"/>
      <c r="R48" s="12"/>
      <c r="S48" s="12"/>
      <c r="T48" s="12"/>
      <c r="U48" s="12"/>
    </row>
    <row r="49" spans="1:21" ht="15.75">
      <c r="A49" s="1036" t="s">
        <v>506</v>
      </c>
      <c r="B49" s="482">
        <v>0</v>
      </c>
      <c r="C49" s="482">
        <v>0</v>
      </c>
      <c r="D49" s="482">
        <v>0</v>
      </c>
      <c r="E49" s="1037">
        <f t="shared" si="0"/>
        <v>0</v>
      </c>
      <c r="F49" s="275"/>
      <c r="G49" s="275"/>
      <c r="H49" s="276"/>
      <c r="I49" s="392"/>
      <c r="J49" s="12"/>
      <c r="K49" s="12"/>
      <c r="L49" s="12"/>
      <c r="M49" s="12"/>
      <c r="N49" s="12"/>
      <c r="O49" s="12"/>
      <c r="P49" s="12"/>
      <c r="Q49" s="12"/>
      <c r="R49" s="12"/>
      <c r="S49" s="12"/>
      <c r="T49" s="12"/>
      <c r="U49" s="12"/>
    </row>
    <row r="50" spans="1:21" ht="15.75">
      <c r="A50" s="1036" t="s">
        <v>96</v>
      </c>
      <c r="B50" s="482">
        <v>0</v>
      </c>
      <c r="C50" s="482">
        <v>0</v>
      </c>
      <c r="D50" s="482">
        <v>0</v>
      </c>
      <c r="E50" s="1037">
        <f t="shared" si="0"/>
        <v>0</v>
      </c>
      <c r="F50" s="275"/>
      <c r="G50" s="275"/>
      <c r="H50" s="276"/>
      <c r="I50" s="392"/>
      <c r="J50" s="12"/>
      <c r="K50" s="12"/>
      <c r="L50" s="12"/>
      <c r="M50" s="12"/>
      <c r="N50" s="12"/>
      <c r="O50" s="12"/>
      <c r="P50" s="12"/>
      <c r="Q50" s="12"/>
      <c r="R50" s="12"/>
      <c r="S50" s="12"/>
      <c r="T50" s="12"/>
      <c r="U50" s="12"/>
    </row>
    <row r="51" spans="1:21" ht="15.75">
      <c r="A51" s="1036" t="s">
        <v>97</v>
      </c>
      <c r="B51" s="482">
        <v>0</v>
      </c>
      <c r="C51" s="482">
        <v>0</v>
      </c>
      <c r="D51" s="482">
        <v>0</v>
      </c>
      <c r="E51" s="1037">
        <f t="shared" si="0"/>
        <v>0</v>
      </c>
      <c r="F51" s="275"/>
      <c r="G51" s="275"/>
      <c r="H51" s="276"/>
      <c r="I51" s="392"/>
      <c r="J51" s="12"/>
      <c r="K51" s="12"/>
      <c r="L51" s="12"/>
      <c r="M51" s="12"/>
      <c r="N51" s="12"/>
      <c r="O51" s="12"/>
      <c r="P51" s="12"/>
      <c r="Q51" s="12"/>
      <c r="R51" s="12"/>
      <c r="S51" s="12"/>
      <c r="T51" s="12"/>
      <c r="U51" s="12"/>
    </row>
    <row r="52" spans="1:21" ht="15.75">
      <c r="A52" s="1036" t="s">
        <v>98</v>
      </c>
      <c r="B52" s="482">
        <v>0</v>
      </c>
      <c r="C52" s="482">
        <v>0</v>
      </c>
      <c r="D52" s="482">
        <v>0</v>
      </c>
      <c r="E52" s="1037">
        <f t="shared" si="0"/>
        <v>0</v>
      </c>
      <c r="F52" s="275"/>
      <c r="G52" s="275"/>
      <c r="H52" s="276"/>
      <c r="I52" s="392"/>
      <c r="J52" s="12"/>
      <c r="K52" s="12"/>
      <c r="L52" s="12"/>
      <c r="M52" s="12"/>
      <c r="N52" s="12"/>
      <c r="O52" s="12"/>
      <c r="P52" s="12"/>
      <c r="Q52" s="12"/>
      <c r="R52" s="12"/>
      <c r="S52" s="12"/>
      <c r="T52" s="12"/>
      <c r="U52" s="12"/>
    </row>
    <row r="53" spans="1:21" ht="15.75">
      <c r="A53" s="1036" t="s">
        <v>99</v>
      </c>
      <c r="B53" s="482">
        <v>0</v>
      </c>
      <c r="C53" s="482">
        <v>0</v>
      </c>
      <c r="D53" s="482">
        <v>0</v>
      </c>
      <c r="E53" s="1037">
        <f t="shared" si="0"/>
        <v>0</v>
      </c>
      <c r="F53" s="275"/>
      <c r="G53" s="275"/>
      <c r="H53" s="276"/>
      <c r="I53" s="392"/>
      <c r="J53" s="12"/>
      <c r="K53" s="12"/>
      <c r="L53" s="12"/>
      <c r="M53" s="12"/>
      <c r="N53" s="12"/>
      <c r="O53" s="12"/>
      <c r="P53" s="12"/>
      <c r="Q53" s="12"/>
      <c r="R53" s="12"/>
      <c r="S53" s="12"/>
      <c r="T53" s="12"/>
      <c r="U53" s="12"/>
    </row>
    <row r="54" spans="1:21" ht="15.75">
      <c r="A54" s="1040" t="s">
        <v>100</v>
      </c>
      <c r="B54" s="482">
        <v>0</v>
      </c>
      <c r="C54" s="482">
        <v>0</v>
      </c>
      <c r="D54" s="482">
        <v>0</v>
      </c>
      <c r="E54" s="1037">
        <f t="shared" si="0"/>
        <v>0</v>
      </c>
      <c r="F54" s="275"/>
      <c r="G54" s="275"/>
      <c r="H54" s="276"/>
      <c r="I54" s="392"/>
      <c r="J54" s="12"/>
      <c r="K54" s="12"/>
      <c r="L54" s="12"/>
      <c r="M54" s="12"/>
      <c r="N54" s="12"/>
      <c r="O54" s="12"/>
      <c r="P54" s="12"/>
      <c r="Q54" s="12"/>
      <c r="R54" s="12"/>
      <c r="S54" s="12"/>
      <c r="T54" s="12"/>
      <c r="U54" s="12"/>
    </row>
    <row r="55" spans="1:21" ht="15.75">
      <c r="A55" s="274" t="s">
        <v>511</v>
      </c>
      <c r="B55" s="274"/>
      <c r="C55" s="274"/>
      <c r="D55" s="274"/>
      <c r="E55" s="274"/>
      <c r="F55" s="275"/>
      <c r="G55" s="275"/>
      <c r="H55" s="276"/>
      <c r="I55" s="392"/>
      <c r="J55" s="12"/>
      <c r="K55" s="12"/>
      <c r="L55" s="12"/>
      <c r="M55" s="12"/>
      <c r="N55" s="12"/>
      <c r="O55" s="12"/>
      <c r="P55" s="12"/>
      <c r="Q55" s="12"/>
      <c r="R55" s="12"/>
      <c r="S55" s="12"/>
      <c r="T55" s="12"/>
      <c r="U55" s="12"/>
    </row>
    <row r="56" spans="1:21" ht="15.75">
      <c r="A56" s="690"/>
      <c r="B56" s="482"/>
      <c r="C56" s="482"/>
      <c r="D56" s="482"/>
      <c r="E56" s="1037">
        <f t="shared" si="0"/>
        <v>0</v>
      </c>
      <c r="F56" s="275"/>
      <c r="G56" s="275"/>
      <c r="H56" s="276"/>
      <c r="I56" s="392"/>
      <c r="J56" s="12"/>
      <c r="K56" s="12"/>
      <c r="L56" s="12"/>
      <c r="M56" s="12"/>
      <c r="N56" s="12"/>
      <c r="O56" s="12"/>
      <c r="P56" s="12"/>
      <c r="Q56" s="12"/>
      <c r="R56" s="12"/>
      <c r="S56" s="12"/>
      <c r="T56" s="12"/>
      <c r="U56" s="12"/>
    </row>
    <row r="57" spans="1:21" ht="15.75">
      <c r="A57" s="274" t="s">
        <v>61</v>
      </c>
      <c r="B57" s="274"/>
      <c r="C57" s="274"/>
      <c r="D57" s="274"/>
      <c r="E57" s="274"/>
      <c r="F57" s="275"/>
      <c r="G57" s="275"/>
      <c r="H57" s="276"/>
      <c r="I57" s="392"/>
      <c r="J57" s="12"/>
      <c r="K57" s="12"/>
      <c r="L57" s="12"/>
      <c r="M57" s="12"/>
      <c r="N57" s="12"/>
      <c r="O57" s="12"/>
      <c r="P57" s="12"/>
      <c r="Q57" s="12"/>
      <c r="R57" s="12"/>
      <c r="S57" s="12"/>
      <c r="T57" s="12"/>
      <c r="U57" s="12"/>
    </row>
    <row r="58" spans="1:21" ht="15.75">
      <c r="A58" s="1036" t="s">
        <v>240</v>
      </c>
      <c r="B58" s="482">
        <v>0</v>
      </c>
      <c r="C58" s="482">
        <v>0</v>
      </c>
      <c r="D58" s="482">
        <v>0</v>
      </c>
      <c r="E58" s="1037">
        <f t="shared" si="0"/>
        <v>0</v>
      </c>
      <c r="F58" s="275"/>
      <c r="G58" s="275"/>
      <c r="H58" s="276"/>
      <c r="I58" s="392"/>
      <c r="J58" s="12"/>
      <c r="K58" s="12"/>
      <c r="L58" s="12"/>
      <c r="M58" s="12"/>
      <c r="N58" s="12"/>
      <c r="O58" s="12"/>
      <c r="P58" s="12"/>
      <c r="Q58" s="12"/>
      <c r="R58" s="12"/>
      <c r="S58" s="12"/>
      <c r="T58" s="12"/>
      <c r="U58" s="12"/>
    </row>
    <row r="59" spans="1:21" ht="15.75">
      <c r="A59" s="1036" t="s">
        <v>504</v>
      </c>
      <c r="B59" s="482">
        <v>0</v>
      </c>
      <c r="C59" s="482">
        <v>0</v>
      </c>
      <c r="D59" s="482">
        <v>0</v>
      </c>
      <c r="E59" s="1037">
        <f t="shared" si="0"/>
        <v>0</v>
      </c>
      <c r="F59" s="275"/>
      <c r="G59" s="275"/>
      <c r="H59" s="276"/>
      <c r="I59" s="392"/>
      <c r="J59" s="12"/>
      <c r="K59" s="12"/>
      <c r="L59" s="12"/>
      <c r="M59" s="12"/>
      <c r="N59" s="12"/>
      <c r="O59" s="12"/>
      <c r="P59" s="12"/>
      <c r="Q59" s="12"/>
      <c r="R59" s="12"/>
      <c r="S59" s="12"/>
      <c r="T59" s="12"/>
      <c r="U59" s="12"/>
    </row>
    <row r="60" spans="1:21" ht="15.75">
      <c r="A60" s="1036" t="s">
        <v>505</v>
      </c>
      <c r="B60" s="482">
        <v>0</v>
      </c>
      <c r="C60" s="482">
        <v>0</v>
      </c>
      <c r="D60" s="482">
        <v>0</v>
      </c>
      <c r="E60" s="1037">
        <f t="shared" si="0"/>
        <v>0</v>
      </c>
      <c r="F60" s="275"/>
      <c r="G60" s="275"/>
      <c r="H60" s="276"/>
      <c r="I60" s="392"/>
      <c r="J60" s="12"/>
      <c r="K60" s="12"/>
      <c r="L60" s="12"/>
      <c r="M60" s="12"/>
      <c r="N60" s="12"/>
      <c r="O60" s="12"/>
      <c r="P60" s="12"/>
      <c r="Q60" s="12"/>
      <c r="R60" s="12"/>
      <c r="S60" s="12"/>
      <c r="T60" s="12"/>
      <c r="U60" s="12"/>
    </row>
    <row r="61" spans="1:21" ht="15.75">
      <c r="A61" s="1036" t="s">
        <v>506</v>
      </c>
      <c r="B61" s="482">
        <v>0</v>
      </c>
      <c r="C61" s="482">
        <v>0</v>
      </c>
      <c r="D61" s="482">
        <v>0</v>
      </c>
      <c r="E61" s="1037">
        <f t="shared" si="0"/>
        <v>0</v>
      </c>
      <c r="F61" s="275"/>
      <c r="G61" s="275"/>
      <c r="H61" s="276"/>
      <c r="I61" s="392"/>
      <c r="J61" s="12"/>
      <c r="K61" s="12"/>
      <c r="L61" s="12"/>
      <c r="M61" s="12"/>
      <c r="N61" s="12"/>
      <c r="O61" s="12"/>
      <c r="P61" s="12"/>
      <c r="Q61" s="12"/>
      <c r="R61" s="12"/>
      <c r="S61" s="12"/>
      <c r="T61" s="12"/>
      <c r="U61" s="12"/>
    </row>
    <row r="62" spans="1:21" ht="15.75">
      <c r="A62" s="1036" t="s">
        <v>96</v>
      </c>
      <c r="B62" s="482">
        <v>0</v>
      </c>
      <c r="C62" s="482">
        <v>0</v>
      </c>
      <c r="D62" s="482">
        <v>0</v>
      </c>
      <c r="E62" s="1037">
        <f t="shared" si="0"/>
        <v>0</v>
      </c>
      <c r="F62" s="275"/>
      <c r="G62" s="275"/>
      <c r="H62" s="276"/>
      <c r="I62" s="392"/>
      <c r="J62" s="12"/>
      <c r="K62" s="12"/>
      <c r="L62" s="12"/>
      <c r="M62" s="12"/>
      <c r="N62" s="12"/>
      <c r="O62" s="12"/>
      <c r="P62" s="12"/>
      <c r="Q62" s="12"/>
      <c r="R62" s="12"/>
      <c r="S62" s="12"/>
      <c r="T62" s="12"/>
      <c r="U62" s="12"/>
    </row>
    <row r="63" spans="1:21" ht="15.75">
      <c r="A63" s="1036" t="s">
        <v>97</v>
      </c>
      <c r="B63" s="482">
        <v>0</v>
      </c>
      <c r="C63" s="482">
        <v>0</v>
      </c>
      <c r="D63" s="482">
        <v>0</v>
      </c>
      <c r="E63" s="1037">
        <f t="shared" si="0"/>
        <v>0</v>
      </c>
      <c r="F63" s="275"/>
      <c r="G63" s="275"/>
      <c r="H63" s="276"/>
      <c r="I63" s="392"/>
      <c r="J63" s="12"/>
      <c r="K63" s="12"/>
      <c r="L63" s="12"/>
      <c r="M63" s="12"/>
      <c r="N63" s="12"/>
      <c r="O63" s="12"/>
      <c r="P63" s="12"/>
      <c r="Q63" s="12"/>
      <c r="R63" s="12"/>
      <c r="S63" s="12"/>
      <c r="T63" s="12"/>
      <c r="U63" s="12"/>
    </row>
    <row r="64" spans="1:21" ht="15.75">
      <c r="A64" s="1036" t="s">
        <v>98</v>
      </c>
      <c r="B64" s="482">
        <v>0</v>
      </c>
      <c r="C64" s="482">
        <v>0</v>
      </c>
      <c r="D64" s="482">
        <v>0</v>
      </c>
      <c r="E64" s="1037">
        <f t="shared" si="0"/>
        <v>0</v>
      </c>
      <c r="F64" s="275"/>
      <c r="G64" s="275"/>
      <c r="H64" s="276"/>
      <c r="I64" s="392"/>
      <c r="J64" s="12"/>
      <c r="K64" s="12"/>
      <c r="L64" s="12"/>
      <c r="M64" s="12"/>
      <c r="N64" s="12"/>
      <c r="O64" s="12"/>
      <c r="P64" s="12"/>
      <c r="Q64" s="12"/>
      <c r="R64" s="12"/>
      <c r="S64" s="12"/>
      <c r="T64" s="12"/>
      <c r="U64" s="12"/>
    </row>
    <row r="65" spans="1:21" ht="15.75">
      <c r="A65" s="1036" t="s">
        <v>99</v>
      </c>
      <c r="B65" s="482">
        <v>0</v>
      </c>
      <c r="C65" s="482">
        <v>0</v>
      </c>
      <c r="D65" s="482">
        <v>0</v>
      </c>
      <c r="E65" s="1037">
        <f t="shared" si="0"/>
        <v>0</v>
      </c>
      <c r="F65" s="275"/>
      <c r="G65" s="275"/>
      <c r="H65" s="276"/>
      <c r="I65" s="392"/>
      <c r="J65" s="12"/>
      <c r="K65" s="12"/>
      <c r="L65" s="12"/>
      <c r="M65" s="12"/>
      <c r="N65" s="12"/>
      <c r="O65" s="12"/>
      <c r="P65" s="12"/>
      <c r="Q65" s="12"/>
      <c r="R65" s="12"/>
      <c r="S65" s="12"/>
      <c r="T65" s="12"/>
      <c r="U65" s="12"/>
    </row>
    <row r="66" spans="1:21" ht="15.75">
      <c r="A66" s="1040" t="s">
        <v>100</v>
      </c>
      <c r="B66" s="482">
        <v>0</v>
      </c>
      <c r="C66" s="482">
        <v>0</v>
      </c>
      <c r="D66" s="482">
        <v>0</v>
      </c>
      <c r="E66" s="1037">
        <f t="shared" si="0"/>
        <v>0</v>
      </c>
      <c r="F66" s="275"/>
      <c r="G66" s="275"/>
      <c r="H66" s="276"/>
      <c r="I66" s="392"/>
      <c r="J66" s="12"/>
      <c r="K66" s="12"/>
      <c r="L66" s="12"/>
      <c r="M66" s="12"/>
      <c r="N66" s="12"/>
      <c r="O66" s="12"/>
      <c r="P66" s="12"/>
      <c r="Q66" s="12"/>
      <c r="R66" s="12"/>
      <c r="S66" s="12"/>
      <c r="T66" s="12"/>
      <c r="U66" s="12"/>
    </row>
    <row r="67" spans="1:21" ht="15.75">
      <c r="A67" s="691"/>
      <c r="B67" s="482">
        <v>0</v>
      </c>
      <c r="C67" s="482">
        <v>0</v>
      </c>
      <c r="D67" s="482">
        <v>0</v>
      </c>
      <c r="E67" s="1037"/>
      <c r="F67" s="275"/>
      <c r="G67" s="275"/>
      <c r="H67" s="275"/>
      <c r="I67" s="392"/>
      <c r="J67" s="12"/>
      <c r="K67" s="12"/>
      <c r="L67" s="12"/>
      <c r="M67" s="12"/>
      <c r="N67" s="12"/>
      <c r="O67" s="12"/>
      <c r="P67" s="12"/>
      <c r="Q67" s="12"/>
      <c r="R67" s="12"/>
      <c r="S67" s="12"/>
      <c r="T67" s="12"/>
      <c r="U67" s="12"/>
    </row>
    <row r="68" spans="1:21" s="1" customFormat="1" ht="15.75">
      <c r="A68" s="337" t="s">
        <v>102</v>
      </c>
      <c r="B68" s="1041">
        <f>SUM(B6:B66)</f>
        <v>0</v>
      </c>
      <c r="C68" s="1041">
        <f>SUM(C6:C66)</f>
        <v>0</v>
      </c>
      <c r="D68" s="1041">
        <f>SUM(D6:D66)</f>
        <v>11025066.040000001</v>
      </c>
      <c r="E68" s="1041">
        <f>SUM(E6:E66)</f>
        <v>11025066.040000001</v>
      </c>
      <c r="F68" s="277"/>
      <c r="G68" s="277"/>
      <c r="H68"/>
      <c r="I68" s="392"/>
      <c r="J68" s="26"/>
      <c r="K68" s="26"/>
      <c r="L68" s="26"/>
      <c r="M68" s="26"/>
      <c r="N68" s="26"/>
      <c r="O68" s="26"/>
      <c r="P68" s="26"/>
      <c r="Q68" s="26"/>
      <c r="R68" s="26"/>
      <c r="S68" s="26"/>
      <c r="T68" s="26"/>
      <c r="U68" s="26"/>
    </row>
    <row r="69" spans="1:21" ht="15.75">
      <c r="A69" s="274"/>
      <c r="B69" s="274"/>
      <c r="C69" s="274"/>
      <c r="D69" s="274"/>
      <c r="E69" s="317"/>
      <c r="F69" s="275"/>
      <c r="G69" s="275"/>
      <c r="H69" s="275"/>
      <c r="I69" s="392"/>
      <c r="J69" s="12"/>
      <c r="K69" s="12"/>
      <c r="L69" s="12"/>
      <c r="M69" s="12"/>
      <c r="N69" s="12"/>
      <c r="O69" s="12"/>
      <c r="P69" s="12"/>
      <c r="Q69" s="12"/>
      <c r="R69" s="12"/>
      <c r="S69" s="12"/>
      <c r="T69" s="12"/>
      <c r="U69" s="12"/>
    </row>
    <row r="70" spans="1:21" ht="16.350000000000001" customHeight="1">
      <c r="A70" s="264" t="s">
        <v>103</v>
      </c>
      <c r="B70" s="1037">
        <v>14373.88</v>
      </c>
      <c r="C70" s="1037">
        <v>4788</v>
      </c>
      <c r="D70" s="1037">
        <v>0</v>
      </c>
      <c r="E70" s="1037">
        <f t="shared" ref="E70:E79" si="1">B70+C70+D70</f>
        <v>19161.879999999997</v>
      </c>
      <c r="F70" s="275"/>
      <c r="G70" s="275"/>
      <c r="H70" s="1969"/>
      <c r="I70" s="1969"/>
      <c r="J70" s="1969"/>
      <c r="K70" s="12"/>
      <c r="L70" s="12"/>
      <c r="M70" s="12"/>
      <c r="N70" s="12"/>
      <c r="O70" s="12"/>
      <c r="P70" s="12"/>
      <c r="Q70" s="12"/>
      <c r="R70" s="12"/>
      <c r="S70" s="12"/>
      <c r="T70" s="12"/>
      <c r="U70" s="12"/>
    </row>
    <row r="71" spans="1:21" ht="15.75">
      <c r="A71" s="1036" t="s">
        <v>512</v>
      </c>
      <c r="B71" s="1037">
        <v>0</v>
      </c>
      <c r="C71" s="1037">
        <v>0</v>
      </c>
      <c r="D71" s="1037">
        <v>0</v>
      </c>
      <c r="E71" s="1037">
        <f t="shared" si="1"/>
        <v>0</v>
      </c>
      <c r="F71" s="275"/>
      <c r="G71" s="275"/>
      <c r="H71" s="275"/>
      <c r="I71" s="392"/>
      <c r="J71" s="12"/>
      <c r="K71" s="12"/>
      <c r="L71" s="12"/>
      <c r="M71" s="12"/>
      <c r="N71" s="12"/>
      <c r="O71" s="12"/>
      <c r="P71" s="12"/>
      <c r="Q71" s="12"/>
      <c r="R71" s="12"/>
      <c r="S71" s="12"/>
      <c r="T71" s="12"/>
      <c r="U71" s="12"/>
    </row>
    <row r="72" spans="1:21" ht="15.75">
      <c r="A72" s="1036" t="s">
        <v>104</v>
      </c>
      <c r="B72" s="1038">
        <v>141666.63000000006</v>
      </c>
      <c r="C72" s="1038">
        <v>133.71</v>
      </c>
      <c r="D72" s="1037">
        <v>0</v>
      </c>
      <c r="E72" s="1037">
        <f t="shared" si="1"/>
        <v>141800.34000000005</v>
      </c>
      <c r="F72" s="275"/>
      <c r="G72" s="275"/>
      <c r="H72" s="275"/>
      <c r="I72" s="392"/>
      <c r="J72" s="12"/>
      <c r="K72" s="12"/>
      <c r="L72" s="12"/>
      <c r="M72" s="12"/>
      <c r="N72" s="12"/>
      <c r="O72" s="12"/>
      <c r="P72" s="12"/>
      <c r="Q72" s="12"/>
      <c r="R72" s="12"/>
      <c r="S72" s="12"/>
      <c r="T72" s="12"/>
      <c r="U72" s="12"/>
    </row>
    <row r="73" spans="1:21" ht="15.75">
      <c r="A73" s="1036" t="s">
        <v>105</v>
      </c>
      <c r="B73" s="1038">
        <v>139319.58999999988</v>
      </c>
      <c r="C73" s="1038">
        <v>930317.97000000009</v>
      </c>
      <c r="D73" s="1037">
        <v>0</v>
      </c>
      <c r="E73" s="1037">
        <f t="shared" si="1"/>
        <v>1069637.56</v>
      </c>
      <c r="F73" s="275"/>
      <c r="G73" s="275"/>
      <c r="H73" s="275"/>
      <c r="I73" s="392"/>
      <c r="J73" s="12"/>
      <c r="K73" s="12"/>
      <c r="L73" s="12"/>
      <c r="M73" s="12"/>
      <c r="N73" s="12"/>
      <c r="O73" s="12"/>
      <c r="P73" s="12"/>
      <c r="Q73" s="12"/>
      <c r="R73" s="12"/>
      <c r="S73" s="12"/>
      <c r="T73" s="12"/>
      <c r="U73" s="12"/>
    </row>
    <row r="74" spans="1:21" ht="17.100000000000001" customHeight="1">
      <c r="A74" s="1042" t="s">
        <v>106</v>
      </c>
      <c r="B74" s="1038">
        <v>0</v>
      </c>
      <c r="C74" s="1038">
        <v>0</v>
      </c>
      <c r="D74" s="1037">
        <v>0</v>
      </c>
      <c r="E74" s="1037">
        <f t="shared" si="1"/>
        <v>0</v>
      </c>
      <c r="F74" s="275"/>
      <c r="G74" s="275"/>
      <c r="H74" s="275"/>
      <c r="I74" s="392"/>
      <c r="J74" s="12"/>
      <c r="K74" s="12"/>
      <c r="L74" s="12"/>
      <c r="M74" s="12"/>
      <c r="N74" s="12"/>
      <c r="O74" s="12"/>
      <c r="P74" s="12"/>
      <c r="Q74" s="12"/>
      <c r="R74" s="12"/>
      <c r="S74" s="12"/>
      <c r="T74" s="12"/>
      <c r="U74" s="12"/>
    </row>
    <row r="75" spans="1:21" ht="15.75">
      <c r="A75" s="1008" t="s">
        <v>513</v>
      </c>
      <c r="B75" s="1038">
        <v>0</v>
      </c>
      <c r="C75" s="1038">
        <v>118536.63</v>
      </c>
      <c r="D75" s="1037">
        <v>0</v>
      </c>
      <c r="E75" s="1037">
        <f t="shared" si="1"/>
        <v>118536.63</v>
      </c>
      <c r="F75" s="275"/>
      <c r="G75" s="275"/>
      <c r="H75" s="275"/>
      <c r="I75" s="392"/>
      <c r="J75" s="12"/>
      <c r="K75" s="12"/>
      <c r="L75" s="12"/>
      <c r="M75" s="12"/>
      <c r="N75" s="12"/>
      <c r="O75" s="12"/>
      <c r="P75" s="12"/>
      <c r="Q75" s="12"/>
      <c r="R75" s="12"/>
      <c r="S75" s="12"/>
      <c r="T75" s="12"/>
      <c r="U75" s="12"/>
    </row>
    <row r="76" spans="1:21" ht="15.75">
      <c r="A76" s="1036" t="s">
        <v>108</v>
      </c>
      <c r="B76" s="1038">
        <v>208620.82000000018</v>
      </c>
      <c r="C76" s="1038">
        <v>82722.809999999983</v>
      </c>
      <c r="D76" s="1037">
        <v>0</v>
      </c>
      <c r="E76" s="1037">
        <f t="shared" si="1"/>
        <v>291343.63000000018</v>
      </c>
      <c r="F76" s="275"/>
      <c r="G76" s="275"/>
      <c r="H76" s="275"/>
      <c r="I76" s="392"/>
      <c r="J76" s="12"/>
      <c r="K76" s="12"/>
      <c r="L76" s="12"/>
      <c r="M76" s="12"/>
      <c r="N76" s="12"/>
      <c r="O76" s="12"/>
      <c r="P76" s="12"/>
      <c r="Q76" s="12"/>
      <c r="R76" s="12"/>
      <c r="S76" s="12"/>
      <c r="T76" s="12"/>
      <c r="U76" s="12"/>
    </row>
    <row r="77" spans="1:21" ht="15.75">
      <c r="A77" s="1036" t="s">
        <v>109</v>
      </c>
      <c r="B77" s="1038">
        <v>1357478.0200000014</v>
      </c>
      <c r="C77" s="1038">
        <v>991464.69000000041</v>
      </c>
      <c r="D77" s="1037">
        <v>1126.81</v>
      </c>
      <c r="E77" s="1037">
        <f t="shared" si="1"/>
        <v>2350069.5200000019</v>
      </c>
      <c r="F77" s="206"/>
      <c r="G77" s="206"/>
      <c r="H77" s="206"/>
      <c r="I77" s="392"/>
    </row>
    <row r="78" spans="1:21" ht="15.75">
      <c r="A78" s="278" t="s">
        <v>110</v>
      </c>
      <c r="B78" s="1038">
        <v>0</v>
      </c>
      <c r="C78" s="1038">
        <v>32382.089999999997</v>
      </c>
      <c r="D78" s="1037">
        <v>0</v>
      </c>
      <c r="E78" s="1037">
        <f t="shared" si="1"/>
        <v>32382.089999999997</v>
      </c>
      <c r="F78" s="206"/>
      <c r="G78" s="206"/>
      <c r="H78" s="206"/>
      <c r="I78" s="392"/>
    </row>
    <row r="79" spans="1:21" ht="15.75">
      <c r="A79" s="278" t="s">
        <v>111</v>
      </c>
      <c r="B79" s="1038">
        <v>30790.37000000001</v>
      </c>
      <c r="C79" s="1038">
        <v>0</v>
      </c>
      <c r="D79" s="1037">
        <v>0</v>
      </c>
      <c r="E79" s="1037">
        <f t="shared" si="1"/>
        <v>30790.37000000001</v>
      </c>
      <c r="F79" s="206"/>
      <c r="G79" s="206"/>
      <c r="H79" s="206"/>
      <c r="I79" s="392"/>
    </row>
    <row r="80" spans="1:21" ht="15.75">
      <c r="A80" s="1035"/>
      <c r="B80" s="1035"/>
      <c r="C80" s="1035"/>
      <c r="D80" s="1035"/>
      <c r="E80" s="1035"/>
      <c r="F80" s="275"/>
      <c r="G80" s="206"/>
      <c r="H80" s="206"/>
      <c r="I80" s="392"/>
    </row>
    <row r="81" spans="1:10" ht="15.75">
      <c r="A81" s="1043" t="s">
        <v>113</v>
      </c>
      <c r="B81" s="1041">
        <f>B68+SUM(B70:B79)</f>
        <v>1892249.3100000017</v>
      </c>
      <c r="C81" s="1041">
        <f>C68+SUM(C70:C79)</f>
        <v>2160345.9000000004</v>
      </c>
      <c r="D81" s="1041">
        <f>D68+SUM(D70:D79)</f>
        <v>11026192.850000001</v>
      </c>
      <c r="E81" s="1041">
        <f>E68+SUM(E70:E79)</f>
        <v>15078788.060000002</v>
      </c>
      <c r="F81" s="206"/>
      <c r="G81" s="206"/>
      <c r="H81"/>
      <c r="I81" s="392"/>
    </row>
    <row r="82" spans="1:10" ht="15.75">
      <c r="A82" s="1967"/>
      <c r="B82" s="1929"/>
      <c r="C82" s="1929"/>
      <c r="D82" s="1929"/>
      <c r="E82" s="1929"/>
      <c r="F82" s="1929"/>
      <c r="G82" s="1929"/>
      <c r="H82" s="1929"/>
    </row>
    <row r="83" spans="1:10" ht="14.25" customHeight="1">
      <c r="A83" s="1968"/>
      <c r="B83" s="1968"/>
      <c r="C83" s="1968"/>
      <c r="D83" s="1968"/>
      <c r="E83" s="1968"/>
      <c r="F83" s="206"/>
      <c r="G83" s="206"/>
      <c r="H83" s="283"/>
    </row>
    <row r="84" spans="1:10" ht="29.25" customHeight="1">
      <c r="A84" s="1845" t="s">
        <v>514</v>
      </c>
      <c r="B84" s="1845"/>
      <c r="C84" s="1845"/>
      <c r="D84" s="1845"/>
      <c r="E84" s="1845"/>
      <c r="F84" s="51"/>
      <c r="G84" s="51"/>
      <c r="H84" s="51"/>
      <c r="I84" s="51"/>
      <c r="J84" s="51"/>
    </row>
    <row r="85" spans="1:10" ht="30" customHeight="1">
      <c r="A85" s="1965" t="s">
        <v>515</v>
      </c>
      <c r="B85" s="1966"/>
      <c r="C85" s="1966"/>
      <c r="D85" s="1966"/>
      <c r="E85" s="1966"/>
      <c r="F85" s="491"/>
      <c r="G85" s="206"/>
      <c r="H85" s="206"/>
    </row>
    <row r="86" spans="1:10" ht="30" customHeight="1">
      <c r="A86" s="1965" t="s">
        <v>516</v>
      </c>
      <c r="B86" s="1965"/>
      <c r="C86" s="1965"/>
      <c r="D86" s="1965"/>
      <c r="E86" s="1965"/>
      <c r="F86" s="51"/>
      <c r="G86" s="51"/>
      <c r="H86" s="51"/>
    </row>
    <row r="87" spans="1:10" ht="15">
      <c r="A87" s="774"/>
      <c r="B87" s="51"/>
      <c r="C87" s="51"/>
      <c r="D87" s="51"/>
      <c r="E87" s="51"/>
      <c r="F87" s="51"/>
      <c r="G87" s="51"/>
      <c r="H87" s="51"/>
    </row>
    <row r="88" spans="1:10" ht="15.75">
      <c r="A88" s="206" t="s">
        <v>291</v>
      </c>
    </row>
  </sheetData>
  <customSheetViews>
    <customSheetView guid="{F8F6599B-2A1F-4529-A350-AEBC686D896D}" showPageBreaks="1" fitToPage="1" printArea="1" hiddenColumns="1">
      <selection activeCell="D14" sqref="D14"/>
      <pageMargins left="0" right="0" top="0" bottom="0" header="0" footer="0"/>
      <printOptions horizontalCentered="1" verticalCentered="1" headings="1" gridLines="1"/>
      <pageSetup scale="82" orientation="landscape" r:id="rId1"/>
    </customSheetView>
  </customSheetViews>
  <mergeCells count="8">
    <mergeCell ref="A85:E85"/>
    <mergeCell ref="A86:E86"/>
    <mergeCell ref="A1:G1"/>
    <mergeCell ref="A82:H82"/>
    <mergeCell ref="A83:E83"/>
    <mergeCell ref="H6:J6"/>
    <mergeCell ref="H70:J70"/>
    <mergeCell ref="A84:E84"/>
  </mergeCells>
  <pageMargins left="0.7" right="0.7" top="0.75" bottom="0.75" header="0.3" footer="0.3"/>
  <pageSetup orientation="landscape" r:id="rId2"/>
  <ignoredErrors>
    <ignoredError sqref="B68:E6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J23"/>
  <sheetViews>
    <sheetView zoomScale="50" zoomScaleNormal="50" workbookViewId="0">
      <selection activeCell="M61" sqref="M61"/>
    </sheetView>
  </sheetViews>
  <sheetFormatPr defaultColWidth="9.42578125" defaultRowHeight="12.75"/>
  <cols>
    <col min="1" max="1" width="18.42578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8" customWidth="1"/>
    <col min="10" max="10" width="25.5703125" bestFit="1" customWidth="1"/>
    <col min="11" max="11" width="14.85546875" customWidth="1"/>
    <col min="17" max="17" width="13.7109375" customWidth="1"/>
  </cols>
  <sheetData>
    <row r="1" spans="1:10" ht="60" customHeight="1">
      <c r="A1" s="1976" t="s">
        <v>517</v>
      </c>
      <c r="B1" s="1977"/>
      <c r="C1" s="1977"/>
      <c r="D1" s="1977"/>
      <c r="E1" s="1977"/>
      <c r="F1" s="1977"/>
      <c r="G1" s="1977"/>
      <c r="H1" s="1977"/>
      <c r="I1" s="16"/>
      <c r="J1" s="692"/>
    </row>
    <row r="2" spans="1:10" ht="23.25" customHeight="1">
      <c r="A2" s="1970" t="s">
        <v>518</v>
      </c>
      <c r="B2" s="1971"/>
      <c r="C2" s="1971"/>
      <c r="D2" s="1971"/>
      <c r="E2" s="1971"/>
      <c r="F2" s="1971"/>
      <c r="G2" s="1971"/>
      <c r="H2" s="1972"/>
    </row>
    <row r="3" spans="1:10" ht="86.1" customHeight="1">
      <c r="A3" s="1044" t="s">
        <v>434</v>
      </c>
      <c r="B3" s="1045" t="s">
        <v>519</v>
      </c>
      <c r="C3" s="1045" t="s">
        <v>520</v>
      </c>
      <c r="D3" s="1045" t="s">
        <v>521</v>
      </c>
      <c r="E3" s="1045" t="s">
        <v>522</v>
      </c>
      <c r="F3" s="1045" t="s">
        <v>523</v>
      </c>
      <c r="G3" s="1045" t="s">
        <v>524</v>
      </c>
      <c r="H3" s="1045" t="s">
        <v>525</v>
      </c>
    </row>
    <row r="4" spans="1:10" ht="20.85" customHeight="1">
      <c r="A4" s="909" t="s">
        <v>526</v>
      </c>
      <c r="B4" s="1046">
        <v>11920</v>
      </c>
      <c r="C4" s="1046">
        <v>24046</v>
      </c>
      <c r="D4" s="1046">
        <v>17</v>
      </c>
      <c r="E4" s="1046">
        <v>0</v>
      </c>
      <c r="F4" s="1046">
        <v>1765</v>
      </c>
      <c r="G4" s="1046">
        <v>1262</v>
      </c>
      <c r="H4" s="1046">
        <v>5610</v>
      </c>
    </row>
    <row r="5" spans="1:10" ht="18.600000000000001" customHeight="1">
      <c r="A5" s="909" t="s">
        <v>527</v>
      </c>
      <c r="B5" s="1046">
        <v>7</v>
      </c>
      <c r="C5" s="1046">
        <v>4059</v>
      </c>
      <c r="D5" s="1046">
        <v>8</v>
      </c>
      <c r="E5" s="1046">
        <v>0</v>
      </c>
      <c r="F5" s="1046">
        <v>0</v>
      </c>
      <c r="G5" s="1046">
        <v>0</v>
      </c>
      <c r="H5" s="1046">
        <v>101</v>
      </c>
    </row>
    <row r="6" spans="1:10" ht="15.75">
      <c r="A6" s="1043" t="s">
        <v>53</v>
      </c>
      <c r="B6" s="1046">
        <f>SUM(B4:B5)</f>
        <v>11927</v>
      </c>
      <c r="C6" s="1046">
        <f t="shared" ref="C6:H6" si="0">SUM(C4:C5)</f>
        <v>28105</v>
      </c>
      <c r="D6" s="1046">
        <f t="shared" si="0"/>
        <v>25</v>
      </c>
      <c r="E6" s="1046">
        <f t="shared" si="0"/>
        <v>0</v>
      </c>
      <c r="F6" s="1046">
        <f t="shared" si="0"/>
        <v>1765</v>
      </c>
      <c r="G6" s="1046">
        <f t="shared" si="0"/>
        <v>1262</v>
      </c>
      <c r="H6" s="1046">
        <f t="shared" si="0"/>
        <v>5711</v>
      </c>
    </row>
    <row r="7" spans="1:10" ht="15.75">
      <c r="A7" s="206"/>
      <c r="B7" s="206"/>
      <c r="C7" s="206"/>
      <c r="D7" s="206"/>
      <c r="E7" s="206"/>
      <c r="F7" s="206"/>
      <c r="G7" s="206"/>
      <c r="H7" s="206"/>
    </row>
    <row r="8" spans="1:10" ht="14.1" customHeight="1">
      <c r="A8" s="1845" t="s">
        <v>497</v>
      </c>
      <c r="B8" s="1845"/>
      <c r="C8" s="1845"/>
      <c r="D8" s="1845"/>
      <c r="E8" s="1845"/>
      <c r="F8" s="1845"/>
      <c r="G8" s="1845"/>
      <c r="H8" s="1845"/>
      <c r="I8" s="693"/>
      <c r="J8" s="693"/>
    </row>
    <row r="9" spans="1:10" ht="14.1" customHeight="1">
      <c r="A9" s="206" t="s">
        <v>528</v>
      </c>
      <c r="B9" s="494"/>
      <c r="C9" s="494"/>
      <c r="D9" s="494"/>
      <c r="E9" s="494"/>
      <c r="F9" s="494"/>
      <c r="G9" s="494"/>
      <c r="H9" s="494"/>
      <c r="I9" s="693"/>
      <c r="J9" s="693"/>
    </row>
    <row r="10" spans="1:10" ht="15.6" customHeight="1">
      <c r="A10" s="1978"/>
      <c r="B10" s="1978"/>
      <c r="C10" s="1978"/>
      <c r="D10" s="1978"/>
      <c r="E10" s="1978"/>
      <c r="F10" s="1978"/>
      <c r="G10" s="206"/>
      <c r="H10" s="206"/>
    </row>
    <row r="11" spans="1:10" ht="15.75">
      <c r="A11" s="204"/>
      <c r="B11" s="206"/>
      <c r="C11" s="206"/>
      <c r="D11" s="206"/>
      <c r="E11" s="206"/>
      <c r="F11" s="206"/>
      <c r="G11" s="206"/>
      <c r="H11" s="206"/>
    </row>
    <row r="12" spans="1:10" ht="15.75">
      <c r="A12" s="204" t="s">
        <v>529</v>
      </c>
      <c r="B12" s="206"/>
      <c r="C12" s="206"/>
      <c r="D12" s="206"/>
      <c r="E12" s="206"/>
      <c r="F12" s="206"/>
      <c r="G12" s="206"/>
      <c r="H12" s="206"/>
    </row>
    <row r="13" spans="1:10" ht="44.1" customHeight="1">
      <c r="A13" s="1047"/>
      <c r="B13" s="1973" t="s">
        <v>530</v>
      </c>
      <c r="C13" s="1974"/>
      <c r="D13" s="1974"/>
      <c r="E13" s="1974"/>
      <c r="F13" s="1975"/>
      <c r="G13" s="273"/>
      <c r="H13" s="273"/>
    </row>
    <row r="14" spans="1:10" ht="110.25">
      <c r="A14" s="1048" t="s">
        <v>531</v>
      </c>
      <c r="B14" s="1045" t="s">
        <v>532</v>
      </c>
      <c r="C14" s="1045" t="s">
        <v>533</v>
      </c>
      <c r="D14" s="1045" t="s">
        <v>534</v>
      </c>
      <c r="E14" s="1045" t="s">
        <v>535</v>
      </c>
      <c r="F14" s="1045" t="s">
        <v>536</v>
      </c>
      <c r="G14" s="470"/>
      <c r="H14" s="470"/>
    </row>
    <row r="15" spans="1:10" ht="12.6" customHeight="1">
      <c r="A15" s="1000"/>
      <c r="B15" s="1000"/>
      <c r="C15" s="1000"/>
      <c r="D15" s="1000"/>
      <c r="E15" s="1000"/>
      <c r="F15" s="1000"/>
      <c r="G15" s="471"/>
      <c r="H15" s="471"/>
    </row>
    <row r="16" spans="1:10" ht="15.75">
      <c r="A16" s="1000"/>
      <c r="B16" s="1000"/>
      <c r="C16" s="1000"/>
      <c r="D16" s="1000"/>
      <c r="E16" s="1000"/>
      <c r="F16" s="1000"/>
      <c r="G16" s="471"/>
      <c r="H16" s="471"/>
    </row>
    <row r="17" spans="1:10" ht="15.75">
      <c r="A17" s="1043" t="s">
        <v>53</v>
      </c>
      <c r="B17" s="1046">
        <f>SUM(B15:B16)</f>
        <v>0</v>
      </c>
      <c r="C17" s="1046">
        <f>SUM(C15:C16)</f>
        <v>0</v>
      </c>
      <c r="D17" s="1046">
        <f>SUM(D15:D16)</f>
        <v>0</v>
      </c>
      <c r="E17" s="1046">
        <f>SUM(E15:E16)</f>
        <v>0</v>
      </c>
      <c r="F17" s="1046">
        <f>SUM(F15:F16)</f>
        <v>0</v>
      </c>
      <c r="G17" s="472"/>
      <c r="H17" s="472"/>
    </row>
    <row r="18" spans="1:10" ht="14.1" customHeight="1">
      <c r="A18" s="206"/>
      <c r="B18" s="206"/>
      <c r="C18" s="206"/>
      <c r="D18" s="206"/>
      <c r="E18" s="206"/>
      <c r="F18" s="206"/>
      <c r="G18" s="206"/>
      <c r="H18" s="206"/>
    </row>
    <row r="19" spans="1:10" ht="12" customHeight="1">
      <c r="A19" s="206"/>
      <c r="B19" s="206"/>
      <c r="C19" s="206"/>
      <c r="D19" s="206"/>
      <c r="E19" s="206"/>
      <c r="F19" s="206"/>
      <c r="G19" s="206"/>
      <c r="H19" s="206"/>
      <c r="J19" s="473"/>
    </row>
    <row r="20" spans="1:10" ht="15.6" customHeight="1">
      <c r="A20" s="1978"/>
      <c r="B20" s="1978"/>
      <c r="C20" s="1978"/>
      <c r="D20" s="1978"/>
      <c r="E20" s="1978"/>
      <c r="F20" s="1978"/>
      <c r="G20" s="206"/>
      <c r="H20" s="206"/>
    </row>
    <row r="21" spans="1:10" ht="31.5" customHeight="1">
      <c r="A21" s="1845" t="s">
        <v>497</v>
      </c>
      <c r="B21" s="1845"/>
      <c r="C21" s="1845"/>
      <c r="D21" s="1845"/>
      <c r="E21" s="1845"/>
      <c r="F21" s="1845"/>
      <c r="G21" s="1845"/>
      <c r="H21" s="1845"/>
      <c r="I21" s="693"/>
      <c r="J21" s="693"/>
    </row>
    <row r="22" spans="1:10" ht="15.75">
      <c r="A22" s="206"/>
      <c r="B22" s="53"/>
      <c r="C22" s="53"/>
      <c r="D22" s="53"/>
      <c r="E22" s="53"/>
      <c r="F22" s="53"/>
      <c r="G22" s="53"/>
      <c r="H22" s="53"/>
    </row>
    <row r="23" spans="1:10">
      <c r="A23" s="53"/>
      <c r="B23" s="53"/>
      <c r="C23" s="53"/>
      <c r="D23" s="53"/>
      <c r="E23" s="53"/>
      <c r="F23" s="53"/>
      <c r="G23" s="53"/>
      <c r="H23" s="53"/>
    </row>
  </sheetData>
  <customSheetViews>
    <customSheetView guid="{F8F6599B-2A1F-4529-A350-AEBC686D896D}" showPageBreaks="1" fitToPage="1" printArea="1">
      <pageMargins left="0" right="0" top="0" bottom="0" header="0" footer="0"/>
      <printOptions horizontalCentered="1" verticalCentered="1" headings="1" gridLines="1"/>
      <pageSetup scale="95" orientation="landscape" r:id="rId1"/>
    </customSheetView>
  </customSheetViews>
  <mergeCells count="7">
    <mergeCell ref="A21:H21"/>
    <mergeCell ref="A2:H2"/>
    <mergeCell ref="B13:F13"/>
    <mergeCell ref="A1:H1"/>
    <mergeCell ref="A10:F10"/>
    <mergeCell ref="A20:F20"/>
    <mergeCell ref="A8:H8"/>
  </mergeCells>
  <pageMargins left="0.7" right="0.7" top="0.75" bottom="0.75" header="0.3" footer="0.3"/>
  <pageSetup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63"/>
  <sheetViews>
    <sheetView zoomScale="50" zoomScaleNormal="50" workbookViewId="0">
      <selection sqref="A1:G1"/>
    </sheetView>
  </sheetViews>
  <sheetFormatPr defaultColWidth="20.5703125" defaultRowHeight="14.25"/>
  <cols>
    <col min="1" max="1" width="41.5703125" style="5" customWidth="1"/>
    <col min="2" max="2" width="16.140625" style="5" customWidth="1"/>
    <col min="3" max="3" width="14.85546875" style="5" customWidth="1"/>
    <col min="4" max="4" width="18.85546875" style="28" customWidth="1"/>
    <col min="5" max="5" width="47.140625" style="28" customWidth="1"/>
    <col min="6" max="6" width="15.42578125" style="5" customWidth="1"/>
    <col min="7" max="7" width="16.28515625" style="14" customWidth="1"/>
    <col min="8" max="8" width="30.42578125" style="5" customWidth="1"/>
    <col min="9" max="9" width="14.42578125" style="5" customWidth="1"/>
    <col min="10" max="10" width="13.5703125" style="5" customWidth="1"/>
    <col min="11" max="11" width="14.85546875" style="5" customWidth="1"/>
    <col min="12" max="12" width="5.5703125" style="5" customWidth="1"/>
    <col min="13" max="13" width="19.42578125" style="5" bestFit="1" customWidth="1"/>
    <col min="14" max="14" width="11.5703125" style="5" bestFit="1" customWidth="1"/>
    <col min="15" max="15" width="17.5703125" style="5" bestFit="1" customWidth="1"/>
    <col min="16" max="16" width="18.5703125" style="5" bestFit="1" customWidth="1"/>
    <col min="17" max="17" width="13.7109375" style="5" customWidth="1"/>
    <col min="18" max="18" width="13.5703125" style="5" bestFit="1" customWidth="1"/>
    <col min="19" max="19" width="9.42578125" style="5" customWidth="1"/>
    <col min="20" max="20" width="8" style="5" bestFit="1" customWidth="1"/>
    <col min="21" max="21" width="16.5703125" style="5" bestFit="1" customWidth="1"/>
    <col min="22" max="22" width="14.5703125" style="5" bestFit="1" customWidth="1"/>
    <col min="23" max="23" width="10.5703125" style="5" bestFit="1" customWidth="1"/>
    <col min="24" max="24" width="19.42578125" style="5" bestFit="1" customWidth="1"/>
    <col min="25" max="25" width="16.5703125" style="5" bestFit="1" customWidth="1"/>
    <col min="26" max="26" width="17" style="5" bestFit="1" customWidth="1"/>
    <col min="27" max="28" width="19.42578125" style="5" bestFit="1" customWidth="1"/>
    <col min="29" max="30" width="18.42578125" style="5" bestFit="1" customWidth="1"/>
    <col min="31" max="16384" width="20.5703125" style="5"/>
  </cols>
  <sheetData>
    <row r="1" spans="1:7" s="17" customFormat="1" ht="69" customHeight="1">
      <c r="A1" s="1842" t="s">
        <v>537</v>
      </c>
      <c r="B1" s="1842"/>
      <c r="C1" s="1842"/>
      <c r="D1" s="1842"/>
      <c r="E1" s="1842"/>
      <c r="F1" s="1842"/>
      <c r="G1" s="1842"/>
    </row>
    <row r="2" spans="1:7" ht="78" customHeight="1">
      <c r="A2" s="1049" t="s">
        <v>538</v>
      </c>
      <c r="B2" s="1049" t="s">
        <v>539</v>
      </c>
      <c r="C2" s="1049" t="s">
        <v>540</v>
      </c>
      <c r="D2" s="1050" t="s">
        <v>541</v>
      </c>
      <c r="E2" s="1050" t="s">
        <v>542</v>
      </c>
      <c r="F2" s="1049" t="s">
        <v>543</v>
      </c>
      <c r="G2" s="1051" t="s">
        <v>544</v>
      </c>
    </row>
    <row r="3" spans="1:7" ht="14.25" customHeight="1">
      <c r="A3" s="1052" t="s">
        <v>240</v>
      </c>
      <c r="B3" s="1053"/>
      <c r="C3" s="1053"/>
      <c r="D3" s="1054"/>
      <c r="E3" s="1054"/>
      <c r="F3" s="1055"/>
      <c r="G3" s="1056"/>
    </row>
    <row r="4" spans="1:7" ht="14.25" customHeight="1">
      <c r="A4" s="1057" t="s">
        <v>159</v>
      </c>
      <c r="B4" s="1058" t="s">
        <v>160</v>
      </c>
      <c r="C4" s="967">
        <v>152</v>
      </c>
      <c r="D4" s="1059">
        <v>1.3947368421052631</v>
      </c>
      <c r="E4" s="1059">
        <v>13.342105263157896</v>
      </c>
      <c r="F4" s="1060">
        <v>11</v>
      </c>
      <c r="G4" s="967">
        <v>38283.519999999997</v>
      </c>
    </row>
    <row r="5" spans="1:7" ht="14.25" customHeight="1">
      <c r="A5" s="1057" t="s">
        <v>161</v>
      </c>
      <c r="B5" s="1058" t="s">
        <v>160</v>
      </c>
      <c r="C5" s="967">
        <v>697</v>
      </c>
      <c r="D5" s="1059">
        <v>532.73601147776185</v>
      </c>
      <c r="E5" s="1059">
        <v>0</v>
      </c>
      <c r="F5" s="1061">
        <v>14</v>
      </c>
      <c r="G5" s="967">
        <v>1299609.5</v>
      </c>
    </row>
    <row r="6" spans="1:7" ht="14.25" customHeight="1">
      <c r="A6" s="1057" t="s">
        <v>162</v>
      </c>
      <c r="B6" s="1058" t="s">
        <v>160</v>
      </c>
      <c r="C6" s="967">
        <v>0</v>
      </c>
      <c r="D6" s="1062"/>
      <c r="E6" s="1062"/>
      <c r="F6" s="1061"/>
      <c r="G6" s="978"/>
    </row>
    <row r="7" spans="1:7" ht="14.25" customHeight="1">
      <c r="A7" s="1057" t="s">
        <v>163</v>
      </c>
      <c r="B7" s="1695" t="s">
        <v>160</v>
      </c>
      <c r="C7" s="967">
        <v>0</v>
      </c>
      <c r="D7" s="1062"/>
      <c r="E7" s="1062"/>
      <c r="F7" s="1061"/>
      <c r="G7" s="978"/>
    </row>
    <row r="8" spans="1:7" ht="14.25" customHeight="1">
      <c r="A8" s="1052" t="s">
        <v>164</v>
      </c>
      <c r="B8" s="1053"/>
      <c r="C8" s="1053"/>
      <c r="D8" s="1063"/>
      <c r="E8" s="1063"/>
      <c r="F8" s="1053"/>
      <c r="G8" s="1064"/>
    </row>
    <row r="9" spans="1:7" ht="14.25" customHeight="1">
      <c r="A9" s="1057" t="s">
        <v>469</v>
      </c>
      <c r="B9" s="1058" t="s">
        <v>166</v>
      </c>
      <c r="C9" s="967">
        <v>3737</v>
      </c>
      <c r="D9" s="1059">
        <v>4.2081883864062082</v>
      </c>
      <c r="E9" s="1059">
        <v>3.9973240567299975</v>
      </c>
      <c r="F9" s="1065">
        <v>10</v>
      </c>
      <c r="G9" s="967">
        <v>291767.19999999995</v>
      </c>
    </row>
    <row r="10" spans="1:7" ht="14.25" customHeight="1">
      <c r="A10" s="1057" t="s">
        <v>167</v>
      </c>
      <c r="B10" s="1058" t="s">
        <v>166</v>
      </c>
      <c r="C10" s="967">
        <v>576</v>
      </c>
      <c r="D10" s="1059">
        <v>11.680555555555555</v>
      </c>
      <c r="E10" s="1059">
        <v>-2.0399305555555554</v>
      </c>
      <c r="F10" s="1061">
        <v>3.67</v>
      </c>
      <c r="G10" s="967">
        <v>-1114.7624999999998</v>
      </c>
    </row>
    <row r="11" spans="1:7" ht="14.25" customHeight="1">
      <c r="A11" s="1057" t="s">
        <v>168</v>
      </c>
      <c r="B11" s="1058" t="s">
        <v>160</v>
      </c>
      <c r="C11" s="967">
        <v>771</v>
      </c>
      <c r="D11" s="1059">
        <v>0</v>
      </c>
      <c r="E11" s="1059">
        <v>2.060959792477302</v>
      </c>
      <c r="F11" s="1061">
        <v>11</v>
      </c>
      <c r="G11" s="967">
        <v>29539.51</v>
      </c>
    </row>
    <row r="12" spans="1:7" ht="14.25" customHeight="1">
      <c r="A12" s="1057" t="s">
        <v>169</v>
      </c>
      <c r="B12" s="1058" t="s">
        <v>160</v>
      </c>
      <c r="C12" s="967">
        <v>45</v>
      </c>
      <c r="D12" s="1059">
        <v>5.4222222222222225</v>
      </c>
      <c r="E12" s="1059">
        <v>4.9784444444444453</v>
      </c>
      <c r="F12" s="1061">
        <v>10</v>
      </c>
      <c r="G12" s="967">
        <v>4396.107</v>
      </c>
    </row>
    <row r="13" spans="1:7" ht="14.25" customHeight="1">
      <c r="A13" s="963" t="s">
        <v>170</v>
      </c>
      <c r="B13" s="1058" t="s">
        <v>160</v>
      </c>
      <c r="C13" s="967">
        <v>0</v>
      </c>
      <c r="D13" s="1067"/>
      <c r="E13" s="1067"/>
      <c r="F13" s="966"/>
      <c r="G13" s="1068"/>
    </row>
    <row r="14" spans="1:7" ht="14.25" customHeight="1">
      <c r="A14" s="1057" t="s">
        <v>171</v>
      </c>
      <c r="B14" s="1058" t="s">
        <v>160</v>
      </c>
      <c r="C14" s="967">
        <v>1</v>
      </c>
      <c r="D14" s="1059">
        <v>0</v>
      </c>
      <c r="E14" s="1059">
        <v>9.18</v>
      </c>
      <c r="F14" s="1061">
        <v>10</v>
      </c>
      <c r="G14" s="967">
        <v>155.142</v>
      </c>
    </row>
    <row r="15" spans="1:7" ht="14.25" customHeight="1">
      <c r="A15" s="963" t="s">
        <v>172</v>
      </c>
      <c r="B15" s="1058" t="s">
        <v>160</v>
      </c>
      <c r="C15" s="967">
        <v>0</v>
      </c>
      <c r="D15" s="966"/>
      <c r="E15" s="966"/>
      <c r="F15" s="966"/>
      <c r="G15" s="966"/>
    </row>
    <row r="16" spans="1:7" ht="14.25" customHeight="1">
      <c r="A16" s="1052" t="s">
        <v>94</v>
      </c>
      <c r="B16" s="1053"/>
      <c r="C16" s="1053"/>
      <c r="D16" s="1063"/>
      <c r="E16" s="1063"/>
      <c r="F16" s="1053"/>
      <c r="G16" s="1064"/>
    </row>
    <row r="17" spans="1:7" ht="14.25" customHeight="1">
      <c r="A17" s="1057" t="s">
        <v>358</v>
      </c>
      <c r="B17" s="1058" t="s">
        <v>166</v>
      </c>
      <c r="C17" s="967">
        <v>4255</v>
      </c>
      <c r="D17" s="1059">
        <v>-6.5710928319623969</v>
      </c>
      <c r="E17" s="1059">
        <v>-2.5118683901292598</v>
      </c>
      <c r="F17" s="1061">
        <v>3</v>
      </c>
      <c r="G17" s="967">
        <v>-75158.16</v>
      </c>
    </row>
    <row r="18" spans="1:7" ht="14.25" customHeight="1">
      <c r="A18" s="963" t="s">
        <v>174</v>
      </c>
      <c r="B18" s="1058" t="s">
        <v>166</v>
      </c>
      <c r="C18" s="967">
        <v>0</v>
      </c>
      <c r="D18" s="1059"/>
      <c r="E18" s="1059"/>
      <c r="F18" s="1061"/>
      <c r="G18" s="978"/>
    </row>
    <row r="19" spans="1:7" ht="14.25" customHeight="1">
      <c r="A19" s="1057" t="s">
        <v>175</v>
      </c>
      <c r="B19" s="1058" t="s">
        <v>166</v>
      </c>
      <c r="C19" s="967">
        <v>99</v>
      </c>
      <c r="D19" s="1059">
        <v>52.121212121212125</v>
      </c>
      <c r="E19" s="1059">
        <v>30.585858585858585</v>
      </c>
      <c r="F19" s="1061">
        <v>6.7</v>
      </c>
      <c r="G19" s="967">
        <v>42929.044000000002</v>
      </c>
    </row>
    <row r="20" spans="1:7" ht="14.25" customHeight="1">
      <c r="A20" s="1052" t="s">
        <v>95</v>
      </c>
      <c r="B20" s="1053"/>
      <c r="C20" s="1053"/>
      <c r="D20" s="1063"/>
      <c r="E20" s="1063"/>
      <c r="F20" s="1053"/>
      <c r="G20" s="1064"/>
    </row>
    <row r="21" spans="1:7" ht="14.25" customHeight="1">
      <c r="A21" s="1057" t="s">
        <v>176</v>
      </c>
      <c r="B21" s="1058" t="s">
        <v>160</v>
      </c>
      <c r="C21" s="967">
        <v>0</v>
      </c>
      <c r="D21" s="1059"/>
      <c r="E21" s="1059"/>
      <c r="F21" s="1061"/>
      <c r="G21" s="978"/>
    </row>
    <row r="22" spans="1:7" ht="14.25" customHeight="1">
      <c r="A22" s="1057" t="s">
        <v>177</v>
      </c>
      <c r="B22" s="1058" t="s">
        <v>160</v>
      </c>
      <c r="C22" s="967">
        <v>1233</v>
      </c>
      <c r="D22" s="1059">
        <v>0</v>
      </c>
      <c r="E22" s="1059">
        <v>-5.5912408759124084</v>
      </c>
      <c r="F22" s="1061">
        <v>20</v>
      </c>
      <c r="G22" s="967">
        <v>-233017.19999999998</v>
      </c>
    </row>
    <row r="23" spans="1:7" ht="14.25" customHeight="1">
      <c r="A23" s="1057" t="s">
        <v>178</v>
      </c>
      <c r="B23" s="1058" t="s">
        <v>160</v>
      </c>
      <c r="C23" s="967">
        <v>188</v>
      </c>
      <c r="D23" s="1059">
        <v>-312.718085106383</v>
      </c>
      <c r="E23" s="1059">
        <v>0</v>
      </c>
      <c r="F23" s="1061">
        <v>9</v>
      </c>
      <c r="G23" s="967">
        <v>-132279.75</v>
      </c>
    </row>
    <row r="24" spans="1:7" ht="14.25" customHeight="1">
      <c r="A24" s="963" t="s">
        <v>179</v>
      </c>
      <c r="B24" s="1058" t="s">
        <v>160</v>
      </c>
      <c r="C24" s="967">
        <v>0</v>
      </c>
      <c r="D24" s="1059"/>
      <c r="E24" s="1059"/>
      <c r="F24" s="1061"/>
      <c r="G24" s="978"/>
    </row>
    <row r="25" spans="1:7" ht="14.25" customHeight="1">
      <c r="A25" s="963" t="s">
        <v>180</v>
      </c>
      <c r="B25" s="1058" t="s">
        <v>160</v>
      </c>
      <c r="C25" s="967">
        <v>0</v>
      </c>
      <c r="D25" s="1059"/>
      <c r="E25" s="1059"/>
      <c r="F25" s="1061"/>
      <c r="G25" s="978"/>
    </row>
    <row r="26" spans="1:7" ht="14.25" customHeight="1">
      <c r="A26" s="963" t="s">
        <v>181</v>
      </c>
      <c r="B26" s="1058" t="s">
        <v>160</v>
      </c>
      <c r="C26" s="967">
        <v>0</v>
      </c>
      <c r="D26" s="1059"/>
      <c r="E26" s="1059"/>
      <c r="F26" s="1061"/>
      <c r="G26" s="978"/>
    </row>
    <row r="27" spans="1:7" ht="14.25" customHeight="1">
      <c r="A27" s="963" t="s">
        <v>182</v>
      </c>
      <c r="B27" s="1058" t="s">
        <v>160</v>
      </c>
      <c r="C27" s="967">
        <v>0</v>
      </c>
      <c r="D27" s="1059"/>
      <c r="E27" s="1059"/>
      <c r="F27" s="1061"/>
      <c r="G27" s="978"/>
    </row>
    <row r="28" spans="1:7" ht="14.25" customHeight="1">
      <c r="A28" s="1057" t="s">
        <v>183</v>
      </c>
      <c r="B28" s="1058" t="s">
        <v>166</v>
      </c>
      <c r="C28" s="967">
        <v>141</v>
      </c>
      <c r="D28" s="1059">
        <v>8.6170212765957448</v>
      </c>
      <c r="E28" s="1059">
        <v>4.0851063829787231</v>
      </c>
      <c r="F28" s="1061">
        <v>3</v>
      </c>
      <c r="G28" s="967">
        <v>3831.5699999999997</v>
      </c>
    </row>
    <row r="29" spans="1:7" ht="14.25" customHeight="1">
      <c r="A29" s="963" t="s">
        <v>297</v>
      </c>
      <c r="B29" s="1058" t="s">
        <v>166</v>
      </c>
      <c r="C29" s="967">
        <v>0</v>
      </c>
      <c r="D29" s="966"/>
      <c r="E29" s="966"/>
      <c r="F29" s="966"/>
      <c r="G29" s="966"/>
    </row>
    <row r="30" spans="1:7" ht="14.25" customHeight="1">
      <c r="A30" s="963" t="s">
        <v>298</v>
      </c>
      <c r="B30" s="1058" t="s">
        <v>166</v>
      </c>
      <c r="C30" s="967">
        <v>0</v>
      </c>
      <c r="D30" s="966"/>
      <c r="E30" s="966"/>
      <c r="F30" s="966"/>
      <c r="G30" s="966"/>
    </row>
    <row r="31" spans="1:7" ht="14.25" customHeight="1">
      <c r="A31" s="963" t="s">
        <v>299</v>
      </c>
      <c r="B31" s="1058" t="s">
        <v>166</v>
      </c>
      <c r="C31" s="967">
        <v>0</v>
      </c>
      <c r="D31" s="1059"/>
      <c r="E31" s="1059"/>
      <c r="F31" s="1061"/>
      <c r="G31" s="978"/>
    </row>
    <row r="32" spans="1:7" ht="14.25" customHeight="1">
      <c r="A32" s="963" t="s">
        <v>300</v>
      </c>
      <c r="B32" s="1058" t="s">
        <v>166</v>
      </c>
      <c r="C32" s="967">
        <v>0</v>
      </c>
      <c r="D32" s="1059"/>
      <c r="E32" s="1059"/>
      <c r="F32" s="1061"/>
      <c r="G32" s="978"/>
    </row>
    <row r="33" spans="1:7" ht="14.25" customHeight="1">
      <c r="A33" s="1057" t="s">
        <v>301</v>
      </c>
      <c r="B33" s="1058" t="s">
        <v>166</v>
      </c>
      <c r="C33" s="967">
        <v>143</v>
      </c>
      <c r="D33" s="1059">
        <v>41.190699300699301</v>
      </c>
      <c r="E33" s="1059">
        <v>2.7622377622377621</v>
      </c>
      <c r="F33" s="1061">
        <v>9.1</v>
      </c>
      <c r="G33" s="967">
        <v>19475.06925</v>
      </c>
    </row>
    <row r="34" spans="1:7" ht="14.25" customHeight="1">
      <c r="A34" s="1052" t="s">
        <v>96</v>
      </c>
      <c r="B34" s="1053"/>
      <c r="C34" s="1053"/>
      <c r="D34" s="1063"/>
      <c r="E34" s="1063"/>
      <c r="F34" s="1053"/>
      <c r="G34" s="1064"/>
    </row>
    <row r="35" spans="1:7" ht="14.25" customHeight="1">
      <c r="A35" s="1057" t="s">
        <v>189</v>
      </c>
      <c r="B35" s="1058" t="s">
        <v>166</v>
      </c>
      <c r="C35" s="967">
        <v>0</v>
      </c>
      <c r="D35" s="1059"/>
      <c r="E35" s="1059"/>
      <c r="F35" s="1061"/>
      <c r="G35" s="978"/>
    </row>
    <row r="36" spans="1:7" ht="14.25" customHeight="1">
      <c r="A36" s="1057" t="s">
        <v>481</v>
      </c>
      <c r="B36" s="1058" t="s">
        <v>166</v>
      </c>
      <c r="C36" s="967">
        <v>0</v>
      </c>
      <c r="D36" s="1062"/>
      <c r="E36" s="1062"/>
      <c r="F36" s="1061"/>
      <c r="G36" s="978"/>
    </row>
    <row r="37" spans="1:7" ht="14.25" customHeight="1">
      <c r="A37" s="1052" t="s">
        <v>97</v>
      </c>
      <c r="B37" s="1053"/>
      <c r="C37" s="1053"/>
      <c r="D37" s="1063"/>
      <c r="E37" s="1063"/>
      <c r="F37" s="1053"/>
      <c r="G37" s="1064"/>
    </row>
    <row r="38" spans="1:7" ht="14.25" customHeight="1">
      <c r="A38" s="1057" t="s">
        <v>192</v>
      </c>
      <c r="B38" s="1058" t="s">
        <v>160</v>
      </c>
      <c r="C38" s="967">
        <v>1033</v>
      </c>
      <c r="D38" s="1059">
        <v>36.247821878025171</v>
      </c>
      <c r="E38" s="1059">
        <v>-0.42565053242981615</v>
      </c>
      <c r="F38" s="1065">
        <v>8.14</v>
      </c>
      <c r="G38" s="967">
        <v>70149.804249800014</v>
      </c>
    </row>
    <row r="39" spans="1:7" ht="14.25" customHeight="1">
      <c r="A39" s="1057" t="s">
        <v>193</v>
      </c>
      <c r="B39" s="1058" t="s">
        <v>160</v>
      </c>
      <c r="C39" s="967">
        <v>329</v>
      </c>
      <c r="D39" s="1059">
        <v>5.14</v>
      </c>
      <c r="E39" s="1059">
        <v>0</v>
      </c>
      <c r="F39" s="1061">
        <v>16</v>
      </c>
      <c r="G39" s="967">
        <v>6764.24</v>
      </c>
    </row>
    <row r="40" spans="1:7" ht="14.25" customHeight="1">
      <c r="A40" s="1057" t="s">
        <v>194</v>
      </c>
      <c r="B40" s="1058" t="s">
        <v>160</v>
      </c>
      <c r="C40" s="967">
        <v>1</v>
      </c>
      <c r="D40" s="1059">
        <v>2.12</v>
      </c>
      <c r="E40" s="1059">
        <v>-0.04</v>
      </c>
      <c r="F40" s="1061">
        <v>16</v>
      </c>
      <c r="G40" s="967">
        <v>7.3984000000000005</v>
      </c>
    </row>
    <row r="41" spans="1:7" ht="14.25" customHeight="1">
      <c r="A41" s="963" t="s">
        <v>195</v>
      </c>
      <c r="B41" s="1058" t="s">
        <v>160</v>
      </c>
      <c r="C41" s="967">
        <v>0</v>
      </c>
      <c r="D41" s="966"/>
      <c r="E41" s="966"/>
      <c r="F41" s="966"/>
      <c r="G41" s="966"/>
    </row>
    <row r="42" spans="1:7" ht="14.25" customHeight="1">
      <c r="A42" s="1057" t="s">
        <v>196</v>
      </c>
      <c r="B42" s="1058" t="s">
        <v>160</v>
      </c>
      <c r="C42" s="967">
        <v>0</v>
      </c>
      <c r="D42" s="1062"/>
      <c r="E42" s="1062"/>
      <c r="F42" s="1061"/>
      <c r="G42" s="978"/>
    </row>
    <row r="43" spans="1:7" ht="14.25" customHeight="1">
      <c r="A43" s="1057" t="s">
        <v>197</v>
      </c>
      <c r="B43" s="1058" t="s">
        <v>160</v>
      </c>
      <c r="C43" s="967">
        <v>6460</v>
      </c>
      <c r="D43" s="1059">
        <v>3.02</v>
      </c>
      <c r="E43" s="1059">
        <v>-4.633235294117647E-2</v>
      </c>
      <c r="F43" s="1061">
        <v>16</v>
      </c>
      <c r="G43" s="967">
        <v>69943.538719999997</v>
      </c>
    </row>
    <row r="44" spans="1:7" ht="14.25" customHeight="1">
      <c r="A44" s="1057" t="s">
        <v>198</v>
      </c>
      <c r="B44" s="1058" t="s">
        <v>160</v>
      </c>
      <c r="C44" s="967">
        <v>77800</v>
      </c>
      <c r="D44" s="1059">
        <v>2.12</v>
      </c>
      <c r="E44" s="1059">
        <v>-3.6770694087403605E-2</v>
      </c>
      <c r="F44" s="1061">
        <v>16</v>
      </c>
      <c r="G44" s="967">
        <v>582389.04960000003</v>
      </c>
    </row>
    <row r="45" spans="1:7" ht="14.25" customHeight="1">
      <c r="A45" s="1052" t="s">
        <v>199</v>
      </c>
      <c r="B45" s="1053"/>
      <c r="C45" s="1053"/>
      <c r="D45" s="1063"/>
      <c r="E45" s="1063"/>
      <c r="F45" s="1053"/>
      <c r="G45" s="1064"/>
    </row>
    <row r="46" spans="1:7" ht="14.25" customHeight="1">
      <c r="A46" s="1069" t="s">
        <v>200</v>
      </c>
      <c r="B46" s="1058" t="s">
        <v>160</v>
      </c>
      <c r="C46" s="967">
        <v>2</v>
      </c>
      <c r="D46" s="1059">
        <v>1037</v>
      </c>
      <c r="E46" s="1059">
        <v>0</v>
      </c>
      <c r="F46" s="1061">
        <v>10</v>
      </c>
      <c r="G46" s="967">
        <v>5185</v>
      </c>
    </row>
    <row r="47" spans="1:7" ht="14.25" customHeight="1">
      <c r="A47" s="1069" t="s">
        <v>201</v>
      </c>
      <c r="B47" s="1058" t="s">
        <v>160</v>
      </c>
      <c r="C47" s="967">
        <v>1184</v>
      </c>
      <c r="D47" s="1059">
        <v>81.006756756756758</v>
      </c>
      <c r="E47" s="1059">
        <v>0</v>
      </c>
      <c r="F47" s="1061">
        <v>1.67</v>
      </c>
      <c r="G47" s="967">
        <v>40043.259999999995</v>
      </c>
    </row>
    <row r="48" spans="1:7" ht="14.25" customHeight="1">
      <c r="A48" s="966" t="s">
        <v>202</v>
      </c>
      <c r="B48" s="1068" t="s">
        <v>160</v>
      </c>
      <c r="C48" s="967">
        <v>3364</v>
      </c>
      <c r="D48" s="1059">
        <v>189.87395957193817</v>
      </c>
      <c r="E48" s="1059">
        <v>-3.6080083234244951E-4</v>
      </c>
      <c r="F48" s="1061">
        <v>1.67</v>
      </c>
      <c r="G48" s="967">
        <v>266668.85447853175</v>
      </c>
    </row>
    <row r="49" spans="1:10">
      <c r="A49" s="1052" t="s">
        <v>203</v>
      </c>
      <c r="B49" s="1053"/>
      <c r="C49" s="1070"/>
      <c r="D49" s="1063"/>
      <c r="E49" s="1063"/>
      <c r="F49" s="1053"/>
      <c r="G49" s="1071"/>
    </row>
    <row r="50" spans="1:10">
      <c r="A50" s="1093"/>
      <c r="B50" s="1093"/>
      <c r="C50" s="1072"/>
      <c r="D50" s="1073"/>
      <c r="E50" s="1073"/>
      <c r="F50" s="1058"/>
      <c r="G50" s="1074"/>
    </row>
    <row r="51" spans="1:10">
      <c r="A51" s="1093"/>
      <c r="B51" s="1093"/>
      <c r="C51" s="1072"/>
      <c r="D51" s="1073"/>
      <c r="E51" s="1073"/>
      <c r="F51" s="1058"/>
      <c r="G51" s="1075"/>
    </row>
    <row r="52" spans="1:10" ht="25.35" customHeight="1">
      <c r="A52" s="1696" t="s">
        <v>53</v>
      </c>
      <c r="B52" s="1058"/>
      <c r="C52" s="1076"/>
      <c r="D52" s="1076"/>
      <c r="E52" s="1076"/>
      <c r="F52" s="1076"/>
      <c r="G52" s="1077">
        <f t="shared" ref="G52" si="0">SUM(G4:G48)</f>
        <v>2329567.9351983322</v>
      </c>
      <c r="H52" s="490"/>
    </row>
    <row r="53" spans="1:10" ht="15" customHeight="1">
      <c r="A53" s="1052"/>
      <c r="B53" s="1053"/>
      <c r="C53" s="1053"/>
      <c r="D53" s="1063"/>
      <c r="E53" s="1063"/>
      <c r="F53" s="1053"/>
      <c r="G53" s="1071"/>
    </row>
    <row r="54" spans="1:10" ht="15" customHeight="1">
      <c r="A54" s="1697" t="s">
        <v>545</v>
      </c>
      <c r="B54" s="1078">
        <f>'ESA Table 2 Main'!E71</f>
        <v>12662</v>
      </c>
      <c r="C54" s="1058"/>
      <c r="D54" s="1073"/>
      <c r="E54" s="1073"/>
      <c r="F54" s="1078"/>
      <c r="G54" s="1079"/>
    </row>
    <row r="55" spans="1:10">
      <c r="A55" s="1698" t="s">
        <v>546</v>
      </c>
      <c r="B55" s="1080">
        <f>G52/B54</f>
        <v>183.98104053059012</v>
      </c>
      <c r="C55" s="1058"/>
      <c r="D55" s="1073"/>
      <c r="E55" s="1073"/>
      <c r="F55" s="1078"/>
      <c r="G55" s="1079"/>
    </row>
    <row r="56" spans="1:10" ht="15">
      <c r="A56" s="270"/>
      <c r="B56" s="270"/>
      <c r="C56" s="270"/>
      <c r="D56" s="270"/>
      <c r="E56" s="270"/>
      <c r="F56" s="270"/>
      <c r="G56" s="270"/>
    </row>
    <row r="57" spans="1:10" ht="30" customHeight="1">
      <c r="A57" s="1979" t="s">
        <v>547</v>
      </c>
      <c r="B57" s="1979"/>
      <c r="C57" s="1979"/>
      <c r="D57" s="1979"/>
      <c r="E57" s="1979"/>
      <c r="F57" s="1979"/>
      <c r="G57" s="1979"/>
      <c r="H57" s="1693"/>
      <c r="I57" s="1693"/>
      <c r="J57" s="1693"/>
    </row>
    <row r="58" spans="1:10" ht="34.35" customHeight="1">
      <c r="A58" s="1930" t="s">
        <v>548</v>
      </c>
      <c r="B58" s="1930"/>
      <c r="C58" s="1930"/>
      <c r="D58" s="1930"/>
      <c r="E58" s="1930"/>
      <c r="F58" s="1930"/>
      <c r="G58" s="1930"/>
      <c r="H58" s="1694"/>
      <c r="I58" s="1694"/>
      <c r="J58" s="17"/>
    </row>
    <row r="59" spans="1:10" ht="30" customHeight="1">
      <c r="A59" s="1932" t="s">
        <v>549</v>
      </c>
      <c r="B59" s="1932"/>
      <c r="C59" s="1932"/>
      <c r="D59" s="1932"/>
      <c r="E59" s="1932"/>
      <c r="F59" s="1932"/>
      <c r="G59" s="1932"/>
      <c r="H59" s="17"/>
      <c r="I59" s="17"/>
      <c r="J59" s="17"/>
    </row>
    <row r="60" spans="1:10" ht="30" customHeight="1">
      <c r="A60" s="1932" t="s">
        <v>550</v>
      </c>
      <c r="B60" s="1932"/>
      <c r="C60" s="1932"/>
      <c r="D60" s="1932"/>
      <c r="E60" s="1932"/>
      <c r="F60" s="1932"/>
      <c r="G60" s="1932"/>
      <c r="H60" s="17"/>
      <c r="I60" s="17"/>
      <c r="J60" s="17"/>
    </row>
    <row r="61" spans="1:10" ht="15.75">
      <c r="A61" s="499"/>
    </row>
    <row r="62" spans="1:10" ht="15.75">
      <c r="A62" s="499"/>
    </row>
    <row r="63" spans="1:10" ht="15.75">
      <c r="A63" s="499"/>
    </row>
  </sheetData>
  <customSheetViews>
    <customSheetView guid="{F8F6599B-2A1F-4529-A350-AEBC686D896D}" scale="90" showPageBreaks="1" fitToPage="1" printArea="1">
      <pageMargins left="0" right="0" top="0" bottom="0" header="0" footer="0"/>
      <printOptions horizontalCentered="1" verticalCentered="1" headings="1" gridLines="1"/>
      <pageSetup scale="68" orientation="portrait" r:id="rId1"/>
    </customSheetView>
  </customSheetViews>
  <mergeCells count="5">
    <mergeCell ref="A59:G59"/>
    <mergeCell ref="A60:G60"/>
    <mergeCell ref="A1:G1"/>
    <mergeCell ref="A57:G57"/>
    <mergeCell ref="A58:G58"/>
  </mergeCell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A5A4-E8C7-41A7-95FF-E1F1F9AD6A33}">
  <sheetPr>
    <tabColor rgb="FF00B050"/>
  </sheetPr>
  <dimension ref="A1"/>
  <sheetViews>
    <sheetView workbookViewId="0"/>
  </sheetViews>
  <sheetFormatPr defaultRowHeight="12.7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5E244-FF0E-498C-B653-C7B785362B94}">
  <sheetPr>
    <tabColor rgb="FF00B050"/>
  </sheetPr>
  <dimension ref="A1:J41"/>
  <sheetViews>
    <sheetView zoomScale="50" zoomScaleNormal="50" workbookViewId="0">
      <selection sqref="A1:G1"/>
    </sheetView>
  </sheetViews>
  <sheetFormatPr defaultColWidth="20.5703125" defaultRowHeight="14.25"/>
  <cols>
    <col min="1" max="1" width="41.5703125" style="5" customWidth="1"/>
    <col min="2" max="2" width="16.140625" style="5" customWidth="1"/>
    <col min="3" max="3" width="14.85546875" style="5" customWidth="1"/>
    <col min="4" max="4" width="18.85546875" style="28" customWidth="1"/>
    <col min="5" max="5" width="47.140625" style="28" customWidth="1"/>
    <col min="6" max="6" width="15.42578125" style="5" customWidth="1"/>
    <col min="7" max="7" width="16.28515625" style="14" customWidth="1"/>
    <col min="8" max="8" width="30.42578125" style="5" customWidth="1"/>
    <col min="9" max="9" width="14.42578125" style="5" customWidth="1"/>
    <col min="10" max="10" width="13.5703125" style="5" customWidth="1"/>
    <col min="11" max="11" width="14.85546875" style="5" customWidth="1"/>
    <col min="12" max="12" width="5.5703125" style="5" customWidth="1"/>
    <col min="13" max="13" width="19.42578125" style="5" bestFit="1" customWidth="1"/>
    <col min="14" max="14" width="11.5703125" style="5" bestFit="1" customWidth="1"/>
    <col min="15" max="15" width="17.5703125" style="5" bestFit="1" customWidth="1"/>
    <col min="16" max="16" width="18.5703125" style="5" bestFit="1" customWidth="1"/>
    <col min="17" max="17" width="13.7109375" style="5" customWidth="1"/>
    <col min="18" max="18" width="13.5703125" style="5" bestFit="1" customWidth="1"/>
    <col min="19" max="19" width="9.42578125" style="5" customWidth="1"/>
    <col min="20" max="20" width="8" style="5" bestFit="1" customWidth="1"/>
    <col min="21" max="21" width="16.5703125" style="5" bestFit="1" customWidth="1"/>
    <col min="22" max="22" width="14.5703125" style="5" bestFit="1" customWidth="1"/>
    <col min="23" max="23" width="10.5703125" style="5" bestFit="1" customWidth="1"/>
    <col min="24" max="24" width="19.42578125" style="5" bestFit="1" customWidth="1"/>
    <col min="25" max="25" width="16.5703125" style="5" bestFit="1" customWidth="1"/>
    <col min="26" max="26" width="17" style="5" bestFit="1" customWidth="1"/>
    <col min="27" max="28" width="19.42578125" style="5" bestFit="1" customWidth="1"/>
    <col min="29" max="30" width="18.42578125" style="5" bestFit="1" customWidth="1"/>
    <col min="31" max="16384" width="20.5703125" style="5"/>
  </cols>
  <sheetData>
    <row r="1" spans="1:8" s="17" customFormat="1" ht="69" customHeight="1">
      <c r="A1" s="1842" t="s">
        <v>551</v>
      </c>
      <c r="B1" s="1842"/>
      <c r="C1" s="1842"/>
      <c r="D1" s="1842"/>
      <c r="E1" s="1842"/>
      <c r="F1" s="1842"/>
      <c r="G1" s="1842"/>
    </row>
    <row r="2" spans="1:8" ht="78" customHeight="1">
      <c r="A2" s="1081" t="s">
        <v>538</v>
      </c>
      <c r="B2" s="1081" t="s">
        <v>539</v>
      </c>
      <c r="C2" s="1081" t="s">
        <v>540</v>
      </c>
      <c r="D2" s="1082" t="s">
        <v>541</v>
      </c>
      <c r="E2" s="1082" t="s">
        <v>542</v>
      </c>
      <c r="F2" s="1081" t="s">
        <v>543</v>
      </c>
      <c r="G2" s="1083" t="s">
        <v>544</v>
      </c>
    </row>
    <row r="3" spans="1:8" ht="14.25" customHeight="1">
      <c r="A3" s="1709" t="s">
        <v>240</v>
      </c>
      <c r="B3" s="965"/>
      <c r="C3" s="1085"/>
      <c r="D3" s="1086"/>
      <c r="E3" s="1086"/>
      <c r="F3" s="1087"/>
      <c r="G3" s="1088"/>
    </row>
    <row r="4" spans="1:8" ht="14.25" customHeight="1">
      <c r="A4" s="1710"/>
      <c r="B4" s="966"/>
      <c r="C4" s="967"/>
      <c r="D4" s="1089"/>
      <c r="E4" s="1089"/>
      <c r="F4" s="1090"/>
      <c r="G4" s="1066"/>
    </row>
    <row r="5" spans="1:8" ht="14.25" customHeight="1">
      <c r="A5" s="1710"/>
      <c r="B5" s="966"/>
      <c r="C5" s="967"/>
      <c r="D5" s="1089"/>
      <c r="E5" s="1089"/>
      <c r="F5" s="1065"/>
      <c r="G5" s="1066"/>
    </row>
    <row r="6" spans="1:8" ht="14.25" customHeight="1">
      <c r="A6" s="1709" t="s">
        <v>164</v>
      </c>
      <c r="B6" s="965"/>
      <c r="C6" s="965"/>
      <c r="D6" s="965"/>
      <c r="E6" s="965"/>
      <c r="F6" s="965"/>
      <c r="G6" s="965"/>
    </row>
    <row r="7" spans="1:8" ht="14.25" customHeight="1">
      <c r="A7" s="1710" t="s">
        <v>241</v>
      </c>
      <c r="B7" s="966" t="s">
        <v>242</v>
      </c>
      <c r="C7" s="967">
        <v>606</v>
      </c>
      <c r="D7" s="1711">
        <v>0</v>
      </c>
      <c r="E7" s="1711">
        <v>3.66</v>
      </c>
      <c r="F7" s="1065">
        <v>15</v>
      </c>
      <c r="G7" s="967">
        <v>104762.1045547486</v>
      </c>
      <c r="H7"/>
    </row>
    <row r="8" spans="1:8" ht="14.25" customHeight="1">
      <c r="A8" s="966" t="s">
        <v>244</v>
      </c>
      <c r="B8" s="1706" t="s">
        <v>160</v>
      </c>
      <c r="C8" s="1093"/>
      <c r="D8" s="1093"/>
      <c r="E8" s="1093"/>
      <c r="F8" s="1093"/>
      <c r="G8" s="1093"/>
      <c r="H8"/>
    </row>
    <row r="9" spans="1:8" ht="14.25" customHeight="1">
      <c r="A9" s="966" t="s">
        <v>245</v>
      </c>
      <c r="B9" s="1706" t="s">
        <v>166</v>
      </c>
      <c r="C9" s="967"/>
      <c r="D9" s="1089"/>
      <c r="E9" s="1089"/>
      <c r="F9" s="1065"/>
      <c r="G9" s="1066"/>
      <c r="H9"/>
    </row>
    <row r="10" spans="1:8" ht="14.25" customHeight="1">
      <c r="A10" s="1709" t="s">
        <v>246</v>
      </c>
      <c r="B10" s="965"/>
      <c r="C10" s="1699"/>
      <c r="D10" s="1703"/>
      <c r="E10" s="1703"/>
      <c r="F10" s="1704"/>
      <c r="G10" s="1705"/>
      <c r="H10"/>
    </row>
    <row r="11" spans="1:8" ht="14.25" customHeight="1">
      <c r="A11" s="1710"/>
      <c r="B11" s="1706"/>
      <c r="C11" s="967"/>
      <c r="D11" s="1089"/>
      <c r="E11" s="1089"/>
      <c r="F11" s="1065"/>
      <c r="G11" s="1066"/>
      <c r="H11"/>
    </row>
    <row r="12" spans="1:8" ht="14.25" customHeight="1">
      <c r="A12" s="1710"/>
      <c r="B12" s="1706"/>
      <c r="C12" s="967"/>
      <c r="D12" s="1089"/>
      <c r="E12" s="1089"/>
      <c r="F12" s="1065"/>
      <c r="G12" s="1066"/>
      <c r="H12"/>
    </row>
    <row r="13" spans="1:8" ht="14.25" customHeight="1">
      <c r="A13" s="1709" t="s">
        <v>95</v>
      </c>
      <c r="B13" s="965"/>
      <c r="C13" s="1699"/>
      <c r="D13" s="1700"/>
      <c r="E13" s="1700"/>
      <c r="F13" s="1701"/>
      <c r="G13" s="1702"/>
      <c r="H13"/>
    </row>
    <row r="14" spans="1:8" ht="14.25" customHeight="1">
      <c r="A14" s="966" t="s">
        <v>247</v>
      </c>
      <c r="B14" s="1706" t="s">
        <v>248</v>
      </c>
      <c r="C14" s="967"/>
      <c r="D14" s="1089"/>
      <c r="E14" s="1089"/>
      <c r="F14" s="1065"/>
      <c r="G14" s="1066"/>
      <c r="H14"/>
    </row>
    <row r="15" spans="1:8" ht="14.25" customHeight="1">
      <c r="A15" s="966" t="s">
        <v>249</v>
      </c>
      <c r="B15" s="1706" t="s">
        <v>242</v>
      </c>
      <c r="C15" s="967"/>
      <c r="D15" s="966"/>
      <c r="E15" s="966"/>
      <c r="F15" s="966"/>
      <c r="G15" s="966"/>
      <c r="H15"/>
    </row>
    <row r="16" spans="1:8" ht="14.25" customHeight="1">
      <c r="A16" s="966" t="s">
        <v>250</v>
      </c>
      <c r="B16" s="1706" t="s">
        <v>248</v>
      </c>
      <c r="C16" s="1093"/>
      <c r="D16" s="1093"/>
      <c r="E16" s="1093"/>
      <c r="F16" s="1093"/>
      <c r="G16" s="1093"/>
      <c r="H16"/>
    </row>
    <row r="17" spans="1:8" ht="14.25" customHeight="1">
      <c r="A17" s="966" t="s">
        <v>251</v>
      </c>
      <c r="B17" s="1706" t="s">
        <v>160</v>
      </c>
      <c r="C17" s="967">
        <v>8</v>
      </c>
      <c r="D17" s="1711">
        <v>35.549999999999997</v>
      </c>
      <c r="E17" s="1711">
        <v>0</v>
      </c>
      <c r="F17" s="1065">
        <v>15</v>
      </c>
      <c r="G17" s="967">
        <v>1231.1435739101707</v>
      </c>
      <c r="H17"/>
    </row>
    <row r="18" spans="1:8" ht="14.25" customHeight="1">
      <c r="A18" s="966" t="s">
        <v>252</v>
      </c>
      <c r="B18" s="1706" t="s">
        <v>160</v>
      </c>
      <c r="C18" s="967">
        <v>2</v>
      </c>
      <c r="D18" s="1711">
        <v>0.87</v>
      </c>
      <c r="E18" s="1711">
        <v>0</v>
      </c>
      <c r="F18" s="1065">
        <v>9.1</v>
      </c>
      <c r="G18" s="967">
        <v>4.5696032229942904</v>
      </c>
      <c r="H18"/>
    </row>
    <row r="19" spans="1:8" ht="14.25" customHeight="1">
      <c r="A19" s="1709" t="s">
        <v>191</v>
      </c>
      <c r="B19" s="965"/>
      <c r="C19" s="1699"/>
      <c r="D19" s="1703"/>
      <c r="E19" s="1703"/>
      <c r="F19" s="1704"/>
      <c r="G19" s="1705"/>
      <c r="H19"/>
    </row>
    <row r="20" spans="1:8" ht="14.25" customHeight="1">
      <c r="A20" s="966" t="s">
        <v>253</v>
      </c>
      <c r="B20" s="1706" t="s">
        <v>254</v>
      </c>
      <c r="C20" s="1707">
        <v>809</v>
      </c>
      <c r="D20" s="1712">
        <v>131.70148331273174</v>
      </c>
      <c r="E20" s="1712">
        <v>0</v>
      </c>
      <c r="F20" s="1708">
        <v>5.9</v>
      </c>
      <c r="G20" s="967">
        <v>181417.44700092776</v>
      </c>
      <c r="H20"/>
    </row>
    <row r="21" spans="1:8" ht="14.25" customHeight="1">
      <c r="A21" s="966" t="s">
        <v>255</v>
      </c>
      <c r="B21" s="1706" t="s">
        <v>256</v>
      </c>
      <c r="C21" s="967"/>
      <c r="D21" s="1089"/>
      <c r="E21" s="1089"/>
      <c r="F21" s="1065"/>
      <c r="G21" s="1066"/>
      <c r="H21"/>
    </row>
    <row r="22" spans="1:8" ht="14.25" customHeight="1">
      <c r="A22" s="966" t="s">
        <v>257</v>
      </c>
      <c r="B22" s="1706" t="s">
        <v>254</v>
      </c>
      <c r="C22" s="967">
        <v>34</v>
      </c>
      <c r="D22" s="1711">
        <v>9.7000000000000011</v>
      </c>
      <c r="E22" s="1711">
        <v>-2.9800000000000004E-2</v>
      </c>
      <c r="F22" s="1065">
        <v>5</v>
      </c>
      <c r="G22" s="967">
        <v>459.93977159983956</v>
      </c>
      <c r="H22"/>
    </row>
    <row r="23" spans="1:8" ht="14.25" customHeight="1">
      <c r="A23" s="966" t="s">
        <v>258</v>
      </c>
      <c r="B23" s="1706" t="s">
        <v>254</v>
      </c>
      <c r="C23" s="967">
        <v>1257</v>
      </c>
      <c r="D23" s="1711">
        <v>178.7205648369133</v>
      </c>
      <c r="E23" s="1711">
        <v>-0.49081980906921241</v>
      </c>
      <c r="F23" s="1065">
        <v>8.14</v>
      </c>
      <c r="G23" s="967">
        <v>511928.51703698235</v>
      </c>
      <c r="H23"/>
    </row>
    <row r="24" spans="1:8" ht="14.25" customHeight="1">
      <c r="A24" s="966" t="s">
        <v>259</v>
      </c>
      <c r="B24" s="1706" t="s">
        <v>260</v>
      </c>
      <c r="C24" s="967">
        <v>280.7</v>
      </c>
      <c r="D24" s="1711">
        <v>11.480976131100819</v>
      </c>
      <c r="E24" s="1711">
        <v>-3.4781831136444598E-2</v>
      </c>
      <c r="F24" s="1065">
        <v>11.52</v>
      </c>
      <c r="G24" s="967">
        <v>10360.078843691474</v>
      </c>
      <c r="H24"/>
    </row>
    <row r="25" spans="1:8" ht="14.25" customHeight="1">
      <c r="A25" s="966" t="s">
        <v>261</v>
      </c>
      <c r="B25" s="1706" t="s">
        <v>256</v>
      </c>
      <c r="C25" s="967">
        <v>92</v>
      </c>
      <c r="D25" s="1711">
        <v>41.943478260869568</v>
      </c>
      <c r="E25" s="1711">
        <v>-9.1021739130434792E-2</v>
      </c>
      <c r="F25" s="1065">
        <v>5</v>
      </c>
      <c r="G25" s="967">
        <v>5436.2951788999735</v>
      </c>
      <c r="H25"/>
    </row>
    <row r="26" spans="1:8" ht="14.25" customHeight="1">
      <c r="A26" s="966" t="s">
        <v>262</v>
      </c>
      <c r="B26" s="1706" t="s">
        <v>256</v>
      </c>
      <c r="C26" s="967">
        <v>4</v>
      </c>
      <c r="D26" s="1711">
        <v>6.68</v>
      </c>
      <c r="E26" s="1711">
        <v>-7.9899999999999999E-2</v>
      </c>
      <c r="F26" s="1065">
        <v>5</v>
      </c>
      <c r="G26" s="967">
        <v>33.524260999626343</v>
      </c>
      <c r="H26"/>
    </row>
    <row r="27" spans="1:8" ht="14.25" customHeight="1">
      <c r="A27" s="966" t="s">
        <v>263</v>
      </c>
      <c r="B27" s="1706" t="s">
        <v>256</v>
      </c>
      <c r="C27" s="967">
        <v>618</v>
      </c>
      <c r="D27" s="1711">
        <v>18.192556634304207</v>
      </c>
      <c r="E27" s="1711">
        <v>-0.15110679611650485</v>
      </c>
      <c r="F27" s="1065">
        <v>8.14</v>
      </c>
      <c r="G27" s="967">
        <v>24017.960082541984</v>
      </c>
      <c r="H27"/>
    </row>
    <row r="28" spans="1:8" ht="14.25" customHeight="1">
      <c r="A28" s="1709" t="s">
        <v>199</v>
      </c>
      <c r="B28" s="965"/>
      <c r="C28" s="1699"/>
      <c r="D28" s="1703"/>
      <c r="E28" s="1703"/>
      <c r="F28" s="1704"/>
      <c r="G28" s="1705"/>
      <c r="H28"/>
    </row>
    <row r="29" spans="1:8" ht="14.25" customHeight="1">
      <c r="A29" s="966" t="s">
        <v>264</v>
      </c>
      <c r="B29" s="1706" t="s">
        <v>160</v>
      </c>
      <c r="C29" s="967"/>
      <c r="D29" s="966"/>
      <c r="E29" s="966"/>
      <c r="F29" s="966"/>
      <c r="G29" s="966"/>
      <c r="H29"/>
    </row>
    <row r="30" spans="1:8" ht="14.25" customHeight="1">
      <c r="A30" s="966" t="s">
        <v>265</v>
      </c>
      <c r="B30" s="1706" t="s">
        <v>160</v>
      </c>
      <c r="C30" s="967">
        <v>1</v>
      </c>
      <c r="D30" s="1711">
        <v>8100</v>
      </c>
      <c r="E30" s="1711">
        <v>0</v>
      </c>
      <c r="F30" s="1068">
        <v>10</v>
      </c>
      <c r="G30" s="967">
        <v>23376.143808420962</v>
      </c>
      <c r="H30"/>
    </row>
    <row r="31" spans="1:8">
      <c r="A31" s="1093"/>
      <c r="B31" s="1093"/>
      <c r="C31" s="1072"/>
      <c r="D31" s="1094"/>
      <c r="E31" s="1094"/>
      <c r="F31" s="1058"/>
      <c r="G31" s="1097"/>
      <c r="H31"/>
    </row>
    <row r="32" spans="1:8" ht="25.35" customHeight="1">
      <c r="A32" s="1696" t="s">
        <v>53</v>
      </c>
      <c r="B32" s="1058"/>
      <c r="C32" s="1076"/>
      <c r="D32" s="1076"/>
      <c r="E32" s="1076"/>
      <c r="F32" s="1076"/>
      <c r="G32" s="1098">
        <f>SUM(G4:G30)</f>
        <v>863027.72371594585</v>
      </c>
      <c r="H32" s="442"/>
    </row>
    <row r="33" spans="1:10" ht="15" customHeight="1">
      <c r="A33" s="1084"/>
      <c r="B33" s="1084"/>
      <c r="C33" s="1084"/>
      <c r="D33" s="1084"/>
      <c r="E33" s="1084"/>
      <c r="F33" s="1084"/>
      <c r="G33" s="1084"/>
    </row>
    <row r="34" spans="1:10" ht="15" customHeight="1">
      <c r="A34" s="1697" t="s">
        <v>552</v>
      </c>
      <c r="B34" s="1099">
        <f>'ESA Table 2A MF CAM'!B42</f>
        <v>29</v>
      </c>
      <c r="C34" s="1058"/>
      <c r="D34" s="1094"/>
      <c r="E34" s="1094"/>
      <c r="F34" s="1099"/>
      <c r="G34" s="1100"/>
    </row>
    <row r="35" spans="1:10">
      <c r="A35" s="1698" t="s">
        <v>553</v>
      </c>
      <c r="B35" s="1101">
        <f>G32/B34</f>
        <v>29759.576679860202</v>
      </c>
      <c r="C35" s="1058"/>
      <c r="D35" s="1094"/>
      <c r="E35" s="1094"/>
      <c r="F35" s="1099"/>
      <c r="G35" s="1100"/>
    </row>
    <row r="36" spans="1:10" ht="15">
      <c r="A36" s="270"/>
      <c r="B36" s="270"/>
      <c r="C36" s="270"/>
      <c r="D36" s="270"/>
      <c r="E36" s="270"/>
      <c r="F36" s="270"/>
      <c r="G36" s="270"/>
    </row>
    <row r="37" spans="1:10" ht="30" customHeight="1">
      <c r="A37" s="1980" t="s">
        <v>554</v>
      </c>
      <c r="B37" s="1980"/>
      <c r="C37" s="1980"/>
      <c r="D37" s="1980"/>
      <c r="E37" s="1980"/>
      <c r="F37" s="1980"/>
      <c r="G37" s="1980"/>
      <c r="H37" s="494"/>
      <c r="I37" s="494"/>
      <c r="J37" s="494"/>
    </row>
    <row r="38" spans="1:10" ht="30" customHeight="1">
      <c r="A38" s="1980" t="s">
        <v>555</v>
      </c>
      <c r="B38" s="1980"/>
      <c r="C38" s="1980"/>
      <c r="D38" s="1980"/>
      <c r="E38" s="1980"/>
      <c r="F38" s="1980"/>
      <c r="G38" s="1980"/>
    </row>
    <row r="39" spans="1:10" ht="30" customHeight="1">
      <c r="A39" s="1932" t="s">
        <v>549</v>
      </c>
      <c r="B39" s="1932"/>
      <c r="C39" s="1932"/>
      <c r="D39" s="1932"/>
      <c r="E39" s="1932"/>
      <c r="F39" s="1932"/>
      <c r="G39" s="1932"/>
    </row>
    <row r="40" spans="1:10" ht="30" customHeight="1">
      <c r="A40" s="1932" t="s">
        <v>556</v>
      </c>
      <c r="B40" s="1932"/>
      <c r="C40" s="1932"/>
      <c r="D40" s="1932"/>
      <c r="E40" s="1932"/>
      <c r="F40" s="1932"/>
      <c r="G40" s="1932"/>
    </row>
    <row r="41" spans="1:10" ht="15.75">
      <c r="A41" s="499"/>
      <c r="D41" s="696"/>
      <c r="E41" s="696"/>
    </row>
  </sheetData>
  <mergeCells count="5">
    <mergeCell ref="A40:G40"/>
    <mergeCell ref="A1:G1"/>
    <mergeCell ref="A39:G39"/>
    <mergeCell ref="A37:G37"/>
    <mergeCell ref="A38:G38"/>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8A8B-AA53-48E5-973E-3FF76A9CCFC7}">
  <sheetPr>
    <tabColor rgb="FF00B050"/>
  </sheetPr>
  <dimension ref="A1:J61"/>
  <sheetViews>
    <sheetView zoomScale="50" zoomScaleNormal="50" workbookViewId="0">
      <selection sqref="A1:G1"/>
    </sheetView>
  </sheetViews>
  <sheetFormatPr defaultColWidth="20.5703125" defaultRowHeight="14.25"/>
  <cols>
    <col min="1" max="1" width="41.5703125" style="5" customWidth="1"/>
    <col min="2" max="2" width="16.140625" style="5" customWidth="1"/>
    <col min="3" max="3" width="14.85546875" style="5" customWidth="1"/>
    <col min="4" max="4" width="18.85546875" style="28" customWidth="1"/>
    <col min="5" max="5" width="47.140625" style="28" customWidth="1"/>
    <col min="6" max="6" width="15.42578125" style="5" customWidth="1"/>
    <col min="7" max="7" width="16.28515625" style="14" customWidth="1"/>
    <col min="8" max="8" width="30.42578125" style="5" customWidth="1"/>
    <col min="9" max="9" width="14.42578125" style="5" customWidth="1"/>
    <col min="10" max="10" width="13.5703125" style="5" customWidth="1"/>
    <col min="11" max="11" width="14.85546875" style="5" customWidth="1"/>
    <col min="12" max="12" width="5.5703125" style="5" customWidth="1"/>
    <col min="13" max="13" width="19.42578125" style="5" bestFit="1" customWidth="1"/>
    <col min="14" max="14" width="11.5703125" style="5" bestFit="1" customWidth="1"/>
    <col min="15" max="15" width="17.5703125" style="5" bestFit="1" customWidth="1"/>
    <col min="16" max="16" width="18.5703125" style="5" bestFit="1" customWidth="1"/>
    <col min="17" max="17" width="13.7109375" style="5" customWidth="1"/>
    <col min="18" max="18" width="13.5703125" style="5" bestFit="1" customWidth="1"/>
    <col min="19" max="19" width="9.42578125" style="5" customWidth="1"/>
    <col min="20" max="20" width="8" style="5" bestFit="1" customWidth="1"/>
    <col min="21" max="21" width="16.5703125" style="5" bestFit="1" customWidth="1"/>
    <col min="22" max="22" width="14.5703125" style="5" bestFit="1" customWidth="1"/>
    <col min="23" max="23" width="10.5703125" style="5" bestFit="1" customWidth="1"/>
    <col min="24" max="24" width="19.42578125" style="5" bestFit="1" customWidth="1"/>
    <col min="25" max="25" width="16.5703125" style="5" bestFit="1" customWidth="1"/>
    <col min="26" max="26" width="17" style="5" bestFit="1" customWidth="1"/>
    <col min="27" max="28" width="19.42578125" style="5" bestFit="1" customWidth="1"/>
    <col min="29" max="30" width="18.42578125" style="5" bestFit="1" customWidth="1"/>
    <col min="31" max="16384" width="20.5703125" style="5"/>
  </cols>
  <sheetData>
    <row r="1" spans="1:8" s="17" customFormat="1" ht="69" customHeight="1">
      <c r="A1" s="1842" t="s">
        <v>557</v>
      </c>
      <c r="B1" s="1842"/>
      <c r="C1" s="1842"/>
      <c r="D1" s="1842"/>
      <c r="E1" s="1842"/>
      <c r="F1" s="1842"/>
      <c r="G1" s="1842"/>
      <c r="H1" s="1507"/>
    </row>
    <row r="2" spans="1:8" ht="78" customHeight="1">
      <c r="A2" s="1081" t="s">
        <v>538</v>
      </c>
      <c r="B2" s="1081" t="s">
        <v>539</v>
      </c>
      <c r="C2" s="1081" t="s">
        <v>540</v>
      </c>
      <c r="D2" s="1082" t="s">
        <v>541</v>
      </c>
      <c r="E2" s="1082" t="s">
        <v>542</v>
      </c>
      <c r="F2" s="1081" t="s">
        <v>543</v>
      </c>
      <c r="G2" s="1083" t="s">
        <v>544</v>
      </c>
    </row>
    <row r="3" spans="1:8" ht="14.25" customHeight="1">
      <c r="A3" s="1084" t="s">
        <v>240</v>
      </c>
      <c r="B3" s="1085"/>
      <c r="C3" s="1085"/>
      <c r="D3" s="1086"/>
      <c r="E3" s="1086"/>
      <c r="F3" s="1087"/>
      <c r="G3" s="1088"/>
    </row>
    <row r="4" spans="1:8" ht="14.25" customHeight="1">
      <c r="A4" s="1057" t="s">
        <v>159</v>
      </c>
      <c r="B4" s="1058" t="s">
        <v>160</v>
      </c>
      <c r="C4" s="967"/>
      <c r="D4" s="1089"/>
      <c r="E4" s="1089"/>
      <c r="F4" s="1090"/>
      <c r="G4" s="1066"/>
    </row>
    <row r="5" spans="1:8" ht="14.25" customHeight="1">
      <c r="A5" s="1057" t="s">
        <v>161</v>
      </c>
      <c r="B5" s="1058" t="s">
        <v>160</v>
      </c>
      <c r="C5" s="967"/>
      <c r="D5" s="1089"/>
      <c r="E5" s="1089"/>
      <c r="F5" s="1065"/>
      <c r="G5" s="1066"/>
    </row>
    <row r="6" spans="1:8" ht="14.25" customHeight="1">
      <c r="A6" s="1057" t="s">
        <v>162</v>
      </c>
      <c r="B6" s="1058" t="s">
        <v>160</v>
      </c>
      <c r="C6" s="967"/>
      <c r="D6" s="1091"/>
      <c r="E6" s="1091"/>
      <c r="F6" s="1065"/>
      <c r="G6" s="1066"/>
    </row>
    <row r="7" spans="1:8" ht="14.25" customHeight="1">
      <c r="A7" s="1057" t="s">
        <v>163</v>
      </c>
      <c r="B7" s="827" t="s">
        <v>160</v>
      </c>
      <c r="C7" s="967"/>
      <c r="D7" s="1091"/>
      <c r="E7" s="1091"/>
      <c r="F7" s="1065"/>
      <c r="G7" s="1066"/>
    </row>
    <row r="8" spans="1:8" ht="14.25" customHeight="1">
      <c r="A8" s="1084" t="s">
        <v>164</v>
      </c>
      <c r="B8" s="1084"/>
      <c r="C8" s="1084"/>
      <c r="D8" s="1084"/>
      <c r="E8" s="1084"/>
      <c r="F8" s="1084"/>
      <c r="G8" s="1084"/>
    </row>
    <row r="9" spans="1:8" ht="14.25" customHeight="1">
      <c r="A9" s="1057" t="s">
        <v>469</v>
      </c>
      <c r="B9" s="1058" t="s">
        <v>166</v>
      </c>
      <c r="C9" s="967"/>
      <c r="D9" s="1089"/>
      <c r="E9" s="1089"/>
      <c r="F9" s="1065"/>
      <c r="G9" s="1066"/>
    </row>
    <row r="10" spans="1:8" ht="14.25" customHeight="1">
      <c r="A10" s="1057" t="s">
        <v>167</v>
      </c>
      <c r="B10" s="1058" t="s">
        <v>166</v>
      </c>
      <c r="C10" s="967"/>
      <c r="D10" s="1089"/>
      <c r="E10" s="1089"/>
      <c r="F10" s="1065"/>
      <c r="G10" s="1066"/>
    </row>
    <row r="11" spans="1:8" ht="14.25" customHeight="1">
      <c r="A11" s="1057" t="s">
        <v>168</v>
      </c>
      <c r="B11" s="1058" t="s">
        <v>160</v>
      </c>
      <c r="C11" s="967"/>
      <c r="D11" s="1089"/>
      <c r="E11" s="1089"/>
      <c r="F11" s="1065"/>
      <c r="G11" s="1066"/>
    </row>
    <row r="12" spans="1:8" ht="14.25" customHeight="1">
      <c r="A12" s="1057" t="s">
        <v>169</v>
      </c>
      <c r="B12" s="1058" t="s">
        <v>160</v>
      </c>
      <c r="C12" s="967"/>
      <c r="D12" s="1089"/>
      <c r="E12" s="1089"/>
      <c r="F12" s="1065"/>
      <c r="G12" s="1066"/>
    </row>
    <row r="13" spans="1:8" ht="14.25" customHeight="1">
      <c r="A13" s="963" t="s">
        <v>170</v>
      </c>
      <c r="B13" s="1058" t="s">
        <v>160</v>
      </c>
      <c r="C13" s="967"/>
      <c r="D13" s="1092"/>
      <c r="E13" s="1092"/>
      <c r="F13" s="966"/>
      <c r="G13" s="1068"/>
    </row>
    <row r="14" spans="1:8" ht="14.25" customHeight="1">
      <c r="A14" s="1057" t="s">
        <v>171</v>
      </c>
      <c r="B14" s="1058" t="s">
        <v>160</v>
      </c>
      <c r="C14" s="967"/>
      <c r="D14" s="1089"/>
      <c r="E14" s="1089"/>
      <c r="F14" s="1065"/>
      <c r="G14" s="1066"/>
    </row>
    <row r="15" spans="1:8" ht="14.25" customHeight="1">
      <c r="A15" s="963" t="s">
        <v>172</v>
      </c>
      <c r="B15" s="1058" t="s">
        <v>160</v>
      </c>
      <c r="C15" s="967"/>
      <c r="D15" s="966"/>
      <c r="E15" s="966"/>
      <c r="F15" s="966"/>
      <c r="G15" s="966"/>
    </row>
    <row r="16" spans="1:8" ht="14.25" customHeight="1">
      <c r="A16" s="1084" t="s">
        <v>94</v>
      </c>
      <c r="B16" s="1084"/>
      <c r="C16" s="1084"/>
      <c r="D16" s="1084"/>
      <c r="E16" s="1084"/>
      <c r="F16" s="1084"/>
      <c r="G16" s="1084"/>
    </row>
    <row r="17" spans="1:7" ht="14.25" customHeight="1">
      <c r="A17" s="1057" t="s">
        <v>358</v>
      </c>
      <c r="B17" s="1058" t="s">
        <v>166</v>
      </c>
      <c r="C17" s="967"/>
      <c r="D17" s="1089"/>
      <c r="E17" s="1089"/>
      <c r="F17" s="1065"/>
      <c r="G17" s="1066"/>
    </row>
    <row r="18" spans="1:7" ht="14.25" customHeight="1">
      <c r="A18" s="963" t="s">
        <v>174</v>
      </c>
      <c r="B18" s="1058" t="s">
        <v>166</v>
      </c>
      <c r="C18" s="967"/>
      <c r="D18" s="1089"/>
      <c r="E18" s="1089"/>
      <c r="F18" s="1065"/>
      <c r="G18" s="1066"/>
    </row>
    <row r="19" spans="1:7" ht="14.25" customHeight="1">
      <c r="A19" s="1057" t="s">
        <v>175</v>
      </c>
      <c r="B19" s="1058" t="s">
        <v>166</v>
      </c>
      <c r="C19" s="967"/>
      <c r="D19" s="1089"/>
      <c r="E19" s="1089"/>
      <c r="F19" s="1065"/>
      <c r="G19" s="1066"/>
    </row>
    <row r="20" spans="1:7" ht="14.25" customHeight="1">
      <c r="A20" s="1084" t="s">
        <v>95</v>
      </c>
      <c r="B20" s="1084"/>
      <c r="C20" s="1084"/>
      <c r="D20" s="1084"/>
      <c r="E20" s="1084"/>
      <c r="F20" s="1084"/>
      <c r="G20" s="1084"/>
    </row>
    <row r="21" spans="1:7" ht="14.25" customHeight="1">
      <c r="A21" s="1057" t="s">
        <v>176</v>
      </c>
      <c r="B21" s="1058" t="s">
        <v>160</v>
      </c>
      <c r="C21" s="967"/>
      <c r="D21" s="1089"/>
      <c r="E21" s="1089"/>
      <c r="F21" s="1065"/>
      <c r="G21" s="1066"/>
    </row>
    <row r="22" spans="1:7" ht="14.25" customHeight="1">
      <c r="A22" s="1057" t="s">
        <v>177</v>
      </c>
      <c r="B22" s="1058" t="s">
        <v>160</v>
      </c>
      <c r="C22" s="967"/>
      <c r="D22" s="1089"/>
      <c r="E22" s="1089"/>
      <c r="F22" s="1065"/>
      <c r="G22" s="1066"/>
    </row>
    <row r="23" spans="1:7" ht="14.25" customHeight="1">
      <c r="A23" s="1057" t="s">
        <v>178</v>
      </c>
      <c r="B23" s="1058" t="s">
        <v>160</v>
      </c>
      <c r="C23" s="967"/>
      <c r="D23" s="1089"/>
      <c r="E23" s="1089"/>
      <c r="F23" s="1065"/>
      <c r="G23" s="1066"/>
    </row>
    <row r="24" spans="1:7" ht="14.25" customHeight="1">
      <c r="A24" s="963" t="s">
        <v>179</v>
      </c>
      <c r="B24" s="1058" t="s">
        <v>160</v>
      </c>
      <c r="C24" s="967"/>
      <c r="D24" s="1089"/>
      <c r="E24" s="1089"/>
      <c r="F24" s="1065"/>
      <c r="G24" s="1066"/>
    </row>
    <row r="25" spans="1:7" ht="14.25" customHeight="1">
      <c r="A25" s="963" t="s">
        <v>180</v>
      </c>
      <c r="B25" s="1058" t="s">
        <v>160</v>
      </c>
      <c r="C25" s="967"/>
      <c r="D25" s="1089"/>
      <c r="E25" s="1089"/>
      <c r="F25" s="1065"/>
      <c r="G25" s="1066"/>
    </row>
    <row r="26" spans="1:7" ht="14.25" customHeight="1">
      <c r="A26" s="963" t="s">
        <v>181</v>
      </c>
      <c r="B26" s="1058" t="s">
        <v>160</v>
      </c>
      <c r="C26" s="967"/>
      <c r="D26" s="1089"/>
      <c r="E26" s="1089"/>
      <c r="F26" s="1065"/>
      <c r="G26" s="1066"/>
    </row>
    <row r="27" spans="1:7" ht="14.25" customHeight="1">
      <c r="A27" s="963" t="s">
        <v>182</v>
      </c>
      <c r="B27" s="1058" t="s">
        <v>160</v>
      </c>
      <c r="C27" s="967"/>
      <c r="D27" s="1089"/>
      <c r="E27" s="1089"/>
      <c r="F27" s="1065"/>
      <c r="G27" s="1066"/>
    </row>
    <row r="28" spans="1:7" ht="14.25" customHeight="1">
      <c r="A28" s="1057" t="s">
        <v>183</v>
      </c>
      <c r="B28" s="1058" t="s">
        <v>166</v>
      </c>
      <c r="C28" s="967"/>
      <c r="D28" s="1089"/>
      <c r="E28" s="1089"/>
      <c r="F28" s="1065"/>
      <c r="G28" s="1066"/>
    </row>
    <row r="29" spans="1:7" ht="14.25" customHeight="1">
      <c r="A29" s="963" t="s">
        <v>297</v>
      </c>
      <c r="B29" s="1058" t="s">
        <v>166</v>
      </c>
      <c r="C29" s="967"/>
      <c r="D29" s="966"/>
      <c r="E29" s="966"/>
      <c r="F29" s="966"/>
      <c r="G29" s="966"/>
    </row>
    <row r="30" spans="1:7" ht="14.25" customHeight="1">
      <c r="A30" s="963" t="s">
        <v>298</v>
      </c>
      <c r="B30" s="1058" t="s">
        <v>166</v>
      </c>
      <c r="C30" s="967"/>
      <c r="D30" s="966"/>
      <c r="E30" s="966"/>
      <c r="F30" s="966"/>
      <c r="G30" s="966"/>
    </row>
    <row r="31" spans="1:7" ht="14.25" customHeight="1">
      <c r="A31" s="963" t="s">
        <v>299</v>
      </c>
      <c r="B31" s="1058" t="s">
        <v>166</v>
      </c>
      <c r="C31" s="967"/>
      <c r="D31" s="1089"/>
      <c r="E31" s="1089"/>
      <c r="F31" s="1065"/>
      <c r="G31" s="1066"/>
    </row>
    <row r="32" spans="1:7" ht="14.25" customHeight="1">
      <c r="A32" s="963" t="s">
        <v>300</v>
      </c>
      <c r="B32" s="1058" t="s">
        <v>166</v>
      </c>
      <c r="C32" s="967"/>
      <c r="D32" s="1089"/>
      <c r="E32" s="1089"/>
      <c r="F32" s="1065"/>
      <c r="G32" s="1066"/>
    </row>
    <row r="33" spans="1:7" ht="14.25" customHeight="1">
      <c r="A33" s="1057" t="s">
        <v>301</v>
      </c>
      <c r="B33" s="1058" t="s">
        <v>166</v>
      </c>
      <c r="C33" s="967"/>
      <c r="D33" s="1089"/>
      <c r="E33" s="1089"/>
      <c r="F33" s="1065"/>
      <c r="G33" s="1066"/>
    </row>
    <row r="34" spans="1:7" ht="14.25" customHeight="1">
      <c r="A34" s="1084" t="s">
        <v>96</v>
      </c>
      <c r="B34" s="1084"/>
      <c r="C34" s="1084"/>
      <c r="D34" s="1084"/>
      <c r="E34" s="1084"/>
      <c r="F34" s="1084"/>
      <c r="G34" s="1084"/>
    </row>
    <row r="35" spans="1:7" ht="14.25" customHeight="1">
      <c r="A35" s="1057" t="s">
        <v>189</v>
      </c>
      <c r="B35" s="1058" t="s">
        <v>166</v>
      </c>
      <c r="C35" s="967"/>
      <c r="D35" s="1089"/>
      <c r="E35" s="1089"/>
      <c r="F35" s="1065"/>
      <c r="G35" s="1066"/>
    </row>
    <row r="36" spans="1:7" ht="14.25" customHeight="1">
      <c r="A36" s="1057" t="s">
        <v>481</v>
      </c>
      <c r="B36" s="1058" t="s">
        <v>166</v>
      </c>
      <c r="C36" s="967"/>
      <c r="D36" s="1091"/>
      <c r="E36" s="1091"/>
      <c r="F36" s="1065"/>
      <c r="G36" s="1066"/>
    </row>
    <row r="37" spans="1:7" ht="14.25" customHeight="1">
      <c r="A37" s="1093" t="s">
        <v>97</v>
      </c>
      <c r="B37" s="1058"/>
      <c r="C37" s="1058"/>
      <c r="D37" s="1094"/>
      <c r="E37" s="1094"/>
      <c r="F37" s="1058"/>
      <c r="G37" s="1095"/>
    </row>
    <row r="38" spans="1:7" ht="14.25" customHeight="1">
      <c r="A38" s="1057" t="s">
        <v>192</v>
      </c>
      <c r="B38" s="1058" t="s">
        <v>160</v>
      </c>
      <c r="C38" s="967"/>
      <c r="D38" s="1089"/>
      <c r="E38" s="1089"/>
      <c r="F38" s="1065"/>
      <c r="G38" s="1066"/>
    </row>
    <row r="39" spans="1:7" ht="14.25" customHeight="1">
      <c r="A39" s="1057" t="s">
        <v>193</v>
      </c>
      <c r="B39" s="1058" t="s">
        <v>160</v>
      </c>
      <c r="C39" s="967"/>
      <c r="D39" s="1089"/>
      <c r="E39" s="1089"/>
      <c r="F39" s="1065"/>
      <c r="G39" s="1066"/>
    </row>
    <row r="40" spans="1:7" ht="14.25" customHeight="1">
      <c r="A40" s="1057" t="s">
        <v>194</v>
      </c>
      <c r="B40" s="1058" t="s">
        <v>160</v>
      </c>
      <c r="C40" s="967"/>
      <c r="D40" s="1089"/>
      <c r="E40" s="1089"/>
      <c r="F40" s="1065"/>
      <c r="G40" s="1066"/>
    </row>
    <row r="41" spans="1:7" ht="14.25" customHeight="1">
      <c r="A41" s="963" t="s">
        <v>195</v>
      </c>
      <c r="B41" s="1058" t="s">
        <v>160</v>
      </c>
      <c r="C41" s="967"/>
      <c r="D41" s="966"/>
      <c r="E41" s="966"/>
      <c r="F41" s="966"/>
      <c r="G41" s="966"/>
    </row>
    <row r="42" spans="1:7" ht="14.25" customHeight="1">
      <c r="A42" s="1057" t="s">
        <v>196</v>
      </c>
      <c r="B42" s="1058" t="s">
        <v>160</v>
      </c>
      <c r="C42" s="967"/>
      <c r="D42" s="1091"/>
      <c r="E42" s="1091"/>
      <c r="F42" s="1065"/>
      <c r="G42" s="1066"/>
    </row>
    <row r="43" spans="1:7" ht="14.25" customHeight="1">
      <c r="A43" s="1057" t="s">
        <v>197</v>
      </c>
      <c r="B43" s="1058" t="s">
        <v>160</v>
      </c>
      <c r="C43" s="967"/>
      <c r="D43" s="1089"/>
      <c r="E43" s="1089"/>
      <c r="F43" s="1065"/>
      <c r="G43" s="1066"/>
    </row>
    <row r="44" spans="1:7" ht="14.25" customHeight="1">
      <c r="A44" s="1057" t="s">
        <v>198</v>
      </c>
      <c r="B44" s="1058" t="s">
        <v>160</v>
      </c>
      <c r="C44" s="967"/>
      <c r="D44" s="1089"/>
      <c r="E44" s="1089"/>
      <c r="F44" s="1065"/>
      <c r="G44" s="1066"/>
    </row>
    <row r="45" spans="1:7" ht="14.25" customHeight="1">
      <c r="A45" s="1084" t="s">
        <v>199</v>
      </c>
      <c r="B45" s="1084"/>
      <c r="C45" s="1084"/>
      <c r="D45" s="1084"/>
      <c r="E45" s="1084"/>
      <c r="F45" s="1084"/>
      <c r="G45" s="1084"/>
    </row>
    <row r="46" spans="1:7" ht="14.25" customHeight="1">
      <c r="A46" s="1069" t="s">
        <v>200</v>
      </c>
      <c r="B46" s="1058" t="s">
        <v>160</v>
      </c>
      <c r="C46" s="967"/>
      <c r="D46" s="1091"/>
      <c r="E46" s="1091"/>
      <c r="F46" s="1065"/>
      <c r="G46" s="1066"/>
    </row>
    <row r="47" spans="1:7" ht="14.25" customHeight="1">
      <c r="A47" s="1069" t="s">
        <v>201</v>
      </c>
      <c r="B47" s="1058" t="s">
        <v>160</v>
      </c>
      <c r="C47" s="967"/>
      <c r="D47" s="1089"/>
      <c r="E47" s="1089"/>
      <c r="F47" s="1065"/>
      <c r="G47" s="1066"/>
    </row>
    <row r="48" spans="1:7" ht="14.25" customHeight="1">
      <c r="A48" s="966" t="s">
        <v>202</v>
      </c>
      <c r="B48" s="1068" t="s">
        <v>160</v>
      </c>
      <c r="C48" s="967"/>
      <c r="D48" s="1089"/>
      <c r="E48" s="1089"/>
      <c r="F48" s="1065"/>
      <c r="G48" s="1066"/>
    </row>
    <row r="49" spans="1:10">
      <c r="A49" s="1084" t="s">
        <v>203</v>
      </c>
      <c r="B49" s="1084"/>
      <c r="C49" s="1084"/>
      <c r="D49" s="1084"/>
      <c r="E49" s="1084"/>
      <c r="F49" s="1084"/>
      <c r="G49" s="1084"/>
    </row>
    <row r="50" spans="1:10">
      <c r="A50" s="910"/>
      <c r="B50" s="395"/>
      <c r="C50" s="1072"/>
      <c r="D50" s="1094"/>
      <c r="E50" s="1094"/>
      <c r="F50" s="396"/>
      <c r="G50" s="1096"/>
    </row>
    <row r="51" spans="1:10">
      <c r="A51" s="910"/>
      <c r="B51" s="395"/>
      <c r="C51" s="1072"/>
      <c r="D51" s="1094"/>
      <c r="E51" s="1094"/>
      <c r="F51" s="396"/>
      <c r="G51" s="1097"/>
    </row>
    <row r="52" spans="1:10" ht="25.35" customHeight="1">
      <c r="A52" s="1280" t="s">
        <v>53</v>
      </c>
      <c r="B52" s="394"/>
      <c r="C52" s="1076"/>
      <c r="D52" s="1076"/>
      <c r="E52" s="1076"/>
      <c r="F52" s="1076"/>
      <c r="G52" s="1098">
        <f t="shared" ref="G52" si="0">SUM(G4:G48)</f>
        <v>0</v>
      </c>
      <c r="H52" s="442"/>
    </row>
    <row r="53" spans="1:10" ht="15" customHeight="1">
      <c r="A53" s="1084"/>
      <c r="B53" s="1084"/>
      <c r="C53" s="1084"/>
      <c r="D53" s="1084"/>
      <c r="E53" s="1084"/>
      <c r="F53" s="1084"/>
      <c r="G53" s="1084"/>
    </row>
    <row r="54" spans="1:10" ht="15" customHeight="1">
      <c r="A54" s="911" t="s">
        <v>545</v>
      </c>
      <c r="B54" s="1099"/>
      <c r="C54" s="1058"/>
      <c r="D54" s="1094"/>
      <c r="E54" s="1094"/>
      <c r="F54" s="695"/>
      <c r="G54" s="1100"/>
    </row>
    <row r="55" spans="1:10" ht="15" thickBot="1">
      <c r="A55" s="912" t="s">
        <v>546</v>
      </c>
      <c r="B55" s="1101" t="e">
        <f>G52/B54</f>
        <v>#DIV/0!</v>
      </c>
      <c r="C55" s="1058"/>
      <c r="D55" s="1094"/>
      <c r="E55" s="1094"/>
      <c r="F55" s="695"/>
      <c r="G55" s="1100"/>
    </row>
    <row r="56" spans="1:10" ht="15">
      <c r="A56" s="270"/>
      <c r="B56" s="270"/>
      <c r="C56" s="270"/>
      <c r="D56" s="270"/>
      <c r="E56" s="270"/>
      <c r="F56" s="270"/>
      <c r="G56" s="270"/>
    </row>
    <row r="57" spans="1:10" ht="15">
      <c r="A57" s="1845"/>
      <c r="B57" s="1845"/>
      <c r="C57" s="1845"/>
      <c r="D57" s="1845"/>
      <c r="E57" s="1845"/>
      <c r="F57" s="1845"/>
      <c r="G57" s="1845"/>
      <c r="H57" s="1845"/>
      <c r="I57" s="1845"/>
      <c r="J57" s="1845"/>
    </row>
    <row r="58" spans="1:10" ht="34.35" customHeight="1">
      <c r="A58" s="1981" t="s">
        <v>558</v>
      </c>
      <c r="B58" s="1981"/>
      <c r="C58" s="1981"/>
      <c r="D58" s="1981"/>
      <c r="E58" s="1981"/>
      <c r="F58" s="1981"/>
      <c r="G58" s="407"/>
    </row>
    <row r="59" spans="1:10" ht="14.1" customHeight="1">
      <c r="A59" s="499" t="s">
        <v>559</v>
      </c>
      <c r="B59" s="137"/>
      <c r="C59" s="137"/>
      <c r="D59" s="137"/>
      <c r="E59" s="137"/>
      <c r="G59" s="5"/>
    </row>
    <row r="60" spans="1:10" ht="15.75">
      <c r="A60" s="499" t="s">
        <v>560</v>
      </c>
      <c r="C60" s="2"/>
      <c r="D60" s="696"/>
      <c r="E60" s="696"/>
    </row>
    <row r="61" spans="1:10">
      <c r="D61" s="696"/>
      <c r="E61" s="696"/>
    </row>
  </sheetData>
  <mergeCells count="3">
    <mergeCell ref="A1:G1"/>
    <mergeCell ref="A57:J57"/>
    <mergeCell ref="A58:F58"/>
  </mergeCells>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E3310-6952-4ED5-96FA-8D629E0DF965}">
  <sheetPr>
    <tabColor rgb="FF00B050"/>
  </sheetPr>
  <dimension ref="A1:J64"/>
  <sheetViews>
    <sheetView zoomScale="50" zoomScaleNormal="50" workbookViewId="0">
      <selection sqref="A1:G1"/>
    </sheetView>
  </sheetViews>
  <sheetFormatPr defaultColWidth="20.5703125" defaultRowHeight="14.25"/>
  <cols>
    <col min="1" max="1" width="41.5703125" style="5" customWidth="1"/>
    <col min="2" max="2" width="16.140625" style="5" customWidth="1"/>
    <col min="3" max="3" width="14.85546875" style="5" customWidth="1"/>
    <col min="4" max="4" width="18.85546875" style="28" customWidth="1"/>
    <col min="5" max="5" width="47.140625" style="28" customWidth="1"/>
    <col min="6" max="6" width="15.42578125" style="5" customWidth="1"/>
    <col min="7" max="7" width="16.28515625" style="14" customWidth="1"/>
    <col min="8" max="8" width="30.42578125" style="5" customWidth="1"/>
    <col min="9" max="9" width="14.42578125" style="5" customWidth="1"/>
    <col min="10" max="10" width="13.5703125" style="5" customWidth="1"/>
    <col min="11" max="11" width="14.85546875" style="5" customWidth="1"/>
    <col min="12" max="12" width="5.5703125" style="5" customWidth="1"/>
    <col min="13" max="13" width="19.42578125" style="5" bestFit="1" customWidth="1"/>
    <col min="14" max="14" width="11.5703125" style="5" bestFit="1" customWidth="1"/>
    <col min="15" max="15" width="17.5703125" style="5" bestFit="1" customWidth="1"/>
    <col min="16" max="16" width="18.5703125" style="5" bestFit="1" customWidth="1"/>
    <col min="17" max="17" width="13.7109375" style="5" customWidth="1"/>
    <col min="18" max="18" width="13.5703125" style="5" bestFit="1" customWidth="1"/>
    <col min="19" max="19" width="9.42578125" style="5" customWidth="1"/>
    <col min="20" max="20" width="8" style="5" bestFit="1" customWidth="1"/>
    <col min="21" max="21" width="16.5703125" style="5" bestFit="1" customWidth="1"/>
    <col min="22" max="22" width="14.5703125" style="5" bestFit="1" customWidth="1"/>
    <col min="23" max="23" width="10.5703125" style="5" bestFit="1" customWidth="1"/>
    <col min="24" max="24" width="19.42578125" style="5" bestFit="1" customWidth="1"/>
    <col min="25" max="25" width="16.5703125" style="5" bestFit="1" customWidth="1"/>
    <col min="26" max="26" width="17" style="5" bestFit="1" customWidth="1"/>
    <col min="27" max="28" width="19.42578125" style="5" bestFit="1" customWidth="1"/>
    <col min="29" max="30" width="18.42578125" style="5" bestFit="1" customWidth="1"/>
    <col min="31" max="16384" width="20.5703125" style="5"/>
  </cols>
  <sheetData>
    <row r="1" spans="1:7" s="17" customFormat="1" ht="69" customHeight="1">
      <c r="A1" s="1842" t="s">
        <v>561</v>
      </c>
      <c r="B1" s="1842"/>
      <c r="C1" s="1842"/>
      <c r="D1" s="1842"/>
      <c r="E1" s="1842"/>
      <c r="F1" s="1842"/>
      <c r="G1" s="1842"/>
    </row>
    <row r="2" spans="1:7" ht="78" customHeight="1">
      <c r="A2" s="1081" t="s">
        <v>538</v>
      </c>
      <c r="B2" s="1081" t="s">
        <v>539</v>
      </c>
      <c r="C2" s="1081" t="s">
        <v>540</v>
      </c>
      <c r="D2" s="1082" t="s">
        <v>541</v>
      </c>
      <c r="E2" s="1082" t="s">
        <v>542</v>
      </c>
      <c r="F2" s="1081" t="s">
        <v>543</v>
      </c>
      <c r="G2" s="1083" t="s">
        <v>544</v>
      </c>
    </row>
    <row r="3" spans="1:7" ht="14.25" customHeight="1">
      <c r="A3" s="1084" t="s">
        <v>240</v>
      </c>
      <c r="B3" s="1085"/>
      <c r="C3" s="1085"/>
      <c r="D3" s="1086"/>
      <c r="E3" s="1086"/>
      <c r="F3" s="1087"/>
      <c r="G3" s="1088"/>
    </row>
    <row r="4" spans="1:7" ht="14.25" customHeight="1">
      <c r="A4" s="1057" t="s">
        <v>159</v>
      </c>
      <c r="B4" s="1058" t="s">
        <v>160</v>
      </c>
      <c r="C4" s="967"/>
      <c r="D4" s="1089"/>
      <c r="E4" s="1089"/>
      <c r="F4" s="1090"/>
      <c r="G4" s="1066"/>
    </row>
    <row r="5" spans="1:7" ht="14.25" customHeight="1">
      <c r="A5" s="1057" t="s">
        <v>161</v>
      </c>
      <c r="B5" s="1058" t="s">
        <v>160</v>
      </c>
      <c r="C5" s="967"/>
      <c r="D5" s="1089"/>
      <c r="E5" s="1089"/>
      <c r="F5" s="1065"/>
      <c r="G5" s="1066"/>
    </row>
    <row r="6" spans="1:7" ht="14.25" customHeight="1">
      <c r="A6" s="1057" t="s">
        <v>162</v>
      </c>
      <c r="B6" s="1058" t="s">
        <v>160</v>
      </c>
      <c r="C6" s="967"/>
      <c r="D6" s="1091"/>
      <c r="E6" s="1091"/>
      <c r="F6" s="1065"/>
      <c r="G6" s="1066"/>
    </row>
    <row r="7" spans="1:7" ht="14.25" customHeight="1">
      <c r="A7" s="1057" t="s">
        <v>163</v>
      </c>
      <c r="B7" s="827" t="s">
        <v>160</v>
      </c>
      <c r="C7" s="967"/>
      <c r="D7" s="1091"/>
      <c r="E7" s="1091"/>
      <c r="F7" s="1065"/>
      <c r="G7" s="1066"/>
    </row>
    <row r="8" spans="1:7" ht="14.25" customHeight="1">
      <c r="A8" s="1084" t="s">
        <v>164</v>
      </c>
      <c r="B8" s="1084"/>
      <c r="C8" s="1084"/>
      <c r="D8" s="1084"/>
      <c r="E8" s="1084"/>
      <c r="F8" s="1084"/>
      <c r="G8" s="1084"/>
    </row>
    <row r="9" spans="1:7" ht="14.25" customHeight="1">
      <c r="A9" s="1057" t="s">
        <v>469</v>
      </c>
      <c r="B9" s="1058" t="s">
        <v>166</v>
      </c>
      <c r="C9" s="967"/>
      <c r="D9" s="1089"/>
      <c r="E9" s="1089"/>
      <c r="F9" s="1065"/>
      <c r="G9" s="1066"/>
    </row>
    <row r="10" spans="1:7" ht="14.25" customHeight="1">
      <c r="A10" s="1057" t="s">
        <v>167</v>
      </c>
      <c r="B10" s="1058" t="s">
        <v>166</v>
      </c>
      <c r="C10" s="967"/>
      <c r="D10" s="1089"/>
      <c r="E10" s="1089"/>
      <c r="F10" s="1065"/>
      <c r="G10" s="1066"/>
    </row>
    <row r="11" spans="1:7" ht="14.25" customHeight="1">
      <c r="A11" s="1057" t="s">
        <v>168</v>
      </c>
      <c r="B11" s="1058" t="s">
        <v>160</v>
      </c>
      <c r="C11" s="967"/>
      <c r="D11" s="1089"/>
      <c r="E11" s="1089"/>
      <c r="F11" s="1065"/>
      <c r="G11" s="1066"/>
    </row>
    <row r="12" spans="1:7" ht="14.25" customHeight="1">
      <c r="A12" s="1057" t="s">
        <v>169</v>
      </c>
      <c r="B12" s="1058" t="s">
        <v>160</v>
      </c>
      <c r="C12" s="967"/>
      <c r="D12" s="1089"/>
      <c r="E12" s="1089"/>
      <c r="F12" s="1065"/>
      <c r="G12" s="1066"/>
    </row>
    <row r="13" spans="1:7" ht="14.25" customHeight="1">
      <c r="A13" s="963" t="s">
        <v>170</v>
      </c>
      <c r="B13" s="1058" t="s">
        <v>160</v>
      </c>
      <c r="C13" s="967"/>
      <c r="D13" s="1092"/>
      <c r="E13" s="1092"/>
      <c r="F13" s="966"/>
      <c r="G13" s="1068"/>
    </row>
    <row r="14" spans="1:7" ht="14.25" customHeight="1">
      <c r="A14" s="1057" t="s">
        <v>171</v>
      </c>
      <c r="B14" s="1058" t="s">
        <v>160</v>
      </c>
      <c r="C14" s="967"/>
      <c r="D14" s="1089"/>
      <c r="E14" s="1089"/>
      <c r="F14" s="1065"/>
      <c r="G14" s="1066"/>
    </row>
    <row r="15" spans="1:7" ht="14.25" customHeight="1">
      <c r="A15" s="963" t="s">
        <v>172</v>
      </c>
      <c r="B15" s="1058" t="s">
        <v>160</v>
      </c>
      <c r="C15" s="967"/>
      <c r="D15" s="966"/>
      <c r="E15" s="966"/>
      <c r="F15" s="966"/>
      <c r="G15" s="966"/>
    </row>
    <row r="16" spans="1:7" ht="14.25" customHeight="1">
      <c r="A16" s="1084" t="s">
        <v>94</v>
      </c>
      <c r="B16" s="1084"/>
      <c r="C16" s="1084"/>
      <c r="D16" s="1084"/>
      <c r="E16" s="1084"/>
      <c r="F16" s="1084"/>
      <c r="G16" s="1084"/>
    </row>
    <row r="17" spans="1:7" ht="14.25" customHeight="1">
      <c r="A17" s="1057" t="s">
        <v>358</v>
      </c>
      <c r="B17" s="1058" t="s">
        <v>166</v>
      </c>
      <c r="C17" s="967"/>
      <c r="D17" s="1089"/>
      <c r="E17" s="1089"/>
      <c r="F17" s="1065"/>
      <c r="G17" s="1066"/>
    </row>
    <row r="18" spans="1:7" ht="14.25" customHeight="1">
      <c r="A18" s="963" t="s">
        <v>174</v>
      </c>
      <c r="B18" s="1058" t="s">
        <v>166</v>
      </c>
      <c r="C18" s="967"/>
      <c r="D18" s="1089"/>
      <c r="E18" s="1089"/>
      <c r="F18" s="1065"/>
      <c r="G18" s="1066"/>
    </row>
    <row r="19" spans="1:7" ht="14.25" customHeight="1">
      <c r="A19" s="1057" t="s">
        <v>175</v>
      </c>
      <c r="B19" s="1058" t="s">
        <v>166</v>
      </c>
      <c r="C19" s="967"/>
      <c r="D19" s="1089"/>
      <c r="E19" s="1089"/>
      <c r="F19" s="1065"/>
      <c r="G19" s="1066"/>
    </row>
    <row r="20" spans="1:7" ht="14.25" customHeight="1">
      <c r="A20" s="1084" t="s">
        <v>95</v>
      </c>
      <c r="B20" s="1084"/>
      <c r="C20" s="1084"/>
      <c r="D20" s="1084"/>
      <c r="E20" s="1084"/>
      <c r="F20" s="1084"/>
      <c r="G20" s="1084"/>
    </row>
    <row r="21" spans="1:7" ht="14.25" customHeight="1">
      <c r="A21" s="1057" t="s">
        <v>176</v>
      </c>
      <c r="B21" s="1058" t="s">
        <v>160</v>
      </c>
      <c r="C21" s="967"/>
      <c r="D21" s="1089"/>
      <c r="E21" s="1089"/>
      <c r="F21" s="1065"/>
      <c r="G21" s="1066"/>
    </row>
    <row r="22" spans="1:7" ht="14.25" customHeight="1">
      <c r="A22" s="1057" t="s">
        <v>177</v>
      </c>
      <c r="B22" s="1058" t="s">
        <v>160</v>
      </c>
      <c r="C22" s="967"/>
      <c r="D22" s="1089"/>
      <c r="E22" s="1089"/>
      <c r="F22" s="1065"/>
      <c r="G22" s="1066"/>
    </row>
    <row r="23" spans="1:7" ht="14.25" customHeight="1">
      <c r="A23" s="1057" t="s">
        <v>178</v>
      </c>
      <c r="B23" s="1058" t="s">
        <v>160</v>
      </c>
      <c r="C23" s="967"/>
      <c r="D23" s="1089"/>
      <c r="E23" s="1089"/>
      <c r="F23" s="1065"/>
      <c r="G23" s="1066"/>
    </row>
    <row r="24" spans="1:7" ht="14.25" customHeight="1">
      <c r="A24" s="963" t="s">
        <v>179</v>
      </c>
      <c r="B24" s="1058" t="s">
        <v>160</v>
      </c>
      <c r="C24" s="967"/>
      <c r="D24" s="1089"/>
      <c r="E24" s="1089"/>
      <c r="F24" s="1065"/>
      <c r="G24" s="1066"/>
    </row>
    <row r="25" spans="1:7" ht="14.25" customHeight="1">
      <c r="A25" s="963" t="s">
        <v>180</v>
      </c>
      <c r="B25" s="1058" t="s">
        <v>160</v>
      </c>
      <c r="C25" s="967"/>
      <c r="D25" s="1089"/>
      <c r="E25" s="1089"/>
      <c r="F25" s="1065"/>
      <c r="G25" s="1066"/>
    </row>
    <row r="26" spans="1:7" ht="14.25" customHeight="1">
      <c r="A26" s="963" t="s">
        <v>181</v>
      </c>
      <c r="B26" s="1058" t="s">
        <v>160</v>
      </c>
      <c r="C26" s="967"/>
      <c r="D26" s="1089"/>
      <c r="E26" s="1089"/>
      <c r="F26" s="1065"/>
      <c r="G26" s="1066"/>
    </row>
    <row r="27" spans="1:7" ht="14.25" customHeight="1">
      <c r="A27" s="963" t="s">
        <v>182</v>
      </c>
      <c r="B27" s="1058" t="s">
        <v>160</v>
      </c>
      <c r="C27" s="967"/>
      <c r="D27" s="1089"/>
      <c r="E27" s="1089"/>
      <c r="F27" s="1065"/>
      <c r="G27" s="1066"/>
    </row>
    <row r="28" spans="1:7" ht="14.25" customHeight="1">
      <c r="A28" s="1057" t="s">
        <v>183</v>
      </c>
      <c r="B28" s="1058" t="s">
        <v>166</v>
      </c>
      <c r="C28" s="967"/>
      <c r="D28" s="1089"/>
      <c r="E28" s="1089"/>
      <c r="F28" s="1065"/>
      <c r="G28" s="1066"/>
    </row>
    <row r="29" spans="1:7" ht="14.25" customHeight="1">
      <c r="A29" s="963" t="s">
        <v>297</v>
      </c>
      <c r="B29" s="1058" t="s">
        <v>166</v>
      </c>
      <c r="C29" s="967"/>
      <c r="D29" s="966"/>
      <c r="E29" s="966"/>
      <c r="F29" s="966"/>
      <c r="G29" s="966"/>
    </row>
    <row r="30" spans="1:7" ht="14.25" customHeight="1">
      <c r="A30" s="963" t="s">
        <v>298</v>
      </c>
      <c r="B30" s="1058" t="s">
        <v>166</v>
      </c>
      <c r="C30" s="967"/>
      <c r="D30" s="966"/>
      <c r="E30" s="966"/>
      <c r="F30" s="966"/>
      <c r="G30" s="966"/>
    </row>
    <row r="31" spans="1:7" ht="14.25" customHeight="1">
      <c r="A31" s="963" t="s">
        <v>299</v>
      </c>
      <c r="B31" s="1058" t="s">
        <v>166</v>
      </c>
      <c r="C31" s="967"/>
      <c r="D31" s="1089"/>
      <c r="E31" s="1089"/>
      <c r="F31" s="1065"/>
      <c r="G31" s="1066"/>
    </row>
    <row r="32" spans="1:7" ht="14.25" customHeight="1">
      <c r="A32" s="963" t="s">
        <v>300</v>
      </c>
      <c r="B32" s="1058" t="s">
        <v>166</v>
      </c>
      <c r="C32" s="967"/>
      <c r="D32" s="1089"/>
      <c r="E32" s="1089"/>
      <c r="F32" s="1065"/>
      <c r="G32" s="1066"/>
    </row>
    <row r="33" spans="1:7" ht="14.25" customHeight="1">
      <c r="A33" s="1057" t="s">
        <v>301</v>
      </c>
      <c r="B33" s="1058" t="s">
        <v>166</v>
      </c>
      <c r="C33" s="967"/>
      <c r="D33" s="1089"/>
      <c r="E33" s="1089"/>
      <c r="F33" s="1065"/>
      <c r="G33" s="1066"/>
    </row>
    <row r="34" spans="1:7" ht="14.25" customHeight="1">
      <c r="A34" s="1084" t="s">
        <v>96</v>
      </c>
      <c r="B34" s="1084"/>
      <c r="C34" s="1084"/>
      <c r="D34" s="1084"/>
      <c r="E34" s="1084"/>
      <c r="F34" s="1084"/>
      <c r="G34" s="1084"/>
    </row>
    <row r="35" spans="1:7" ht="14.25" customHeight="1">
      <c r="A35" s="1057" t="s">
        <v>189</v>
      </c>
      <c r="B35" s="1058" t="s">
        <v>166</v>
      </c>
      <c r="C35" s="967"/>
      <c r="D35" s="1089"/>
      <c r="E35" s="1089"/>
      <c r="F35" s="1065"/>
      <c r="G35" s="1066"/>
    </row>
    <row r="36" spans="1:7" ht="14.25" customHeight="1">
      <c r="A36" s="1057" t="s">
        <v>481</v>
      </c>
      <c r="B36" s="1058" t="s">
        <v>166</v>
      </c>
      <c r="C36" s="967"/>
      <c r="D36" s="1091"/>
      <c r="E36" s="1091"/>
      <c r="F36" s="1065"/>
      <c r="G36" s="1066"/>
    </row>
    <row r="37" spans="1:7" ht="14.25" customHeight="1">
      <c r="A37" s="1093" t="s">
        <v>97</v>
      </c>
      <c r="B37" s="1058"/>
      <c r="C37" s="1058"/>
      <c r="D37" s="1094"/>
      <c r="E37" s="1094"/>
      <c r="F37" s="1058"/>
      <c r="G37" s="1095"/>
    </row>
    <row r="38" spans="1:7" ht="14.25" customHeight="1">
      <c r="A38" s="1057" t="s">
        <v>192</v>
      </c>
      <c r="B38" s="1058" t="s">
        <v>160</v>
      </c>
      <c r="C38" s="967"/>
      <c r="D38" s="1089"/>
      <c r="E38" s="1089"/>
      <c r="F38" s="1065"/>
      <c r="G38" s="1066"/>
    </row>
    <row r="39" spans="1:7" ht="14.25" customHeight="1">
      <c r="A39" s="1057" t="s">
        <v>193</v>
      </c>
      <c r="B39" s="1058" t="s">
        <v>160</v>
      </c>
      <c r="C39" s="967"/>
      <c r="D39" s="1089"/>
      <c r="E39" s="1089"/>
      <c r="F39" s="1065"/>
      <c r="G39" s="1066"/>
    </row>
    <row r="40" spans="1:7" ht="14.25" customHeight="1">
      <c r="A40" s="1057" t="s">
        <v>194</v>
      </c>
      <c r="B40" s="1058" t="s">
        <v>160</v>
      </c>
      <c r="C40" s="967"/>
      <c r="D40" s="1089"/>
      <c r="E40" s="1089"/>
      <c r="F40" s="1065"/>
      <c r="G40" s="1066"/>
    </row>
    <row r="41" spans="1:7" ht="14.25" customHeight="1">
      <c r="A41" s="963" t="s">
        <v>195</v>
      </c>
      <c r="B41" s="1058" t="s">
        <v>160</v>
      </c>
      <c r="C41" s="967"/>
      <c r="D41" s="966"/>
      <c r="E41" s="966"/>
      <c r="F41" s="966"/>
      <c r="G41" s="966"/>
    </row>
    <row r="42" spans="1:7" ht="14.25" customHeight="1">
      <c r="A42" s="1057" t="s">
        <v>196</v>
      </c>
      <c r="B42" s="1058" t="s">
        <v>160</v>
      </c>
      <c r="C42" s="967"/>
      <c r="D42" s="1091"/>
      <c r="E42" s="1091"/>
      <c r="F42" s="1065"/>
      <c r="G42" s="1066"/>
    </row>
    <row r="43" spans="1:7" ht="14.25" customHeight="1">
      <c r="A43" s="1057" t="s">
        <v>197</v>
      </c>
      <c r="B43" s="1058" t="s">
        <v>160</v>
      </c>
      <c r="C43" s="967"/>
      <c r="D43" s="1089"/>
      <c r="E43" s="1089"/>
      <c r="F43" s="1065"/>
      <c r="G43" s="1066"/>
    </row>
    <row r="44" spans="1:7" ht="14.25" customHeight="1">
      <c r="A44" s="1057" t="s">
        <v>198</v>
      </c>
      <c r="B44" s="1058" t="s">
        <v>160</v>
      </c>
      <c r="C44" s="967"/>
      <c r="D44" s="1089"/>
      <c r="E44" s="1089"/>
      <c r="F44" s="1065"/>
      <c r="G44" s="1066"/>
    </row>
    <row r="45" spans="1:7" ht="14.25" customHeight="1">
      <c r="A45" s="1084" t="s">
        <v>199</v>
      </c>
      <c r="B45" s="1084"/>
      <c r="C45" s="1084"/>
      <c r="D45" s="1084"/>
      <c r="E45" s="1084"/>
      <c r="F45" s="1084"/>
      <c r="G45" s="1084"/>
    </row>
    <row r="46" spans="1:7" ht="14.25" customHeight="1">
      <c r="A46" s="1069" t="s">
        <v>200</v>
      </c>
      <c r="B46" s="1058" t="s">
        <v>160</v>
      </c>
      <c r="C46" s="967"/>
      <c r="D46" s="1091"/>
      <c r="E46" s="1091"/>
      <c r="F46" s="1065"/>
      <c r="G46" s="1066"/>
    </row>
    <row r="47" spans="1:7" ht="14.25" customHeight="1">
      <c r="A47" s="1069" t="s">
        <v>201</v>
      </c>
      <c r="B47" s="1058" t="s">
        <v>160</v>
      </c>
      <c r="C47" s="967"/>
      <c r="D47" s="1089"/>
      <c r="E47" s="1089"/>
      <c r="F47" s="1065"/>
      <c r="G47" s="1066"/>
    </row>
    <row r="48" spans="1:7" ht="14.25" customHeight="1">
      <c r="A48" s="966" t="s">
        <v>202</v>
      </c>
      <c r="B48" s="1068" t="s">
        <v>160</v>
      </c>
      <c r="C48" s="967"/>
      <c r="D48" s="1089"/>
      <c r="E48" s="1089"/>
      <c r="F48" s="1065"/>
      <c r="G48" s="1066"/>
    </row>
    <row r="49" spans="1:10">
      <c r="A49" s="1084" t="s">
        <v>203</v>
      </c>
      <c r="B49" s="1084"/>
      <c r="C49" s="1084"/>
      <c r="D49" s="1084"/>
      <c r="E49" s="1084"/>
      <c r="F49" s="1084"/>
      <c r="G49" s="1084"/>
    </row>
    <row r="50" spans="1:10">
      <c r="A50" s="910"/>
      <c r="B50" s="395"/>
      <c r="C50" s="1072"/>
      <c r="D50" s="1094"/>
      <c r="E50" s="1094"/>
      <c r="F50" s="396"/>
      <c r="G50" s="1096"/>
    </row>
    <row r="51" spans="1:10">
      <c r="A51" s="910"/>
      <c r="B51" s="395"/>
      <c r="C51" s="1072"/>
      <c r="D51" s="1094"/>
      <c r="E51" s="1094"/>
      <c r="F51" s="396"/>
      <c r="G51" s="1097"/>
    </row>
    <row r="52" spans="1:10" ht="25.35" customHeight="1">
      <c r="A52" s="1280" t="s">
        <v>53</v>
      </c>
      <c r="B52" s="394"/>
      <c r="C52" s="1076"/>
      <c r="D52" s="1076"/>
      <c r="E52" s="1076"/>
      <c r="F52" s="1076"/>
      <c r="G52" s="1098">
        <f t="shared" ref="G52" si="0">SUM(G4:G48)</f>
        <v>0</v>
      </c>
      <c r="H52" s="442"/>
    </row>
    <row r="53" spans="1:10" ht="15" customHeight="1">
      <c r="A53" s="1084"/>
      <c r="B53" s="1084"/>
      <c r="C53" s="1084"/>
      <c r="D53" s="1084"/>
      <c r="E53" s="1084"/>
      <c r="F53" s="1084"/>
      <c r="G53" s="1084"/>
    </row>
    <row r="54" spans="1:10" ht="15" customHeight="1">
      <c r="A54" s="911" t="s">
        <v>545</v>
      </c>
      <c r="B54" s="1099"/>
      <c r="C54" s="1058"/>
      <c r="D54" s="1094"/>
      <c r="E54" s="1094"/>
      <c r="F54" s="695"/>
      <c r="G54" s="1100"/>
    </row>
    <row r="55" spans="1:10" ht="15" thickBot="1">
      <c r="A55" s="912" t="s">
        <v>546</v>
      </c>
      <c r="B55" s="1101" t="e">
        <f>G52/B54</f>
        <v>#DIV/0!</v>
      </c>
      <c r="C55" s="1058"/>
      <c r="D55" s="1094"/>
      <c r="E55" s="1094"/>
      <c r="F55" s="695"/>
      <c r="G55" s="1100"/>
    </row>
    <row r="56" spans="1:10" ht="15">
      <c r="A56" s="270"/>
      <c r="B56" s="270"/>
      <c r="C56" s="270"/>
      <c r="D56" s="270"/>
      <c r="E56" s="270"/>
      <c r="F56" s="270"/>
      <c r="G56" s="270"/>
    </row>
    <row r="57" spans="1:10" ht="15">
      <c r="A57" s="1845"/>
      <c r="B57" s="1845"/>
      <c r="C57" s="1845"/>
      <c r="D57" s="1845"/>
      <c r="E57" s="1845"/>
      <c r="F57" s="1845"/>
      <c r="G57" s="1845"/>
      <c r="H57" s="1845"/>
      <c r="I57" s="1845"/>
      <c r="J57" s="1845"/>
    </row>
    <row r="58" spans="1:10" ht="15.75">
      <c r="A58" s="694"/>
      <c r="B58" s="270"/>
      <c r="C58" s="270"/>
      <c r="D58" s="270"/>
      <c r="E58" s="270"/>
      <c r="F58" s="270"/>
      <c r="G58" s="270"/>
    </row>
    <row r="59" spans="1:10" ht="34.35" customHeight="1">
      <c r="A59" s="1981" t="s">
        <v>558</v>
      </c>
      <c r="B59" s="1981"/>
      <c r="C59" s="1981"/>
      <c r="D59" s="1981"/>
      <c r="E59" s="1981"/>
      <c r="F59" s="1981"/>
      <c r="G59" s="407"/>
    </row>
    <row r="60" spans="1:10" ht="14.1" customHeight="1">
      <c r="A60" s="499" t="s">
        <v>559</v>
      </c>
      <c r="B60" s="137"/>
      <c r="C60" s="137"/>
      <c r="D60" s="137"/>
      <c r="E60" s="137"/>
      <c r="G60" s="5"/>
    </row>
    <row r="61" spans="1:10" ht="15.75">
      <c r="A61" s="499" t="s">
        <v>560</v>
      </c>
      <c r="C61" s="2"/>
      <c r="D61" s="696"/>
      <c r="E61" s="696"/>
    </row>
    <row r="62" spans="1:10" ht="15.75">
      <c r="A62" s="499"/>
      <c r="D62" s="696"/>
      <c r="E62" s="696"/>
    </row>
    <row r="63" spans="1:10" ht="15.75">
      <c r="A63" s="499"/>
    </row>
    <row r="64" spans="1:10" ht="15.75">
      <c r="A64" s="499"/>
    </row>
  </sheetData>
  <mergeCells count="3">
    <mergeCell ref="A1:G1"/>
    <mergeCell ref="A57:J57"/>
    <mergeCell ref="A59:F59"/>
  </mergeCell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J56"/>
  <sheetViews>
    <sheetView zoomScale="50" zoomScaleNormal="50" workbookViewId="0">
      <selection sqref="A1:G1"/>
    </sheetView>
  </sheetViews>
  <sheetFormatPr defaultColWidth="9.42578125" defaultRowHeight="14.25"/>
  <cols>
    <col min="1" max="1" width="21.5703125" style="14" customWidth="1"/>
    <col min="2" max="2" width="16.140625" style="29" customWidth="1"/>
    <col min="3" max="3" width="14.85546875" style="5" customWidth="1"/>
    <col min="4" max="4" width="18.85546875" style="5" customWidth="1"/>
    <col min="5" max="5" width="47.140625" style="5" customWidth="1"/>
    <col min="6" max="6" width="15.42578125" style="5" customWidth="1"/>
    <col min="7" max="7" width="16.28515625" style="5" customWidth="1"/>
    <col min="8" max="8" width="12" style="5" bestFit="1" customWidth="1"/>
    <col min="9" max="10" width="9.42578125" style="5"/>
    <col min="11" max="11" width="14.85546875" style="5" customWidth="1"/>
    <col min="12" max="16" width="9.42578125" style="5"/>
    <col min="17" max="17" width="13.7109375" style="5" customWidth="1"/>
    <col min="18" max="16384" width="9.42578125" style="5"/>
  </cols>
  <sheetData>
    <row r="1" spans="1:7" s="17" customFormat="1" ht="70.5" customHeight="1">
      <c r="A1" s="1985" t="s">
        <v>562</v>
      </c>
      <c r="B1" s="1986"/>
      <c r="C1" s="1986"/>
      <c r="D1" s="1986"/>
      <c r="E1" s="1986"/>
      <c r="F1" s="1986"/>
      <c r="G1" s="1987"/>
    </row>
    <row r="2" spans="1:7" s="17" customFormat="1" ht="70.5" customHeight="1">
      <c r="A2" s="1982" t="s">
        <v>563</v>
      </c>
      <c r="B2" s="1983"/>
      <c r="C2" s="1983"/>
      <c r="D2" s="697"/>
      <c r="E2" s="1983" t="s">
        <v>564</v>
      </c>
      <c r="F2" s="1983"/>
      <c r="G2" s="1984"/>
    </row>
    <row r="3" spans="1:7" ht="27" customHeight="1" thickBot="1">
      <c r="A3" s="1364" t="s">
        <v>427</v>
      </c>
      <c r="B3" s="1441" t="s">
        <v>565</v>
      </c>
      <c r="C3" s="1442" t="s">
        <v>566</v>
      </c>
      <c r="D3" s="1365"/>
      <c r="E3" s="698" t="s">
        <v>427</v>
      </c>
      <c r="F3" s="1443" t="s">
        <v>565</v>
      </c>
      <c r="G3" s="1366" t="s">
        <v>566</v>
      </c>
    </row>
    <row r="4" spans="1:7" ht="15.75">
      <c r="A4" s="467">
        <v>2022</v>
      </c>
      <c r="B4" s="468">
        <v>0.25</v>
      </c>
      <c r="C4" s="469">
        <v>1.69</v>
      </c>
      <c r="D4" s="464"/>
      <c r="E4" s="699">
        <v>2022</v>
      </c>
      <c r="F4" s="700">
        <v>0.28859436800519706</v>
      </c>
      <c r="G4" s="700">
        <v>3.1489027320825924</v>
      </c>
    </row>
    <row r="5" spans="1:7" ht="15.75">
      <c r="A5" s="1007">
        <v>2023</v>
      </c>
      <c r="B5" s="1102">
        <v>0.26</v>
      </c>
      <c r="C5" s="463">
        <v>1.74</v>
      </c>
      <c r="D5" s="464"/>
      <c r="E5" s="913">
        <v>2023</v>
      </c>
      <c r="F5" s="1103">
        <v>0.29725219904535299</v>
      </c>
      <c r="G5" s="1103">
        <v>3.2433698140450704</v>
      </c>
    </row>
    <row r="6" spans="1:7" ht="15.75">
      <c r="A6" s="1007">
        <v>2024</v>
      </c>
      <c r="B6" s="1102">
        <v>0.27</v>
      </c>
      <c r="C6" s="463">
        <v>1.8</v>
      </c>
      <c r="D6" s="464"/>
      <c r="E6" s="913">
        <v>2024</v>
      </c>
      <c r="F6" s="1103">
        <v>0.30616976501671361</v>
      </c>
      <c r="G6" s="1103">
        <v>3.3406709084664228</v>
      </c>
    </row>
    <row r="7" spans="1:7" ht="15.75">
      <c r="A7" s="1007">
        <v>2025</v>
      </c>
      <c r="B7" s="1102">
        <v>0.28000000000000003</v>
      </c>
      <c r="C7" s="463">
        <v>1.85</v>
      </c>
      <c r="D7" s="464"/>
      <c r="E7" s="913">
        <v>2025</v>
      </c>
      <c r="F7" s="1103">
        <v>0.31535485796721502</v>
      </c>
      <c r="G7" s="1103">
        <v>3.4408910357204157</v>
      </c>
    </row>
    <row r="8" spans="1:7" ht="15.75">
      <c r="A8" s="1007">
        <v>2026</v>
      </c>
      <c r="B8" s="1102">
        <v>0.28999999999999998</v>
      </c>
      <c r="C8" s="463">
        <v>1.9</v>
      </c>
      <c r="D8" s="464"/>
      <c r="E8" s="913">
        <v>2026</v>
      </c>
      <c r="F8" s="1103">
        <v>0.32481550370623147</v>
      </c>
      <c r="G8" s="1103">
        <v>3.5441177667920281</v>
      </c>
    </row>
    <row r="9" spans="1:7" ht="15.75">
      <c r="A9" s="1007">
        <v>2027</v>
      </c>
      <c r="B9" s="1102">
        <v>0.28999999999999998</v>
      </c>
      <c r="C9" s="463">
        <v>1.96</v>
      </c>
      <c r="D9" s="464"/>
      <c r="E9" s="913">
        <v>2027</v>
      </c>
      <c r="F9" s="1103">
        <v>0.3345599688174184</v>
      </c>
      <c r="G9" s="1103">
        <v>3.6504412997957889</v>
      </c>
    </row>
    <row r="10" spans="1:7" ht="15.75">
      <c r="A10" s="1007">
        <v>2028</v>
      </c>
      <c r="B10" s="1102">
        <v>0.3</v>
      </c>
      <c r="C10" s="463">
        <v>2.02</v>
      </c>
      <c r="D10" s="464"/>
      <c r="E10" s="913">
        <v>2028</v>
      </c>
      <c r="F10" s="1103">
        <v>0.34459676788194094</v>
      </c>
      <c r="G10" s="1103">
        <v>3.7599545387896627</v>
      </c>
    </row>
    <row r="11" spans="1:7" ht="15.75">
      <c r="A11" s="1007">
        <v>2029</v>
      </c>
      <c r="B11" s="1102">
        <v>0.31</v>
      </c>
      <c r="C11" s="463">
        <v>2.08</v>
      </c>
      <c r="D11" s="464"/>
      <c r="E11" s="913">
        <v>2029</v>
      </c>
      <c r="F11" s="1103">
        <v>0.3549346709183992</v>
      </c>
      <c r="G11" s="1103">
        <v>3.8727531749533526</v>
      </c>
    </row>
    <row r="12" spans="1:7" ht="15.75">
      <c r="A12" s="1007">
        <v>2030</v>
      </c>
      <c r="B12" s="1102">
        <v>0.32</v>
      </c>
      <c r="C12" s="463">
        <v>2.14</v>
      </c>
      <c r="D12" s="464"/>
      <c r="E12" s="913">
        <v>2030</v>
      </c>
      <c r="F12" s="1103">
        <v>0.36558271104595119</v>
      </c>
      <c r="G12" s="1103">
        <v>3.9889357702019534</v>
      </c>
    </row>
    <row r="13" spans="1:7" ht="15.75">
      <c r="A13" s="1007">
        <v>2031</v>
      </c>
      <c r="B13" s="1102">
        <v>0.33</v>
      </c>
      <c r="C13" s="463">
        <v>2.21</v>
      </c>
      <c r="D13" s="464"/>
      <c r="E13" s="913">
        <v>2031</v>
      </c>
      <c r="F13" s="1103">
        <v>0.37655019237732973</v>
      </c>
      <c r="G13" s="1103">
        <v>4.1086038433080123</v>
      </c>
    </row>
    <row r="14" spans="1:7" ht="15.75">
      <c r="A14" s="1007">
        <v>2032</v>
      </c>
      <c r="B14" s="1102">
        <v>0.34</v>
      </c>
      <c r="C14" s="463">
        <v>2.27</v>
      </c>
      <c r="D14" s="464"/>
      <c r="E14" s="913">
        <v>2032</v>
      </c>
      <c r="F14" s="1103">
        <v>0.38784669814864964</v>
      </c>
      <c r="G14" s="1103">
        <v>4.2318619586072526</v>
      </c>
    </row>
    <row r="15" spans="1:7" ht="15.75">
      <c r="A15" s="1007">
        <v>2033</v>
      </c>
      <c r="B15" s="1102">
        <v>0.35</v>
      </c>
      <c r="C15" s="463">
        <v>2.34</v>
      </c>
      <c r="D15" s="464"/>
      <c r="E15" s="913">
        <v>2033</v>
      </c>
      <c r="F15" s="1103">
        <v>0.39948209909310911</v>
      </c>
      <c r="G15" s="1103">
        <v>4.3588178173654706</v>
      </c>
    </row>
    <row r="16" spans="1:7" ht="15.75">
      <c r="A16" s="1007">
        <v>2034</v>
      </c>
      <c r="B16" s="1102">
        <v>0.36</v>
      </c>
      <c r="C16" s="463">
        <v>2.41</v>
      </c>
      <c r="D16" s="464"/>
      <c r="E16" s="913">
        <v>2034</v>
      </c>
      <c r="F16" s="1103">
        <v>0.41146656206590237</v>
      </c>
      <c r="G16" s="1103">
        <v>4.4895823518864351</v>
      </c>
    </row>
    <row r="17" spans="1:7" ht="15.75">
      <c r="A17" s="1007">
        <v>2035</v>
      </c>
      <c r="B17" s="1102">
        <v>0.37</v>
      </c>
      <c r="C17" s="463">
        <v>2.48</v>
      </c>
      <c r="D17" s="464"/>
      <c r="E17" s="913">
        <v>2035</v>
      </c>
      <c r="F17" s="1103">
        <v>0.42381055892787944</v>
      </c>
      <c r="G17" s="1103">
        <v>4.6242698224430283</v>
      </c>
    </row>
    <row r="18" spans="1:7" ht="15.75">
      <c r="A18" s="1007">
        <v>2036</v>
      </c>
      <c r="B18" s="1102">
        <v>0.38</v>
      </c>
      <c r="C18" s="463">
        <v>2.56</v>
      </c>
      <c r="D18" s="464"/>
      <c r="E18" s="913">
        <v>2036</v>
      </c>
      <c r="F18" s="1103">
        <v>0.43652487569571585</v>
      </c>
      <c r="G18" s="1103">
        <v>4.7629979171163193</v>
      </c>
    </row>
    <row r="19" spans="1:7" ht="15.75">
      <c r="A19" s="1007">
        <v>2037</v>
      </c>
      <c r="B19" s="1102">
        <v>0.39</v>
      </c>
      <c r="C19" s="463">
        <v>2.64</v>
      </c>
      <c r="D19" s="464"/>
      <c r="E19" s="913">
        <v>2037</v>
      </c>
      <c r="F19" s="1103">
        <v>0.44962062196658736</v>
      </c>
      <c r="G19" s="1103">
        <v>4.9058878546298086</v>
      </c>
    </row>
    <row r="20" spans="1:7" ht="15.75">
      <c r="A20" s="1007">
        <v>2038</v>
      </c>
      <c r="B20" s="1102">
        <v>0.41</v>
      </c>
      <c r="C20" s="463">
        <v>2.72</v>
      </c>
      <c r="D20" s="464"/>
      <c r="E20" s="913">
        <v>2038</v>
      </c>
      <c r="F20" s="1103">
        <v>0.46310924062558501</v>
      </c>
      <c r="G20" s="1103">
        <v>5.053064490268703</v>
      </c>
    </row>
    <row r="21" spans="1:7" ht="15.75">
      <c r="A21" s="1007">
        <v>2039</v>
      </c>
      <c r="B21" s="1102">
        <v>0.42</v>
      </c>
      <c r="C21" s="463">
        <v>2.8</v>
      </c>
      <c r="D21" s="464"/>
      <c r="E21" s="913">
        <v>2039</v>
      </c>
      <c r="F21" s="1103">
        <v>0.47700251784435255</v>
      </c>
      <c r="G21" s="1103">
        <v>5.204656424976764</v>
      </c>
    </row>
    <row r="22" spans="1:7" ht="15.75">
      <c r="A22" s="1007">
        <v>2040</v>
      </c>
      <c r="B22" s="1102">
        <v>0.43</v>
      </c>
      <c r="C22" s="463">
        <v>2.88</v>
      </c>
      <c r="D22" s="464"/>
      <c r="E22" s="913">
        <v>2040</v>
      </c>
      <c r="F22" s="1103">
        <v>0.49131259337968314</v>
      </c>
      <c r="G22" s="1103">
        <v>5.3607961177260668</v>
      </c>
    </row>
    <row r="23" spans="1:7" ht="15.75">
      <c r="A23" s="1007">
        <v>2041</v>
      </c>
      <c r="B23" s="1102">
        <v>0.44</v>
      </c>
      <c r="C23" s="463">
        <v>2.97</v>
      </c>
      <c r="D23" s="464"/>
      <c r="E23" s="913">
        <v>2041</v>
      </c>
      <c r="F23" s="1103">
        <v>0.50605197118107359</v>
      </c>
      <c r="G23" s="1103">
        <v>5.5216200012578494</v>
      </c>
    </row>
    <row r="24" spans="1:7" ht="15.75">
      <c r="A24" s="1007">
        <v>2042</v>
      </c>
      <c r="B24" s="1102">
        <v>0.46</v>
      </c>
      <c r="C24" s="463">
        <v>3.06</v>
      </c>
      <c r="D24" s="464"/>
      <c r="E24" s="913">
        <v>2042</v>
      </c>
      <c r="F24" s="1103">
        <v>0.52123353031650577</v>
      </c>
      <c r="G24" s="1103">
        <v>5.6872686012955853</v>
      </c>
    </row>
    <row r="25" spans="1:7" ht="15.75">
      <c r="A25" s="1007">
        <v>2043</v>
      </c>
      <c r="B25" s="1102">
        <v>0.47</v>
      </c>
      <c r="C25" s="463">
        <v>3.15</v>
      </c>
      <c r="D25" s="464"/>
      <c r="E25" s="913">
        <v>2043</v>
      </c>
      <c r="F25" s="1103">
        <v>0.536870536226001</v>
      </c>
      <c r="G25" s="1103">
        <v>5.8578866593344534</v>
      </c>
    </row>
    <row r="26" spans="1:7" ht="15.75">
      <c r="A26" s="1007">
        <v>2044</v>
      </c>
      <c r="B26" s="1102">
        <v>0.49</v>
      </c>
      <c r="C26" s="463">
        <v>3.24</v>
      </c>
      <c r="D26" s="464"/>
      <c r="E26" s="913">
        <v>2044</v>
      </c>
      <c r="F26" s="1103">
        <v>0.55297665231278104</v>
      </c>
      <c r="G26" s="1103">
        <v>6.0336232591144876</v>
      </c>
    </row>
    <row r="27" spans="1:7" ht="15.75">
      <c r="A27" s="1007">
        <v>2045</v>
      </c>
      <c r="B27" s="1102">
        <v>0.5</v>
      </c>
      <c r="C27" s="463">
        <v>3.34</v>
      </c>
      <c r="D27" s="464"/>
      <c r="E27" s="913">
        <v>2045</v>
      </c>
      <c r="F27" s="1103">
        <v>0.56956595188216452</v>
      </c>
      <c r="G27" s="1103">
        <v>6.2146319568879225</v>
      </c>
    </row>
    <row r="28" spans="1:7" ht="15.75">
      <c r="A28" s="1007">
        <v>2046</v>
      </c>
      <c r="B28" s="1102">
        <v>0.51</v>
      </c>
      <c r="C28" s="463">
        <v>3.44</v>
      </c>
      <c r="D28" s="464"/>
      <c r="E28" s="913">
        <v>2046</v>
      </c>
      <c r="F28" s="1103">
        <v>0.58665293043862943</v>
      </c>
      <c r="G28" s="1103">
        <v>6.40107091559456</v>
      </c>
    </row>
    <row r="29" spans="1:7" ht="18">
      <c r="A29" s="1007">
        <v>2047</v>
      </c>
      <c r="B29" s="1102">
        <v>0.53</v>
      </c>
      <c r="C29" s="463">
        <v>3.54</v>
      </c>
      <c r="D29" s="465"/>
      <c r="E29" s="913">
        <v>2047</v>
      </c>
      <c r="F29" s="1103">
        <v>0.60425251835178828</v>
      </c>
      <c r="G29" s="1103">
        <v>6.5931030430623974</v>
      </c>
    </row>
    <row r="30" spans="1:7" ht="16.5" thickBot="1">
      <c r="A30" s="1007">
        <v>2048</v>
      </c>
      <c r="B30" s="1102">
        <v>0.55000000000000004</v>
      </c>
      <c r="C30" s="463">
        <v>3.65</v>
      </c>
      <c r="D30" s="466"/>
      <c r="E30" s="913">
        <v>2048</v>
      </c>
      <c r="F30" s="1103">
        <v>0.62238009390234195</v>
      </c>
      <c r="G30" s="1103">
        <v>6.7908961343542691</v>
      </c>
    </row>
    <row r="31" spans="1:7" ht="15.75">
      <c r="A31" s="271"/>
      <c r="B31" s="272"/>
      <c r="C31" s="272"/>
    </row>
    <row r="32" spans="1:7" ht="47.1" customHeight="1">
      <c r="A32" s="1988" t="s">
        <v>567</v>
      </c>
      <c r="B32" s="1988"/>
      <c r="C32" s="1988"/>
      <c r="D32" s="1988"/>
      <c r="E32" s="1988"/>
      <c r="F32" s="1988"/>
    </row>
    <row r="33" spans="1:10" ht="35.1" customHeight="1">
      <c r="A33" s="1845" t="s">
        <v>568</v>
      </c>
      <c r="B33" s="1845"/>
      <c r="C33" s="1845"/>
      <c r="D33" s="1845"/>
      <c r="E33" s="1845"/>
      <c r="F33" s="1845"/>
      <c r="G33" s="693"/>
      <c r="H33" s="693"/>
      <c r="I33" s="693"/>
      <c r="J33" s="693"/>
    </row>
    <row r="34" spans="1:10" ht="21.6" customHeight="1">
      <c r="A34" s="1948" t="s">
        <v>569</v>
      </c>
      <c r="B34" s="1948"/>
      <c r="C34" s="1948"/>
      <c r="D34" s="1948"/>
      <c r="E34" s="1948"/>
      <c r="F34" s="1948"/>
      <c r="G34" s="693"/>
      <c r="H34" s="693"/>
      <c r="I34" s="693"/>
      <c r="J34" s="693"/>
    </row>
    <row r="35" spans="1:10" ht="15.75">
      <c r="A35" s="206"/>
      <c r="C35" s="30"/>
    </row>
    <row r="36" spans="1:10">
      <c r="C36" s="30"/>
    </row>
    <row r="37" spans="1:10">
      <c r="C37" s="30"/>
    </row>
    <row r="38" spans="1:10">
      <c r="C38" s="30"/>
    </row>
    <row r="39" spans="1:10">
      <c r="C39" s="30"/>
    </row>
    <row r="40" spans="1:10">
      <c r="C40" s="30"/>
    </row>
    <row r="41" spans="1:10">
      <c r="C41" s="30"/>
    </row>
    <row r="42" spans="1:10">
      <c r="C42" s="30"/>
    </row>
    <row r="43" spans="1:10">
      <c r="C43" s="30"/>
    </row>
    <row r="44" spans="1:10">
      <c r="C44" s="30"/>
    </row>
    <row r="45" spans="1:10">
      <c r="C45" s="30"/>
    </row>
    <row r="46" spans="1:10">
      <c r="C46" s="30"/>
    </row>
    <row r="47" spans="1:10">
      <c r="C47" s="30"/>
    </row>
    <row r="48" spans="1:10">
      <c r="C48" s="30"/>
    </row>
    <row r="49" spans="3:3">
      <c r="C49" s="30"/>
    </row>
    <row r="50" spans="3:3">
      <c r="C50" s="30"/>
    </row>
    <row r="51" spans="3:3">
      <c r="C51" s="30"/>
    </row>
    <row r="52" spans="3:3">
      <c r="C52" s="30"/>
    </row>
    <row r="53" spans="3:3">
      <c r="C53" s="30"/>
    </row>
    <row r="54" spans="3:3">
      <c r="C54" s="30"/>
    </row>
    <row r="55" spans="3:3">
      <c r="C55" s="30"/>
    </row>
    <row r="56" spans="3:3">
      <c r="C56" s="30"/>
    </row>
  </sheetData>
  <customSheetViews>
    <customSheetView guid="{F8F6599B-2A1F-4529-A350-AEBC686D896D}" showPageBreaks="1" fitToPage="1" printArea="1">
      <pageMargins left="0" right="0" top="0" bottom="0" header="0" footer="0"/>
      <printOptions horizontalCentered="1" verticalCentered="1" headings="1" gridLines="1"/>
      <pageSetup orientation="portrait" r:id="rId1"/>
    </customSheetView>
  </customSheetViews>
  <mergeCells count="6">
    <mergeCell ref="A34:F34"/>
    <mergeCell ref="A2:C2"/>
    <mergeCell ref="E2:G2"/>
    <mergeCell ref="A1:G1"/>
    <mergeCell ref="A32:F32"/>
    <mergeCell ref="A33:F33"/>
  </mergeCells>
  <pageMargins left="0.7" right="0.7" top="0.75" bottom="0.75" header="0.3" footer="0.3"/>
  <pageSetup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L38"/>
  <sheetViews>
    <sheetView zoomScale="50" zoomScaleNormal="50" workbookViewId="0">
      <selection sqref="A1:K1"/>
    </sheetView>
  </sheetViews>
  <sheetFormatPr defaultColWidth="15.42578125" defaultRowHeight="48.6" customHeight="1"/>
  <cols>
    <col min="1" max="1" width="20" style="5" customWidth="1"/>
    <col min="2" max="2" width="16.140625" style="5" customWidth="1"/>
    <col min="3" max="3" width="14.85546875" style="5" customWidth="1"/>
    <col min="4" max="4" width="18.85546875" style="5" customWidth="1"/>
    <col min="5" max="5" width="47.140625" style="5" customWidth="1"/>
    <col min="6" max="6" width="15.42578125" style="5" customWidth="1"/>
    <col min="7" max="7" width="16.28515625" style="5" customWidth="1"/>
    <col min="8" max="9" width="15.42578125" style="5"/>
    <col min="10" max="10" width="21" style="5" customWidth="1"/>
    <col min="11" max="11" width="14.85546875" style="5" customWidth="1"/>
    <col min="12" max="16" width="15.42578125" style="5"/>
    <col min="17" max="17" width="13.7109375" style="5" customWidth="1"/>
    <col min="18" max="16384" width="15.42578125" style="5"/>
  </cols>
  <sheetData>
    <row r="1" spans="1:11" s="17" customFormat="1" ht="48.6" customHeight="1">
      <c r="A1" s="1989" t="s">
        <v>570</v>
      </c>
      <c r="B1" s="1989"/>
      <c r="C1" s="1989"/>
      <c r="D1" s="1989"/>
      <c r="E1" s="1989"/>
      <c r="F1" s="1989"/>
      <c r="G1" s="1989"/>
      <c r="H1" s="1989"/>
      <c r="I1" s="1989"/>
      <c r="J1" s="1989"/>
      <c r="K1" s="1989"/>
    </row>
    <row r="2" spans="1:11" s="17" customFormat="1" ht="24" customHeight="1">
      <c r="A2" s="1990" t="s">
        <v>571</v>
      </c>
      <c r="B2" s="1991"/>
      <c r="C2" s="1991"/>
      <c r="D2" s="1991"/>
      <c r="E2" s="1992"/>
      <c r="F2" s="692"/>
      <c r="G2" s="1990" t="s">
        <v>572</v>
      </c>
      <c r="H2" s="1991"/>
      <c r="I2" s="1991"/>
      <c r="J2" s="1991"/>
      <c r="K2" s="1992"/>
    </row>
    <row r="3" spans="1:11" s="17" customFormat="1" ht="24.75" customHeight="1" thickBot="1">
      <c r="A3" s="1993" t="s">
        <v>573</v>
      </c>
      <c r="B3" s="1994"/>
      <c r="C3" s="1994"/>
      <c r="D3" s="1994"/>
      <c r="E3" s="1995"/>
      <c r="F3" s="692"/>
      <c r="G3" s="1993" t="s">
        <v>574</v>
      </c>
      <c r="H3" s="1994"/>
      <c r="I3" s="1994"/>
      <c r="J3" s="1994"/>
      <c r="K3" s="1995"/>
    </row>
    <row r="4" spans="1:11" ht="48.6" customHeight="1">
      <c r="A4" s="701" t="s">
        <v>575</v>
      </c>
      <c r="B4" s="702" t="s">
        <v>576</v>
      </c>
      <c r="C4" s="702" t="s">
        <v>577</v>
      </c>
      <c r="D4" s="702" t="s">
        <v>578</v>
      </c>
      <c r="E4" s="702" t="s">
        <v>579</v>
      </c>
      <c r="F4" s="47"/>
      <c r="G4" s="701" t="s">
        <v>575</v>
      </c>
      <c r="H4" s="702" t="s">
        <v>576</v>
      </c>
      <c r="I4" s="702" t="s">
        <v>577</v>
      </c>
      <c r="J4" s="702" t="s">
        <v>578</v>
      </c>
      <c r="K4" s="702" t="s">
        <v>579</v>
      </c>
    </row>
    <row r="5" spans="1:11" ht="15.75">
      <c r="A5" s="1104">
        <v>2011</v>
      </c>
      <c r="B5" s="1107"/>
      <c r="C5" s="1107"/>
      <c r="D5" s="1108"/>
      <c r="E5" s="1109"/>
      <c r="G5" s="1104">
        <v>2011</v>
      </c>
      <c r="H5" s="1107"/>
      <c r="I5" s="1107"/>
      <c r="J5" s="1108"/>
      <c r="K5" s="1109"/>
    </row>
    <row r="6" spans="1:11" ht="15.75">
      <c r="A6" s="1104">
        <v>2012</v>
      </c>
      <c r="B6" s="1107"/>
      <c r="C6" s="1107"/>
      <c r="D6" s="1108"/>
      <c r="E6" s="1111"/>
      <c r="G6" s="1104">
        <v>2012</v>
      </c>
      <c r="H6" s="1107"/>
      <c r="I6" s="1107"/>
      <c r="J6" s="1108"/>
      <c r="K6" s="1111"/>
    </row>
    <row r="7" spans="1:11" ht="15.75">
      <c r="A7" s="1104">
        <v>2013</v>
      </c>
      <c r="B7" s="1107"/>
      <c r="C7" s="1107"/>
      <c r="D7" s="1108"/>
      <c r="E7" s="1111"/>
      <c r="G7" s="1104">
        <v>2013</v>
      </c>
      <c r="H7" s="1107"/>
      <c r="I7" s="1107"/>
      <c r="J7" s="1108"/>
      <c r="K7" s="1111"/>
    </row>
    <row r="8" spans="1:11" ht="15.75">
      <c r="A8" s="1104">
        <v>2014</v>
      </c>
      <c r="B8" s="1107"/>
      <c r="C8" s="1107"/>
      <c r="D8" s="1108"/>
      <c r="E8" s="1111"/>
      <c r="G8" s="1104">
        <v>2014</v>
      </c>
      <c r="H8" s="1107"/>
      <c r="I8" s="1107"/>
      <c r="J8" s="1108"/>
      <c r="K8" s="1111"/>
    </row>
    <row r="9" spans="1:11" ht="15.75">
      <c r="A9" s="1112">
        <v>2015</v>
      </c>
      <c r="B9" s="1107"/>
      <c r="C9" s="1107"/>
      <c r="D9" s="1108"/>
      <c r="E9" s="1111"/>
      <c r="G9" s="1112">
        <v>2015</v>
      </c>
      <c r="H9" s="1107"/>
      <c r="I9" s="1107"/>
      <c r="J9" s="1108"/>
      <c r="K9" s="1111"/>
    </row>
    <row r="10" spans="1:11" ht="15.75">
      <c r="A10" s="1112">
        <v>2016</v>
      </c>
      <c r="B10" s="1107"/>
      <c r="C10" s="1107"/>
      <c r="D10" s="1108"/>
      <c r="E10" s="1111"/>
      <c r="G10" s="1112">
        <v>2016</v>
      </c>
      <c r="H10" s="1107"/>
      <c r="I10" s="1107"/>
      <c r="J10" s="1108"/>
      <c r="K10" s="1111"/>
    </row>
    <row r="11" spans="1:11" ht="15.75">
      <c r="A11" s="1112">
        <v>2017</v>
      </c>
      <c r="B11" s="1107"/>
      <c r="C11" s="1107"/>
      <c r="D11" s="1108"/>
      <c r="E11" s="1111"/>
      <c r="G11" s="1112">
        <v>2017</v>
      </c>
      <c r="H11" s="1107"/>
      <c r="I11" s="1107"/>
      <c r="J11" s="1108"/>
      <c r="K11" s="1111"/>
    </row>
    <row r="12" spans="1:11" ht="15.75">
      <c r="A12" s="1112">
        <v>2018</v>
      </c>
      <c r="B12" s="1107"/>
      <c r="C12" s="1107"/>
      <c r="D12" s="1108"/>
      <c r="E12" s="1111"/>
      <c r="G12" s="1112">
        <v>2018</v>
      </c>
      <c r="H12" s="1107"/>
      <c r="I12" s="1107"/>
      <c r="J12" s="1108"/>
      <c r="K12" s="1111"/>
    </row>
    <row r="13" spans="1:11" ht="15.75">
      <c r="A13" s="1112">
        <v>2019</v>
      </c>
      <c r="B13" s="1107"/>
      <c r="C13" s="1107"/>
      <c r="D13" s="1108"/>
      <c r="E13" s="1111"/>
      <c r="G13" s="1112">
        <v>2019</v>
      </c>
      <c r="H13" s="1107"/>
      <c r="I13" s="1107"/>
      <c r="J13" s="1108"/>
      <c r="K13" s="1111"/>
    </row>
    <row r="14" spans="1:11" ht="15.75">
      <c r="A14" s="1112">
        <v>2020</v>
      </c>
      <c r="B14" s="1107"/>
      <c r="C14" s="1107"/>
      <c r="D14" s="1108"/>
      <c r="E14" s="1111"/>
      <c r="G14" s="1112">
        <v>2020</v>
      </c>
      <c r="H14" s="1107"/>
      <c r="I14" s="1107"/>
      <c r="J14" s="1108"/>
      <c r="K14" s="1111"/>
    </row>
    <row r="15" spans="1:11" ht="15.75">
      <c r="A15" s="1112">
        <v>2021</v>
      </c>
      <c r="B15" s="1107"/>
      <c r="C15" s="1107"/>
      <c r="D15" s="1108"/>
      <c r="E15" s="1111"/>
      <c r="G15" s="1112">
        <v>2021</v>
      </c>
      <c r="H15" s="1107"/>
      <c r="I15" s="1107"/>
      <c r="J15" s="1108"/>
      <c r="K15" s="1111"/>
    </row>
    <row r="16" spans="1:11" ht="15.75">
      <c r="A16" s="1112">
        <v>2022</v>
      </c>
      <c r="B16" s="1105">
        <f>'ESA Table 1'!G31</f>
        <v>14369753.77</v>
      </c>
      <c r="C16" s="1105">
        <f>'ESA Table 9'!G52</f>
        <v>2329567.9351983322</v>
      </c>
      <c r="D16" s="1106">
        <f>C16/B16</f>
        <v>0.16211606492950589</v>
      </c>
      <c r="E16" s="1110">
        <f>'ESA Table 9'!B55</f>
        <v>183.98104053059012</v>
      </c>
      <c r="G16" s="1112">
        <v>2022</v>
      </c>
      <c r="H16" s="1105"/>
      <c r="I16" s="1105"/>
      <c r="J16" s="1106"/>
      <c r="K16" s="1110"/>
    </row>
    <row r="17" spans="1:12" ht="15">
      <c r="A17" s="51"/>
      <c r="B17" s="51"/>
      <c r="C17" s="51"/>
      <c r="D17" s="51"/>
      <c r="E17" s="51"/>
      <c r="G17" s="51"/>
      <c r="H17" s="51"/>
      <c r="I17" s="51"/>
      <c r="J17" s="51"/>
      <c r="K17" s="51"/>
    </row>
    <row r="18" spans="1:12" ht="33" customHeight="1">
      <c r="A18" s="1845"/>
      <c r="B18" s="1845"/>
      <c r="C18" s="1845"/>
      <c r="D18" s="1845"/>
      <c r="E18" s="693"/>
      <c r="F18" s="442"/>
      <c r="G18" s="1845" t="s">
        <v>580</v>
      </c>
      <c r="H18" s="1845"/>
      <c r="I18" s="1845"/>
      <c r="J18" s="1845"/>
      <c r="K18" s="693"/>
    </row>
    <row r="19" spans="1:12" ht="17.25" customHeight="1">
      <c r="A19" s="1845"/>
      <c r="B19" s="1845"/>
      <c r="C19" s="1845"/>
      <c r="D19" s="1845"/>
      <c r="E19" s="1845"/>
      <c r="F19" s="442"/>
      <c r="G19" s="1845"/>
      <c r="H19" s="1845"/>
      <c r="I19" s="1845"/>
      <c r="J19" s="1845"/>
      <c r="K19" s="1845"/>
    </row>
    <row r="20" spans="1:12" ht="19.5" customHeight="1" thickBot="1">
      <c r="A20" s="494"/>
      <c r="B20" s="494"/>
      <c r="C20" s="494"/>
      <c r="D20" s="494"/>
      <c r="E20" s="693"/>
      <c r="F20" s="442"/>
      <c r="G20" s="693"/>
      <c r="H20" s="693"/>
      <c r="I20" s="693"/>
      <c r="J20" s="693"/>
    </row>
    <row r="21" spans="1:12" ht="33" customHeight="1">
      <c r="A21" s="1996" t="s">
        <v>581</v>
      </c>
      <c r="B21" s="1997"/>
      <c r="C21" s="1997"/>
      <c r="D21" s="1997"/>
      <c r="E21" s="1998"/>
      <c r="F21" s="442"/>
      <c r="G21" s="1996" t="s">
        <v>582</v>
      </c>
      <c r="H21" s="1997"/>
      <c r="I21" s="1997"/>
      <c r="J21" s="1997"/>
      <c r="K21" s="1998"/>
    </row>
    <row r="22" spans="1:12" ht="19.5" customHeight="1" thickBot="1">
      <c r="A22" s="1999" t="s">
        <v>583</v>
      </c>
      <c r="B22" s="2000"/>
      <c r="C22" s="2000"/>
      <c r="D22" s="2000"/>
      <c r="E22" s="2001"/>
      <c r="G22" s="1999" t="s">
        <v>584</v>
      </c>
      <c r="H22" s="2000"/>
      <c r="I22" s="2000"/>
      <c r="J22" s="2000"/>
      <c r="K22" s="2001"/>
    </row>
    <row r="23" spans="1:12" ht="48.6" customHeight="1">
      <c r="A23" s="1715" t="s">
        <v>575</v>
      </c>
      <c r="B23" s="1715" t="s">
        <v>576</v>
      </c>
      <c r="C23" s="1716" t="s">
        <v>577</v>
      </c>
      <c r="D23" s="1716" t="s">
        <v>578</v>
      </c>
      <c r="E23" s="1716" t="s">
        <v>579</v>
      </c>
      <c r="G23" s="701" t="s">
        <v>575</v>
      </c>
      <c r="H23" s="702" t="s">
        <v>576</v>
      </c>
      <c r="I23" s="702" t="s">
        <v>577</v>
      </c>
      <c r="J23" s="702" t="s">
        <v>578</v>
      </c>
      <c r="K23" s="702" t="s">
        <v>579</v>
      </c>
      <c r="L23" s="693"/>
    </row>
    <row r="24" spans="1:12" ht="25.35" customHeight="1">
      <c r="A24" s="1113">
        <v>2011</v>
      </c>
      <c r="B24" s="1107"/>
      <c r="C24" s="1107"/>
      <c r="D24" s="1108"/>
      <c r="E24" s="1109"/>
      <c r="G24" s="1113">
        <v>2011</v>
      </c>
      <c r="H24" s="1107"/>
      <c r="I24" s="1107"/>
      <c r="J24" s="1108"/>
      <c r="K24" s="1109"/>
      <c r="L24" s="206"/>
    </row>
    <row r="25" spans="1:12" ht="24.6" customHeight="1">
      <c r="A25" s="1113">
        <v>2012</v>
      </c>
      <c r="B25" s="1107"/>
      <c r="C25" s="1107"/>
      <c r="D25" s="1108"/>
      <c r="E25" s="1111"/>
      <c r="G25" s="1113">
        <v>2012</v>
      </c>
      <c r="H25" s="1107"/>
      <c r="I25" s="1107"/>
      <c r="J25" s="1108"/>
      <c r="K25" s="1111"/>
    </row>
    <row r="26" spans="1:12" ht="24.6" customHeight="1">
      <c r="A26" s="1113">
        <v>2013</v>
      </c>
      <c r="B26" s="1107"/>
      <c r="C26" s="1107"/>
      <c r="D26" s="1108"/>
      <c r="E26" s="1111"/>
      <c r="G26" s="1113">
        <v>2013</v>
      </c>
      <c r="H26" s="1107"/>
      <c r="I26" s="1107"/>
      <c r="J26" s="1108"/>
      <c r="K26" s="1111"/>
    </row>
    <row r="27" spans="1:12" ht="25.35" customHeight="1">
      <c r="A27" s="1113">
        <v>2014</v>
      </c>
      <c r="B27" s="1107"/>
      <c r="C27" s="1107"/>
      <c r="D27" s="1108"/>
      <c r="E27" s="1111"/>
      <c r="G27" s="1113">
        <v>2014</v>
      </c>
      <c r="H27" s="1107"/>
      <c r="I27" s="1107"/>
      <c r="J27" s="1108"/>
      <c r="K27" s="1111"/>
    </row>
    <row r="28" spans="1:12" ht="24" customHeight="1">
      <c r="A28" s="1114">
        <v>2015</v>
      </c>
      <c r="B28" s="1107"/>
      <c r="C28" s="1107"/>
      <c r="D28" s="1108"/>
      <c r="E28" s="1111"/>
      <c r="G28" s="1114">
        <v>2015</v>
      </c>
      <c r="H28" s="1107"/>
      <c r="I28" s="1107"/>
      <c r="J28" s="1108"/>
      <c r="K28" s="1111"/>
    </row>
    <row r="29" spans="1:12" ht="22.5" customHeight="1">
      <c r="A29" s="1114">
        <v>2016</v>
      </c>
      <c r="B29" s="1107"/>
      <c r="C29" s="1107"/>
      <c r="D29" s="1108"/>
      <c r="E29" s="1111"/>
      <c r="G29" s="1114">
        <v>2016</v>
      </c>
      <c r="H29" s="1107"/>
      <c r="I29" s="1107"/>
      <c r="J29" s="1108"/>
      <c r="K29" s="1111"/>
    </row>
    <row r="30" spans="1:12" ht="21" customHeight="1">
      <c r="A30" s="1114">
        <v>2017</v>
      </c>
      <c r="B30" s="1107"/>
      <c r="C30" s="1107"/>
      <c r="D30" s="1108"/>
      <c r="E30" s="1111"/>
      <c r="G30" s="1114">
        <v>2017</v>
      </c>
      <c r="H30" s="1107"/>
      <c r="I30" s="1107"/>
      <c r="J30" s="1108"/>
      <c r="K30" s="1111"/>
    </row>
    <row r="31" spans="1:12" ht="22.5" customHeight="1">
      <c r="A31" s="1114">
        <v>2018</v>
      </c>
      <c r="B31" s="1107"/>
      <c r="C31" s="1107"/>
      <c r="D31" s="1108"/>
      <c r="E31" s="1111"/>
      <c r="G31" s="1114">
        <v>2018</v>
      </c>
      <c r="H31" s="1107"/>
      <c r="I31" s="1107"/>
      <c r="J31" s="1108"/>
      <c r="K31" s="1111"/>
    </row>
    <row r="32" spans="1:12" ht="21" customHeight="1">
      <c r="A32" s="1114">
        <v>2019</v>
      </c>
      <c r="B32" s="1107"/>
      <c r="C32" s="1107"/>
      <c r="D32" s="1108"/>
      <c r="E32" s="1111"/>
      <c r="G32" s="1114">
        <v>2019</v>
      </c>
      <c r="H32" s="1107"/>
      <c r="I32" s="1107"/>
      <c r="J32" s="1108"/>
      <c r="K32" s="1111"/>
    </row>
    <row r="33" spans="1:11" ht="22.5" customHeight="1">
      <c r="A33" s="1114">
        <v>2020</v>
      </c>
      <c r="B33" s="1107"/>
      <c r="C33" s="1107"/>
      <c r="D33" s="1108"/>
      <c r="E33" s="1111"/>
      <c r="G33" s="1114">
        <v>2020</v>
      </c>
      <c r="H33" s="1107"/>
      <c r="I33" s="1107"/>
      <c r="J33" s="1108"/>
      <c r="K33" s="1111"/>
    </row>
    <row r="34" spans="1:11" ht="22.35" customHeight="1">
      <c r="A34" s="1114">
        <v>2021</v>
      </c>
      <c r="B34" s="1107"/>
      <c r="C34" s="1107"/>
      <c r="D34" s="1108"/>
      <c r="E34" s="1111"/>
      <c r="G34" s="1114">
        <v>2021</v>
      </c>
      <c r="H34" s="1107"/>
      <c r="I34" s="1107"/>
      <c r="J34" s="1108"/>
      <c r="K34" s="1111"/>
    </row>
    <row r="35" spans="1:11" ht="24" customHeight="1">
      <c r="A35" s="1112">
        <v>2022</v>
      </c>
      <c r="B35" s="1713">
        <f>'ESA Table 1A'!G6</f>
        <v>1453498.98</v>
      </c>
      <c r="C35" s="1713">
        <f>'ESA Table 9A CAM'!G32</f>
        <v>863027.72371594585</v>
      </c>
      <c r="D35" s="1115">
        <f>C35/B35</f>
        <v>0.59375874052278033</v>
      </c>
      <c r="E35" s="1714">
        <f>'ESA Table 9A CAM'!B35</f>
        <v>29759.576679860202</v>
      </c>
      <c r="G35" s="1112">
        <v>2022</v>
      </c>
      <c r="H35" s="1105"/>
      <c r="I35" s="1105"/>
      <c r="J35" s="1106"/>
      <c r="K35" s="1110"/>
    </row>
    <row r="36" spans="1:11" ht="23.1" customHeight="1">
      <c r="G36" s="51"/>
      <c r="H36" s="51"/>
      <c r="I36" s="51"/>
      <c r="J36" s="51"/>
      <c r="K36" s="51"/>
    </row>
    <row r="37" spans="1:11" ht="38.85" customHeight="1">
      <c r="A37" s="2002" t="s">
        <v>585</v>
      </c>
      <c r="B37" s="2002"/>
      <c r="C37" s="2002"/>
      <c r="D37" s="2002"/>
      <c r="E37" s="2002"/>
      <c r="F37" s="206"/>
      <c r="G37" s="1845" t="s">
        <v>580</v>
      </c>
      <c r="H37" s="1845"/>
      <c r="I37" s="1845"/>
      <c r="J37" s="1845"/>
      <c r="K37" s="693"/>
    </row>
    <row r="38" spans="1:11" ht="22.5" customHeight="1">
      <c r="A38" s="206" t="s">
        <v>586</v>
      </c>
      <c r="B38" s="206"/>
      <c r="C38" s="206"/>
      <c r="D38" s="206"/>
      <c r="E38" s="206"/>
      <c r="F38" s="206"/>
      <c r="G38" s="1845"/>
      <c r="H38" s="1845"/>
      <c r="I38" s="1845"/>
      <c r="J38" s="1845"/>
      <c r="K38" s="1845"/>
    </row>
  </sheetData>
  <customSheetViews>
    <customSheetView guid="{F8F6599B-2A1F-4529-A350-AEBC686D896D}" showPageBreaks="1" fitToPage="1" printArea="1">
      <selection sqref="A1:E1"/>
      <pageMargins left="0" right="0" top="0" bottom="0" header="0" footer="0"/>
      <printOptions horizontalCentered="1" verticalCentered="1" headings="1" gridLines="1"/>
      <pageSetup orientation="landscape" r:id="rId1"/>
    </customSheetView>
  </customSheetViews>
  <mergeCells count="16">
    <mergeCell ref="A1:K1"/>
    <mergeCell ref="G37:J37"/>
    <mergeCell ref="G38:K38"/>
    <mergeCell ref="G18:J18"/>
    <mergeCell ref="G19:K19"/>
    <mergeCell ref="A2:E2"/>
    <mergeCell ref="A3:E3"/>
    <mergeCell ref="G2:K2"/>
    <mergeCell ref="G3:K3"/>
    <mergeCell ref="G21:K21"/>
    <mergeCell ref="G22:K22"/>
    <mergeCell ref="A21:E21"/>
    <mergeCell ref="A22:E22"/>
    <mergeCell ref="A19:E19"/>
    <mergeCell ref="A37:E37"/>
    <mergeCell ref="A18:D18"/>
  </mergeCells>
  <pageMargins left="0.7" right="0.7" top="0.75" bottom="0.75" header="0.3" footer="0.3"/>
  <pageSetup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C6FE-8628-4EC2-920C-8522D9ECBBBF}">
  <sheetPr>
    <tabColor rgb="FF00B050"/>
  </sheetPr>
  <dimension ref="A1:AZ71"/>
  <sheetViews>
    <sheetView zoomScale="50" zoomScaleNormal="50" workbookViewId="0">
      <pane ySplit="6" topLeftCell="A70" activePane="bottomLeft" state="frozen"/>
      <selection sqref="A1:K18"/>
      <selection pane="bottomLeft" activeCell="F70" sqref="F70"/>
    </sheetView>
  </sheetViews>
  <sheetFormatPr defaultColWidth="31.5703125" defaultRowHeight="45" customHeight="1"/>
  <cols>
    <col min="1" max="1" width="10.5703125" style="31" customWidth="1"/>
    <col min="2" max="2" width="16.140625" style="31" customWidth="1"/>
    <col min="3" max="3" width="14.85546875" style="31" customWidth="1"/>
    <col min="4" max="4" width="18.85546875" style="31" customWidth="1"/>
    <col min="5" max="5" width="47.140625" style="31" customWidth="1"/>
    <col min="6" max="6" width="15.42578125" style="31" customWidth="1"/>
    <col min="7" max="7" width="16.28515625" style="31" customWidth="1"/>
    <col min="8" max="8" width="15.5703125" style="31" customWidth="1"/>
    <col min="9" max="9" width="19.28515625" style="31" customWidth="1"/>
    <col min="10" max="10" width="18.28515625" style="31" customWidth="1"/>
    <col min="11" max="11" width="14.85546875" style="31" customWidth="1"/>
    <col min="12" max="12" width="8.5703125" style="31" bestFit="1" customWidth="1"/>
    <col min="13" max="14" width="9.42578125" style="31" customWidth="1"/>
    <col min="15" max="15" width="18.42578125" style="31" customWidth="1"/>
    <col min="16" max="16" width="16" style="31" customWidth="1"/>
    <col min="17" max="17" width="13.7109375" style="31" customWidth="1"/>
    <col min="18" max="18" width="9.42578125" style="31" customWidth="1"/>
    <col min="19" max="20" width="10.5703125" style="31" customWidth="1"/>
    <col min="21" max="21" width="13.5703125" style="31" customWidth="1"/>
    <col min="22" max="22" width="19.5703125" style="31" customWidth="1"/>
    <col min="23" max="23" width="22" style="31" customWidth="1"/>
    <col min="24" max="24" width="18.42578125" style="31" bestFit="1" customWidth="1"/>
    <col min="25" max="25" width="19.5703125" style="31" customWidth="1"/>
    <col min="26" max="26" width="19.42578125" style="31" customWidth="1"/>
    <col min="27" max="27" width="44.42578125" style="399" bestFit="1" customWidth="1"/>
    <col min="28" max="28" width="17" style="31" customWidth="1"/>
    <col min="29" max="16384" width="31.5703125" style="31"/>
  </cols>
  <sheetData>
    <row r="1" spans="1:52" ht="58.35" customHeight="1">
      <c r="A1" s="2003" t="s">
        <v>587</v>
      </c>
      <c r="B1" s="2004"/>
      <c r="C1" s="2004"/>
      <c r="D1" s="2004"/>
      <c r="E1" s="2004"/>
      <c r="F1" s="2004"/>
      <c r="G1" s="2004"/>
      <c r="H1" s="2004"/>
      <c r="I1" s="2004"/>
      <c r="J1" s="2004"/>
      <c r="K1" s="2004"/>
      <c r="L1" s="2004"/>
      <c r="M1" s="2004"/>
      <c r="N1" s="2004"/>
      <c r="O1" s="2004"/>
      <c r="P1" s="2004"/>
      <c r="Q1" s="2004"/>
      <c r="R1" s="2004"/>
      <c r="S1" s="2004"/>
      <c r="T1" s="2004"/>
      <c r="U1" s="2004"/>
      <c r="V1" s="2004"/>
      <c r="W1" s="2004"/>
      <c r="X1" s="2004"/>
      <c r="Y1" s="2004"/>
      <c r="Z1" s="2004"/>
    </row>
    <row r="2" spans="1:52" ht="21" customHeight="1" thickBot="1">
      <c r="B2" s="703"/>
    </row>
    <row r="3" spans="1:52" s="32" customFormat="1" ht="33" customHeight="1" thickBot="1">
      <c r="A3" s="483"/>
      <c r="B3" s="33"/>
      <c r="C3" s="33"/>
      <c r="D3" s="33"/>
      <c r="E3" s="33"/>
      <c r="F3" s="33"/>
      <c r="G3" s="33"/>
      <c r="H3" s="33"/>
      <c r="I3" s="33"/>
      <c r="J3" s="33"/>
      <c r="K3" s="33"/>
      <c r="L3" s="2005" t="s">
        <v>588</v>
      </c>
      <c r="M3" s="2006"/>
      <c r="N3" s="2006"/>
      <c r="O3" s="2006"/>
      <c r="P3" s="2006"/>
      <c r="Q3" s="2006"/>
      <c r="R3" s="2006"/>
      <c r="S3" s="2006"/>
      <c r="T3" s="2007"/>
      <c r="U3" s="33"/>
      <c r="V3" s="33"/>
      <c r="W3" s="33"/>
      <c r="X3" s="33"/>
      <c r="Y3" s="33"/>
      <c r="Z3" s="33"/>
      <c r="AA3" s="400"/>
    </row>
    <row r="4" spans="1:52" s="32" customFormat="1" ht="45" customHeight="1" thickBot="1">
      <c r="B4" s="34"/>
      <c r="C4" s="2008" t="s">
        <v>589</v>
      </c>
      <c r="D4" s="2009"/>
      <c r="E4" s="2010"/>
      <c r="F4" s="2008" t="s">
        <v>590</v>
      </c>
      <c r="G4" s="2009"/>
      <c r="H4" s="2010"/>
      <c r="I4" s="2008" t="s">
        <v>591</v>
      </c>
      <c r="J4" s="2009"/>
      <c r="K4" s="2010"/>
      <c r="L4" s="2011" t="s">
        <v>592</v>
      </c>
      <c r="M4" s="2012"/>
      <c r="N4" s="2013"/>
      <c r="O4" s="2014" t="s">
        <v>593</v>
      </c>
      <c r="P4" s="2012"/>
      <c r="Q4" s="2013"/>
      <c r="R4" s="2015" t="s">
        <v>594</v>
      </c>
      <c r="S4" s="2016"/>
      <c r="T4" s="2016"/>
      <c r="U4" s="34"/>
      <c r="V4" s="34"/>
      <c r="W4" s="34"/>
      <c r="X4" s="34"/>
      <c r="Y4" s="34"/>
      <c r="Z4" s="34"/>
      <c r="AA4" s="400"/>
    </row>
    <row r="5" spans="1:52" s="32" customFormat="1" ht="72.75" customHeight="1" thickBot="1">
      <c r="A5" s="347" t="s">
        <v>595</v>
      </c>
      <c r="B5" s="347" t="s">
        <v>596</v>
      </c>
      <c r="C5" s="914" t="s">
        <v>51</v>
      </c>
      <c r="D5" s="1116" t="s">
        <v>52</v>
      </c>
      <c r="E5" s="348" t="s">
        <v>597</v>
      </c>
      <c r="F5" s="1281" t="s">
        <v>51</v>
      </c>
      <c r="G5" s="1116" t="s">
        <v>52</v>
      </c>
      <c r="H5" s="348" t="s">
        <v>598</v>
      </c>
      <c r="I5" s="2024" t="s">
        <v>599</v>
      </c>
      <c r="J5" s="2025"/>
      <c r="K5" s="2026"/>
      <c r="L5" s="2032" t="s">
        <v>600</v>
      </c>
      <c r="M5" s="2033"/>
      <c r="N5" s="2034"/>
      <c r="O5" s="2032" t="s">
        <v>601</v>
      </c>
      <c r="P5" s="2033"/>
      <c r="Q5" s="2034"/>
      <c r="R5" s="2035" t="s">
        <v>602</v>
      </c>
      <c r="S5" s="2036"/>
      <c r="T5" s="2037"/>
      <c r="U5" s="1367" t="s">
        <v>603</v>
      </c>
      <c r="V5" s="1444" t="s">
        <v>604</v>
      </c>
      <c r="W5" s="1445" t="s">
        <v>605</v>
      </c>
      <c r="X5" s="1446" t="s">
        <v>606</v>
      </c>
      <c r="Y5" s="1446" t="s">
        <v>607</v>
      </c>
      <c r="Z5" s="1368" t="s">
        <v>608</v>
      </c>
      <c r="AA5" s="400"/>
    </row>
    <row r="6" spans="1:52" s="32" customFormat="1" ht="30.75" customHeight="1">
      <c r="A6" s="828"/>
      <c r="B6" s="828"/>
      <c r="C6" s="94"/>
      <c r="D6" s="349"/>
      <c r="E6" s="95"/>
      <c r="F6" s="96"/>
      <c r="G6" s="97"/>
      <c r="H6" s="95"/>
      <c r="I6" s="1117" t="s">
        <v>51</v>
      </c>
      <c r="J6" s="1117" t="s">
        <v>52</v>
      </c>
      <c r="K6" s="95" t="s">
        <v>502</v>
      </c>
      <c r="L6" s="94" t="s">
        <v>51</v>
      </c>
      <c r="M6" s="349" t="s">
        <v>52</v>
      </c>
      <c r="N6" s="95" t="s">
        <v>53</v>
      </c>
      <c r="O6" s="98" t="s">
        <v>51</v>
      </c>
      <c r="P6" s="349" t="s">
        <v>52</v>
      </c>
      <c r="Q6" s="97" t="s">
        <v>53</v>
      </c>
      <c r="R6" s="98" t="s">
        <v>51</v>
      </c>
      <c r="S6" s="349" t="s">
        <v>52</v>
      </c>
      <c r="T6" s="95" t="s">
        <v>53</v>
      </c>
      <c r="U6" s="704"/>
      <c r="V6" s="705"/>
      <c r="W6" s="353"/>
      <c r="X6" s="353"/>
      <c r="Y6" s="706"/>
      <c r="Z6" s="829"/>
      <c r="AA6" s="400"/>
    </row>
    <row r="7" spans="1:52" s="32" customFormat="1" ht="27" customHeight="1">
      <c r="A7" s="350"/>
      <c r="B7" s="1118"/>
      <c r="C7" s="915"/>
      <c r="D7" s="1119"/>
      <c r="E7" s="1282"/>
      <c r="F7" s="916"/>
      <c r="G7" s="707"/>
      <c r="H7" s="1282"/>
      <c r="I7" s="1119"/>
      <c r="J7" s="1119"/>
      <c r="K7" s="1282"/>
      <c r="L7" s="351"/>
      <c r="M7" s="351"/>
      <c r="N7" s="351"/>
      <c r="O7" s="352"/>
      <c r="P7" s="351"/>
      <c r="Q7" s="351"/>
      <c r="R7" s="352"/>
      <c r="S7" s="351"/>
      <c r="T7" s="505"/>
      <c r="U7" s="708"/>
      <c r="V7" s="353"/>
      <c r="W7" s="353"/>
      <c r="X7" s="353"/>
      <c r="Y7" s="706"/>
      <c r="Z7" s="829"/>
      <c r="AA7" s="400"/>
    </row>
    <row r="8" spans="1:52" ht="27.75" customHeight="1">
      <c r="A8" s="830"/>
      <c r="B8" s="354" t="s">
        <v>50</v>
      </c>
      <c r="C8" s="917" t="s">
        <v>609</v>
      </c>
      <c r="D8" s="1120" t="s">
        <v>609</v>
      </c>
      <c r="E8" s="1283" t="s">
        <v>610</v>
      </c>
      <c r="F8" s="1284" t="s">
        <v>609</v>
      </c>
      <c r="G8" s="1120" t="s">
        <v>609</v>
      </c>
      <c r="H8" s="1283" t="s">
        <v>610</v>
      </c>
      <c r="I8" s="1120" t="s">
        <v>609</v>
      </c>
      <c r="J8" s="1120" t="s">
        <v>609</v>
      </c>
      <c r="K8" s="1283" t="s">
        <v>610</v>
      </c>
      <c r="L8" s="917" t="s">
        <v>609</v>
      </c>
      <c r="M8" s="1120" t="s">
        <v>609</v>
      </c>
      <c r="N8" s="1283" t="s">
        <v>610</v>
      </c>
      <c r="O8" s="1284" t="s">
        <v>609</v>
      </c>
      <c r="P8" s="1120" t="s">
        <v>609</v>
      </c>
      <c r="Q8" s="35" t="s">
        <v>610</v>
      </c>
      <c r="R8" s="1284" t="s">
        <v>609</v>
      </c>
      <c r="S8" s="1120" t="s">
        <v>609</v>
      </c>
      <c r="T8" s="1283" t="s">
        <v>610</v>
      </c>
      <c r="U8" s="36" t="s">
        <v>611</v>
      </c>
      <c r="V8" s="37" t="s">
        <v>612</v>
      </c>
      <c r="W8" s="37"/>
      <c r="X8" s="37"/>
      <c r="Y8" s="38"/>
      <c r="Z8" s="39" t="s">
        <v>613</v>
      </c>
    </row>
    <row r="9" spans="1:52" ht="40.5" customHeight="1">
      <c r="A9" s="831"/>
      <c r="B9" s="832" t="s">
        <v>91</v>
      </c>
      <c r="C9" s="918"/>
      <c r="D9" s="1121"/>
      <c r="E9" s="1283"/>
      <c r="F9" s="919"/>
      <c r="G9" s="40"/>
      <c r="H9" s="1283"/>
      <c r="I9" s="1120"/>
      <c r="J9" s="1120"/>
      <c r="K9" s="1283"/>
      <c r="L9" s="40"/>
      <c r="M9" s="40"/>
      <c r="N9" s="40"/>
      <c r="O9" s="919"/>
      <c r="P9" s="40"/>
      <c r="Q9" s="40"/>
      <c r="R9" s="919"/>
      <c r="S9" s="40"/>
      <c r="T9" s="506"/>
      <c r="U9" s="1285"/>
      <c r="V9" s="1122"/>
      <c r="W9" s="1122"/>
      <c r="X9" s="1122"/>
      <c r="Y9" s="1122"/>
      <c r="Z9" s="1286"/>
    </row>
    <row r="10" spans="1:52" ht="36">
      <c r="A10" s="831"/>
      <c r="B10" s="833" t="s">
        <v>614</v>
      </c>
      <c r="C10" s="1284">
        <f>'ESA Table 1'!B6</f>
        <v>1169081.3562522349</v>
      </c>
      <c r="D10" s="1120">
        <f>'ESA Table 1'!C6</f>
        <v>158278.59190011938</v>
      </c>
      <c r="E10" s="1287">
        <f>SUM(C10:D10)</f>
        <v>1327359.9481523542</v>
      </c>
      <c r="F10" s="1284">
        <f>'ESA Table 1'!E6</f>
        <v>836771.53999999992</v>
      </c>
      <c r="G10" s="1120">
        <f>'ESA Table 1'!F6</f>
        <v>123876.11999999998</v>
      </c>
      <c r="H10" s="1288">
        <f>SUM(F10:G10)</f>
        <v>960647.65999999992</v>
      </c>
      <c r="I10" s="1284">
        <f>C10-F10</f>
        <v>332309.81625223497</v>
      </c>
      <c r="J10" s="1120">
        <f>D10-G10</f>
        <v>34402.471900119403</v>
      </c>
      <c r="K10" s="1287">
        <f>SUM(I10:J10)</f>
        <v>366712.28815235436</v>
      </c>
      <c r="L10" s="1284">
        <v>0</v>
      </c>
      <c r="M10" s="1120">
        <v>0</v>
      </c>
      <c r="N10" s="1287">
        <f>SUM(L10:M10)</f>
        <v>0</v>
      </c>
      <c r="O10" s="1284">
        <v>0</v>
      </c>
      <c r="P10" s="1120">
        <v>0</v>
      </c>
      <c r="Q10" s="1287">
        <f>SUM(O10:P10)</f>
        <v>0</v>
      </c>
      <c r="R10" s="1284">
        <v>0</v>
      </c>
      <c r="S10" s="1120">
        <v>0</v>
      </c>
      <c r="T10" s="1287">
        <f>SUM(R10:S10)</f>
        <v>0</v>
      </c>
      <c r="U10" s="1289">
        <f>N10+Q10+T10</f>
        <v>0</v>
      </c>
      <c r="V10" s="1123">
        <f>-U10/$E$40</f>
        <v>0</v>
      </c>
      <c r="W10" s="1124" t="s">
        <v>615</v>
      </c>
      <c r="X10" s="1124" t="s">
        <v>615</v>
      </c>
      <c r="Y10" s="1124" t="s">
        <v>616</v>
      </c>
      <c r="Z10" s="1290" t="s">
        <v>617</v>
      </c>
      <c r="AD10" s="321"/>
      <c r="AF10" s="321"/>
      <c r="AG10" s="709"/>
      <c r="AH10" s="709"/>
      <c r="AI10" s="709"/>
      <c r="AJ10" s="709"/>
      <c r="AK10" s="709"/>
      <c r="AL10" s="709"/>
      <c r="AM10" s="709"/>
      <c r="AN10" s="709"/>
      <c r="AO10" s="709"/>
      <c r="AP10" s="709"/>
      <c r="AQ10" s="709"/>
      <c r="AR10" s="709"/>
      <c r="AS10" s="321"/>
      <c r="AT10" s="321"/>
      <c r="AU10" s="321"/>
      <c r="AV10" s="321"/>
      <c r="AW10" s="321"/>
      <c r="AX10" s="321"/>
      <c r="AY10" s="321"/>
      <c r="AZ10" s="321"/>
    </row>
    <row r="11" spans="1:52" ht="36">
      <c r="A11" s="830"/>
      <c r="B11" s="834" t="s">
        <v>618</v>
      </c>
      <c r="C11" s="1284">
        <f>'ESA Table 1'!B7</f>
        <v>69194.732946668708</v>
      </c>
      <c r="D11" s="1120">
        <f>'ESA Table 1'!C7</f>
        <v>2237296.3652756219</v>
      </c>
      <c r="E11" s="1287">
        <f t="shared" ref="E11:E20" si="0">SUM(C11:D11)</f>
        <v>2306491.0982222906</v>
      </c>
      <c r="F11" s="1284">
        <f>'ESA Table 1'!E7</f>
        <v>29378.379999999997</v>
      </c>
      <c r="G11" s="1120">
        <f>'ESA Table 1'!F7</f>
        <v>949900.48</v>
      </c>
      <c r="H11" s="1288">
        <f t="shared" ref="H11:H27" si="1">SUM(F11:G11)</f>
        <v>979278.86</v>
      </c>
      <c r="I11" s="1284">
        <f t="shared" ref="I11:I27" si="2">C11-F11</f>
        <v>39816.352946668711</v>
      </c>
      <c r="J11" s="1120">
        <f t="shared" ref="J11:J27" si="3">D11-G11</f>
        <v>1287395.8852756219</v>
      </c>
      <c r="K11" s="1287">
        <f t="shared" ref="K11:K27" si="4">SUM(I11:J11)</f>
        <v>1327212.2382222905</v>
      </c>
      <c r="L11" s="1284">
        <v>0</v>
      </c>
      <c r="M11" s="1120">
        <v>0</v>
      </c>
      <c r="N11" s="1287">
        <f t="shared" ref="N11:N27" si="5">SUM(L11:M11)</f>
        <v>0</v>
      </c>
      <c r="O11" s="1284">
        <v>0</v>
      </c>
      <c r="P11" s="1120">
        <v>0</v>
      </c>
      <c r="Q11" s="1287">
        <f t="shared" ref="Q11:Q27" si="6">SUM(O11:P11)</f>
        <v>0</v>
      </c>
      <c r="R11" s="1284">
        <v>0</v>
      </c>
      <c r="S11" s="1120">
        <v>0</v>
      </c>
      <c r="T11" s="1287">
        <f t="shared" ref="T11:T27" si="7">SUM(R11:S11)</f>
        <v>0</v>
      </c>
      <c r="U11" s="1289">
        <f t="shared" ref="U11:U27" si="8">N11+Q11+T11</f>
        <v>0</v>
      </c>
      <c r="V11" s="1125">
        <v>0</v>
      </c>
      <c r="W11" s="1126" t="s">
        <v>615</v>
      </c>
      <c r="X11" s="1126" t="s">
        <v>615</v>
      </c>
      <c r="Y11" s="1126" t="s">
        <v>617</v>
      </c>
      <c r="Z11" s="1290" t="s">
        <v>617</v>
      </c>
      <c r="AD11" s="321"/>
      <c r="AF11" s="321"/>
      <c r="AG11" s="709"/>
      <c r="AH11" s="709"/>
      <c r="AI11" s="709"/>
      <c r="AJ11" s="709"/>
      <c r="AK11" s="709"/>
      <c r="AL11" s="709"/>
      <c r="AM11" s="709"/>
      <c r="AN11" s="709"/>
      <c r="AO11" s="709"/>
      <c r="AP11" s="709"/>
      <c r="AQ11" s="709"/>
      <c r="AR11" s="709"/>
    </row>
    <row r="12" spans="1:52" ht="36">
      <c r="A12" s="835"/>
      <c r="B12" s="834" t="s">
        <v>619</v>
      </c>
      <c r="C12" s="1284">
        <f>'ESA Table 1'!B8</f>
        <v>1545074.2091207306</v>
      </c>
      <c r="D12" s="1120">
        <f>'ESA Table 1'!C8</f>
        <v>2048121.6260437591</v>
      </c>
      <c r="E12" s="1287">
        <f t="shared" si="0"/>
        <v>3593195.8351644897</v>
      </c>
      <c r="F12" s="1284">
        <f>'ESA Table 1'!E8</f>
        <v>968148.06</v>
      </c>
      <c r="G12" s="1120">
        <f>'ESA Table 1'!F8</f>
        <v>1283359.0699999998</v>
      </c>
      <c r="H12" s="1288">
        <f t="shared" si="1"/>
        <v>2251507.13</v>
      </c>
      <c r="I12" s="1284">
        <f t="shared" si="2"/>
        <v>576926.14912073058</v>
      </c>
      <c r="J12" s="1120">
        <f t="shared" si="3"/>
        <v>764762.55604375922</v>
      </c>
      <c r="K12" s="1287">
        <f t="shared" si="4"/>
        <v>1341688.7051644898</v>
      </c>
      <c r="L12" s="1284">
        <v>0</v>
      </c>
      <c r="M12" s="1120">
        <v>0</v>
      </c>
      <c r="N12" s="1287">
        <f t="shared" si="5"/>
        <v>0</v>
      </c>
      <c r="O12" s="1284">
        <v>0</v>
      </c>
      <c r="P12" s="1120">
        <v>0</v>
      </c>
      <c r="Q12" s="1287">
        <f t="shared" si="6"/>
        <v>0</v>
      </c>
      <c r="R12" s="1284">
        <v>0</v>
      </c>
      <c r="S12" s="1120">
        <v>0</v>
      </c>
      <c r="T12" s="1287">
        <f t="shared" si="7"/>
        <v>0</v>
      </c>
      <c r="U12" s="1289">
        <f>N12+Q12+T12</f>
        <v>0</v>
      </c>
      <c r="V12" s="1125">
        <v>0</v>
      </c>
      <c r="W12" s="1126" t="s">
        <v>615</v>
      </c>
      <c r="X12" s="1126" t="s">
        <v>615</v>
      </c>
      <c r="Y12" s="1126" t="s">
        <v>617</v>
      </c>
      <c r="Z12" s="1290" t="s">
        <v>615</v>
      </c>
      <c r="AD12" s="321"/>
      <c r="AF12" s="321"/>
      <c r="AG12" s="709"/>
      <c r="AH12" s="709"/>
      <c r="AI12" s="709"/>
      <c r="AJ12" s="709"/>
      <c r="AK12" s="709"/>
      <c r="AL12" s="709"/>
      <c r="AM12" s="709"/>
      <c r="AN12" s="709"/>
      <c r="AO12" s="709"/>
      <c r="AP12" s="709"/>
      <c r="AQ12" s="709"/>
      <c r="AR12" s="709"/>
    </row>
    <row r="13" spans="1:52" ht="36">
      <c r="A13" s="835"/>
      <c r="B13" s="833" t="s">
        <v>620</v>
      </c>
      <c r="C13" s="1284">
        <f>'ESA Table 1'!B9</f>
        <v>1357480.7019804877</v>
      </c>
      <c r="D13" s="1120">
        <f>'ESA Table 1'!C9</f>
        <v>1411687.2468840599</v>
      </c>
      <c r="E13" s="1287">
        <f t="shared" si="0"/>
        <v>2769167.9488645475</v>
      </c>
      <c r="F13" s="1284">
        <f>'ESA Table 1'!E9</f>
        <v>210280.88999999996</v>
      </c>
      <c r="G13" s="1120">
        <f>'ESA Table 1'!F9</f>
        <v>1375510.79</v>
      </c>
      <c r="H13" s="1288">
        <f t="shared" si="1"/>
        <v>1585791.68</v>
      </c>
      <c r="I13" s="1284">
        <f t="shared" si="2"/>
        <v>1147199.8119804878</v>
      </c>
      <c r="J13" s="1120">
        <f t="shared" si="3"/>
        <v>36176.456884059822</v>
      </c>
      <c r="K13" s="1287">
        <f t="shared" si="4"/>
        <v>1183376.2688645476</v>
      </c>
      <c r="L13" s="1284">
        <v>0</v>
      </c>
      <c r="M13" s="1120">
        <v>0</v>
      </c>
      <c r="N13" s="1287">
        <f t="shared" si="5"/>
        <v>0</v>
      </c>
      <c r="O13" s="1284">
        <v>0</v>
      </c>
      <c r="P13" s="1120">
        <v>0</v>
      </c>
      <c r="Q13" s="1287">
        <f t="shared" si="6"/>
        <v>0</v>
      </c>
      <c r="R13" s="1284">
        <v>0</v>
      </c>
      <c r="S13" s="1120">
        <v>0</v>
      </c>
      <c r="T13" s="1287">
        <f t="shared" si="7"/>
        <v>0</v>
      </c>
      <c r="U13" s="1289">
        <f t="shared" si="8"/>
        <v>0</v>
      </c>
      <c r="V13" s="1125">
        <v>0</v>
      </c>
      <c r="W13" s="1126" t="s">
        <v>615</v>
      </c>
      <c r="X13" s="1126" t="s">
        <v>615</v>
      </c>
      <c r="Y13" s="1126" t="s">
        <v>615</v>
      </c>
      <c r="Z13" s="1290" t="s">
        <v>615</v>
      </c>
      <c r="AD13" s="321"/>
      <c r="AF13" s="321"/>
      <c r="AG13" s="709"/>
      <c r="AH13" s="709"/>
      <c r="AI13" s="709"/>
      <c r="AJ13" s="709"/>
      <c r="AK13" s="709"/>
      <c r="AL13" s="709"/>
      <c r="AM13" s="709"/>
      <c r="AN13" s="709"/>
      <c r="AO13" s="709"/>
      <c r="AP13" s="709"/>
      <c r="AQ13" s="709"/>
      <c r="AR13" s="709"/>
    </row>
    <row r="14" spans="1:52" ht="36">
      <c r="A14" s="830"/>
      <c r="B14" s="834" t="s">
        <v>621</v>
      </c>
      <c r="C14" s="1284">
        <f>'ESA Table 1'!B10</f>
        <v>0</v>
      </c>
      <c r="D14" s="1120">
        <f>'ESA Table 1'!C10</f>
        <v>0</v>
      </c>
      <c r="E14" s="1287">
        <f t="shared" si="0"/>
        <v>0</v>
      </c>
      <c r="F14" s="1284">
        <f>'ESA Table 1'!E10</f>
        <v>0</v>
      </c>
      <c r="G14" s="1120">
        <f>'ESA Table 1'!F10</f>
        <v>0</v>
      </c>
      <c r="H14" s="1288">
        <f t="shared" si="1"/>
        <v>0</v>
      </c>
      <c r="I14" s="1284">
        <f t="shared" si="2"/>
        <v>0</v>
      </c>
      <c r="J14" s="1120">
        <f t="shared" si="3"/>
        <v>0</v>
      </c>
      <c r="K14" s="1287">
        <f t="shared" si="4"/>
        <v>0</v>
      </c>
      <c r="L14" s="1284">
        <v>0</v>
      </c>
      <c r="M14" s="1120">
        <v>0</v>
      </c>
      <c r="N14" s="1287">
        <f t="shared" si="5"/>
        <v>0</v>
      </c>
      <c r="O14" s="1284">
        <v>0</v>
      </c>
      <c r="P14" s="1120">
        <v>0</v>
      </c>
      <c r="Q14" s="1287">
        <f t="shared" si="6"/>
        <v>0</v>
      </c>
      <c r="R14" s="1284">
        <v>0</v>
      </c>
      <c r="S14" s="1120">
        <v>0</v>
      </c>
      <c r="T14" s="1287">
        <f t="shared" si="7"/>
        <v>0</v>
      </c>
      <c r="U14" s="1289">
        <f t="shared" si="8"/>
        <v>0</v>
      </c>
      <c r="V14" s="1125">
        <v>0</v>
      </c>
      <c r="W14" s="1126" t="s">
        <v>615</v>
      </c>
      <c r="X14" s="1126" t="s">
        <v>615</v>
      </c>
      <c r="Y14" s="1126" t="s">
        <v>617</v>
      </c>
      <c r="Z14" s="1290" t="s">
        <v>617</v>
      </c>
      <c r="AD14" s="321"/>
      <c r="AF14" s="321"/>
      <c r="AG14" s="709"/>
      <c r="AH14" s="709"/>
      <c r="AI14" s="709"/>
      <c r="AJ14" s="709"/>
      <c r="AK14" s="709"/>
      <c r="AL14" s="709"/>
      <c r="AM14" s="709"/>
      <c r="AN14" s="709"/>
      <c r="AO14" s="709"/>
      <c r="AP14" s="709"/>
      <c r="AQ14" s="709"/>
      <c r="AR14" s="709"/>
    </row>
    <row r="15" spans="1:52" ht="36">
      <c r="A15" s="830"/>
      <c r="B15" s="833" t="s">
        <v>622</v>
      </c>
      <c r="C15" s="1284">
        <f>'ESA Table 1'!B11</f>
        <v>1813943.1992693476</v>
      </c>
      <c r="D15" s="1120">
        <f>'ESA Table 1'!C11</f>
        <v>0</v>
      </c>
      <c r="E15" s="1287">
        <f t="shared" si="0"/>
        <v>1813943.1992693476</v>
      </c>
      <c r="F15" s="1284">
        <f>'ESA Table 1'!E11</f>
        <v>1369014.9699999986</v>
      </c>
      <c r="G15" s="1120">
        <f>'ESA Table 1'!F11</f>
        <v>0</v>
      </c>
      <c r="H15" s="1288">
        <f t="shared" si="1"/>
        <v>1369014.9699999986</v>
      </c>
      <c r="I15" s="1284">
        <f t="shared" si="2"/>
        <v>444928.22926934902</v>
      </c>
      <c r="J15" s="1120">
        <f t="shared" si="3"/>
        <v>0</v>
      </c>
      <c r="K15" s="1287">
        <f t="shared" si="4"/>
        <v>444928.22926934902</v>
      </c>
      <c r="L15" s="1284">
        <v>0</v>
      </c>
      <c r="M15" s="1120">
        <v>0</v>
      </c>
      <c r="N15" s="1287">
        <f t="shared" si="5"/>
        <v>0</v>
      </c>
      <c r="O15" s="1284">
        <v>0</v>
      </c>
      <c r="P15" s="1120">
        <v>0</v>
      </c>
      <c r="Q15" s="1287">
        <f t="shared" si="6"/>
        <v>0</v>
      </c>
      <c r="R15" s="1284">
        <v>0</v>
      </c>
      <c r="S15" s="1120">
        <v>0</v>
      </c>
      <c r="T15" s="1287">
        <f t="shared" si="7"/>
        <v>0</v>
      </c>
      <c r="U15" s="1289">
        <f t="shared" si="8"/>
        <v>0</v>
      </c>
      <c r="V15" s="1125">
        <f>-U15/$E$40</f>
        <v>0</v>
      </c>
      <c r="W15" s="1124" t="s">
        <v>617</v>
      </c>
      <c r="X15" s="1124" t="s">
        <v>617</v>
      </c>
      <c r="Y15" s="1124" t="s">
        <v>617</v>
      </c>
      <c r="Z15" s="1291" t="s">
        <v>615</v>
      </c>
      <c r="AD15" s="321"/>
      <c r="AF15" s="321"/>
      <c r="AG15" s="709"/>
      <c r="AH15" s="709"/>
      <c r="AI15" s="709"/>
      <c r="AJ15" s="709"/>
      <c r="AK15" s="709"/>
      <c r="AL15" s="709"/>
      <c r="AM15" s="709"/>
      <c r="AN15" s="709"/>
      <c r="AO15" s="709"/>
      <c r="AP15" s="709"/>
      <c r="AQ15" s="709"/>
      <c r="AR15" s="709"/>
    </row>
    <row r="16" spans="1:52" ht="36">
      <c r="A16" s="831"/>
      <c r="B16" s="833" t="s">
        <v>199</v>
      </c>
      <c r="C16" s="1284">
        <f>'ESA Table 1'!B12</f>
        <v>645702.54160200048</v>
      </c>
      <c r="D16" s="1120">
        <f>'ESA Table 1'!C12</f>
        <v>0</v>
      </c>
      <c r="E16" s="1287">
        <f t="shared" si="0"/>
        <v>645702.54160200048</v>
      </c>
      <c r="F16" s="1284">
        <f>'ESA Table 1'!E12</f>
        <v>289567.95000000007</v>
      </c>
      <c r="G16" s="1120">
        <f>'ESA Table 1'!F12</f>
        <v>0</v>
      </c>
      <c r="H16" s="1288">
        <f t="shared" si="1"/>
        <v>289567.95000000007</v>
      </c>
      <c r="I16" s="1284">
        <f t="shared" si="2"/>
        <v>356134.59160200041</v>
      </c>
      <c r="J16" s="1120">
        <f t="shared" si="3"/>
        <v>0</v>
      </c>
      <c r="K16" s="1287">
        <f t="shared" si="4"/>
        <v>356134.59160200041</v>
      </c>
      <c r="L16" s="1284">
        <f>-L10</f>
        <v>0</v>
      </c>
      <c r="M16" s="1120">
        <v>0</v>
      </c>
      <c r="N16" s="1287">
        <f t="shared" si="5"/>
        <v>0</v>
      </c>
      <c r="O16" s="1284">
        <v>0</v>
      </c>
      <c r="P16" s="1120">
        <v>0</v>
      </c>
      <c r="Q16" s="1287">
        <f t="shared" si="6"/>
        <v>0</v>
      </c>
      <c r="R16" s="1284">
        <v>0</v>
      </c>
      <c r="S16" s="1120">
        <v>0</v>
      </c>
      <c r="T16" s="1287">
        <f t="shared" si="7"/>
        <v>0</v>
      </c>
      <c r="U16" s="1289">
        <f t="shared" si="8"/>
        <v>0</v>
      </c>
      <c r="V16" s="1123">
        <f>-U16/$E$40</f>
        <v>0</v>
      </c>
      <c r="W16" s="1124" t="s">
        <v>623</v>
      </c>
      <c r="X16" s="1124" t="s">
        <v>615</v>
      </c>
      <c r="Y16" s="1124" t="s">
        <v>617</v>
      </c>
      <c r="Z16" s="1290" t="s">
        <v>617</v>
      </c>
      <c r="AD16" s="321"/>
      <c r="AF16" s="321"/>
      <c r="AG16" s="709"/>
      <c r="AH16" s="709"/>
      <c r="AI16" s="709"/>
      <c r="AJ16" s="709"/>
      <c r="AK16" s="709"/>
      <c r="AL16" s="709"/>
      <c r="AM16" s="709"/>
      <c r="AN16" s="709"/>
      <c r="AO16" s="709"/>
      <c r="AP16" s="709"/>
      <c r="AQ16" s="709"/>
      <c r="AR16" s="709"/>
    </row>
    <row r="17" spans="1:44" ht="36">
      <c r="A17" s="831"/>
      <c r="B17" s="834" t="s">
        <v>99</v>
      </c>
      <c r="C17" s="1284">
        <f>'ESA Table 1'!B13</f>
        <v>1863549.6446219124</v>
      </c>
      <c r="D17" s="1120">
        <f>'ESA Table 1'!C13</f>
        <v>1863549.6446219124</v>
      </c>
      <c r="E17" s="1287">
        <f t="shared" si="0"/>
        <v>3727099.2892438248</v>
      </c>
      <c r="F17" s="1284">
        <f>'ESA Table 1'!E13</f>
        <v>1241566.8900000004</v>
      </c>
      <c r="G17" s="1120">
        <f>'ESA Table 1'!F13</f>
        <v>1241566.8500000001</v>
      </c>
      <c r="H17" s="1288">
        <f t="shared" si="1"/>
        <v>2483133.7400000002</v>
      </c>
      <c r="I17" s="1284">
        <f t="shared" si="2"/>
        <v>621982.75462191203</v>
      </c>
      <c r="J17" s="1120">
        <f t="shared" si="3"/>
        <v>621982.7946219123</v>
      </c>
      <c r="K17" s="1287">
        <f t="shared" si="4"/>
        <v>1243965.5492438243</v>
      </c>
      <c r="L17" s="1284">
        <v>0</v>
      </c>
      <c r="M17" s="1120">
        <v>0</v>
      </c>
      <c r="N17" s="1287">
        <f t="shared" si="5"/>
        <v>0</v>
      </c>
      <c r="O17" s="1284">
        <v>0</v>
      </c>
      <c r="P17" s="1120">
        <v>0</v>
      </c>
      <c r="Q17" s="1287">
        <f t="shared" si="6"/>
        <v>0</v>
      </c>
      <c r="R17" s="1284">
        <v>0</v>
      </c>
      <c r="S17" s="1120">
        <v>0</v>
      </c>
      <c r="T17" s="1287">
        <f t="shared" si="7"/>
        <v>0</v>
      </c>
      <c r="U17" s="1284">
        <f t="shared" si="8"/>
        <v>0</v>
      </c>
      <c r="V17" s="1125">
        <f>U17/$E$43</f>
        <v>0</v>
      </c>
      <c r="W17" s="1126" t="s">
        <v>615</v>
      </c>
      <c r="X17" s="1126" t="s">
        <v>615</v>
      </c>
      <c r="Y17" s="1126" t="s">
        <v>617</v>
      </c>
      <c r="Z17" s="1290" t="s">
        <v>617</v>
      </c>
      <c r="AD17" s="321"/>
      <c r="AF17" s="321"/>
      <c r="AG17" s="709"/>
      <c r="AH17" s="709"/>
      <c r="AI17" s="709"/>
      <c r="AJ17" s="709"/>
      <c r="AK17" s="709"/>
      <c r="AL17" s="709"/>
      <c r="AM17" s="709"/>
      <c r="AN17" s="709"/>
      <c r="AO17" s="709"/>
      <c r="AP17" s="709"/>
      <c r="AQ17" s="709"/>
      <c r="AR17" s="709"/>
    </row>
    <row r="18" spans="1:44" ht="36">
      <c r="A18" s="831"/>
      <c r="B18" s="833" t="s">
        <v>100</v>
      </c>
      <c r="C18" s="1284">
        <f>'ESA Table 1'!B14</f>
        <v>316271.56974057283</v>
      </c>
      <c r="D18" s="1120">
        <f>'ESA Table 1'!C14</f>
        <v>316271.56974057283</v>
      </c>
      <c r="E18" s="1287">
        <f t="shared" si="0"/>
        <v>632543.13948114566</v>
      </c>
      <c r="F18" s="1284">
        <f>'ESA Table 1'!E14</f>
        <v>198544.88999999998</v>
      </c>
      <c r="G18" s="1120">
        <f>'ESA Table 1'!F14</f>
        <v>198544.87</v>
      </c>
      <c r="H18" s="1288">
        <f t="shared" si="1"/>
        <v>397089.76</v>
      </c>
      <c r="I18" s="1284">
        <f t="shared" si="2"/>
        <v>117726.67974057284</v>
      </c>
      <c r="J18" s="1120">
        <f t="shared" si="3"/>
        <v>117726.69974057283</v>
      </c>
      <c r="K18" s="1287">
        <f t="shared" si="4"/>
        <v>235453.37948114568</v>
      </c>
      <c r="L18" s="1284">
        <v>0</v>
      </c>
      <c r="M18" s="1120">
        <v>0</v>
      </c>
      <c r="N18" s="1287">
        <f t="shared" si="5"/>
        <v>0</v>
      </c>
      <c r="O18" s="1284">
        <v>0</v>
      </c>
      <c r="P18" s="1120">
        <v>0</v>
      </c>
      <c r="Q18" s="1287">
        <f t="shared" si="6"/>
        <v>0</v>
      </c>
      <c r="R18" s="1284">
        <v>0</v>
      </c>
      <c r="S18" s="1120">
        <v>0</v>
      </c>
      <c r="T18" s="1287">
        <f t="shared" si="7"/>
        <v>0</v>
      </c>
      <c r="U18" s="1284">
        <f t="shared" si="8"/>
        <v>0</v>
      </c>
      <c r="V18" s="1123">
        <f>-U18/$E$40</f>
        <v>0</v>
      </c>
      <c r="W18" s="1124" t="s">
        <v>624</v>
      </c>
      <c r="X18" s="1124" t="s">
        <v>623</v>
      </c>
      <c r="Y18" s="1124" t="s">
        <v>615</v>
      </c>
      <c r="Z18" s="1291" t="s">
        <v>615</v>
      </c>
      <c r="AD18" s="321"/>
      <c r="AF18" s="321"/>
      <c r="AG18" s="709"/>
      <c r="AH18" s="709"/>
      <c r="AI18" s="709"/>
      <c r="AJ18" s="709"/>
      <c r="AK18" s="709"/>
      <c r="AL18" s="709"/>
      <c r="AM18" s="709"/>
      <c r="AN18" s="709"/>
      <c r="AO18" s="709"/>
      <c r="AP18" s="709"/>
      <c r="AQ18" s="709"/>
      <c r="AR18" s="709"/>
    </row>
    <row r="19" spans="1:44" ht="36">
      <c r="A19" s="831"/>
      <c r="B19" s="833" t="s">
        <v>625</v>
      </c>
      <c r="C19" s="1284"/>
      <c r="D19" s="1120"/>
      <c r="E19" s="1287">
        <f t="shared" ref="E19" si="9">SUM(C19:D19)</f>
        <v>0</v>
      </c>
      <c r="F19" s="1284"/>
      <c r="G19" s="1120"/>
      <c r="H19" s="1287">
        <f t="shared" si="1"/>
        <v>0</v>
      </c>
      <c r="I19" s="1284">
        <f t="shared" si="2"/>
        <v>0</v>
      </c>
      <c r="J19" s="1120">
        <f t="shared" si="3"/>
        <v>0</v>
      </c>
      <c r="K19" s="1287">
        <f t="shared" si="4"/>
        <v>0</v>
      </c>
      <c r="L19" s="1284">
        <v>0</v>
      </c>
      <c r="M19" s="1120">
        <v>0</v>
      </c>
      <c r="N19" s="1287">
        <f t="shared" si="5"/>
        <v>0</v>
      </c>
      <c r="O19" s="1284">
        <v>0</v>
      </c>
      <c r="P19" s="1120">
        <v>0</v>
      </c>
      <c r="Q19" s="1287">
        <f t="shared" si="6"/>
        <v>0</v>
      </c>
      <c r="R19" s="1284">
        <v>0</v>
      </c>
      <c r="S19" s="1120">
        <v>0</v>
      </c>
      <c r="T19" s="1287">
        <f t="shared" si="7"/>
        <v>0</v>
      </c>
      <c r="U19" s="1284">
        <f t="shared" si="8"/>
        <v>0</v>
      </c>
      <c r="V19" s="1123">
        <f>-U19/$E$40</f>
        <v>0</v>
      </c>
      <c r="W19" s="1124" t="s">
        <v>624</v>
      </c>
      <c r="X19" s="1124" t="s">
        <v>623</v>
      </c>
      <c r="Y19" s="1124" t="s">
        <v>615</v>
      </c>
      <c r="Z19" s="1291" t="s">
        <v>615</v>
      </c>
      <c r="AG19" s="709"/>
      <c r="AH19" s="709"/>
      <c r="AI19" s="709"/>
      <c r="AJ19" s="709"/>
      <c r="AK19" s="709"/>
      <c r="AL19" s="709"/>
      <c r="AM19" s="709"/>
      <c r="AN19" s="709"/>
      <c r="AO19" s="709"/>
      <c r="AP19" s="709"/>
      <c r="AQ19" s="709"/>
      <c r="AR19" s="709"/>
    </row>
    <row r="20" spans="1:44" ht="36">
      <c r="A20" s="830"/>
      <c r="B20" s="833" t="s">
        <v>101</v>
      </c>
      <c r="C20" s="917"/>
      <c r="D20" s="1120"/>
      <c r="E20" s="1287">
        <f t="shared" si="0"/>
        <v>0</v>
      </c>
      <c r="F20" s="1284"/>
      <c r="G20" s="1120"/>
      <c r="H20" s="1287">
        <f t="shared" si="1"/>
        <v>0</v>
      </c>
      <c r="I20" s="1284">
        <f t="shared" si="2"/>
        <v>0</v>
      </c>
      <c r="J20" s="1120">
        <f t="shared" si="3"/>
        <v>0</v>
      </c>
      <c r="K20" s="1287">
        <f t="shared" si="4"/>
        <v>0</v>
      </c>
      <c r="L20" s="1284">
        <v>0</v>
      </c>
      <c r="M20" s="1120">
        <v>0</v>
      </c>
      <c r="N20" s="1287">
        <f t="shared" si="5"/>
        <v>0</v>
      </c>
      <c r="O20" s="1284">
        <v>0</v>
      </c>
      <c r="P20" s="1120">
        <v>0</v>
      </c>
      <c r="Q20" s="1287">
        <f t="shared" si="6"/>
        <v>0</v>
      </c>
      <c r="R20" s="1284">
        <v>0</v>
      </c>
      <c r="S20" s="1120">
        <v>0</v>
      </c>
      <c r="T20" s="1287">
        <f t="shared" si="7"/>
        <v>0</v>
      </c>
      <c r="U20" s="1284">
        <f t="shared" si="8"/>
        <v>0</v>
      </c>
      <c r="V20" s="1125">
        <v>0</v>
      </c>
      <c r="W20" s="1126" t="s">
        <v>617</v>
      </c>
      <c r="X20" s="1126" t="s">
        <v>617</v>
      </c>
      <c r="Y20" s="1126" t="s">
        <v>617</v>
      </c>
      <c r="Z20" s="1290" t="s">
        <v>617</v>
      </c>
      <c r="AG20" s="709"/>
      <c r="AH20" s="709"/>
      <c r="AI20" s="709"/>
      <c r="AJ20" s="709"/>
      <c r="AK20" s="709"/>
      <c r="AL20" s="709"/>
      <c r="AM20" s="709"/>
      <c r="AN20" s="709"/>
      <c r="AO20" s="709"/>
      <c r="AP20" s="709"/>
      <c r="AQ20" s="709"/>
      <c r="AR20" s="709"/>
    </row>
    <row r="21" spans="1:44" ht="45" customHeight="1">
      <c r="A21" s="830"/>
      <c r="B21" s="833" t="s">
        <v>626</v>
      </c>
      <c r="C21" s="917">
        <f>'ESA Table 1A'!B6</f>
        <v>3106970.1999999997</v>
      </c>
      <c r="D21" s="1120">
        <f>'ESA Table 1A'!C6</f>
        <v>1154556.8</v>
      </c>
      <c r="E21" s="1283">
        <f t="shared" ref="E21:E27" si="10">SUM(C21:D21)</f>
        <v>4261527</v>
      </c>
      <c r="F21" s="917">
        <f>'ESA Table 1A'!E6</f>
        <v>1052905.3500000001</v>
      </c>
      <c r="G21" s="1120">
        <f>'ESA Table 1A'!F6</f>
        <v>400593.63</v>
      </c>
      <c r="H21" s="1287">
        <f t="shared" si="1"/>
        <v>1453498.98</v>
      </c>
      <c r="I21" s="1284">
        <f t="shared" si="2"/>
        <v>2054064.8499999996</v>
      </c>
      <c r="J21" s="1120">
        <f t="shared" si="3"/>
        <v>753963.17</v>
      </c>
      <c r="K21" s="1287">
        <f t="shared" si="4"/>
        <v>2808028.0199999996</v>
      </c>
      <c r="L21" s="1284">
        <v>0</v>
      </c>
      <c r="M21" s="1120">
        <v>0</v>
      </c>
      <c r="N21" s="1287">
        <f t="shared" si="5"/>
        <v>0</v>
      </c>
      <c r="O21" s="1284">
        <v>0</v>
      </c>
      <c r="P21" s="1120">
        <v>0</v>
      </c>
      <c r="Q21" s="1287">
        <f t="shared" si="6"/>
        <v>0</v>
      </c>
      <c r="R21" s="1284">
        <v>0</v>
      </c>
      <c r="S21" s="1120">
        <v>0</v>
      </c>
      <c r="T21" s="1287">
        <f t="shared" si="7"/>
        <v>0</v>
      </c>
      <c r="U21" s="1284">
        <f t="shared" si="8"/>
        <v>0</v>
      </c>
      <c r="V21" s="1125">
        <v>0</v>
      </c>
      <c r="W21" s="1126" t="s">
        <v>617</v>
      </c>
      <c r="X21" s="1126" t="s">
        <v>617</v>
      </c>
      <c r="Y21" s="1126" t="s">
        <v>617</v>
      </c>
      <c r="Z21" s="1290" t="s">
        <v>617</v>
      </c>
      <c r="AG21" s="709"/>
      <c r="AH21" s="709"/>
      <c r="AI21" s="709"/>
      <c r="AJ21" s="709"/>
      <c r="AK21" s="709"/>
      <c r="AL21" s="709"/>
      <c r="AM21" s="709"/>
      <c r="AN21" s="709"/>
      <c r="AO21" s="709"/>
      <c r="AP21" s="709"/>
      <c r="AQ21" s="709"/>
      <c r="AR21" s="709"/>
    </row>
    <row r="22" spans="1:44" ht="45" customHeight="1">
      <c r="A22" s="830"/>
      <c r="B22" s="833" t="s">
        <v>627</v>
      </c>
      <c r="C22" s="917"/>
      <c r="D22" s="1120"/>
      <c r="E22" s="1283">
        <f t="shared" si="10"/>
        <v>0</v>
      </c>
      <c r="F22" s="917"/>
      <c r="G22" s="1120"/>
      <c r="H22" s="1283">
        <f t="shared" si="1"/>
        <v>0</v>
      </c>
      <c r="I22" s="1284">
        <f t="shared" si="2"/>
        <v>0</v>
      </c>
      <c r="J22" s="1120">
        <f t="shared" si="3"/>
        <v>0</v>
      </c>
      <c r="K22" s="1287">
        <f t="shared" si="4"/>
        <v>0</v>
      </c>
      <c r="L22" s="1284"/>
      <c r="M22" s="1120"/>
      <c r="N22" s="1287">
        <f t="shared" si="5"/>
        <v>0</v>
      </c>
      <c r="O22" s="1284"/>
      <c r="P22" s="1120"/>
      <c r="Q22" s="1287">
        <f t="shared" si="6"/>
        <v>0</v>
      </c>
      <c r="R22" s="1284"/>
      <c r="S22" s="1120"/>
      <c r="T22" s="1287"/>
      <c r="U22" s="1284"/>
      <c r="V22" s="1125"/>
      <c r="W22" s="1126"/>
      <c r="X22" s="1126"/>
      <c r="Y22" s="1126"/>
      <c r="Z22" s="1290"/>
      <c r="AG22" s="709"/>
      <c r="AH22" s="709"/>
      <c r="AI22" s="709"/>
      <c r="AJ22" s="709"/>
      <c r="AK22" s="709"/>
      <c r="AL22" s="709"/>
      <c r="AM22" s="709"/>
      <c r="AN22" s="709"/>
      <c r="AO22" s="709"/>
      <c r="AP22" s="709"/>
      <c r="AQ22" s="709"/>
      <c r="AR22" s="709"/>
    </row>
    <row r="23" spans="1:44" ht="45" customHeight="1">
      <c r="A23" s="830"/>
      <c r="B23" s="833" t="s">
        <v>628</v>
      </c>
      <c r="C23" s="917">
        <f>'ESA Table 1A'!B20</f>
        <v>763341.5</v>
      </c>
      <c r="D23" s="1120">
        <f>'ESA Table 1A'!C20</f>
        <v>763341.5</v>
      </c>
      <c r="E23" s="1283">
        <f t="shared" si="10"/>
        <v>1526683</v>
      </c>
      <c r="F23" s="917">
        <f>'ESA Table 1A'!E20</f>
        <v>63839.97</v>
      </c>
      <c r="G23" s="1120">
        <f>'ESA Table 1A'!F20</f>
        <v>63839.94</v>
      </c>
      <c r="H23" s="1283">
        <f t="shared" si="1"/>
        <v>127679.91</v>
      </c>
      <c r="I23" s="1284">
        <f t="shared" si="2"/>
        <v>699501.53</v>
      </c>
      <c r="J23" s="1120">
        <f t="shared" si="3"/>
        <v>699501.56</v>
      </c>
      <c r="K23" s="1287">
        <f t="shared" si="4"/>
        <v>1399003.09</v>
      </c>
      <c r="L23" s="1284"/>
      <c r="M23" s="1120"/>
      <c r="N23" s="1287">
        <f t="shared" si="5"/>
        <v>0</v>
      </c>
      <c r="O23" s="1284"/>
      <c r="P23" s="1120"/>
      <c r="Q23" s="1287">
        <f t="shared" si="6"/>
        <v>0</v>
      </c>
      <c r="R23" s="1284"/>
      <c r="S23" s="1120"/>
      <c r="T23" s="1287"/>
      <c r="U23" s="1284"/>
      <c r="V23" s="1125"/>
      <c r="W23" s="1126"/>
      <c r="X23" s="1126"/>
      <c r="Y23" s="1126"/>
      <c r="Z23" s="1290"/>
      <c r="AG23" s="709"/>
      <c r="AH23" s="709"/>
      <c r="AI23" s="709"/>
      <c r="AJ23" s="709"/>
      <c r="AK23" s="709"/>
      <c r="AL23" s="709"/>
      <c r="AM23" s="709"/>
      <c r="AN23" s="709"/>
      <c r="AO23" s="709"/>
      <c r="AP23" s="709"/>
      <c r="AQ23" s="709"/>
      <c r="AR23" s="709"/>
    </row>
    <row r="24" spans="1:44" ht="45" customHeight="1">
      <c r="A24" s="830"/>
      <c r="B24" s="833" t="s">
        <v>390</v>
      </c>
      <c r="C24" s="917"/>
      <c r="D24" s="1120"/>
      <c r="E24" s="1283">
        <f t="shared" si="10"/>
        <v>0</v>
      </c>
      <c r="F24" s="35"/>
      <c r="G24" s="35"/>
      <c r="H24" s="1283">
        <f t="shared" si="1"/>
        <v>0</v>
      </c>
      <c r="I24" s="1284">
        <f t="shared" si="2"/>
        <v>0</v>
      </c>
      <c r="J24" s="1120">
        <f t="shared" si="3"/>
        <v>0</v>
      </c>
      <c r="K24" s="1287">
        <f t="shared" si="4"/>
        <v>0</v>
      </c>
      <c r="L24" s="1284"/>
      <c r="M24" s="1120"/>
      <c r="N24" s="1287">
        <f t="shared" si="5"/>
        <v>0</v>
      </c>
      <c r="O24" s="1284"/>
      <c r="P24" s="1120"/>
      <c r="Q24" s="1287">
        <f t="shared" si="6"/>
        <v>0</v>
      </c>
      <c r="R24" s="1284"/>
      <c r="S24" s="1120"/>
      <c r="T24" s="1287"/>
      <c r="U24" s="1284"/>
      <c r="V24" s="1125"/>
      <c r="W24" s="1126"/>
      <c r="X24" s="1126"/>
      <c r="Y24" s="1126"/>
      <c r="Z24" s="1290"/>
      <c r="AG24" s="709"/>
      <c r="AH24" s="709"/>
      <c r="AI24" s="709"/>
      <c r="AJ24" s="709"/>
      <c r="AK24" s="709"/>
      <c r="AL24" s="709"/>
      <c r="AM24" s="709"/>
      <c r="AN24" s="709"/>
      <c r="AO24" s="709"/>
      <c r="AP24" s="709"/>
      <c r="AQ24" s="709"/>
      <c r="AR24" s="709"/>
    </row>
    <row r="25" spans="1:44" ht="45" customHeight="1">
      <c r="A25" s="830"/>
      <c r="B25" s="833" t="s">
        <v>391</v>
      </c>
      <c r="C25" s="917"/>
      <c r="D25" s="1120"/>
      <c r="E25" s="1283">
        <f t="shared" si="10"/>
        <v>0</v>
      </c>
      <c r="G25" s="35"/>
      <c r="H25" s="1283">
        <f t="shared" si="1"/>
        <v>0</v>
      </c>
      <c r="I25" s="1284">
        <f t="shared" si="2"/>
        <v>0</v>
      </c>
      <c r="J25" s="1120">
        <f t="shared" si="3"/>
        <v>0</v>
      </c>
      <c r="K25" s="1287">
        <f t="shared" si="4"/>
        <v>0</v>
      </c>
      <c r="L25" s="1284"/>
      <c r="M25" s="1120"/>
      <c r="N25" s="1287">
        <f t="shared" si="5"/>
        <v>0</v>
      </c>
      <c r="O25" s="1284"/>
      <c r="P25" s="1120"/>
      <c r="Q25" s="1287">
        <f t="shared" si="6"/>
        <v>0</v>
      </c>
      <c r="R25" s="1284"/>
      <c r="S25" s="1120"/>
      <c r="T25" s="1287"/>
      <c r="U25" s="1284"/>
      <c r="V25" s="1125"/>
      <c r="W25" s="1126"/>
      <c r="X25" s="1126"/>
      <c r="Y25" s="1126"/>
      <c r="Z25" s="1290"/>
      <c r="AG25" s="709"/>
      <c r="AH25" s="709"/>
      <c r="AI25" s="709"/>
      <c r="AJ25" s="709"/>
      <c r="AK25" s="709"/>
      <c r="AL25" s="709"/>
      <c r="AM25" s="709"/>
      <c r="AN25" s="709"/>
      <c r="AO25" s="709"/>
      <c r="AP25" s="709"/>
      <c r="AQ25" s="709"/>
      <c r="AR25" s="709"/>
    </row>
    <row r="26" spans="1:44" ht="45" customHeight="1">
      <c r="A26" s="830"/>
      <c r="B26" s="833" t="s">
        <v>629</v>
      </c>
      <c r="C26" s="917"/>
      <c r="D26" s="1120"/>
      <c r="E26" s="1283">
        <f t="shared" si="10"/>
        <v>0</v>
      </c>
      <c r="G26" s="35"/>
      <c r="H26" s="1283">
        <f t="shared" si="1"/>
        <v>0</v>
      </c>
      <c r="I26" s="1284">
        <f t="shared" si="2"/>
        <v>0</v>
      </c>
      <c r="J26" s="1120">
        <f t="shared" si="3"/>
        <v>0</v>
      </c>
      <c r="K26" s="1287">
        <f t="shared" si="4"/>
        <v>0</v>
      </c>
      <c r="L26" s="1284"/>
      <c r="M26" s="1120"/>
      <c r="N26" s="1287">
        <f t="shared" si="5"/>
        <v>0</v>
      </c>
      <c r="O26" s="1284"/>
      <c r="P26" s="1120"/>
      <c r="Q26" s="1287">
        <f t="shared" si="6"/>
        <v>0</v>
      </c>
      <c r="R26" s="1284"/>
      <c r="S26" s="1120"/>
      <c r="T26" s="1287"/>
      <c r="U26" s="1284"/>
      <c r="V26" s="1125"/>
      <c r="W26" s="1126"/>
      <c r="X26" s="1126"/>
      <c r="Y26" s="1126"/>
      <c r="Z26" s="1290"/>
      <c r="AG26" s="709"/>
      <c r="AH26" s="709"/>
      <c r="AI26" s="709"/>
      <c r="AJ26" s="709"/>
      <c r="AK26" s="709"/>
      <c r="AL26" s="709"/>
      <c r="AM26" s="709"/>
      <c r="AN26" s="709"/>
      <c r="AO26" s="709"/>
      <c r="AP26" s="709"/>
      <c r="AQ26" s="709"/>
      <c r="AR26" s="709"/>
    </row>
    <row r="27" spans="1:44" ht="45" customHeight="1">
      <c r="A27" s="830"/>
      <c r="B27" s="834" t="s">
        <v>630</v>
      </c>
      <c r="C27" s="917"/>
      <c r="D27" s="1120"/>
      <c r="E27" s="1283">
        <f t="shared" si="10"/>
        <v>0</v>
      </c>
      <c r="F27" s="1127"/>
      <c r="G27" s="1127"/>
      <c r="H27" s="1283">
        <f t="shared" si="1"/>
        <v>0</v>
      </c>
      <c r="I27" s="1284">
        <f t="shared" si="2"/>
        <v>0</v>
      </c>
      <c r="J27" s="1120">
        <f t="shared" si="3"/>
        <v>0</v>
      </c>
      <c r="K27" s="1287">
        <f t="shared" si="4"/>
        <v>0</v>
      </c>
      <c r="L27" s="1284">
        <v>0</v>
      </c>
      <c r="M27" s="1120">
        <v>0</v>
      </c>
      <c r="N27" s="1287">
        <f t="shared" si="5"/>
        <v>0</v>
      </c>
      <c r="O27" s="1284">
        <v>0</v>
      </c>
      <c r="P27" s="1120">
        <v>0</v>
      </c>
      <c r="Q27" s="1287">
        <f t="shared" si="6"/>
        <v>0</v>
      </c>
      <c r="R27" s="1284">
        <v>0</v>
      </c>
      <c r="S27" s="1120">
        <v>0</v>
      </c>
      <c r="T27" s="1287">
        <f t="shared" si="7"/>
        <v>0</v>
      </c>
      <c r="U27" s="1284">
        <f t="shared" si="8"/>
        <v>0</v>
      </c>
      <c r="V27" s="1125">
        <v>0</v>
      </c>
      <c r="W27" s="1126" t="s">
        <v>617</v>
      </c>
      <c r="X27" s="1126" t="s">
        <v>617</v>
      </c>
      <c r="Y27" s="1126" t="s">
        <v>617</v>
      </c>
      <c r="Z27" s="1290" t="s">
        <v>617</v>
      </c>
      <c r="AG27" s="709"/>
      <c r="AH27" s="709"/>
      <c r="AI27" s="709"/>
      <c r="AJ27" s="709"/>
      <c r="AK27" s="709"/>
      <c r="AL27" s="709"/>
      <c r="AM27" s="709"/>
      <c r="AN27" s="709"/>
      <c r="AO27" s="709"/>
      <c r="AP27" s="709"/>
      <c r="AQ27" s="709"/>
      <c r="AR27" s="709"/>
    </row>
    <row r="28" spans="1:44" ht="45" customHeight="1">
      <c r="A28" s="830"/>
      <c r="B28" s="836" t="s">
        <v>102</v>
      </c>
      <c r="C28" s="920">
        <f t="shared" ref="C28:K28" si="11">SUM(C10:C27)</f>
        <v>12650609.655533955</v>
      </c>
      <c r="D28" s="1128">
        <f t="shared" si="11"/>
        <v>9953103.3444660455</v>
      </c>
      <c r="E28" s="1287">
        <f t="shared" si="11"/>
        <v>22603713</v>
      </c>
      <c r="F28" s="920">
        <f t="shared" si="11"/>
        <v>6260018.8899999978</v>
      </c>
      <c r="G28" s="1128">
        <f t="shared" si="11"/>
        <v>5637191.7500000009</v>
      </c>
      <c r="H28" s="1287">
        <f t="shared" si="11"/>
        <v>11897210.639999999</v>
      </c>
      <c r="I28" s="920">
        <f t="shared" si="11"/>
        <v>6390590.7655339567</v>
      </c>
      <c r="J28" s="1128">
        <f t="shared" si="11"/>
        <v>4315911.5944660455</v>
      </c>
      <c r="K28" s="1287">
        <f t="shared" si="11"/>
        <v>10706502.360000003</v>
      </c>
      <c r="L28" s="1292">
        <f t="shared" ref="L28:U28" si="12">SUM(L10:L27)</f>
        <v>0</v>
      </c>
      <c r="M28" s="1128">
        <f t="shared" si="12"/>
        <v>0</v>
      </c>
      <c r="N28" s="1287">
        <f t="shared" si="12"/>
        <v>0</v>
      </c>
      <c r="O28" s="1292">
        <f t="shared" si="12"/>
        <v>0</v>
      </c>
      <c r="P28" s="1128">
        <f t="shared" si="12"/>
        <v>0</v>
      </c>
      <c r="Q28" s="1287">
        <f t="shared" si="12"/>
        <v>0</v>
      </c>
      <c r="R28" s="1292">
        <f t="shared" si="12"/>
        <v>0</v>
      </c>
      <c r="S28" s="1128">
        <f t="shared" si="12"/>
        <v>0</v>
      </c>
      <c r="T28" s="1287">
        <f t="shared" si="12"/>
        <v>0</v>
      </c>
      <c r="U28" s="1292">
        <f t="shared" si="12"/>
        <v>0</v>
      </c>
      <c r="V28" s="1123">
        <f>-U28/$E$40</f>
        <v>0</v>
      </c>
      <c r="W28" s="1126" t="s">
        <v>617</v>
      </c>
      <c r="X28" s="1126" t="s">
        <v>617</v>
      </c>
      <c r="Y28" s="1126" t="s">
        <v>617</v>
      </c>
      <c r="Z28" s="1290" t="s">
        <v>617</v>
      </c>
      <c r="AG28" s="709"/>
      <c r="AH28" s="709"/>
      <c r="AI28" s="709"/>
      <c r="AJ28" s="709"/>
      <c r="AK28" s="709"/>
      <c r="AL28" s="709"/>
      <c r="AM28" s="709"/>
      <c r="AN28" s="709"/>
      <c r="AO28" s="709"/>
      <c r="AP28" s="709"/>
      <c r="AQ28" s="709"/>
      <c r="AR28" s="709"/>
    </row>
    <row r="29" spans="1:44" ht="29.25" customHeight="1">
      <c r="A29" s="830"/>
      <c r="B29" s="837"/>
      <c r="C29" s="921"/>
      <c r="D29" s="1129"/>
      <c r="E29" s="1293"/>
      <c r="F29" s="922"/>
      <c r="G29" s="312"/>
      <c r="H29" s="313"/>
      <c r="I29" s="922"/>
      <c r="J29" s="312"/>
      <c r="K29" s="313"/>
      <c r="L29" s="922"/>
      <c r="M29" s="312"/>
      <c r="N29" s="313"/>
      <c r="O29" s="922"/>
      <c r="P29" s="312"/>
      <c r="Q29" s="313"/>
      <c r="R29" s="922"/>
      <c r="S29" s="312"/>
      <c r="T29" s="313"/>
      <c r="U29" s="1294"/>
      <c r="V29" s="1129"/>
      <c r="W29" s="1129"/>
      <c r="X29" s="1129"/>
      <c r="Y29" s="1129"/>
      <c r="Z29" s="1293"/>
    </row>
    <row r="30" spans="1:44" ht="36">
      <c r="A30" s="830"/>
      <c r="B30" s="834" t="s">
        <v>103</v>
      </c>
      <c r="C30" s="917">
        <f>'ESA Table 1'!B20</f>
        <v>168600.5</v>
      </c>
      <c r="D30" s="1120">
        <f>'ESA Table 1'!C20</f>
        <v>168600.5</v>
      </c>
      <c r="E30" s="1283">
        <f t="shared" ref="E30:E38" si="13">SUM(C30:D30)</f>
        <v>337201</v>
      </c>
      <c r="F30" s="917">
        <f>'ESA Table 1'!E20</f>
        <v>9581.02</v>
      </c>
      <c r="G30" s="1120">
        <f>'ESA Table 1'!F20</f>
        <v>9580.8600000000024</v>
      </c>
      <c r="H30" s="1283">
        <f>SUM(F30:G30)</f>
        <v>19161.880000000005</v>
      </c>
      <c r="I30" s="1284">
        <f>C30-F30</f>
        <v>159019.48000000001</v>
      </c>
      <c r="J30" s="1120">
        <f>D30-G30</f>
        <v>159019.63999999998</v>
      </c>
      <c r="K30" s="1287">
        <f>SUM(I30:J30)</f>
        <v>318039.12</v>
      </c>
      <c r="L30" s="1284">
        <v>0</v>
      </c>
      <c r="M30" s="1120">
        <v>0</v>
      </c>
      <c r="N30" s="1287">
        <f>SUM(L30:M30)</f>
        <v>0</v>
      </c>
      <c r="O30" s="1284">
        <v>0</v>
      </c>
      <c r="P30" s="1120">
        <v>0</v>
      </c>
      <c r="Q30" s="1287">
        <f t="shared" ref="Q30:Q38" si="14">SUM(O30:P30)</f>
        <v>0</v>
      </c>
      <c r="R30" s="1284">
        <v>0</v>
      </c>
      <c r="S30" s="1120">
        <v>0</v>
      </c>
      <c r="T30" s="1287">
        <f>SUM(R30:S30)</f>
        <v>0</v>
      </c>
      <c r="U30" s="1284">
        <f t="shared" ref="U30:U38" si="15">N30+Q30+T30</f>
        <v>0</v>
      </c>
      <c r="V30" s="1125">
        <v>0</v>
      </c>
      <c r="W30" s="1126" t="s">
        <v>617</v>
      </c>
      <c r="X30" s="1126" t="s">
        <v>617</v>
      </c>
      <c r="Y30" s="1126" t="s">
        <v>617</v>
      </c>
      <c r="Z30" s="1290" t="s">
        <v>617</v>
      </c>
      <c r="AG30" s="709"/>
      <c r="AH30" s="709"/>
      <c r="AI30" s="709"/>
      <c r="AJ30" s="709"/>
      <c r="AK30" s="709"/>
      <c r="AL30" s="709"/>
      <c r="AM30" s="709"/>
      <c r="AN30" s="709"/>
      <c r="AO30" s="709"/>
      <c r="AP30" s="709"/>
      <c r="AQ30" s="709"/>
      <c r="AR30" s="709"/>
    </row>
    <row r="31" spans="1:44" ht="36">
      <c r="A31" s="835"/>
      <c r="B31" s="834" t="s">
        <v>104</v>
      </c>
      <c r="C31" s="917">
        <f>'ESA Table 1'!B21</f>
        <v>81490.5</v>
      </c>
      <c r="D31" s="1120">
        <f>'ESA Table 1'!C21</f>
        <v>81490.5</v>
      </c>
      <c r="E31" s="1283">
        <f t="shared" si="13"/>
        <v>162981</v>
      </c>
      <c r="F31" s="917">
        <f>'ESA Table 1'!E21</f>
        <v>70900.290000000023</v>
      </c>
      <c r="G31" s="1120">
        <f>'ESA Table 1'!F21</f>
        <v>70900.049999999988</v>
      </c>
      <c r="H31" s="1283">
        <f t="shared" ref="H31:H38" si="16">SUM(F31:G31)</f>
        <v>141800.34000000003</v>
      </c>
      <c r="I31" s="1284">
        <f t="shared" ref="I31:I38" si="17">C31-F31</f>
        <v>10590.209999999977</v>
      </c>
      <c r="J31" s="1120">
        <f t="shared" ref="J31:J38" si="18">D31-G31</f>
        <v>10590.450000000012</v>
      </c>
      <c r="K31" s="1287">
        <f t="shared" ref="K31:K38" si="19">SUM(I31:J31)</f>
        <v>21180.659999999989</v>
      </c>
      <c r="L31" s="1284">
        <v>0</v>
      </c>
      <c r="M31" s="1120">
        <v>0</v>
      </c>
      <c r="N31" s="1287">
        <f t="shared" ref="N31:N38" si="20">SUM(L31:M31)</f>
        <v>0</v>
      </c>
      <c r="O31" s="1284">
        <v>0</v>
      </c>
      <c r="P31" s="1120">
        <v>0</v>
      </c>
      <c r="Q31" s="1287">
        <f t="shared" si="14"/>
        <v>0</v>
      </c>
      <c r="R31" s="1284">
        <v>0</v>
      </c>
      <c r="S31" s="1120">
        <v>0</v>
      </c>
      <c r="T31" s="1287">
        <f t="shared" ref="T31:T38" si="21">SUM(R31:S31)</f>
        <v>0</v>
      </c>
      <c r="U31" s="1284">
        <f t="shared" si="15"/>
        <v>0</v>
      </c>
      <c r="V31" s="1125">
        <v>0</v>
      </c>
      <c r="W31" s="1126" t="s">
        <v>615</v>
      </c>
      <c r="X31" s="1126" t="s">
        <v>615</v>
      </c>
      <c r="Y31" s="1126" t="s">
        <v>631</v>
      </c>
      <c r="Z31" s="1290" t="s">
        <v>615</v>
      </c>
      <c r="AG31" s="709"/>
      <c r="AH31" s="709"/>
      <c r="AI31" s="709"/>
      <c r="AJ31" s="709"/>
      <c r="AK31" s="709"/>
      <c r="AL31" s="709"/>
      <c r="AM31" s="709"/>
      <c r="AN31" s="709"/>
      <c r="AO31" s="709"/>
      <c r="AP31" s="709"/>
      <c r="AQ31" s="709"/>
      <c r="AR31" s="709"/>
    </row>
    <row r="32" spans="1:44" ht="34.5" customHeight="1">
      <c r="A32" s="830"/>
      <c r="B32" s="834" t="s">
        <v>632</v>
      </c>
      <c r="C32" s="917">
        <f>'ESA Table 1'!B22</f>
        <v>534570</v>
      </c>
      <c r="D32" s="1120">
        <f>'ESA Table 1'!C22</f>
        <v>534570</v>
      </c>
      <c r="E32" s="1283">
        <f t="shared" si="13"/>
        <v>1069140</v>
      </c>
      <c r="F32" s="917">
        <f>'ESA Table 1'!E22</f>
        <v>534818.79000000015</v>
      </c>
      <c r="G32" s="1120">
        <f>'ESA Table 1'!F22</f>
        <v>534818.77</v>
      </c>
      <c r="H32" s="1283">
        <f t="shared" si="16"/>
        <v>1069637.56</v>
      </c>
      <c r="I32" s="1284">
        <f t="shared" si="17"/>
        <v>-248.79000000015367</v>
      </c>
      <c r="J32" s="1120">
        <f t="shared" si="18"/>
        <v>-248.77000000001863</v>
      </c>
      <c r="K32" s="1287">
        <f t="shared" si="19"/>
        <v>-497.56000000017229</v>
      </c>
      <c r="L32" s="1284">
        <f>-I32</f>
        <v>248.79000000015367</v>
      </c>
      <c r="M32" s="1120">
        <f>-J32</f>
        <v>248.77000000001863</v>
      </c>
      <c r="N32" s="1287">
        <f t="shared" si="20"/>
        <v>497.56000000017229</v>
      </c>
      <c r="O32" s="1284">
        <v>0</v>
      </c>
      <c r="P32" s="1120">
        <v>0</v>
      </c>
      <c r="Q32" s="1287">
        <f t="shared" si="14"/>
        <v>0</v>
      </c>
      <c r="R32" s="1284">
        <v>0</v>
      </c>
      <c r="S32" s="1120">
        <v>0</v>
      </c>
      <c r="T32" s="1287">
        <f t="shared" si="21"/>
        <v>0</v>
      </c>
      <c r="U32" s="1284">
        <f t="shared" si="15"/>
        <v>497.56000000017229</v>
      </c>
      <c r="V32" s="1125">
        <f>U32/E32</f>
        <v>4.6538339225936012E-4</v>
      </c>
      <c r="W32" s="1126" t="s">
        <v>633</v>
      </c>
      <c r="X32" s="1126" t="s">
        <v>634</v>
      </c>
      <c r="Y32" s="1126" t="s">
        <v>635</v>
      </c>
      <c r="Z32" s="1290" t="s">
        <v>636</v>
      </c>
      <c r="AG32" s="709"/>
      <c r="AH32" s="709"/>
      <c r="AI32" s="709"/>
      <c r="AJ32" s="709"/>
      <c r="AK32" s="709"/>
      <c r="AL32" s="709"/>
      <c r="AM32" s="709"/>
      <c r="AN32" s="709"/>
      <c r="AO32" s="709"/>
      <c r="AP32" s="709"/>
      <c r="AQ32" s="709"/>
      <c r="AR32" s="709"/>
    </row>
    <row r="33" spans="1:44" ht="36">
      <c r="A33" s="830"/>
      <c r="B33" s="833" t="s">
        <v>637</v>
      </c>
      <c r="C33" s="917">
        <f>'ESA Table 1'!B23</f>
        <v>0</v>
      </c>
      <c r="D33" s="1120">
        <f>'ESA Table 1'!C23</f>
        <v>0</v>
      </c>
      <c r="E33" s="1283">
        <f t="shared" si="13"/>
        <v>0</v>
      </c>
      <c r="F33" s="917">
        <f>'ESA Table 1'!E23</f>
        <v>0</v>
      </c>
      <c r="G33" s="1120">
        <f>'ESA Table 1'!F23</f>
        <v>0</v>
      </c>
      <c r="H33" s="1283">
        <f t="shared" si="16"/>
        <v>0</v>
      </c>
      <c r="I33" s="1284">
        <f t="shared" si="17"/>
        <v>0</v>
      </c>
      <c r="J33" s="1120">
        <f t="shared" si="18"/>
        <v>0</v>
      </c>
      <c r="K33" s="1287">
        <f t="shared" si="19"/>
        <v>0</v>
      </c>
      <c r="L33" s="1284">
        <v>0</v>
      </c>
      <c r="M33" s="1120">
        <v>0</v>
      </c>
      <c r="N33" s="1287">
        <f t="shared" si="20"/>
        <v>0</v>
      </c>
      <c r="O33" s="1284">
        <v>0</v>
      </c>
      <c r="P33" s="1120">
        <v>0</v>
      </c>
      <c r="Q33" s="1287">
        <f t="shared" si="14"/>
        <v>0</v>
      </c>
      <c r="R33" s="1284">
        <v>0</v>
      </c>
      <c r="S33" s="1120">
        <v>0</v>
      </c>
      <c r="T33" s="1287">
        <f t="shared" si="21"/>
        <v>0</v>
      </c>
      <c r="U33" s="1284">
        <f t="shared" si="15"/>
        <v>0</v>
      </c>
      <c r="V33" s="1125">
        <v>0</v>
      </c>
      <c r="W33" s="1126" t="s">
        <v>617</v>
      </c>
      <c r="X33" s="1126" t="s">
        <v>617</v>
      </c>
      <c r="Y33" s="1126" t="s">
        <v>617</v>
      </c>
      <c r="Z33" s="1290" t="s">
        <v>617</v>
      </c>
      <c r="AG33" s="709"/>
      <c r="AH33" s="709"/>
      <c r="AI33" s="709"/>
      <c r="AJ33" s="709"/>
      <c r="AK33" s="709"/>
      <c r="AL33" s="709"/>
      <c r="AM33" s="709"/>
      <c r="AN33" s="709"/>
      <c r="AO33" s="709"/>
      <c r="AP33" s="709"/>
      <c r="AQ33" s="709"/>
      <c r="AR33" s="709"/>
    </row>
    <row r="34" spans="1:44" ht="36">
      <c r="A34" s="831"/>
      <c r="B34" s="833" t="s">
        <v>638</v>
      </c>
      <c r="C34" s="917">
        <f>'ESA Table 1'!B24</f>
        <v>81250</v>
      </c>
      <c r="D34" s="1120">
        <f>'ESA Table 1'!C24</f>
        <v>81250</v>
      </c>
      <c r="E34" s="1295">
        <f t="shared" si="13"/>
        <v>162500</v>
      </c>
      <c r="F34" s="917">
        <f>'ESA Table 1'!E24</f>
        <v>59268.310000000005</v>
      </c>
      <c r="G34" s="1120">
        <f>'ESA Table 1'!F24</f>
        <v>59268.319999999992</v>
      </c>
      <c r="H34" s="1283">
        <f t="shared" si="16"/>
        <v>118536.63</v>
      </c>
      <c r="I34" s="1284">
        <f t="shared" si="17"/>
        <v>21981.689999999995</v>
      </c>
      <c r="J34" s="1120">
        <f t="shared" si="18"/>
        <v>21981.680000000008</v>
      </c>
      <c r="K34" s="1287">
        <f t="shared" si="19"/>
        <v>43963.37</v>
      </c>
      <c r="L34" s="1284">
        <v>0</v>
      </c>
      <c r="M34" s="1120">
        <v>0</v>
      </c>
      <c r="N34" s="1287">
        <f t="shared" si="20"/>
        <v>0</v>
      </c>
      <c r="O34" s="1289">
        <v>0</v>
      </c>
      <c r="P34" s="1130">
        <v>0</v>
      </c>
      <c r="Q34" s="1288">
        <f t="shared" si="14"/>
        <v>0</v>
      </c>
      <c r="R34" s="1289">
        <v>0</v>
      </c>
      <c r="S34" s="1130">
        <v>0</v>
      </c>
      <c r="T34" s="1288">
        <f t="shared" si="21"/>
        <v>0</v>
      </c>
      <c r="U34" s="1289">
        <f t="shared" si="15"/>
        <v>0</v>
      </c>
      <c r="V34" s="1125">
        <v>0</v>
      </c>
      <c r="W34" s="1126" t="s">
        <v>615</v>
      </c>
      <c r="X34" s="1124" t="s">
        <v>615</v>
      </c>
      <c r="Y34" s="1124" t="s">
        <v>615</v>
      </c>
      <c r="Z34" s="1291" t="s">
        <v>617</v>
      </c>
      <c r="AG34" s="709"/>
      <c r="AH34" s="709"/>
      <c r="AI34" s="709"/>
      <c r="AJ34" s="709"/>
      <c r="AK34" s="709"/>
      <c r="AL34" s="709"/>
      <c r="AM34" s="709"/>
      <c r="AN34" s="709"/>
      <c r="AO34" s="709"/>
      <c r="AP34" s="709"/>
      <c r="AQ34" s="709"/>
      <c r="AR34" s="709"/>
    </row>
    <row r="35" spans="1:44" ht="36">
      <c r="A35" s="830"/>
      <c r="B35" s="833" t="s">
        <v>108</v>
      </c>
      <c r="C35" s="917">
        <f>'ESA Table 1'!B25</f>
        <v>147340</v>
      </c>
      <c r="D35" s="1120">
        <f>'ESA Table 1'!C25</f>
        <v>147340</v>
      </c>
      <c r="E35" s="1283">
        <f t="shared" si="13"/>
        <v>294680</v>
      </c>
      <c r="F35" s="917">
        <f>'ESA Table 1'!E25</f>
        <v>145671.935</v>
      </c>
      <c r="G35" s="1120">
        <f>'ESA Table 1'!F25</f>
        <v>145671.69499999995</v>
      </c>
      <c r="H35" s="1283">
        <f t="shared" si="16"/>
        <v>291343.62999999995</v>
      </c>
      <c r="I35" s="1284">
        <f t="shared" si="17"/>
        <v>1668.0650000000023</v>
      </c>
      <c r="J35" s="1120">
        <f t="shared" si="18"/>
        <v>1668.3050000000512</v>
      </c>
      <c r="K35" s="1287">
        <f t="shared" si="19"/>
        <v>3336.3700000000536</v>
      </c>
      <c r="L35" s="1284">
        <v>0</v>
      </c>
      <c r="M35" s="1120">
        <v>0</v>
      </c>
      <c r="N35" s="1287">
        <f t="shared" si="20"/>
        <v>0</v>
      </c>
      <c r="O35" s="1284">
        <v>0</v>
      </c>
      <c r="P35" s="1120">
        <v>0</v>
      </c>
      <c r="Q35" s="1287">
        <f t="shared" si="14"/>
        <v>0</v>
      </c>
      <c r="R35" s="1284">
        <v>0</v>
      </c>
      <c r="S35" s="1120">
        <v>0</v>
      </c>
      <c r="T35" s="1287">
        <f t="shared" si="21"/>
        <v>0</v>
      </c>
      <c r="U35" s="1284">
        <f t="shared" si="15"/>
        <v>0</v>
      </c>
      <c r="V35" s="1125">
        <v>0</v>
      </c>
      <c r="W35" s="1126" t="s">
        <v>617</v>
      </c>
      <c r="X35" s="1126" t="s">
        <v>617</v>
      </c>
      <c r="Y35" s="1126" t="s">
        <v>617</v>
      </c>
      <c r="Z35" s="1290" t="s">
        <v>617</v>
      </c>
      <c r="AG35" s="709"/>
      <c r="AH35" s="709"/>
      <c r="AI35" s="709"/>
      <c r="AJ35" s="709"/>
      <c r="AK35" s="709"/>
      <c r="AL35" s="709"/>
      <c r="AM35" s="709"/>
      <c r="AN35" s="709"/>
      <c r="AO35" s="709"/>
      <c r="AP35" s="709"/>
      <c r="AQ35" s="709"/>
      <c r="AR35" s="709"/>
    </row>
    <row r="36" spans="1:44" ht="39" customHeight="1">
      <c r="A36" s="830"/>
      <c r="B36" s="833" t="s">
        <v>639</v>
      </c>
      <c r="C36" s="917">
        <f>'ESA Table 1'!B26</f>
        <v>2552226.5</v>
      </c>
      <c r="D36" s="1120">
        <f>'ESA Table 1'!C26</f>
        <v>2552226.5</v>
      </c>
      <c r="E36" s="1283">
        <f t="shared" si="13"/>
        <v>5104453</v>
      </c>
      <c r="F36" s="917">
        <f>'ESA Table 1'!E26</f>
        <v>1175035.345</v>
      </c>
      <c r="G36" s="1120">
        <f>'ESA Table 1'!F26</f>
        <v>1175034.1749999998</v>
      </c>
      <c r="H36" s="1283">
        <f t="shared" si="16"/>
        <v>2350069.5199999996</v>
      </c>
      <c r="I36" s="1284">
        <f t="shared" si="17"/>
        <v>1377191.155</v>
      </c>
      <c r="J36" s="1120">
        <f t="shared" si="18"/>
        <v>1377192.3250000002</v>
      </c>
      <c r="K36" s="1287">
        <f t="shared" si="19"/>
        <v>2754383.4800000004</v>
      </c>
      <c r="L36" s="1284">
        <f>-L32</f>
        <v>-248.79000000015367</v>
      </c>
      <c r="M36" s="1120">
        <f>-M32</f>
        <v>-248.77000000001863</v>
      </c>
      <c r="N36" s="1287">
        <f t="shared" si="20"/>
        <v>-497.56000000017229</v>
      </c>
      <c r="O36" s="1284">
        <v>0</v>
      </c>
      <c r="P36" s="1120">
        <v>0</v>
      </c>
      <c r="Q36" s="1287">
        <f t="shared" si="14"/>
        <v>0</v>
      </c>
      <c r="R36" s="1284">
        <v>0</v>
      </c>
      <c r="S36" s="1120">
        <v>0</v>
      </c>
      <c r="T36" s="1287">
        <f t="shared" si="21"/>
        <v>0</v>
      </c>
      <c r="U36" s="1284">
        <f t="shared" si="15"/>
        <v>-497.56000000017229</v>
      </c>
      <c r="V36" s="1125">
        <f>U36/E36</f>
        <v>-9.7475674670757532E-5</v>
      </c>
      <c r="W36" s="1126" t="s">
        <v>633</v>
      </c>
      <c r="X36" s="1126" t="s">
        <v>634</v>
      </c>
      <c r="Y36" s="1576" t="s">
        <v>640</v>
      </c>
      <c r="Z36" s="1290" t="s">
        <v>636</v>
      </c>
      <c r="AG36" s="709"/>
      <c r="AH36" s="709"/>
      <c r="AI36" s="709"/>
      <c r="AJ36" s="709"/>
      <c r="AK36" s="709"/>
      <c r="AL36" s="709"/>
      <c r="AM36" s="709"/>
      <c r="AN36" s="709"/>
      <c r="AO36" s="709"/>
      <c r="AP36" s="709"/>
      <c r="AQ36" s="709"/>
      <c r="AR36" s="709"/>
    </row>
    <row r="37" spans="1:44" ht="36">
      <c r="A37" s="830"/>
      <c r="B37" s="833" t="s">
        <v>110</v>
      </c>
      <c r="C37" s="917">
        <f>'ESA Table 1'!B27</f>
        <v>26556.5</v>
      </c>
      <c r="D37" s="1120">
        <f>'ESA Table 1'!C27</f>
        <v>26556.5</v>
      </c>
      <c r="E37" s="1283">
        <f t="shared" si="13"/>
        <v>53113</v>
      </c>
      <c r="F37" s="917">
        <f>'ESA Table 1'!E27</f>
        <v>16191.059999999998</v>
      </c>
      <c r="G37" s="1120">
        <f>'ESA Table 1'!F27</f>
        <v>16191.029999999999</v>
      </c>
      <c r="H37" s="1283">
        <f t="shared" si="16"/>
        <v>32382.089999999997</v>
      </c>
      <c r="I37" s="1284">
        <f t="shared" si="17"/>
        <v>10365.440000000002</v>
      </c>
      <c r="J37" s="1120">
        <f t="shared" si="18"/>
        <v>10365.470000000001</v>
      </c>
      <c r="K37" s="1287">
        <f t="shared" si="19"/>
        <v>20730.910000000003</v>
      </c>
      <c r="L37" s="1284">
        <v>0</v>
      </c>
      <c r="M37" s="1120">
        <v>0</v>
      </c>
      <c r="N37" s="1287">
        <f t="shared" si="20"/>
        <v>0</v>
      </c>
      <c r="O37" s="1284">
        <v>0</v>
      </c>
      <c r="P37" s="1120">
        <v>0</v>
      </c>
      <c r="Q37" s="1287">
        <f t="shared" si="14"/>
        <v>0</v>
      </c>
      <c r="R37" s="1284">
        <v>0</v>
      </c>
      <c r="S37" s="1120">
        <v>0</v>
      </c>
      <c r="T37" s="1287">
        <f t="shared" si="21"/>
        <v>0</v>
      </c>
      <c r="U37" s="1284">
        <f t="shared" si="15"/>
        <v>0</v>
      </c>
      <c r="V37" s="1125">
        <v>0</v>
      </c>
      <c r="W37" s="1126" t="s">
        <v>617</v>
      </c>
      <c r="X37" s="1126" t="s">
        <v>617</v>
      </c>
      <c r="Y37" s="1126" t="s">
        <v>617</v>
      </c>
      <c r="Z37" s="1290" t="s">
        <v>617</v>
      </c>
      <c r="AG37" s="709"/>
      <c r="AH37" s="709"/>
      <c r="AI37" s="709"/>
      <c r="AJ37" s="709"/>
      <c r="AK37" s="709"/>
      <c r="AL37" s="709"/>
      <c r="AM37" s="709"/>
      <c r="AN37" s="709"/>
      <c r="AO37" s="709"/>
      <c r="AP37" s="709"/>
      <c r="AQ37" s="709"/>
      <c r="AR37" s="709"/>
    </row>
    <row r="38" spans="1:44" ht="36">
      <c r="A38" s="830"/>
      <c r="B38" s="834" t="s">
        <v>111</v>
      </c>
      <c r="C38" s="917">
        <f>'ESA Table 1'!B28</f>
        <v>153038</v>
      </c>
      <c r="D38" s="1120">
        <f>'ESA Table 1'!C28</f>
        <v>153038</v>
      </c>
      <c r="E38" s="1283">
        <f t="shared" si="13"/>
        <v>306076</v>
      </c>
      <c r="F38" s="917">
        <f>'ESA Table 1'!E28</f>
        <v>15395.260000000002</v>
      </c>
      <c r="G38" s="1120">
        <f>'ESA Table 1'!F28</f>
        <v>15395.110000000004</v>
      </c>
      <c r="H38" s="1283">
        <f t="shared" si="16"/>
        <v>30790.370000000006</v>
      </c>
      <c r="I38" s="1284">
        <f t="shared" si="17"/>
        <v>137642.74</v>
      </c>
      <c r="J38" s="1120">
        <f t="shared" si="18"/>
        <v>137642.88999999998</v>
      </c>
      <c r="K38" s="1287">
        <f t="shared" si="19"/>
        <v>275285.63</v>
      </c>
      <c r="L38" s="1284">
        <v>0</v>
      </c>
      <c r="M38" s="1120">
        <v>0</v>
      </c>
      <c r="N38" s="1287">
        <f t="shared" si="20"/>
        <v>0</v>
      </c>
      <c r="O38" s="1284">
        <v>0</v>
      </c>
      <c r="P38" s="1120">
        <v>0</v>
      </c>
      <c r="Q38" s="1287">
        <f t="shared" si="14"/>
        <v>0</v>
      </c>
      <c r="R38" s="1284">
        <v>0</v>
      </c>
      <c r="S38" s="1120">
        <v>0</v>
      </c>
      <c r="T38" s="1287">
        <f t="shared" si="21"/>
        <v>0</v>
      </c>
      <c r="U38" s="1284">
        <f t="shared" si="15"/>
        <v>0</v>
      </c>
      <c r="V38" s="1125">
        <v>0</v>
      </c>
      <c r="W38" s="1126" t="s">
        <v>617</v>
      </c>
      <c r="X38" s="1126" t="s">
        <v>617</v>
      </c>
      <c r="Y38" s="1126" t="s">
        <v>617</v>
      </c>
      <c r="Z38" s="1290" t="s">
        <v>617</v>
      </c>
      <c r="AG38" s="709"/>
      <c r="AH38" s="709"/>
      <c r="AI38" s="709"/>
      <c r="AJ38" s="709"/>
      <c r="AK38" s="709"/>
      <c r="AL38" s="709"/>
      <c r="AM38" s="709"/>
      <c r="AN38" s="709"/>
      <c r="AO38" s="709"/>
      <c r="AP38" s="709"/>
      <c r="AQ38" s="709"/>
      <c r="AR38" s="709"/>
    </row>
    <row r="39" spans="1:44" ht="33" customHeight="1">
      <c r="A39" s="1628"/>
      <c r="B39" s="837"/>
      <c r="C39" s="921"/>
      <c r="D39" s="1129"/>
      <c r="E39" s="1293"/>
      <c r="F39" s="922"/>
      <c r="G39" s="312"/>
      <c r="H39" s="313"/>
      <c r="I39" s="922"/>
      <c r="J39" s="312"/>
      <c r="K39" s="313"/>
      <c r="L39" s="312"/>
      <c r="M39" s="312"/>
      <c r="N39" s="312"/>
      <c r="O39" s="922"/>
      <c r="P39" s="312"/>
      <c r="Q39" s="313"/>
      <c r="R39" s="922"/>
      <c r="S39" s="312"/>
      <c r="T39" s="313"/>
      <c r="U39" s="1294"/>
      <c r="V39" s="1129"/>
      <c r="W39" s="1129"/>
      <c r="X39" s="1129"/>
      <c r="Y39" s="1129"/>
      <c r="Z39" s="1293"/>
    </row>
    <row r="40" spans="1:44" ht="30" customHeight="1" thickBot="1">
      <c r="A40" s="1627" t="s">
        <v>641</v>
      </c>
      <c r="B40" s="355" t="s">
        <v>642</v>
      </c>
      <c r="C40" s="923">
        <f>C28+SUM(C30:C38)</f>
        <v>16395681.655533955</v>
      </c>
      <c r="D40" s="923">
        <f>D28+SUM(D30:D38)</f>
        <v>13698175.344466045</v>
      </c>
      <c r="E40" s="838">
        <f>SUM(C40:D40)</f>
        <v>30093857</v>
      </c>
      <c r="F40" s="356">
        <f>F28+SUM(F30:F38)</f>
        <v>8286880.8999999985</v>
      </c>
      <c r="G40" s="357">
        <f>G28+SUM(G30:G38)</f>
        <v>7664051.7600000007</v>
      </c>
      <c r="H40" s="838">
        <f>SUM(F40:G40)</f>
        <v>15950932.66</v>
      </c>
      <c r="I40" s="356">
        <f>I28+SUM(I30:I38)</f>
        <v>8108800.755533956</v>
      </c>
      <c r="J40" s="357">
        <f>J28+SUM(J30:J38)</f>
        <v>6034123.5844660457</v>
      </c>
      <c r="K40" s="838">
        <f>SUM(I40:J40)</f>
        <v>14142924.340000002</v>
      </c>
      <c r="L40" s="356">
        <f>L28+SUM(L30:L38)</f>
        <v>0</v>
      </c>
      <c r="M40" s="357">
        <f>M28+SUM(M30:M38)</f>
        <v>0</v>
      </c>
      <c r="N40" s="838">
        <f>SUM(L40:M40)</f>
        <v>0</v>
      </c>
      <c r="O40" s="356">
        <f>O28+SUM(O30:O38)</f>
        <v>0</v>
      </c>
      <c r="P40" s="357">
        <f>P28+SUM(P30:P38)</f>
        <v>0</v>
      </c>
      <c r="Q40" s="838">
        <f>SUM(O40:P40)</f>
        <v>0</v>
      </c>
      <c r="R40" s="356">
        <f>R28+SUM(R30:R38)</f>
        <v>0</v>
      </c>
      <c r="S40" s="357">
        <f>S28+SUM(S30:S38)</f>
        <v>0</v>
      </c>
      <c r="T40" s="838">
        <f>SUM(R40:S40)</f>
        <v>0</v>
      </c>
      <c r="U40" s="356">
        <f>U28+SUM(U30:U38)</f>
        <v>0</v>
      </c>
      <c r="V40" s="358">
        <f>-U40/$E$40</f>
        <v>0</v>
      </c>
      <c r="W40" s="359"/>
      <c r="X40" s="359"/>
      <c r="Y40" s="357"/>
      <c r="Z40" s="838"/>
      <c r="AG40" s="393"/>
      <c r="AH40" s="393"/>
      <c r="AI40" s="393"/>
      <c r="AJ40" s="393"/>
      <c r="AK40" s="393"/>
      <c r="AL40" s="393"/>
      <c r="AM40" s="709"/>
      <c r="AN40" s="709"/>
      <c r="AO40" s="709"/>
      <c r="AP40" s="709"/>
      <c r="AQ40" s="709"/>
      <c r="AR40" s="709"/>
    </row>
    <row r="41" spans="1:44" ht="30" customHeight="1">
      <c r="A41" s="1627" t="s">
        <v>643</v>
      </c>
      <c r="B41" s="363" t="s">
        <v>644</v>
      </c>
      <c r="C41" s="1289">
        <f>+F67</f>
        <v>14754323.760000002</v>
      </c>
      <c r="D41" s="1130">
        <f>+G67</f>
        <v>10928371.77</v>
      </c>
      <c r="E41" s="1295">
        <f>SUM(C41:D41)</f>
        <v>25682695.530000001</v>
      </c>
      <c r="F41" s="1284">
        <v>9500000</v>
      </c>
      <c r="G41" s="1120">
        <v>4100000</v>
      </c>
      <c r="H41" s="1283">
        <f>SUM(F41:G41)</f>
        <v>13600000</v>
      </c>
      <c r="I41" s="1289">
        <f>C41-F41</f>
        <v>5254323.7600000016</v>
      </c>
      <c r="J41" s="1130">
        <f>D41-G41</f>
        <v>6828371.7699999996</v>
      </c>
      <c r="K41" s="1295">
        <f>E41-H41</f>
        <v>12082695.530000001</v>
      </c>
      <c r="L41" s="1296"/>
      <c r="M41" s="1131"/>
      <c r="N41" s="1297"/>
      <c r="O41" s="1284">
        <f>I41</f>
        <v>5254323.7600000016</v>
      </c>
      <c r="P41" s="1120">
        <f>J41</f>
        <v>6828371.7699999996</v>
      </c>
      <c r="Q41" s="1283">
        <f>SUM(O41:P41)</f>
        <v>12082695.530000001</v>
      </c>
      <c r="R41" s="1296"/>
      <c r="S41" s="1131"/>
      <c r="T41" s="1297"/>
      <c r="U41" s="1298"/>
      <c r="V41" s="1132"/>
      <c r="W41" s="1132"/>
      <c r="X41" s="1132"/>
      <c r="Y41" s="1132"/>
      <c r="Z41" s="1299"/>
      <c r="AM41" s="709"/>
      <c r="AN41" s="709"/>
      <c r="AO41" s="709"/>
      <c r="AP41" s="709"/>
      <c r="AQ41" s="709"/>
      <c r="AR41" s="709"/>
    </row>
    <row r="42" spans="1:44" ht="30" customHeight="1">
      <c r="A42" s="1627" t="s">
        <v>645</v>
      </c>
      <c r="B42" s="839" t="s">
        <v>646</v>
      </c>
      <c r="C42" s="924">
        <f>C21</f>
        <v>3106970.1999999997</v>
      </c>
      <c r="D42" s="1130">
        <f>D21</f>
        <v>1154556.8</v>
      </c>
      <c r="E42" s="1130">
        <f>SUM(C42:D42)</f>
        <v>4261527</v>
      </c>
      <c r="F42" s="1289">
        <f>'ESA Table 1A'!E6</f>
        <v>1052905.3500000001</v>
      </c>
      <c r="G42" s="1130">
        <f>'ESA Table 1A'!F6</f>
        <v>400593.63</v>
      </c>
      <c r="H42" s="1295">
        <f>SUM(F42:G42)</f>
        <v>1453498.98</v>
      </c>
      <c r="I42" s="1289">
        <f>C42-F42</f>
        <v>2054064.8499999996</v>
      </c>
      <c r="J42" s="1130">
        <f>D42-G42</f>
        <v>753963.17</v>
      </c>
      <c r="K42" s="1295">
        <f>SUM(I42:J42)</f>
        <v>2808028.0199999996</v>
      </c>
      <c r="L42" s="1296"/>
      <c r="M42" s="1131"/>
      <c r="N42" s="1297"/>
      <c r="O42" s="1284">
        <f>I42-L42</f>
        <v>2054064.8499999996</v>
      </c>
      <c r="P42" s="1120">
        <f>J42-M42</f>
        <v>753963.17</v>
      </c>
      <c r="Q42" s="1283">
        <f>SUM(O42:P42)</f>
        <v>2808028.0199999996</v>
      </c>
      <c r="R42" s="1296"/>
      <c r="S42" s="1131"/>
      <c r="T42" s="1297"/>
      <c r="U42" s="1298"/>
      <c r="V42" s="1132"/>
      <c r="W42" s="1132"/>
      <c r="X42" s="1132"/>
      <c r="Y42" s="1132"/>
      <c r="Z42" s="1299"/>
      <c r="AM42" s="709"/>
      <c r="AN42" s="709"/>
      <c r="AO42" s="709"/>
      <c r="AP42" s="709"/>
      <c r="AQ42" s="709"/>
      <c r="AR42" s="709"/>
    </row>
    <row r="43" spans="1:44" ht="40.5" customHeight="1" thickBot="1">
      <c r="A43" s="1627" t="s">
        <v>647</v>
      </c>
      <c r="B43" s="360" t="s">
        <v>648</v>
      </c>
      <c r="C43" s="923">
        <f t="shared" ref="C43:K43" si="22">+C41+C40-C42</f>
        <v>28043035.215533957</v>
      </c>
      <c r="D43" s="923">
        <f t="shared" si="22"/>
        <v>23471990.314466044</v>
      </c>
      <c r="E43" s="838">
        <f t="shared" si="22"/>
        <v>51515025.530000001</v>
      </c>
      <c r="F43" s="923">
        <f t="shared" si="22"/>
        <v>16733975.549999999</v>
      </c>
      <c r="G43" s="923">
        <f t="shared" si="22"/>
        <v>11363458.130000001</v>
      </c>
      <c r="H43" s="838">
        <f t="shared" si="22"/>
        <v>28097433.68</v>
      </c>
      <c r="I43" s="923">
        <f t="shared" si="22"/>
        <v>11309059.665533958</v>
      </c>
      <c r="J43" s="923">
        <f t="shared" si="22"/>
        <v>12108532.184466045</v>
      </c>
      <c r="K43" s="838">
        <f t="shared" si="22"/>
        <v>23417591.850000005</v>
      </c>
      <c r="L43" s="923">
        <v>0</v>
      </c>
      <c r="M43" s="923">
        <v>0</v>
      </c>
      <c r="N43" s="838">
        <v>0</v>
      </c>
      <c r="O43" s="923">
        <f>+O41+O40-O42</f>
        <v>3200258.910000002</v>
      </c>
      <c r="P43" s="923">
        <f>+P41+P40-P42</f>
        <v>6074408.5999999996</v>
      </c>
      <c r="Q43" s="838">
        <f>+Q41+Q40-Q42</f>
        <v>9274667.5100000016</v>
      </c>
      <c r="R43" s="923">
        <v>0</v>
      </c>
      <c r="S43" s="923">
        <v>0</v>
      </c>
      <c r="T43" s="838">
        <v>0</v>
      </c>
      <c r="U43" s="361">
        <v>0</v>
      </c>
      <c r="V43" s="362"/>
      <c r="W43" s="362"/>
      <c r="X43" s="362"/>
      <c r="Y43" s="362"/>
      <c r="Z43" s="840"/>
      <c r="AM43" s="709"/>
      <c r="AN43" s="709"/>
      <c r="AO43" s="709"/>
      <c r="AP43" s="709"/>
      <c r="AQ43" s="709"/>
      <c r="AR43" s="709"/>
    </row>
    <row r="44" spans="1:44" ht="12"/>
    <row r="45" spans="1:44" ht="15">
      <c r="B45" s="1579" t="s">
        <v>649</v>
      </c>
      <c r="C45" s="51"/>
      <c r="D45" s="51"/>
      <c r="E45" s="51"/>
      <c r="F45" s="51"/>
      <c r="G45" s="51"/>
      <c r="H45" s="51"/>
      <c r="I45" s="51"/>
      <c r="J45" s="51"/>
      <c r="K45" s="51"/>
      <c r="L45" s="51"/>
      <c r="M45" s="51"/>
      <c r="N45" s="51"/>
      <c r="O45" s="51"/>
      <c r="P45" s="51"/>
      <c r="Q45" s="51"/>
      <c r="R45" s="5"/>
      <c r="S45" s="5"/>
      <c r="T45" s="5"/>
      <c r="U45" s="5"/>
      <c r="V45" s="5"/>
      <c r="W45" s="5"/>
      <c r="X45" s="5"/>
      <c r="Y45" s="5"/>
      <c r="Z45" s="5"/>
    </row>
    <row r="46" spans="1:44" ht="15">
      <c r="B46" s="1844" t="s">
        <v>650</v>
      </c>
      <c r="C46" s="1845"/>
      <c r="D46" s="1845"/>
      <c r="E46" s="1845"/>
      <c r="F46" s="1845"/>
      <c r="G46" s="1845"/>
      <c r="H46" s="1845"/>
      <c r="I46" s="1845"/>
      <c r="J46" s="1845"/>
      <c r="K46" s="1845"/>
      <c r="L46" s="1845"/>
      <c r="M46" s="1845"/>
      <c r="N46" s="1845"/>
      <c r="O46" s="1845"/>
      <c r="P46" s="1845"/>
      <c r="Q46" s="1845"/>
      <c r="R46" s="5"/>
      <c r="S46" s="5"/>
      <c r="T46" s="5"/>
      <c r="U46" s="5"/>
      <c r="V46" s="5"/>
      <c r="W46" s="5"/>
      <c r="X46" s="5"/>
      <c r="Y46" s="5"/>
      <c r="Z46" s="5"/>
    </row>
    <row r="47" spans="1:44" ht="15">
      <c r="B47" s="2027" t="s">
        <v>651</v>
      </c>
      <c r="C47" s="2027"/>
      <c r="D47" s="2027"/>
      <c r="E47" s="2027"/>
      <c r="F47" s="2027"/>
      <c r="G47" s="2027"/>
      <c r="H47" s="2027"/>
      <c r="I47" s="2027"/>
      <c r="J47" s="2027"/>
      <c r="K47" s="2027"/>
      <c r="L47" s="2027"/>
      <c r="M47" s="2027"/>
      <c r="N47" s="2027"/>
      <c r="O47" s="2027"/>
      <c r="P47" s="2027"/>
      <c r="Q47" s="2027"/>
      <c r="R47" s="2027"/>
      <c r="S47" s="2027"/>
      <c r="T47" s="2027"/>
      <c r="U47" s="2027"/>
      <c r="V47" s="2027"/>
      <c r="W47" s="2027"/>
      <c r="X47" s="2027"/>
      <c r="Y47" s="2027"/>
      <c r="Z47" s="2027"/>
    </row>
    <row r="48" spans="1:44" ht="15">
      <c r="B48" s="1579" t="s">
        <v>652</v>
      </c>
      <c r="C48" s="51"/>
      <c r="D48" s="51"/>
      <c r="E48" s="51"/>
      <c r="F48" s="51"/>
      <c r="G48" s="51"/>
      <c r="H48" s="51"/>
      <c r="I48" s="51"/>
      <c r="J48" s="51"/>
      <c r="K48" s="51"/>
      <c r="L48" s="51"/>
      <c r="M48" s="51"/>
      <c r="N48" s="51"/>
      <c r="O48" s="51"/>
      <c r="P48" s="51"/>
      <c r="Q48" s="51"/>
      <c r="R48" s="5"/>
      <c r="S48" s="5"/>
      <c r="T48" s="5"/>
      <c r="U48" s="5"/>
      <c r="V48" s="5"/>
      <c r="W48" s="5"/>
      <c r="X48" s="5"/>
      <c r="Y48" s="5"/>
      <c r="Z48" s="5"/>
    </row>
    <row r="49" spans="2:26" ht="15">
      <c r="B49" s="1579" t="s">
        <v>653</v>
      </c>
      <c r="C49" s="51"/>
      <c r="D49" s="51"/>
      <c r="E49" s="51"/>
      <c r="F49" s="51"/>
      <c r="G49" s="51"/>
      <c r="H49" s="51"/>
      <c r="I49" s="51"/>
      <c r="J49" s="51"/>
      <c r="K49" s="51"/>
      <c r="L49" s="51"/>
      <c r="M49" s="51"/>
      <c r="N49" s="51"/>
      <c r="O49" s="51"/>
      <c r="P49" s="51"/>
      <c r="Q49" s="51"/>
      <c r="R49" s="5"/>
      <c r="S49" s="5"/>
      <c r="T49" s="5"/>
      <c r="U49" s="5"/>
      <c r="V49" s="5"/>
      <c r="W49" s="5"/>
      <c r="X49" s="5"/>
      <c r="Y49" s="5"/>
      <c r="Z49" s="25"/>
    </row>
    <row r="50" spans="2:26" ht="15">
      <c r="B50" s="397" t="s">
        <v>654</v>
      </c>
      <c r="C50" s="51"/>
      <c r="D50" s="51"/>
      <c r="E50" s="51"/>
      <c r="F50" s="51"/>
      <c r="G50" s="51"/>
      <c r="H50" s="51"/>
      <c r="I50" s="51"/>
      <c r="J50" s="51"/>
      <c r="K50" s="51"/>
      <c r="L50" s="51"/>
      <c r="M50" s="51"/>
      <c r="N50" s="51"/>
      <c r="O50" s="51"/>
      <c r="P50" s="51"/>
      <c r="Q50" s="51"/>
      <c r="R50" s="5"/>
      <c r="S50" s="5"/>
      <c r="T50" s="5"/>
      <c r="U50" s="5"/>
      <c r="V50" s="5"/>
      <c r="W50" s="5"/>
      <c r="X50" s="5"/>
      <c r="Y50" s="5"/>
      <c r="Z50" s="5"/>
    </row>
    <row r="51" spans="2:26" ht="15">
      <c r="B51" s="1844" t="s">
        <v>655</v>
      </c>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row>
    <row r="52" spans="2:26" ht="15">
      <c r="B52" s="2028" t="s">
        <v>656</v>
      </c>
      <c r="C52" s="2029"/>
      <c r="D52" s="2029"/>
      <c r="E52" s="2029"/>
      <c r="F52" s="2029"/>
      <c r="G52" s="2029"/>
      <c r="H52" s="2029"/>
      <c r="I52" s="2029"/>
      <c r="J52" s="2029"/>
      <c r="K52" s="51"/>
      <c r="L52" s="51"/>
      <c r="M52" s="51"/>
      <c r="N52" s="51"/>
      <c r="O52" s="51"/>
      <c r="P52" s="51"/>
      <c r="Q52" s="51"/>
      <c r="R52" s="5"/>
      <c r="S52" s="5"/>
      <c r="T52" s="5"/>
      <c r="U52" s="5"/>
      <c r="V52" s="5"/>
      <c r="W52" s="5"/>
      <c r="X52" s="5"/>
      <c r="Y52" s="5"/>
      <c r="Z52" s="5"/>
    </row>
    <row r="53" spans="2:26" ht="15">
      <c r="B53" s="1578" t="s">
        <v>657</v>
      </c>
      <c r="C53" s="51"/>
      <c r="D53" s="51"/>
      <c r="E53" s="51"/>
      <c r="F53" s="51"/>
      <c r="G53" s="51"/>
      <c r="H53" s="51"/>
      <c r="I53" s="51"/>
      <c r="J53" s="51"/>
      <c r="K53" s="51"/>
      <c r="L53" s="51"/>
      <c r="M53" s="51"/>
      <c r="N53" s="51"/>
      <c r="O53" s="51"/>
      <c r="P53" s="51"/>
      <c r="Q53" s="51"/>
      <c r="R53" s="5"/>
      <c r="S53" s="5"/>
      <c r="T53" s="5"/>
      <c r="U53" s="5"/>
      <c r="V53" s="5"/>
      <c r="W53" s="5"/>
      <c r="X53" s="5"/>
      <c r="Y53" s="5"/>
      <c r="Z53" s="5"/>
    </row>
    <row r="54" spans="2:26" ht="12"/>
    <row r="55" spans="2:26" ht="15">
      <c r="B55" s="1465" t="s">
        <v>658</v>
      </c>
      <c r="C55" s="1466"/>
      <c r="D55" s="1466"/>
      <c r="E55" s="1466"/>
      <c r="F55" s="1466"/>
      <c r="G55" s="1466"/>
      <c r="H55" s="1466"/>
    </row>
    <row r="56" spans="2:26" ht="15">
      <c r="B56" s="1467"/>
      <c r="C56" s="1468"/>
      <c r="D56" s="1468"/>
      <c r="E56" s="1468"/>
      <c r="F56" s="1469" t="s">
        <v>51</v>
      </c>
      <c r="G56" s="1470" t="s">
        <v>52</v>
      </c>
      <c r="H56" s="1471" t="s">
        <v>53</v>
      </c>
    </row>
    <row r="57" spans="2:26" ht="15">
      <c r="B57" s="1498" t="s">
        <v>659</v>
      </c>
      <c r="C57" s="1518"/>
      <c r="D57" s="1518"/>
      <c r="E57" s="1472"/>
      <c r="F57" s="1519">
        <v>12313334</v>
      </c>
      <c r="G57" s="1520">
        <v>11009338</v>
      </c>
      <c r="H57" s="1521">
        <f>+G57+F57</f>
        <v>23322672</v>
      </c>
    </row>
    <row r="58" spans="2:26" ht="15">
      <c r="B58" s="1473" t="s">
        <v>660</v>
      </c>
      <c r="C58" s="1522"/>
      <c r="D58" s="1522"/>
      <c r="E58" s="1474"/>
      <c r="F58" s="1523">
        <v>5438620</v>
      </c>
      <c r="G58" s="1524">
        <v>-315786</v>
      </c>
      <c r="H58" s="1525">
        <f>+F58+G58</f>
        <v>5122834</v>
      </c>
    </row>
    <row r="59" spans="2:26" ht="15">
      <c r="B59" s="1475" t="s">
        <v>661</v>
      </c>
      <c r="C59" s="1476"/>
      <c r="D59" s="1476"/>
      <c r="E59" s="1476"/>
      <c r="F59" s="1477">
        <f>+F58+F57</f>
        <v>17751954</v>
      </c>
      <c r="G59" s="1478">
        <f>+G58+G57</f>
        <v>10693552</v>
      </c>
      <c r="H59" s="1479">
        <f>+H58+H57</f>
        <v>28445506</v>
      </c>
    </row>
    <row r="60" spans="2:26" ht="15">
      <c r="B60" s="1480" t="s">
        <v>662</v>
      </c>
      <c r="C60" s="1526"/>
      <c r="D60" s="1526"/>
      <c r="E60" s="1481"/>
      <c r="F60" s="1527">
        <v>3025816</v>
      </c>
      <c r="G60" s="1528">
        <v>5606088</v>
      </c>
      <c r="H60" s="1529">
        <f>+F60+G60</f>
        <v>8631904</v>
      </c>
    </row>
    <row r="61" spans="2:26" ht="15">
      <c r="B61" s="1482" t="s">
        <v>663</v>
      </c>
      <c r="C61" s="1483"/>
      <c r="D61" s="1483"/>
      <c r="E61" s="1483"/>
      <c r="F61" s="1484">
        <f>F59+F60</f>
        <v>20777770</v>
      </c>
      <c r="G61" s="1485">
        <f>G59+G60</f>
        <v>16299640</v>
      </c>
      <c r="H61" s="1486">
        <f>H59+H60</f>
        <v>37077410</v>
      </c>
    </row>
    <row r="62" spans="2:26" ht="15">
      <c r="B62" s="1473" t="s">
        <v>664</v>
      </c>
      <c r="C62" s="1522"/>
      <c r="D62" s="1522"/>
      <c r="E62" s="1474"/>
      <c r="F62" s="1530">
        <v>-3645617.4</v>
      </c>
      <c r="G62" s="1531">
        <v>-2147147.5699999998</v>
      </c>
      <c r="H62" s="1532">
        <f>F62+G62</f>
        <v>-5792764.9699999997</v>
      </c>
    </row>
    <row r="63" spans="2:26" ht="15">
      <c r="B63" s="1475" t="s">
        <v>665</v>
      </c>
      <c r="C63" s="1476"/>
      <c r="D63" s="1476"/>
      <c r="E63" s="1476"/>
      <c r="F63" s="1487">
        <f>F61+F62</f>
        <v>17132152.600000001</v>
      </c>
      <c r="G63" s="1488">
        <f>G61+G62</f>
        <v>14152492.43</v>
      </c>
      <c r="H63" s="1489">
        <f>H61+H62</f>
        <v>31284645.030000001</v>
      </c>
    </row>
    <row r="64" spans="2:26" ht="15">
      <c r="B64" s="1480" t="s">
        <v>666</v>
      </c>
      <c r="C64" s="1526"/>
      <c r="D64" s="1526"/>
      <c r="E64" s="1481"/>
      <c r="F64" s="1533">
        <v>4269872.16</v>
      </c>
      <c r="G64" s="1534">
        <v>2185995.34</v>
      </c>
      <c r="H64" s="1535">
        <f>F64+G64</f>
        <v>6455867.5</v>
      </c>
    </row>
    <row r="65" spans="2:8" ht="15">
      <c r="B65" s="1482" t="s">
        <v>667</v>
      </c>
      <c r="C65" s="1483"/>
      <c r="D65" s="1483"/>
      <c r="E65" s="1483"/>
      <c r="F65" s="1490">
        <f>F63+F64</f>
        <v>21402024.760000002</v>
      </c>
      <c r="G65" s="1491">
        <f>G63+G64</f>
        <v>16338487.77</v>
      </c>
      <c r="H65" s="1492">
        <f>H63+H64</f>
        <v>37740512.530000001</v>
      </c>
    </row>
    <row r="66" spans="2:8" ht="15">
      <c r="B66" s="1493" t="s">
        <v>668</v>
      </c>
      <c r="C66" s="1536"/>
      <c r="D66" s="1536"/>
      <c r="E66" s="1494"/>
      <c r="F66" s="1530">
        <v>-6647701</v>
      </c>
      <c r="G66" s="1531">
        <v>-5410116</v>
      </c>
      <c r="H66" s="1532">
        <f>F66+G66</f>
        <v>-12057817</v>
      </c>
    </row>
    <row r="67" spans="2:8" ht="15">
      <c r="B67" s="1475" t="s">
        <v>669</v>
      </c>
      <c r="C67" s="1476"/>
      <c r="D67" s="1476"/>
      <c r="E67" s="1476"/>
      <c r="F67" s="1495">
        <f>F65+F66</f>
        <v>14754323.760000002</v>
      </c>
      <c r="G67" s="1496">
        <f>G65+G66</f>
        <v>10928371.77</v>
      </c>
      <c r="H67" s="1489">
        <f>H65+H66</f>
        <v>25682695.530000001</v>
      </c>
    </row>
    <row r="68" spans="2:8" ht="15">
      <c r="B68" s="2030" t="s">
        <v>670</v>
      </c>
      <c r="C68" s="2031"/>
      <c r="D68" s="2031"/>
      <c r="E68" s="2031"/>
      <c r="F68" s="1537">
        <v>-3801657.6099999985</v>
      </c>
      <c r="G68" s="1538">
        <v>-1224532.0200000003</v>
      </c>
      <c r="H68" s="1535">
        <f>F68+G68</f>
        <v>-5026189.629999999</v>
      </c>
    </row>
    <row r="69" spans="2:8" ht="15">
      <c r="B69" s="2017" t="s">
        <v>671</v>
      </c>
      <c r="C69" s="2018"/>
      <c r="D69" s="2018"/>
      <c r="E69" s="2019"/>
      <c r="F69" s="1490">
        <f>F67+F68</f>
        <v>10952666.150000002</v>
      </c>
      <c r="G69" s="1491">
        <f>G67+G68</f>
        <v>9703839.75</v>
      </c>
      <c r="H69" s="1491">
        <f>H67+H68</f>
        <v>20656505.900000002</v>
      </c>
    </row>
    <row r="70" spans="2:8" ht="33.75" customHeight="1">
      <c r="B70" s="2020" t="s">
        <v>672</v>
      </c>
      <c r="C70" s="2021"/>
      <c r="D70" s="2021"/>
      <c r="E70" s="2021"/>
      <c r="F70" s="1539">
        <v>2054064.8499999996</v>
      </c>
      <c r="G70" s="1540">
        <v>753963.17</v>
      </c>
      <c r="H70" s="1541">
        <f>F70+G70</f>
        <v>2808028.0199999996</v>
      </c>
    </row>
    <row r="71" spans="2:8" ht="32.1" customHeight="1" thickBot="1">
      <c r="B71" s="2022" t="s">
        <v>673</v>
      </c>
      <c r="C71" s="2023"/>
      <c r="D71" s="2023"/>
      <c r="E71" s="2023"/>
      <c r="F71" s="1495">
        <f>+F69-F70</f>
        <v>8898601.3000000026</v>
      </c>
      <c r="G71" s="1496">
        <f>G69-G70</f>
        <v>8949876.5800000001</v>
      </c>
      <c r="H71" s="1497">
        <f>H69-H70</f>
        <v>17848477.880000003</v>
      </c>
    </row>
  </sheetData>
  <mergeCells count="20">
    <mergeCell ref="B69:E69"/>
    <mergeCell ref="B70:E70"/>
    <mergeCell ref="B71:E71"/>
    <mergeCell ref="I5:K5"/>
    <mergeCell ref="B46:Q46"/>
    <mergeCell ref="B47:Z47"/>
    <mergeCell ref="B52:J52"/>
    <mergeCell ref="B51:Z51"/>
    <mergeCell ref="B68:E68"/>
    <mergeCell ref="L5:N5"/>
    <mergeCell ref="O5:Q5"/>
    <mergeCell ref="R5:T5"/>
    <mergeCell ref="A1:Z1"/>
    <mergeCell ref="L3:T3"/>
    <mergeCell ref="C4:E4"/>
    <mergeCell ref="F4:H4"/>
    <mergeCell ref="I4:K4"/>
    <mergeCell ref="L4:N4"/>
    <mergeCell ref="O4:Q4"/>
    <mergeCell ref="R4:T4"/>
  </mergeCells>
  <pageMargins left="0.7" right="0.7"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J51"/>
  <sheetViews>
    <sheetView zoomScale="50" zoomScaleNormal="50" workbookViewId="0">
      <selection sqref="A1:B1"/>
    </sheetView>
  </sheetViews>
  <sheetFormatPr defaultColWidth="39" defaultRowHeight="14.25"/>
  <cols>
    <col min="1" max="1" width="65.42578125" style="5" customWidth="1"/>
    <col min="2" max="2" width="16.140625" style="5" customWidth="1"/>
    <col min="3" max="3" width="14.85546875" style="5" customWidth="1"/>
    <col min="4" max="4" width="18.85546875" style="5" customWidth="1"/>
    <col min="5" max="5" width="47.140625" style="5" customWidth="1"/>
    <col min="6" max="6" width="15.42578125" style="5" customWidth="1"/>
    <col min="7" max="7" width="16.28515625" style="5" customWidth="1"/>
    <col min="8" max="10" width="39" style="5"/>
    <col min="11" max="11" width="14.85546875" style="5" customWidth="1"/>
    <col min="12" max="16" width="39" style="5"/>
    <col min="17" max="17" width="13.7109375" style="5" customWidth="1"/>
    <col min="18" max="16384" width="39" style="5"/>
  </cols>
  <sheetData>
    <row r="1" spans="1:5" s="1" customFormat="1" ht="18.75">
      <c r="A1" s="1820" t="s">
        <v>46</v>
      </c>
      <c r="B1" s="1820"/>
      <c r="D1" s="484"/>
    </row>
    <row r="2" spans="1:5" s="1" customFormat="1" ht="15.75">
      <c r="A2" s="1821" t="s">
        <v>674</v>
      </c>
      <c r="B2" s="1821"/>
    </row>
    <row r="3" spans="1:5" s="1" customFormat="1" ht="15.75">
      <c r="A3" s="1821" t="s">
        <v>675</v>
      </c>
      <c r="B3" s="1821"/>
    </row>
    <row r="4" spans="1:5" s="1" customFormat="1" ht="16.5" thickBot="1">
      <c r="A4" s="273"/>
      <c r="B4" s="266"/>
    </row>
    <row r="5" spans="1:5" ht="19.5" thickBot="1">
      <c r="A5" s="1369" t="s">
        <v>676</v>
      </c>
      <c r="B5" s="710"/>
      <c r="D5" s="1369" t="s">
        <v>388</v>
      </c>
      <c r="E5" s="710"/>
    </row>
    <row r="6" spans="1:5" ht="39.75" customHeight="1" thickBot="1">
      <c r="A6" s="1370" t="s">
        <v>677</v>
      </c>
      <c r="B6" s="1371" t="s">
        <v>678</v>
      </c>
      <c r="D6" s="1370" t="s">
        <v>677</v>
      </c>
      <c r="E6" s="1372" t="s">
        <v>678</v>
      </c>
    </row>
    <row r="7" spans="1:5" ht="15.75">
      <c r="A7" s="267" t="s">
        <v>679</v>
      </c>
      <c r="B7" s="268">
        <v>827</v>
      </c>
      <c r="D7" s="267" t="s">
        <v>679</v>
      </c>
      <c r="E7" s="268"/>
    </row>
    <row r="8" spans="1:5" ht="15.75">
      <c r="A8" s="1228" t="s">
        <v>680</v>
      </c>
      <c r="B8" s="1300">
        <v>611</v>
      </c>
      <c r="D8" s="1228" t="s">
        <v>680</v>
      </c>
      <c r="E8" s="1300"/>
    </row>
    <row r="9" spans="1:5" ht="15.75">
      <c r="A9" s="1228" t="s">
        <v>681</v>
      </c>
      <c r="B9" s="1300">
        <v>1235</v>
      </c>
      <c r="C9"/>
      <c r="D9" s="1228" t="s">
        <v>681</v>
      </c>
      <c r="E9" s="1300"/>
    </row>
    <row r="10" spans="1:5" ht="15.75">
      <c r="A10" s="1228" t="s">
        <v>682</v>
      </c>
      <c r="B10" s="1300">
        <v>97</v>
      </c>
      <c r="C10"/>
      <c r="D10" s="1228" t="s">
        <v>682</v>
      </c>
      <c r="E10" s="1300"/>
    </row>
    <row r="11" spans="1:5" ht="15.75">
      <c r="A11" s="1228" t="s">
        <v>683</v>
      </c>
      <c r="B11" s="1300">
        <v>0</v>
      </c>
      <c r="D11" s="1228" t="s">
        <v>683</v>
      </c>
      <c r="E11" s="1300"/>
    </row>
    <row r="12" spans="1:5" ht="15.75">
      <c r="A12" s="1228" t="s">
        <v>684</v>
      </c>
      <c r="B12" s="1300">
        <v>1016</v>
      </c>
      <c r="D12" s="1228" t="s">
        <v>684</v>
      </c>
      <c r="E12" s="1300"/>
    </row>
    <row r="13" spans="1:5" ht="15.75">
      <c r="A13" s="1228" t="s">
        <v>685</v>
      </c>
      <c r="B13" s="1300">
        <v>108</v>
      </c>
      <c r="D13" s="1228" t="s">
        <v>685</v>
      </c>
      <c r="E13" s="1300"/>
    </row>
    <row r="14" spans="1:5" ht="15.75">
      <c r="A14" s="1228" t="s">
        <v>686</v>
      </c>
      <c r="B14" s="1300">
        <v>5</v>
      </c>
      <c r="D14" s="1228" t="s">
        <v>686</v>
      </c>
      <c r="E14" s="1300"/>
    </row>
    <row r="15" spans="1:5" ht="15.75">
      <c r="A15" s="1228" t="s">
        <v>687</v>
      </c>
      <c r="B15" s="1300">
        <v>424</v>
      </c>
      <c r="D15" s="1228" t="s">
        <v>687</v>
      </c>
      <c r="E15" s="1300"/>
    </row>
    <row r="16" spans="1:5" ht="15.75">
      <c r="A16" s="1228" t="s">
        <v>688</v>
      </c>
      <c r="B16" s="1300">
        <v>1</v>
      </c>
      <c r="D16" s="1228" t="s">
        <v>688</v>
      </c>
      <c r="E16" s="1300"/>
    </row>
    <row r="17" spans="1:5" ht="15.75">
      <c r="A17" s="1228" t="s">
        <v>689</v>
      </c>
      <c r="B17" s="1300">
        <v>0</v>
      </c>
      <c r="D17" s="1228" t="s">
        <v>689</v>
      </c>
      <c r="E17" s="1300"/>
    </row>
    <row r="18" spans="1:5" ht="15.75">
      <c r="A18" s="1228" t="s">
        <v>690</v>
      </c>
      <c r="B18" s="1300">
        <v>634</v>
      </c>
      <c r="D18" s="1228" t="s">
        <v>690</v>
      </c>
      <c r="E18" s="1300"/>
    </row>
    <row r="19" spans="1:5" s="24" customFormat="1" ht="18.75">
      <c r="A19" s="1228" t="s">
        <v>691</v>
      </c>
      <c r="B19" s="1300">
        <v>0</v>
      </c>
      <c r="D19" s="1228" t="s">
        <v>692</v>
      </c>
      <c r="E19" s="1300"/>
    </row>
    <row r="20" spans="1:5" ht="15.75">
      <c r="A20" s="1228" t="s">
        <v>693</v>
      </c>
      <c r="B20" s="1300">
        <v>5743</v>
      </c>
      <c r="D20" s="1228" t="s">
        <v>693</v>
      </c>
      <c r="E20" s="1300"/>
    </row>
    <row r="21" spans="1:5" ht="16.5" thickBot="1">
      <c r="A21" s="712" t="s">
        <v>694</v>
      </c>
      <c r="B21" s="269">
        <v>1961</v>
      </c>
      <c r="D21" s="712" t="s">
        <v>694</v>
      </c>
      <c r="E21" s="269"/>
    </row>
    <row r="22" spans="1:5" ht="16.5" thickBot="1">
      <c r="A22" s="1373" t="s">
        <v>53</v>
      </c>
      <c r="B22" s="1374">
        <f>SUM(B7:B21)</f>
        <v>12662</v>
      </c>
      <c r="D22" s="1373" t="s">
        <v>53</v>
      </c>
      <c r="E22" s="1374">
        <f>SUM(E7:E21)</f>
        <v>0</v>
      </c>
    </row>
    <row r="23" spans="1:5" ht="15.75">
      <c r="A23" s="204"/>
      <c r="B23" s="472"/>
    </row>
    <row r="24" spans="1:5" ht="16.5" thickBot="1">
      <c r="A24" s="204"/>
      <c r="B24" s="472"/>
    </row>
    <row r="25" spans="1:5" ht="16.5" thickBot="1">
      <c r="A25" s="1369" t="s">
        <v>80</v>
      </c>
      <c r="B25" s="710"/>
      <c r="D25" s="1369" t="s">
        <v>695</v>
      </c>
      <c r="E25" s="710"/>
    </row>
    <row r="26" spans="1:5" ht="48" thickBot="1">
      <c r="A26" s="1370" t="s">
        <v>677</v>
      </c>
      <c r="B26" s="1371" t="s">
        <v>678</v>
      </c>
      <c r="D26" s="1370" t="s">
        <v>677</v>
      </c>
      <c r="E26" s="1372" t="s">
        <v>678</v>
      </c>
    </row>
    <row r="27" spans="1:5" ht="15.75">
      <c r="A27" s="267" t="s">
        <v>679</v>
      </c>
      <c r="B27" s="711"/>
      <c r="D27" s="267" t="s">
        <v>679</v>
      </c>
      <c r="E27" s="268"/>
    </row>
    <row r="28" spans="1:5" ht="15.75">
      <c r="A28" s="1228" t="s">
        <v>680</v>
      </c>
      <c r="B28" s="1301"/>
      <c r="D28" s="1228" t="s">
        <v>680</v>
      </c>
      <c r="E28" s="1300"/>
    </row>
    <row r="29" spans="1:5" ht="15.75">
      <c r="A29" s="1228" t="s">
        <v>681</v>
      </c>
      <c r="B29" s="1301"/>
      <c r="D29" s="1228" t="s">
        <v>681</v>
      </c>
      <c r="E29" s="1300"/>
    </row>
    <row r="30" spans="1:5" ht="15.75">
      <c r="A30" s="1228" t="s">
        <v>682</v>
      </c>
      <c r="B30" s="1301"/>
      <c r="D30" s="1228" t="s">
        <v>682</v>
      </c>
      <c r="E30" s="1300"/>
    </row>
    <row r="31" spans="1:5" ht="15.75">
      <c r="A31" s="1228" t="s">
        <v>683</v>
      </c>
      <c r="B31" s="1301"/>
      <c r="D31" s="1228" t="s">
        <v>683</v>
      </c>
      <c r="E31" s="1300"/>
    </row>
    <row r="32" spans="1:5" ht="15.75">
      <c r="A32" s="1228" t="s">
        <v>684</v>
      </c>
      <c r="B32" s="1301"/>
      <c r="D32" s="1228" t="s">
        <v>684</v>
      </c>
      <c r="E32" s="1300"/>
    </row>
    <row r="33" spans="1:10" ht="15.75">
      <c r="A33" s="1228" t="s">
        <v>685</v>
      </c>
      <c r="B33" s="1301"/>
      <c r="D33" s="1228" t="s">
        <v>685</v>
      </c>
      <c r="E33" s="1300"/>
    </row>
    <row r="34" spans="1:10" ht="15.75">
      <c r="A34" s="1228" t="s">
        <v>686</v>
      </c>
      <c r="B34" s="1301"/>
      <c r="D34" s="1228" t="s">
        <v>686</v>
      </c>
      <c r="E34" s="1300"/>
    </row>
    <row r="35" spans="1:10" ht="15.75">
      <c r="A35" s="1228" t="s">
        <v>687</v>
      </c>
      <c r="B35" s="1301"/>
      <c r="D35" s="1228" t="s">
        <v>687</v>
      </c>
      <c r="E35" s="1300"/>
    </row>
    <row r="36" spans="1:10" ht="15.75">
      <c r="A36" s="1228" t="s">
        <v>688</v>
      </c>
      <c r="B36" s="1301"/>
      <c r="D36" s="1228" t="s">
        <v>688</v>
      </c>
      <c r="E36" s="1300"/>
    </row>
    <row r="37" spans="1:10" ht="15.75">
      <c r="A37" s="1228" t="s">
        <v>689</v>
      </c>
      <c r="B37" s="1301"/>
      <c r="D37" s="1228" t="s">
        <v>689</v>
      </c>
      <c r="E37" s="1300"/>
    </row>
    <row r="38" spans="1:10" ht="15.75">
      <c r="A38" s="1228" t="s">
        <v>690</v>
      </c>
      <c r="B38" s="1301"/>
      <c r="D38" s="1228" t="s">
        <v>690</v>
      </c>
      <c r="E38" s="1300"/>
    </row>
    <row r="39" spans="1:10" ht="15.75">
      <c r="A39" s="1228" t="s">
        <v>696</v>
      </c>
      <c r="B39" s="1301"/>
      <c r="D39" s="1228" t="s">
        <v>696</v>
      </c>
      <c r="E39" s="1300"/>
    </row>
    <row r="40" spans="1:10" ht="15.75">
      <c r="A40" s="1228" t="s">
        <v>693</v>
      </c>
      <c r="B40" s="1301"/>
      <c r="D40" s="1228" t="s">
        <v>693</v>
      </c>
      <c r="E40" s="1300"/>
    </row>
    <row r="41" spans="1:10" ht="16.5" thickBot="1">
      <c r="A41" s="712" t="s">
        <v>694</v>
      </c>
      <c r="B41" s="713"/>
      <c r="D41" s="712" t="s">
        <v>694</v>
      </c>
      <c r="E41" s="269"/>
    </row>
    <row r="42" spans="1:10" ht="16.5" thickBot="1">
      <c r="A42" s="1373" t="s">
        <v>53</v>
      </c>
      <c r="B42" s="1374">
        <f>SUM(B27:B41)</f>
        <v>0</v>
      </c>
      <c r="D42" s="1373" t="s">
        <v>53</v>
      </c>
      <c r="E42" s="1374">
        <f>SUM(E27:E41)</f>
        <v>0</v>
      </c>
    </row>
    <row r="43" spans="1:10" ht="15.75">
      <c r="A43" s="204"/>
      <c r="B43" s="472"/>
    </row>
    <row r="44" spans="1:10" ht="15.75">
      <c r="A44" s="204"/>
      <c r="B44" s="472"/>
    </row>
    <row r="45" spans="1:10" ht="15.75">
      <c r="A45" s="204"/>
      <c r="B45" s="472"/>
    </row>
    <row r="46" spans="1:10" ht="15" customHeight="1">
      <c r="A46" s="51" t="s">
        <v>697</v>
      </c>
      <c r="B46" s="693"/>
      <c r="C46" s="693"/>
      <c r="D46" s="693"/>
      <c r="E46" s="693"/>
      <c r="F46" s="693"/>
      <c r="G46" s="693"/>
      <c r="H46" s="693"/>
      <c r="I46" s="693"/>
      <c r="J46" s="693"/>
    </row>
    <row r="47" spans="1:10" ht="31.35" customHeight="1">
      <c r="A47" s="1845" t="s">
        <v>698</v>
      </c>
      <c r="B47" s="1845"/>
      <c r="C47" s="1845"/>
      <c r="D47" s="1845"/>
    </row>
    <row r="48" spans="1:10" ht="15.75">
      <c r="A48" s="204"/>
      <c r="B48" s="472"/>
    </row>
    <row r="49" spans="1:2" ht="15.75">
      <c r="A49" s="206" t="s">
        <v>699</v>
      </c>
      <c r="B49" s="472"/>
    </row>
    <row r="50" spans="1:2" ht="15.75">
      <c r="A50" s="204"/>
      <c r="B50" s="472"/>
    </row>
    <row r="51" spans="1:2" ht="15.75">
      <c r="A51" s="204"/>
      <c r="B51" s="472"/>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customSheetView>
  </customSheetViews>
  <mergeCells count="4">
    <mergeCell ref="A1:B1"/>
    <mergeCell ref="A2:B2"/>
    <mergeCell ref="A3:B3"/>
    <mergeCell ref="A47:D47"/>
  </mergeCell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T60"/>
  <sheetViews>
    <sheetView tabSelected="1" zoomScale="50" zoomScaleNormal="50" workbookViewId="0">
      <selection activeCell="E12" sqref="E12"/>
    </sheetView>
  </sheetViews>
  <sheetFormatPr defaultColWidth="17.5703125" defaultRowHeight="14.25"/>
  <cols>
    <col min="1" max="1" width="17.5703125" style="17"/>
    <col min="2" max="2" width="28.7109375" style="17" customWidth="1"/>
    <col min="3" max="3" width="14.85546875" style="17" customWidth="1"/>
    <col min="4" max="4" width="18.85546875" style="17" customWidth="1"/>
    <col min="5" max="5" width="47.140625" style="17" customWidth="1"/>
    <col min="6" max="6" width="15.42578125" style="17" customWidth="1"/>
    <col min="7" max="7" width="16.28515625" style="17" customWidth="1"/>
    <col min="8" max="8" width="17.5703125" style="17"/>
    <col min="9" max="9" width="22.5703125" style="17" customWidth="1"/>
    <col min="10" max="10" width="17.5703125" style="17"/>
    <col min="11" max="11" width="21.42578125" style="17" customWidth="1"/>
    <col min="12" max="16" width="17.5703125" style="17"/>
    <col min="17" max="17" width="13.7109375" style="17" customWidth="1"/>
    <col min="18" max="16384" width="17.5703125" style="17"/>
  </cols>
  <sheetData>
    <row r="1" spans="1:20" ht="54" customHeight="1">
      <c r="A1" s="1982" t="s">
        <v>700</v>
      </c>
      <c r="B1" s="1983"/>
      <c r="C1" s="1983"/>
      <c r="D1" s="1983"/>
      <c r="E1" s="1983"/>
      <c r="F1" s="1983"/>
      <c r="G1" s="1983"/>
      <c r="H1" s="1983"/>
      <c r="I1" s="1983"/>
      <c r="J1" s="1983"/>
      <c r="K1" s="1984"/>
      <c r="L1" s="99"/>
      <c r="M1" s="484" t="s">
        <v>70</v>
      </c>
    </row>
    <row r="2" spans="1:20" ht="20.25">
      <c r="A2" s="1801" t="s">
        <v>676</v>
      </c>
      <c r="B2" s="966"/>
      <c r="C2" s="966"/>
      <c r="D2" s="966"/>
      <c r="E2" s="966"/>
      <c r="F2" s="966"/>
      <c r="G2" s="966"/>
      <c r="H2" s="966"/>
      <c r="I2" s="966"/>
      <c r="J2" s="966"/>
      <c r="K2" s="1802"/>
      <c r="L2" s="99"/>
      <c r="M2" s="484"/>
    </row>
    <row r="3" spans="1:20" ht="66">
      <c r="A3" s="1803" t="s">
        <v>701</v>
      </c>
      <c r="B3" s="1133" t="s">
        <v>702</v>
      </c>
      <c r="C3" s="1133" t="s">
        <v>703</v>
      </c>
      <c r="D3" s="1133" t="s">
        <v>704</v>
      </c>
      <c r="E3" s="1133" t="s">
        <v>705</v>
      </c>
      <c r="F3" s="1133" t="s">
        <v>706</v>
      </c>
      <c r="G3" s="1133" t="s">
        <v>707</v>
      </c>
      <c r="H3" s="1133" t="s">
        <v>708</v>
      </c>
      <c r="I3" s="1133" t="s">
        <v>709</v>
      </c>
      <c r="J3" s="1133" t="s">
        <v>710</v>
      </c>
      <c r="K3" s="1796" t="s">
        <v>711</v>
      </c>
    </row>
    <row r="4" spans="1:20" ht="120">
      <c r="A4" s="1800" t="s">
        <v>440</v>
      </c>
      <c r="B4" s="1134" t="s">
        <v>712</v>
      </c>
      <c r="C4" s="1134" t="s">
        <v>713</v>
      </c>
      <c r="D4" s="1134" t="s">
        <v>714</v>
      </c>
      <c r="E4" s="1135" t="s">
        <v>336</v>
      </c>
      <c r="F4" s="1135" t="s">
        <v>715</v>
      </c>
      <c r="G4" s="1136" t="s">
        <v>716</v>
      </c>
      <c r="H4" s="1136">
        <v>759</v>
      </c>
      <c r="I4" s="1137" t="s">
        <v>717</v>
      </c>
      <c r="J4" s="1136" t="s">
        <v>714</v>
      </c>
      <c r="K4" s="1797" t="s">
        <v>718</v>
      </c>
      <c r="M4" s="41"/>
      <c r="N4" s="42"/>
      <c r="O4" s="42"/>
      <c r="P4" s="42"/>
      <c r="Q4" s="41"/>
      <c r="R4" s="41"/>
      <c r="S4" s="41"/>
      <c r="T4" s="41"/>
    </row>
    <row r="5" spans="1:20" ht="90">
      <c r="A5" s="1800" t="s">
        <v>719</v>
      </c>
      <c r="B5" s="1134" t="s">
        <v>720</v>
      </c>
      <c r="C5" s="1134" t="s">
        <v>713</v>
      </c>
      <c r="D5" s="1134" t="s">
        <v>721</v>
      </c>
      <c r="E5" s="1135" t="s">
        <v>336</v>
      </c>
      <c r="F5" s="1135" t="s">
        <v>722</v>
      </c>
      <c r="G5" s="1136" t="s">
        <v>716</v>
      </c>
      <c r="H5" s="1136">
        <v>2</v>
      </c>
      <c r="I5" s="1137" t="s">
        <v>723</v>
      </c>
      <c r="J5" s="1136" t="s">
        <v>714</v>
      </c>
      <c r="K5" s="1797" t="s">
        <v>718</v>
      </c>
      <c r="M5" s="41"/>
      <c r="N5" s="43"/>
      <c r="O5" s="43"/>
      <c r="P5" s="43"/>
      <c r="Q5" s="43"/>
      <c r="R5" s="43"/>
      <c r="S5" s="43"/>
      <c r="T5" s="43"/>
    </row>
    <row r="6" spans="1:20" ht="105">
      <c r="A6" s="1800" t="s">
        <v>724</v>
      </c>
      <c r="B6" s="1134" t="s">
        <v>725</v>
      </c>
      <c r="C6" s="1134" t="s">
        <v>713</v>
      </c>
      <c r="D6" s="1134" t="s">
        <v>721</v>
      </c>
      <c r="E6" s="1135">
        <v>85714</v>
      </c>
      <c r="F6" s="1135" t="s">
        <v>726</v>
      </c>
      <c r="G6" s="1136" t="s">
        <v>716</v>
      </c>
      <c r="H6" s="1136" t="s">
        <v>726</v>
      </c>
      <c r="I6" s="1137" t="s">
        <v>727</v>
      </c>
      <c r="J6" s="1136" t="s">
        <v>714</v>
      </c>
      <c r="K6" s="1797" t="s">
        <v>728</v>
      </c>
      <c r="M6" s="41"/>
      <c r="N6" s="42"/>
      <c r="O6" s="42"/>
      <c r="P6" s="42"/>
      <c r="Q6" s="41"/>
      <c r="R6" s="41"/>
      <c r="S6" s="41"/>
      <c r="T6" s="41"/>
    </row>
    <row r="7" spans="1:20" ht="75">
      <c r="A7" s="1800" t="s">
        <v>729</v>
      </c>
      <c r="B7" s="1134" t="s">
        <v>730</v>
      </c>
      <c r="C7" s="1134" t="s">
        <v>714</v>
      </c>
      <c r="D7" s="1134" t="s">
        <v>714</v>
      </c>
      <c r="E7" s="1135" t="s">
        <v>336</v>
      </c>
      <c r="F7" s="1135" t="s">
        <v>731</v>
      </c>
      <c r="G7" s="1136" t="s">
        <v>716</v>
      </c>
      <c r="H7" s="1136">
        <v>107</v>
      </c>
      <c r="I7" s="1137" t="s">
        <v>732</v>
      </c>
      <c r="J7" s="1136" t="s">
        <v>714</v>
      </c>
      <c r="K7" s="1797" t="s">
        <v>718</v>
      </c>
      <c r="M7" s="41"/>
      <c r="N7" s="43"/>
      <c r="O7" s="43"/>
      <c r="P7" s="43"/>
      <c r="Q7" s="43"/>
      <c r="R7" s="43"/>
      <c r="S7" s="43"/>
      <c r="T7" s="43"/>
    </row>
    <row r="8" spans="1:20" ht="63">
      <c r="A8" s="1800" t="s">
        <v>733</v>
      </c>
      <c r="B8" s="1134" t="s">
        <v>734</v>
      </c>
      <c r="C8" s="1134" t="s">
        <v>735</v>
      </c>
      <c r="D8" s="1134" t="s">
        <v>714</v>
      </c>
      <c r="E8" s="1135" t="s">
        <v>336</v>
      </c>
      <c r="F8" s="1135" t="s">
        <v>736</v>
      </c>
      <c r="G8" s="1136" t="s">
        <v>716</v>
      </c>
      <c r="H8" s="1136">
        <v>654</v>
      </c>
      <c r="I8" s="1137" t="s">
        <v>737</v>
      </c>
      <c r="J8" s="1136" t="s">
        <v>714</v>
      </c>
      <c r="K8" s="1797" t="s">
        <v>718</v>
      </c>
    </row>
    <row r="9" spans="1:20" ht="15.75">
      <c r="A9" s="1800"/>
      <c r="B9" s="1134"/>
      <c r="C9" s="1134"/>
      <c r="D9" s="1134"/>
      <c r="E9" s="1135"/>
      <c r="F9" s="1135"/>
      <c r="G9" s="1136"/>
      <c r="H9" s="1136"/>
      <c r="I9" s="1137"/>
      <c r="J9" s="1136"/>
      <c r="K9" s="1797"/>
    </row>
    <row r="10" spans="1:20" ht="15.75">
      <c r="A10" s="1801" t="s">
        <v>738</v>
      </c>
      <c r="B10" s="966"/>
      <c r="C10" s="966"/>
      <c r="D10" s="966"/>
      <c r="E10" s="966"/>
      <c r="F10" s="966"/>
      <c r="G10" s="966"/>
      <c r="H10" s="966"/>
      <c r="I10" s="966"/>
      <c r="J10" s="966"/>
      <c r="K10" s="1802"/>
    </row>
    <row r="11" spans="1:20" ht="66" customHeight="1">
      <c r="A11" s="1803" t="s">
        <v>701</v>
      </c>
      <c r="B11" s="1133" t="s">
        <v>702</v>
      </c>
      <c r="C11" s="1133" t="s">
        <v>703</v>
      </c>
      <c r="D11" s="1133" t="s">
        <v>704</v>
      </c>
      <c r="E11" s="1133" t="s">
        <v>705</v>
      </c>
      <c r="F11" s="1133" t="s">
        <v>706</v>
      </c>
      <c r="G11" s="1133" t="s">
        <v>707</v>
      </c>
      <c r="H11" s="1133" t="s">
        <v>708</v>
      </c>
      <c r="I11" s="1133" t="s">
        <v>709</v>
      </c>
      <c r="J11" s="1133" t="s">
        <v>710</v>
      </c>
      <c r="K11" s="1796" t="s">
        <v>711</v>
      </c>
    </row>
    <row r="12" spans="1:20" ht="90">
      <c r="A12" s="1800" t="s">
        <v>739</v>
      </c>
      <c r="B12" s="1134" t="s">
        <v>740</v>
      </c>
      <c r="C12" s="1134" t="s">
        <v>713</v>
      </c>
      <c r="D12" s="1134" t="s">
        <v>714</v>
      </c>
      <c r="E12" s="1135" t="s">
        <v>336</v>
      </c>
      <c r="F12" s="1135" t="s">
        <v>336</v>
      </c>
      <c r="G12" s="1136" t="s">
        <v>336</v>
      </c>
      <c r="H12" s="1136">
        <v>0</v>
      </c>
      <c r="I12" s="1137" t="s">
        <v>336</v>
      </c>
      <c r="J12" s="1136" t="s">
        <v>336</v>
      </c>
      <c r="K12" s="1797" t="s">
        <v>336</v>
      </c>
    </row>
    <row r="13" spans="1:20" ht="15.75">
      <c r="A13" s="1800"/>
      <c r="B13" s="1134"/>
      <c r="C13" s="1134"/>
      <c r="D13" s="1134"/>
      <c r="E13" s="1135"/>
      <c r="F13" s="1135"/>
      <c r="G13" s="1136"/>
      <c r="H13" s="1136"/>
      <c r="I13" s="1137"/>
      <c r="J13" s="1136"/>
      <c r="K13" s="1797"/>
    </row>
    <row r="14" spans="1:20" ht="15.75">
      <c r="A14" s="1800"/>
      <c r="B14" s="1134"/>
      <c r="C14" s="1134"/>
      <c r="D14" s="1134"/>
      <c r="E14" s="1135"/>
      <c r="F14" s="1135"/>
      <c r="G14" s="1136"/>
      <c r="H14" s="1136"/>
      <c r="I14" s="1137"/>
      <c r="J14" s="1136"/>
      <c r="K14" s="1797"/>
    </row>
    <row r="15" spans="1:20" ht="15.75">
      <c r="A15" s="1800"/>
      <c r="B15" s="1134"/>
      <c r="C15" s="1134"/>
      <c r="D15" s="1134"/>
      <c r="E15" s="1135"/>
      <c r="F15" s="1135"/>
      <c r="G15" s="1136"/>
      <c r="H15" s="1136"/>
      <c r="I15" s="1137"/>
      <c r="J15" s="1136"/>
      <c r="K15" s="1797"/>
    </row>
    <row r="16" spans="1:20" ht="15.75">
      <c r="A16" s="1800"/>
      <c r="B16" s="1134"/>
      <c r="C16" s="1134"/>
      <c r="D16" s="1134"/>
      <c r="E16" s="1135"/>
      <c r="F16" s="1135"/>
      <c r="G16" s="1136"/>
      <c r="H16" s="1136"/>
      <c r="I16" s="1137"/>
      <c r="J16" s="1136"/>
      <c r="K16" s="1797"/>
    </row>
    <row r="17" spans="1:11" ht="15.75">
      <c r="A17" s="1800"/>
      <c r="B17" s="1134"/>
      <c r="C17" s="1134"/>
      <c r="D17" s="1134"/>
      <c r="E17" s="1135"/>
      <c r="F17" s="1135"/>
      <c r="G17" s="1136"/>
      <c r="H17" s="1136"/>
      <c r="I17" s="1137"/>
      <c r="J17" s="1136"/>
      <c r="K17" s="1814"/>
    </row>
    <row r="18" spans="1:11" ht="15.75">
      <c r="A18" s="1800"/>
      <c r="B18" s="1134"/>
      <c r="C18" s="1134"/>
      <c r="D18" s="1134"/>
      <c r="E18" s="1135"/>
      <c r="F18" s="1135"/>
      <c r="G18" s="1136"/>
      <c r="H18" s="1136"/>
      <c r="I18" s="1137"/>
      <c r="J18" s="1136"/>
      <c r="K18" s="1799"/>
    </row>
    <row r="19" spans="1:11" ht="15.75">
      <c r="A19" s="1801" t="s">
        <v>80</v>
      </c>
      <c r="B19" s="966"/>
      <c r="C19" s="966"/>
      <c r="D19" s="966"/>
      <c r="E19" s="966"/>
      <c r="F19" s="966"/>
      <c r="G19" s="966"/>
      <c r="H19" s="966"/>
      <c r="I19" s="966"/>
      <c r="J19" s="966"/>
      <c r="K19" s="1794"/>
    </row>
    <row r="20" spans="1:11" ht="66">
      <c r="A20" s="1803" t="s">
        <v>701</v>
      </c>
      <c r="B20" s="1133" t="s">
        <v>702</v>
      </c>
      <c r="C20" s="1133" t="s">
        <v>703</v>
      </c>
      <c r="D20" s="1133" t="s">
        <v>704</v>
      </c>
      <c r="E20" s="1133" t="s">
        <v>705</v>
      </c>
      <c r="F20" s="1133" t="s">
        <v>706</v>
      </c>
      <c r="G20" s="1133" t="s">
        <v>707</v>
      </c>
      <c r="H20" s="1133" t="s">
        <v>708</v>
      </c>
      <c r="I20" s="1133" t="s">
        <v>709</v>
      </c>
      <c r="J20" s="1133" t="s">
        <v>710</v>
      </c>
      <c r="K20" s="1815" t="s">
        <v>711</v>
      </c>
    </row>
    <row r="21" spans="1:11" ht="15.75">
      <c r="A21" s="1800"/>
      <c r="B21" s="1134"/>
      <c r="C21" s="1134"/>
      <c r="D21" s="1134"/>
      <c r="E21" s="1135"/>
      <c r="F21" s="1135"/>
      <c r="G21" s="1136"/>
      <c r="H21" s="1136"/>
      <c r="I21" s="1137"/>
      <c r="J21" s="1136"/>
      <c r="K21" s="1814"/>
    </row>
    <row r="22" spans="1:11" ht="15.75">
      <c r="A22" s="1800"/>
      <c r="B22" s="1134"/>
      <c r="C22" s="1134"/>
      <c r="D22" s="1134"/>
      <c r="E22" s="1135"/>
      <c r="F22" s="1135"/>
      <c r="G22" s="1136"/>
      <c r="H22" s="1136"/>
      <c r="I22" s="1137"/>
      <c r="J22" s="1136"/>
      <c r="K22" s="1814"/>
    </row>
    <row r="23" spans="1:11" ht="15.75">
      <c r="A23" s="1800"/>
      <c r="B23" s="1134"/>
      <c r="C23" s="1134"/>
      <c r="D23" s="1134"/>
      <c r="E23" s="1135"/>
      <c r="F23" s="1135"/>
      <c r="G23" s="1136"/>
      <c r="H23" s="1136"/>
      <c r="I23" s="1137"/>
      <c r="J23" s="1136"/>
      <c r="K23" s="1814"/>
    </row>
    <row r="24" spans="1:11" ht="15.75">
      <c r="A24" s="1800"/>
      <c r="B24" s="1134"/>
      <c r="C24" s="1134"/>
      <c r="D24" s="1134"/>
      <c r="E24" s="1135"/>
      <c r="F24" s="1135"/>
      <c r="G24" s="1136"/>
      <c r="H24" s="1136"/>
      <c r="I24" s="1137"/>
      <c r="J24" s="1136"/>
      <c r="K24" s="1814"/>
    </row>
    <row r="25" spans="1:11" ht="15.75">
      <c r="A25" s="1800"/>
      <c r="B25" s="1134"/>
      <c r="C25" s="1134"/>
      <c r="D25" s="1134"/>
      <c r="E25" s="1135"/>
      <c r="F25" s="1135"/>
      <c r="G25" s="1136"/>
      <c r="H25" s="1136"/>
      <c r="I25" s="1137"/>
      <c r="J25" s="1136"/>
      <c r="K25" s="1799"/>
    </row>
    <row r="26" spans="1:11" ht="15.75">
      <c r="A26" s="1801" t="s">
        <v>695</v>
      </c>
      <c r="B26" s="966"/>
      <c r="C26" s="966"/>
      <c r="D26" s="966"/>
      <c r="E26" s="966"/>
      <c r="F26" s="966"/>
      <c r="G26" s="966"/>
      <c r="H26" s="966"/>
      <c r="I26" s="966"/>
      <c r="J26" s="966"/>
      <c r="K26" s="1794"/>
    </row>
    <row r="27" spans="1:11" ht="66">
      <c r="A27" s="1803" t="s">
        <v>701</v>
      </c>
      <c r="B27" s="1133" t="s">
        <v>702</v>
      </c>
      <c r="C27" s="1133" t="s">
        <v>703</v>
      </c>
      <c r="D27" s="1133" t="s">
        <v>704</v>
      </c>
      <c r="E27" s="1133" t="s">
        <v>705</v>
      </c>
      <c r="F27" s="1133" t="s">
        <v>706</v>
      </c>
      <c r="G27" s="1133" t="s">
        <v>707</v>
      </c>
      <c r="H27" s="1133" t="s">
        <v>741</v>
      </c>
      <c r="I27" s="1133" t="s">
        <v>709</v>
      </c>
      <c r="J27" s="1133" t="s">
        <v>710</v>
      </c>
      <c r="K27" s="1815" t="s">
        <v>711</v>
      </c>
    </row>
    <row r="28" spans="1:11" ht="15.75">
      <c r="A28" s="1800"/>
      <c r="B28" s="1134"/>
      <c r="C28" s="1134"/>
      <c r="D28" s="1134"/>
      <c r="E28" s="1135"/>
      <c r="F28" s="1135"/>
      <c r="G28" s="1136"/>
      <c r="H28" s="1136"/>
      <c r="I28" s="1137"/>
      <c r="J28" s="1136"/>
      <c r="K28" s="1797"/>
    </row>
    <row r="29" spans="1:11" ht="15.75">
      <c r="A29" s="1800"/>
      <c r="B29" s="1134"/>
      <c r="C29" s="1134"/>
      <c r="D29" s="1134"/>
      <c r="E29" s="1135"/>
      <c r="F29" s="1135"/>
      <c r="G29" s="1136"/>
      <c r="H29" s="1136"/>
      <c r="I29" s="1137"/>
      <c r="J29" s="1136"/>
      <c r="K29" s="1797"/>
    </row>
    <row r="30" spans="1:11" ht="15.75">
      <c r="A30" s="1800"/>
      <c r="B30" s="1134"/>
      <c r="C30" s="1134"/>
      <c r="D30" s="1134"/>
      <c r="E30" s="1135"/>
      <c r="F30" s="1135"/>
      <c r="G30" s="1136"/>
      <c r="H30" s="1136"/>
      <c r="I30" s="1137"/>
      <c r="J30" s="1136"/>
      <c r="K30" s="1797"/>
    </row>
    <row r="31" spans="1:11" ht="15.75">
      <c r="A31" s="1800"/>
      <c r="B31" s="1134"/>
      <c r="C31" s="1134"/>
      <c r="D31" s="1134"/>
      <c r="E31" s="1135"/>
      <c r="F31" s="1135"/>
      <c r="G31" s="1136"/>
      <c r="H31" s="1136"/>
      <c r="I31" s="1137"/>
      <c r="J31" s="1136"/>
      <c r="K31" s="1797"/>
    </row>
    <row r="32" spans="1:11" ht="16.5" thickBot="1">
      <c r="A32" s="1798"/>
      <c r="B32" s="714"/>
      <c r="C32" s="714"/>
      <c r="D32" s="714"/>
      <c r="E32" s="474"/>
      <c r="F32" s="474"/>
      <c r="G32" s="475"/>
      <c r="H32" s="475"/>
      <c r="I32" s="476"/>
      <c r="J32" s="475"/>
      <c r="K32" s="1799"/>
    </row>
    <row r="33" spans="1:12" ht="16.5" thickBot="1">
      <c r="A33" s="1811" t="s">
        <v>742</v>
      </c>
      <c r="B33" s="1812"/>
      <c r="C33" s="1813"/>
      <c r="D33" s="1810"/>
      <c r="E33" s="966"/>
      <c r="F33" s="966"/>
      <c r="G33" s="966"/>
      <c r="H33" s="966"/>
      <c r="I33" s="966"/>
      <c r="J33" s="966"/>
      <c r="K33" s="1802"/>
    </row>
    <row r="34" spans="1:12" ht="66">
      <c r="A34" s="1795" t="s">
        <v>701</v>
      </c>
      <c r="B34" s="715" t="s">
        <v>702</v>
      </c>
      <c r="C34" s="715" t="s">
        <v>703</v>
      </c>
      <c r="D34" s="1133" t="s">
        <v>704</v>
      </c>
      <c r="E34" s="1133" t="s">
        <v>705</v>
      </c>
      <c r="F34" s="1133" t="s">
        <v>706</v>
      </c>
      <c r="G34" s="1133" t="s">
        <v>707</v>
      </c>
      <c r="H34" s="1133" t="s">
        <v>708</v>
      </c>
      <c r="I34" s="1133" t="s">
        <v>709</v>
      </c>
      <c r="J34" s="1133" t="s">
        <v>710</v>
      </c>
      <c r="K34" s="1796" t="s">
        <v>711</v>
      </c>
    </row>
    <row r="35" spans="1:12" ht="15.75">
      <c r="A35" s="1800"/>
      <c r="B35" s="1134"/>
      <c r="C35" s="1134"/>
      <c r="D35" s="1134"/>
      <c r="E35" s="1135"/>
      <c r="F35" s="1135"/>
      <c r="G35" s="1136"/>
      <c r="H35" s="1136"/>
      <c r="I35" s="1137"/>
      <c r="J35" s="1136"/>
      <c r="K35" s="1797"/>
    </row>
    <row r="36" spans="1:12" ht="15.75">
      <c r="A36" s="1800"/>
      <c r="B36" s="1134"/>
      <c r="C36" s="1134"/>
      <c r="D36" s="1134"/>
      <c r="E36" s="1135"/>
      <c r="F36" s="1135"/>
      <c r="G36" s="1136"/>
      <c r="H36" s="1136"/>
      <c r="I36" s="1137"/>
      <c r="J36" s="1136"/>
      <c r="K36" s="1797"/>
    </row>
    <row r="37" spans="1:12" ht="15.75">
      <c r="A37" s="1800"/>
      <c r="B37" s="1134"/>
      <c r="C37" s="1134"/>
      <c r="D37" s="1134"/>
      <c r="E37" s="1135"/>
      <c r="F37" s="1135"/>
      <c r="G37" s="1136"/>
      <c r="H37" s="1136"/>
      <c r="I37" s="1137"/>
      <c r="J37" s="1136"/>
      <c r="K37" s="1797"/>
    </row>
    <row r="38" spans="1:12" ht="16.5" thickBot="1">
      <c r="A38" s="1804"/>
      <c r="B38" s="1805"/>
      <c r="C38" s="1805"/>
      <c r="D38" s="1805"/>
      <c r="E38" s="1806"/>
      <c r="F38" s="1806"/>
      <c r="G38" s="1807"/>
      <c r="H38" s="1807"/>
      <c r="I38" s="1808"/>
      <c r="J38" s="1807"/>
      <c r="K38" s="1809"/>
    </row>
    <row r="39" spans="1:12" ht="15.75">
      <c r="A39" s="714"/>
      <c r="B39" s="714"/>
      <c r="C39" s="714"/>
      <c r="D39" s="714"/>
      <c r="E39" s="474"/>
      <c r="F39" s="474"/>
      <c r="G39" s="475"/>
      <c r="H39" s="475"/>
      <c r="I39" s="476"/>
      <c r="J39" s="475"/>
      <c r="K39" s="475"/>
    </row>
    <row r="40" spans="1:12" ht="15.75">
      <c r="A40" s="1845" t="s">
        <v>743</v>
      </c>
      <c r="B40" s="1845"/>
      <c r="C40" s="1845"/>
      <c r="D40" s="1845"/>
      <c r="E40" s="1845"/>
      <c r="F40" s="1845"/>
      <c r="G40" s="1845"/>
      <c r="H40" s="1845"/>
      <c r="I40" s="1845"/>
      <c r="J40" s="1845"/>
      <c r="K40" s="475"/>
    </row>
    <row r="41" spans="1:12" ht="15">
      <c r="A41" s="138"/>
      <c r="B41" s="138"/>
      <c r="C41" s="138"/>
      <c r="D41" s="138"/>
      <c r="E41" s="138"/>
      <c r="F41" s="138"/>
      <c r="G41" s="138"/>
      <c r="H41" s="138"/>
      <c r="I41" s="138"/>
      <c r="J41" s="138"/>
      <c r="K41" s="138"/>
    </row>
    <row r="42" spans="1:12" ht="18.75">
      <c r="A42" s="2038" t="s">
        <v>744</v>
      </c>
      <c r="B42" s="2038"/>
      <c r="C42" s="2038"/>
      <c r="D42" s="2038"/>
      <c r="E42" s="2038"/>
      <c r="F42" s="2038"/>
      <c r="G42" s="2038"/>
      <c r="H42" s="2038"/>
      <c r="I42" s="2038"/>
      <c r="J42" s="2038"/>
      <c r="K42" s="101"/>
      <c r="L42" s="44"/>
    </row>
    <row r="43" spans="1:12" ht="33" customHeight="1">
      <c r="A43" s="2002" t="s">
        <v>745</v>
      </c>
      <c r="B43" s="2002"/>
      <c r="C43" s="2002"/>
      <c r="D43" s="2002"/>
      <c r="E43" s="2002"/>
      <c r="F43" s="2002"/>
      <c r="G43" s="2002"/>
      <c r="H43" s="2002"/>
      <c r="I43" s="2002"/>
      <c r="J43" s="2002"/>
      <c r="K43" s="502"/>
      <c r="L43" s="45"/>
    </row>
    <row r="44" spans="1:12" ht="15.75">
      <c r="A44" s="2002" t="s">
        <v>746</v>
      </c>
      <c r="B44" s="2002"/>
      <c r="C44" s="2002"/>
      <c r="D44" s="2002"/>
      <c r="E44" s="2002"/>
      <c r="F44" s="2002"/>
      <c r="G44" s="2002"/>
      <c r="H44" s="2002"/>
      <c r="I44" s="2002"/>
      <c r="J44" s="2002"/>
      <c r="K44" s="101"/>
      <c r="L44" s="44"/>
    </row>
    <row r="45" spans="1:12" ht="18.75">
      <c r="A45" s="2038" t="s">
        <v>747</v>
      </c>
      <c r="B45" s="2038"/>
      <c r="C45" s="2038"/>
      <c r="D45" s="2038"/>
      <c r="E45" s="2038"/>
      <c r="F45" s="2038"/>
      <c r="G45" s="2038"/>
      <c r="H45" s="2038"/>
      <c r="I45" s="2038"/>
      <c r="J45" s="2038"/>
      <c r="K45" s="101"/>
      <c r="L45" s="44"/>
    </row>
    <row r="46" spans="1:12" ht="18.75">
      <c r="A46" s="2038" t="s">
        <v>748</v>
      </c>
      <c r="B46" s="2038"/>
      <c r="C46" s="2038"/>
      <c r="D46" s="2038"/>
      <c r="E46" s="2038"/>
      <c r="F46" s="2038"/>
      <c r="G46" s="2038"/>
      <c r="H46" s="2038"/>
      <c r="I46" s="2038"/>
      <c r="J46" s="2038"/>
      <c r="K46" s="101"/>
      <c r="L46" s="44"/>
    </row>
    <row r="47" spans="1:12" ht="18.75">
      <c r="A47" s="2038" t="s">
        <v>749</v>
      </c>
      <c r="B47" s="2038"/>
      <c r="C47" s="2038"/>
      <c r="D47" s="2038"/>
      <c r="E47" s="2038"/>
      <c r="F47" s="2038"/>
      <c r="G47" s="2038"/>
      <c r="H47" s="2038"/>
      <c r="I47" s="2038"/>
      <c r="J47" s="2038"/>
      <c r="K47" s="101"/>
      <c r="L47" s="44"/>
    </row>
    <row r="48" spans="1:12" ht="15.75">
      <c r="A48" s="2039"/>
      <c r="B48" s="2039"/>
      <c r="C48" s="2039"/>
      <c r="D48" s="2039"/>
      <c r="E48" s="2039"/>
      <c r="F48" s="2039"/>
      <c r="G48" s="2039"/>
      <c r="H48" s="2039"/>
      <c r="I48" s="2039"/>
      <c r="J48" s="2039"/>
      <c r="K48" s="101"/>
      <c r="L48" s="44"/>
    </row>
    <row r="49" spans="1:12" ht="15.75">
      <c r="A49" s="2038" t="s">
        <v>750</v>
      </c>
      <c r="B49" s="2038"/>
      <c r="C49" s="2038"/>
      <c r="D49" s="2038"/>
      <c r="E49" s="2038"/>
      <c r="F49" s="2038"/>
      <c r="G49" s="2038"/>
      <c r="H49" s="2038"/>
      <c r="I49" s="2038"/>
      <c r="J49" s="2038"/>
      <c r="K49" s="101"/>
      <c r="L49" s="44"/>
    </row>
    <row r="50" spans="1:12" ht="15">
      <c r="A50" s="154"/>
      <c r="B50" s="154"/>
      <c r="C50" s="154"/>
      <c r="D50" s="154"/>
      <c r="E50" s="154"/>
      <c r="F50" s="154"/>
      <c r="G50" s="154"/>
      <c r="H50" s="154"/>
      <c r="I50" s="154"/>
      <c r="J50" s="154"/>
      <c r="K50" s="154"/>
      <c r="L50" s="46"/>
    </row>
    <row r="60" spans="1:12">
      <c r="H60" s="6"/>
    </row>
  </sheetData>
  <customSheetViews>
    <customSheetView guid="{F8F6599B-2A1F-4529-A350-AEBC686D896D}" scale="80" showPageBreaks="1" fitToPage="1" printArea="1">
      <pageMargins left="0" right="0" top="0" bottom="0" header="0" footer="0"/>
      <printOptions horizontalCentered="1" verticalCentered="1" headings="1" gridLines="1"/>
      <pageSetup scale="57" orientation="landscape" r:id="rId1"/>
    </customSheetView>
  </customSheetViews>
  <mergeCells count="10">
    <mergeCell ref="A49:J49"/>
    <mergeCell ref="A43:J43"/>
    <mergeCell ref="A44:J44"/>
    <mergeCell ref="A1:K1"/>
    <mergeCell ref="A42:J42"/>
    <mergeCell ref="A45:J45"/>
    <mergeCell ref="A46:J46"/>
    <mergeCell ref="A48:J48"/>
    <mergeCell ref="A40:J40"/>
    <mergeCell ref="A47:J47"/>
  </mergeCells>
  <pageMargins left="0.7" right="0.7" top="0.75" bottom="0.75" header="0.3" footer="0.3"/>
  <pageSetup scale="37"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0D72-3E03-48CB-831A-84702EAD3138}">
  <sheetPr>
    <tabColor rgb="FF00B050"/>
  </sheetPr>
  <dimension ref="A1:L18"/>
  <sheetViews>
    <sheetView workbookViewId="0"/>
  </sheetViews>
  <sheetFormatPr defaultColWidth="17.5703125" defaultRowHeight="14.25"/>
  <cols>
    <col min="1" max="1" width="20.28515625" style="17" customWidth="1"/>
    <col min="2" max="2" width="70.5703125" style="17" customWidth="1"/>
    <col min="3" max="3" width="12.5703125" style="17" customWidth="1"/>
    <col min="4" max="4" width="12.28515625" style="17" customWidth="1"/>
    <col min="5" max="5" width="13.42578125" style="17" customWidth="1"/>
    <col min="6" max="6" width="12.5703125" style="1676" customWidth="1"/>
    <col min="7" max="7" width="12" style="17" customWidth="1"/>
    <col min="8" max="8" width="3.7109375" style="17" customWidth="1"/>
    <col min="9" max="9" width="4" style="17" customWidth="1"/>
    <col min="10" max="10" width="4.7109375" style="17" customWidth="1"/>
    <col min="11" max="11" width="3" style="17" customWidth="1"/>
    <col min="12" max="16384" width="17.5703125" style="17"/>
  </cols>
  <sheetData>
    <row r="1" spans="1:12" ht="15.75">
      <c r="A1" s="2040" t="s">
        <v>46</v>
      </c>
      <c r="B1" s="2040"/>
      <c r="C1" s="2040"/>
      <c r="D1" s="2040"/>
      <c r="E1" s="2040"/>
      <c r="F1" s="2040"/>
      <c r="G1" s="2040"/>
    </row>
    <row r="2" spans="1:12" ht="15.75">
      <c r="A2" s="2040" t="s">
        <v>751</v>
      </c>
      <c r="B2" s="2040"/>
      <c r="C2" s="2040"/>
      <c r="D2" s="2040"/>
      <c r="E2" s="2040"/>
      <c r="F2" s="2040"/>
      <c r="G2" s="2040"/>
    </row>
    <row r="3" spans="1:12" ht="22.5" customHeight="1">
      <c r="A3" s="2040" t="s">
        <v>752</v>
      </c>
      <c r="B3" s="2040"/>
      <c r="C3" s="2040"/>
      <c r="D3" s="2040"/>
      <c r="E3" s="2040"/>
      <c r="F3" s="2040"/>
      <c r="G3" s="2040"/>
    </row>
    <row r="4" spans="1:12" ht="18.75">
      <c r="A4" s="497"/>
      <c r="B4" s="497"/>
      <c r="C4" s="497"/>
      <c r="D4" s="484"/>
    </row>
    <row r="5" spans="1:12" ht="20.25">
      <c r="A5" s="622"/>
      <c r="B5"/>
      <c r="C5" s="99"/>
      <c r="D5" s="484"/>
    </row>
    <row r="6" spans="1:12" ht="65.25">
      <c r="A6" s="1138" t="s">
        <v>701</v>
      </c>
      <c r="B6" s="1138" t="s">
        <v>702</v>
      </c>
      <c r="C6" s="1138" t="s">
        <v>753</v>
      </c>
      <c r="D6" s="1138" t="s">
        <v>754</v>
      </c>
      <c r="E6" s="1138" t="s">
        <v>755</v>
      </c>
      <c r="F6" s="1677" t="s">
        <v>756</v>
      </c>
      <c r="G6" s="1138" t="s">
        <v>757</v>
      </c>
      <c r="H6"/>
    </row>
    <row r="7" spans="1:12" ht="45">
      <c r="A7" s="1499" t="s">
        <v>440</v>
      </c>
      <c r="B7" s="1499" t="s">
        <v>712</v>
      </c>
      <c r="C7" s="1499" t="s">
        <v>716</v>
      </c>
      <c r="D7" s="1499" t="s">
        <v>758</v>
      </c>
      <c r="E7" s="1499" t="s">
        <v>336</v>
      </c>
      <c r="F7" s="1678">
        <v>2098</v>
      </c>
      <c r="G7" s="1499">
        <v>741</v>
      </c>
      <c r="H7" s="41"/>
      <c r="I7" s="41"/>
      <c r="J7" s="41"/>
      <c r="K7" s="41"/>
    </row>
    <row r="8" spans="1:12" ht="30">
      <c r="A8" s="1499" t="s">
        <v>719</v>
      </c>
      <c r="B8" s="1499" t="s">
        <v>720</v>
      </c>
      <c r="C8" s="1572">
        <v>47</v>
      </c>
      <c r="D8" s="1572" t="s">
        <v>758</v>
      </c>
      <c r="E8" s="1572">
        <v>3</v>
      </c>
      <c r="F8" s="1679">
        <v>47</v>
      </c>
      <c r="G8" s="1499">
        <v>2</v>
      </c>
      <c r="H8" s="41"/>
      <c r="I8" s="41"/>
      <c r="J8" s="41"/>
      <c r="K8" s="41"/>
    </row>
    <row r="9" spans="1:12" ht="58.35" customHeight="1">
      <c r="A9" s="1499" t="s">
        <v>724</v>
      </c>
      <c r="B9" s="1570" t="s">
        <v>725</v>
      </c>
      <c r="C9" s="1134">
        <v>0</v>
      </c>
      <c r="D9" s="1134">
        <v>1</v>
      </c>
      <c r="E9" s="1134">
        <v>1</v>
      </c>
      <c r="F9" s="1680">
        <v>0</v>
      </c>
      <c r="G9" s="1571">
        <v>0</v>
      </c>
      <c r="H9" s="43"/>
      <c r="I9" s="43"/>
      <c r="J9" s="43"/>
      <c r="K9" s="43"/>
    </row>
    <row r="10" spans="1:12" ht="30">
      <c r="A10" s="1499" t="s">
        <v>729</v>
      </c>
      <c r="B10" s="1570" t="s">
        <v>730</v>
      </c>
      <c r="C10" s="1134" t="s">
        <v>336</v>
      </c>
      <c r="D10" s="1134" t="s">
        <v>336</v>
      </c>
      <c r="E10" s="1134" t="s">
        <v>336</v>
      </c>
      <c r="F10" s="1680">
        <v>8156</v>
      </c>
      <c r="G10" s="1571">
        <v>105</v>
      </c>
    </row>
    <row r="11" spans="1:12" ht="40.5" customHeight="1">
      <c r="A11" s="1499" t="s">
        <v>733</v>
      </c>
      <c r="B11" s="1499" t="s">
        <v>734</v>
      </c>
      <c r="C11" s="1573" t="s">
        <v>336</v>
      </c>
      <c r="D11" s="1573" t="s">
        <v>336</v>
      </c>
      <c r="E11" s="1573" t="s">
        <v>336</v>
      </c>
      <c r="F11" s="1681">
        <v>655</v>
      </c>
      <c r="G11" s="1499">
        <v>336</v>
      </c>
    </row>
    <row r="12" spans="1:12" ht="15">
      <c r="A12" s="138"/>
      <c r="B12" s="138"/>
    </row>
    <row r="13" spans="1:12" ht="15">
      <c r="A13" s="138" t="s">
        <v>759</v>
      </c>
      <c r="B13" s="138"/>
    </row>
    <row r="14" spans="1:12" ht="15.75">
      <c r="A14" s="485" t="s">
        <v>760</v>
      </c>
      <c r="B14" s="499"/>
      <c r="C14" s="486"/>
      <c r="D14" s="487"/>
      <c r="E14" s="487"/>
      <c r="F14" s="1682"/>
      <c r="G14" s="487"/>
      <c r="H14" s="487"/>
    </row>
    <row r="15" spans="1:12" ht="15">
      <c r="A15" s="485" t="s">
        <v>761</v>
      </c>
      <c r="B15" s="485"/>
      <c r="C15" s="485"/>
      <c r="D15" s="485"/>
      <c r="E15" s="485"/>
      <c r="F15" s="1683"/>
      <c r="G15" s="485"/>
      <c r="H15" s="485"/>
      <c r="I15" s="485"/>
      <c r="J15" s="485"/>
      <c r="K15" s="485"/>
      <c r="L15" s="485"/>
    </row>
    <row r="16" spans="1:12" ht="15.75">
      <c r="A16" s="2002"/>
      <c r="B16" s="2002"/>
      <c r="C16" s="2002"/>
      <c r="D16" s="2002"/>
      <c r="E16" s="2002"/>
      <c r="F16" s="2002"/>
      <c r="G16" s="2002"/>
      <c r="H16" s="2002"/>
      <c r="I16" s="2002"/>
      <c r="J16" s="2002"/>
      <c r="K16" s="2002"/>
    </row>
    <row r="17" spans="1:8" ht="18.75">
      <c r="A17" s="499" t="s">
        <v>762</v>
      </c>
      <c r="B17" s="499"/>
      <c r="C17" s="486"/>
      <c r="D17" s="487"/>
      <c r="E17" s="487"/>
      <c r="F17" s="1682"/>
      <c r="G17" s="487"/>
      <c r="H17" s="487"/>
    </row>
    <row r="18" spans="1:8" ht="17.25">
      <c r="A18" s="15" t="s">
        <v>763</v>
      </c>
    </row>
  </sheetData>
  <mergeCells count="4">
    <mergeCell ref="A3:G3"/>
    <mergeCell ref="A2:G2"/>
    <mergeCell ref="A1:G1"/>
    <mergeCell ref="A16:K16"/>
  </mergeCells>
  <pageMargins left="0.7" right="0.7" top="0.75" bottom="0.7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415A3-D470-4A60-9B78-E18C611247B0}">
  <sheetPr>
    <tabColor rgb="FF00B050"/>
    <pageSetUpPr fitToPage="1"/>
  </sheetPr>
  <dimension ref="A1:N27"/>
  <sheetViews>
    <sheetView zoomScale="90" zoomScaleNormal="90" workbookViewId="0"/>
  </sheetViews>
  <sheetFormatPr defaultColWidth="9.42578125" defaultRowHeight="12.75"/>
  <cols>
    <col min="1" max="1" width="60" style="1179" customWidth="1"/>
    <col min="2" max="10" width="12.5703125" style="1179" customWidth="1"/>
    <col min="11" max="16384" width="9.42578125" style="1179"/>
  </cols>
  <sheetData>
    <row r="1" spans="1:10" ht="15.75">
      <c r="A1" s="2042" t="s">
        <v>764</v>
      </c>
      <c r="B1" s="2042"/>
      <c r="C1" s="2042"/>
      <c r="D1" s="2042"/>
      <c r="E1" s="2042"/>
      <c r="F1" s="2042"/>
      <c r="G1" s="2042"/>
      <c r="H1" s="2042"/>
      <c r="I1" s="2042"/>
      <c r="J1" s="2042"/>
    </row>
    <row r="2" spans="1:10" ht="15.75">
      <c r="A2" s="2042" t="s">
        <v>765</v>
      </c>
      <c r="B2" s="2043"/>
      <c r="C2" s="2043"/>
      <c r="D2" s="2043"/>
      <c r="E2" s="2043"/>
      <c r="F2" s="2043"/>
      <c r="G2" s="2043"/>
      <c r="H2" s="2043"/>
      <c r="I2" s="2043"/>
      <c r="J2" s="2043"/>
    </row>
    <row r="3" spans="1:10" ht="15.75">
      <c r="A3" s="2044" t="s">
        <v>766</v>
      </c>
      <c r="B3" s="2045"/>
      <c r="C3" s="2045"/>
      <c r="D3" s="2045"/>
      <c r="E3" s="2045"/>
      <c r="F3" s="2045"/>
      <c r="G3" s="2045"/>
      <c r="H3" s="2045"/>
      <c r="I3" s="2045"/>
      <c r="J3" s="2045"/>
    </row>
    <row r="4" spans="1:10" ht="16.5" thickBot="1">
      <c r="A4" s="1180"/>
      <c r="B4" s="1181"/>
      <c r="C4" s="1181"/>
      <c r="D4" s="1181"/>
      <c r="E4" s="1181"/>
      <c r="F4" s="1181"/>
      <c r="G4" s="1181"/>
      <c r="H4" s="1181"/>
      <c r="I4" s="1181"/>
      <c r="J4" s="1181"/>
    </row>
    <row r="5" spans="1:10" ht="15.75">
      <c r="A5" s="1182"/>
      <c r="B5" s="1183" t="s">
        <v>767</v>
      </c>
      <c r="C5" s="1184"/>
      <c r="D5" s="1185"/>
      <c r="E5" s="1186" t="s">
        <v>768</v>
      </c>
      <c r="F5" s="1184"/>
      <c r="G5" s="1185"/>
      <c r="H5" s="1187" t="s">
        <v>769</v>
      </c>
      <c r="I5" s="1188"/>
      <c r="J5" s="1189"/>
    </row>
    <row r="6" spans="1:10" ht="15.75">
      <c r="A6" s="1190"/>
      <c r="B6" s="1191" t="s">
        <v>51</v>
      </c>
      <c r="C6" s="1192" t="s">
        <v>52</v>
      </c>
      <c r="D6" s="1193" t="s">
        <v>53</v>
      </c>
      <c r="E6" s="1191" t="s">
        <v>51</v>
      </c>
      <c r="F6" s="1192" t="s">
        <v>52</v>
      </c>
      <c r="G6" s="1193" t="s">
        <v>53</v>
      </c>
      <c r="H6" s="1191" t="s">
        <v>51</v>
      </c>
      <c r="I6" s="1192" t="s">
        <v>52</v>
      </c>
      <c r="J6" s="1193" t="s">
        <v>53</v>
      </c>
    </row>
    <row r="7" spans="1:10" ht="15.75">
      <c r="A7" s="1194" t="s">
        <v>203</v>
      </c>
      <c r="B7" s="1195"/>
      <c r="C7" s="1196"/>
      <c r="D7" s="1197"/>
      <c r="E7" s="1195"/>
      <c r="F7" s="1196"/>
      <c r="G7" s="1197"/>
      <c r="H7" s="1195"/>
      <c r="I7" s="1196"/>
      <c r="J7" s="1197"/>
    </row>
    <row r="8" spans="1:10" ht="15.75">
      <c r="A8" s="1198"/>
      <c r="B8" s="1586"/>
      <c r="C8" s="1587"/>
      <c r="D8" s="1588"/>
      <c r="E8" s="1586"/>
      <c r="F8" s="1587"/>
      <c r="G8" s="1588"/>
      <c r="H8" s="1200"/>
      <c r="I8" s="1201"/>
      <c r="J8" s="1202"/>
    </row>
    <row r="9" spans="1:10" ht="15.75">
      <c r="A9" s="1198" t="s">
        <v>770</v>
      </c>
      <c r="B9" s="1589"/>
      <c r="C9" s="1590"/>
      <c r="D9" s="1591">
        <f>+B9+C9</f>
        <v>0</v>
      </c>
      <c r="E9" s="1589"/>
      <c r="F9" s="1590"/>
      <c r="G9" s="1592">
        <f>SUM(E9:F9)</f>
        <v>0</v>
      </c>
      <c r="H9" s="1200">
        <v>0</v>
      </c>
      <c r="I9" s="1201">
        <v>0</v>
      </c>
      <c r="J9" s="1202">
        <v>0</v>
      </c>
    </row>
    <row r="10" spans="1:10" ht="15.75">
      <c r="A10" s="1198"/>
      <c r="B10" s="1586"/>
      <c r="C10" s="1587"/>
      <c r="D10" s="1588"/>
      <c r="E10" s="1586"/>
      <c r="F10" s="1587"/>
      <c r="G10" s="1588"/>
      <c r="H10" s="1200"/>
      <c r="I10" s="1201"/>
      <c r="J10" s="1202"/>
    </row>
    <row r="11" spans="1:10" ht="16.5" thickBot="1">
      <c r="A11" s="1203" t="s">
        <v>771</v>
      </c>
      <c r="B11" s="1593">
        <f>SUM(B9:B10)</f>
        <v>0</v>
      </c>
      <c r="C11" s="1593">
        <f>SUM(C9:C10)</f>
        <v>0</v>
      </c>
      <c r="D11" s="1594">
        <f t="shared" ref="D11:J11" si="0">SUM(D9:D10)</f>
        <v>0</v>
      </c>
      <c r="E11" s="1593">
        <f t="shared" si="0"/>
        <v>0</v>
      </c>
      <c r="F11" s="1593">
        <f t="shared" si="0"/>
        <v>0</v>
      </c>
      <c r="G11" s="1594">
        <f t="shared" si="0"/>
        <v>0</v>
      </c>
      <c r="H11" s="1204">
        <f>SUM(H9:H10)</f>
        <v>0</v>
      </c>
      <c r="I11" s="1205">
        <f>SUM(I9:I10)</f>
        <v>0</v>
      </c>
      <c r="J11" s="1206">
        <f t="shared" si="0"/>
        <v>0</v>
      </c>
    </row>
    <row r="12" spans="1:10" ht="15.75">
      <c r="A12" s="1198"/>
      <c r="B12" s="1586"/>
      <c r="C12" s="1587"/>
      <c r="D12" s="1588"/>
      <c r="E12" s="1586"/>
      <c r="F12" s="1587"/>
      <c r="G12" s="1588"/>
      <c r="H12" s="1200"/>
      <c r="I12" s="1201"/>
      <c r="J12" s="1202"/>
    </row>
    <row r="13" spans="1:10" ht="15.75">
      <c r="A13" s="1207"/>
      <c r="B13" s="1586"/>
      <c r="C13" s="1587"/>
      <c r="D13" s="1588"/>
      <c r="E13" s="1586"/>
      <c r="F13" s="1587"/>
      <c r="G13" s="1588"/>
      <c r="H13" s="1200"/>
      <c r="I13" s="1201"/>
      <c r="J13" s="1202"/>
    </row>
    <row r="14" spans="1:10" ht="15.75">
      <c r="A14" s="1194" t="s">
        <v>772</v>
      </c>
      <c r="B14" s="1595"/>
      <c r="C14" s="1596"/>
      <c r="D14" s="1597"/>
      <c r="E14" s="1595"/>
      <c r="F14" s="1596"/>
      <c r="G14" s="1597"/>
      <c r="H14" s="1208"/>
      <c r="I14" s="1209"/>
      <c r="J14" s="1210"/>
    </row>
    <row r="15" spans="1:10" ht="15.75">
      <c r="A15" s="1211"/>
      <c r="B15" s="1598"/>
      <c r="C15" s="1599"/>
      <c r="D15" s="1591"/>
      <c r="E15" s="1586"/>
      <c r="F15" s="1599"/>
      <c r="G15" s="1600"/>
      <c r="H15" s="1200"/>
      <c r="I15" s="1201"/>
      <c r="J15" s="1202"/>
    </row>
    <row r="16" spans="1:10" ht="18.75">
      <c r="A16" s="1212" t="s">
        <v>773</v>
      </c>
      <c r="B16" s="1589"/>
      <c r="C16" s="1590"/>
      <c r="D16" s="1591">
        <v>37500</v>
      </c>
      <c r="E16" s="1601">
        <v>13414</v>
      </c>
      <c r="F16" s="1590">
        <v>13414</v>
      </c>
      <c r="G16" s="1592">
        <f>SUM(E16:F16)</f>
        <v>26828</v>
      </c>
      <c r="H16" s="1200"/>
      <c r="I16" s="1201"/>
      <c r="J16" s="1202">
        <f>G16/D16</f>
        <v>0.71541333333333335</v>
      </c>
    </row>
    <row r="17" spans="1:14" ht="18.75">
      <c r="A17" s="1212" t="s">
        <v>774</v>
      </c>
      <c r="B17" s="1589"/>
      <c r="C17" s="1590"/>
      <c r="D17" s="1591">
        <v>11250</v>
      </c>
      <c r="E17" s="1601">
        <v>7935.52</v>
      </c>
      <c r="F17" s="1590">
        <v>7935.5400000000009</v>
      </c>
      <c r="G17" s="1592">
        <f>SUM(E17:F17)</f>
        <v>15871.060000000001</v>
      </c>
      <c r="H17" s="1200"/>
      <c r="I17" s="1201"/>
      <c r="J17" s="1202">
        <f>G17/D17</f>
        <v>1.410760888888889</v>
      </c>
    </row>
    <row r="18" spans="1:14" ht="18.75">
      <c r="A18" s="1212" t="s">
        <v>775</v>
      </c>
      <c r="B18" s="1589"/>
      <c r="C18" s="1590"/>
      <c r="D18" s="1591">
        <v>225000</v>
      </c>
      <c r="E18" s="1601">
        <v>0</v>
      </c>
      <c r="F18" s="1590">
        <v>0</v>
      </c>
      <c r="G18" s="1592">
        <f>SUM(E18:F18)</f>
        <v>0</v>
      </c>
      <c r="H18" s="1200"/>
      <c r="I18" s="1201"/>
      <c r="J18" s="1202">
        <f>G18/D18</f>
        <v>0</v>
      </c>
    </row>
    <row r="19" spans="1:14" ht="18.75">
      <c r="A19" s="1212" t="s">
        <v>776</v>
      </c>
      <c r="B19" s="1589"/>
      <c r="C19" s="1590"/>
      <c r="D19" s="1591">
        <v>75000</v>
      </c>
      <c r="E19" s="1601">
        <v>0</v>
      </c>
      <c r="F19" s="1590">
        <v>0</v>
      </c>
      <c r="G19" s="1592">
        <f t="shared" ref="G19:G20" si="1">SUM(E19:F19)</f>
        <v>0</v>
      </c>
      <c r="H19" s="1213"/>
      <c r="I19" s="1214"/>
      <c r="J19" s="1215">
        <f t="shared" ref="J19:J21" si="2">G19/D19</f>
        <v>0</v>
      </c>
    </row>
    <row r="20" spans="1:14" ht="18.75">
      <c r="A20" s="1212" t="s">
        <v>777</v>
      </c>
      <c r="B20" s="1602"/>
      <c r="C20" s="1603"/>
      <c r="D20" s="1591">
        <v>75000</v>
      </c>
      <c r="E20" s="1601"/>
      <c r="F20" s="1590"/>
      <c r="G20" s="1592">
        <f t="shared" si="1"/>
        <v>0</v>
      </c>
      <c r="H20" s="1200"/>
      <c r="I20" s="1201"/>
      <c r="J20" s="1202">
        <v>0</v>
      </c>
    </row>
    <row r="21" spans="1:14" ht="18.75">
      <c r="A21" s="1212" t="s">
        <v>778</v>
      </c>
      <c r="B21" s="1589"/>
      <c r="C21" s="1590"/>
      <c r="D21" s="1591">
        <v>300000</v>
      </c>
      <c r="E21" s="1601">
        <v>37919</v>
      </c>
      <c r="F21" s="1590">
        <v>37919</v>
      </c>
      <c r="G21" s="1592">
        <f>SUM(E21:F21)</f>
        <v>75838</v>
      </c>
      <c r="H21" s="1200"/>
      <c r="I21" s="1201"/>
      <c r="J21" s="1202">
        <f t="shared" si="2"/>
        <v>0.25279333333333331</v>
      </c>
    </row>
    <row r="22" spans="1:14" ht="15.75">
      <c r="A22" s="1216"/>
      <c r="B22" s="1586"/>
      <c r="C22" s="1587"/>
      <c r="D22" s="1592"/>
      <c r="E22" s="1604"/>
      <c r="F22" s="1590"/>
      <c r="G22" s="1592"/>
      <c r="H22" s="1200"/>
      <c r="I22" s="1201"/>
      <c r="J22" s="1202"/>
    </row>
    <row r="23" spans="1:14" ht="20.100000000000001" customHeight="1" thickBot="1">
      <c r="A23" s="1203" t="s">
        <v>779</v>
      </c>
      <c r="B23" s="1593">
        <f>SUM(B15:B22)</f>
        <v>0</v>
      </c>
      <c r="C23" s="1593">
        <f>SUM(C15:C22)</f>
        <v>0</v>
      </c>
      <c r="D23" s="1594">
        <f t="shared" ref="D23:G23" si="3">SUM(D15:D22)</f>
        <v>723750</v>
      </c>
      <c r="E23" s="1593">
        <f t="shared" si="3"/>
        <v>59268.520000000004</v>
      </c>
      <c r="F23" s="1593">
        <f t="shared" si="3"/>
        <v>59268.54</v>
      </c>
      <c r="G23" s="1594">
        <f t="shared" si="3"/>
        <v>118537.06</v>
      </c>
      <c r="H23" s="1204"/>
      <c r="I23" s="1205"/>
      <c r="J23" s="1206">
        <f>G23/D23</f>
        <v>0.16378177547495681</v>
      </c>
    </row>
    <row r="24" spans="1:14" ht="15.75">
      <c r="A24" s="1217"/>
      <c r="B24" s="1218"/>
      <c r="C24" s="1218"/>
      <c r="D24" s="1218"/>
      <c r="E24" s="1218"/>
      <c r="F24" s="1218"/>
      <c r="G24" s="1218"/>
      <c r="H24" s="1218"/>
      <c r="I24" s="1218"/>
      <c r="J24" s="1218"/>
    </row>
    <row r="25" spans="1:14" ht="20.100000000000001" customHeight="1">
      <c r="A25" s="2046" t="s">
        <v>780</v>
      </c>
      <c r="B25" s="2047"/>
      <c r="C25" s="2047"/>
      <c r="D25" s="2047"/>
      <c r="E25" s="2048"/>
      <c r="F25" s="2048"/>
      <c r="G25" s="2048"/>
      <c r="H25" s="2048"/>
      <c r="I25" s="2048"/>
      <c r="J25" s="2048"/>
      <c r="K25" s="1219"/>
      <c r="N25" s="1220"/>
    </row>
    <row r="26" spans="1:14" ht="20.100000000000001" customHeight="1">
      <c r="A26" s="2041" t="s">
        <v>781</v>
      </c>
      <c r="B26" s="2048"/>
      <c r="C26" s="2048"/>
      <c r="D26" s="2048"/>
      <c r="E26" s="2048"/>
      <c r="F26" s="2049"/>
      <c r="G26" s="2049"/>
      <c r="H26" s="2049"/>
      <c r="I26" s="2049"/>
      <c r="J26" s="2049"/>
      <c r="K26" s="1221"/>
      <c r="L26" s="1221"/>
      <c r="M26" s="1221"/>
      <c r="N26" s="1222"/>
    </row>
    <row r="27" spans="1:14" ht="39" customHeight="1">
      <c r="A27" s="2041" t="s">
        <v>782</v>
      </c>
      <c r="B27" s="2041"/>
      <c r="C27" s="2041"/>
      <c r="D27" s="2041"/>
      <c r="E27" s="2041"/>
      <c r="F27" s="2041"/>
      <c r="G27" s="2041"/>
      <c r="H27" s="2041"/>
      <c r="I27" s="2041"/>
      <c r="J27" s="2041"/>
    </row>
  </sheetData>
  <mergeCells count="6">
    <mergeCell ref="A27:J27"/>
    <mergeCell ref="A1:J1"/>
    <mergeCell ref="A2:J2"/>
    <mergeCell ref="A3:J3"/>
    <mergeCell ref="A25:J25"/>
    <mergeCell ref="A26:J26"/>
  </mergeCells>
  <printOptions horizontalCentered="1" verticalCentered="1" headings="1" gridLines="1"/>
  <pageMargins left="0.25" right="0.25" top="0.5" bottom="0.5" header="0.3" footer="0.3"/>
  <pageSetup scale="77" orientation="landscape" r:id="rId1"/>
  <ignoredErrors>
    <ignoredError sqref="G16:G20 G2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1ADC-DBE9-4B29-B8AC-2FE106255CBC}">
  <sheetPr>
    <tabColor rgb="FF00B050"/>
    <pageSetUpPr fitToPage="1"/>
  </sheetPr>
  <dimension ref="A1:P50"/>
  <sheetViews>
    <sheetView zoomScale="50" zoomScaleNormal="50" workbookViewId="0"/>
  </sheetViews>
  <sheetFormatPr defaultColWidth="8.5703125" defaultRowHeight="12.75"/>
  <cols>
    <col min="1" max="1" width="40.42578125" style="342" bestFit="1" customWidth="1"/>
    <col min="2" max="2" width="16.140625" style="342" customWidth="1"/>
    <col min="3" max="3" width="14.85546875" style="342" customWidth="1"/>
    <col min="4" max="4" width="18.85546875" style="342" customWidth="1"/>
    <col min="5" max="5" width="47.140625" style="342" customWidth="1"/>
    <col min="6" max="6" width="15.42578125" style="342" customWidth="1"/>
    <col min="7" max="7" width="16.28515625" style="342" customWidth="1"/>
    <col min="8" max="8" width="10" style="342" customWidth="1"/>
    <col min="9" max="9" width="8.28515625" style="342" customWidth="1"/>
    <col min="10" max="10" width="9.28515625" style="342" customWidth="1"/>
    <col min="11" max="11" width="14.85546875" style="342" customWidth="1"/>
    <col min="12" max="12" width="12" style="342" customWidth="1"/>
    <col min="13" max="16" width="8.5703125" style="342"/>
    <col min="17" max="17" width="13.7109375" style="342" customWidth="1"/>
    <col min="18" max="16384" width="8.5703125" style="342"/>
  </cols>
  <sheetData>
    <row r="1" spans="1:16" ht="15.75">
      <c r="A1" s="1825" t="s">
        <v>46</v>
      </c>
      <c r="B1" s="1825"/>
      <c r="C1" s="1825"/>
      <c r="D1" s="1825"/>
      <c r="E1" s="1825"/>
      <c r="F1" s="1825"/>
      <c r="G1" s="1825"/>
      <c r="H1" s="1825"/>
      <c r="I1" s="1825"/>
      <c r="J1" s="1825"/>
    </row>
    <row r="2" spans="1:16" ht="15.75">
      <c r="A2" s="1825" t="s">
        <v>47</v>
      </c>
      <c r="B2" s="1827"/>
      <c r="C2" s="1827"/>
      <c r="D2" s="1827"/>
      <c r="E2" s="1827"/>
      <c r="F2" s="1827"/>
      <c r="G2" s="1827"/>
      <c r="H2" s="1827"/>
      <c r="I2" s="1827"/>
      <c r="J2" s="1827"/>
    </row>
    <row r="3" spans="1:16" ht="16.5" thickBot="1">
      <c r="A3" s="1828"/>
      <c r="B3" s="1829"/>
      <c r="C3" s="1829"/>
      <c r="D3" s="1829"/>
      <c r="E3" s="1829"/>
      <c r="F3" s="1829"/>
      <c r="G3" s="1829"/>
      <c r="H3" s="1829"/>
      <c r="I3" s="1829"/>
      <c r="J3" s="1829"/>
      <c r="K3" s="1505"/>
    </row>
    <row r="4" spans="1:16">
      <c r="A4" s="508"/>
      <c r="B4" s="1830" t="s">
        <v>22</v>
      </c>
      <c r="C4" s="1831"/>
      <c r="D4" s="1832"/>
      <c r="E4" s="1833" t="s">
        <v>48</v>
      </c>
      <c r="F4" s="1831"/>
      <c r="G4" s="1832"/>
      <c r="H4" s="1834" t="s">
        <v>49</v>
      </c>
      <c r="I4" s="1835"/>
      <c r="J4" s="1836"/>
    </row>
    <row r="5" spans="1:16" ht="13.5" thickBot="1">
      <c r="A5" s="863" t="s">
        <v>50</v>
      </c>
      <c r="B5" s="509" t="s">
        <v>51</v>
      </c>
      <c r="C5" s="510" t="s">
        <v>52</v>
      </c>
      <c r="D5" s="800" t="s">
        <v>53</v>
      </c>
      <c r="E5" s="864" t="s">
        <v>51</v>
      </c>
      <c r="F5" s="510" t="s">
        <v>52</v>
      </c>
      <c r="G5" s="800" t="s">
        <v>53</v>
      </c>
      <c r="H5" s="509" t="s">
        <v>51</v>
      </c>
      <c r="I5" s="510" t="s">
        <v>52</v>
      </c>
      <c r="J5" s="800" t="s">
        <v>53</v>
      </c>
    </row>
    <row r="6" spans="1:16" ht="13.5" thickBot="1">
      <c r="A6" s="863"/>
      <c r="B6" s="511"/>
      <c r="C6" s="512"/>
      <c r="D6" s="513"/>
      <c r="E6" s="514"/>
      <c r="F6" s="514"/>
      <c r="G6" s="515"/>
      <c r="H6" s="1334"/>
      <c r="I6" s="514"/>
      <c r="J6" s="515"/>
    </row>
    <row r="7" spans="1:16" ht="15.75">
      <c r="A7" s="865" t="s">
        <v>54</v>
      </c>
      <c r="B7" s="1635">
        <f>'ESA Table 1'!B31</f>
        <v>12525369.955533955</v>
      </c>
      <c r="C7" s="1636">
        <f>'ESA Table 1'!C31</f>
        <v>11780277.044466045</v>
      </c>
      <c r="D7" s="1637">
        <f>B7+C7</f>
        <v>24305647</v>
      </c>
      <c r="E7" s="1638">
        <f>'ESA Table 1'!E31</f>
        <v>7170135.5799999982</v>
      </c>
      <c r="F7" s="1639">
        <f>'ESA Table 1'!F31</f>
        <v>7199618.1900000004</v>
      </c>
      <c r="G7" s="1640">
        <f t="shared" ref="G7:G14" si="0">E7+F7</f>
        <v>14369753.77</v>
      </c>
      <c r="H7" s="1650">
        <f>E7/B7</f>
        <v>0.57244900593391979</v>
      </c>
      <c r="I7" s="1651">
        <f>F7/C7</f>
        <v>0.61115864786746465</v>
      </c>
      <c r="J7" s="1652">
        <f>IFERROR(G7/D7,0)</f>
        <v>0.59121050223431615</v>
      </c>
      <c r="K7" s="518"/>
      <c r="L7" s="516"/>
    </row>
    <row r="8" spans="1:16" ht="15.75">
      <c r="A8" s="865" t="s">
        <v>55</v>
      </c>
      <c r="B8" s="1641">
        <f>'ESA Table 1A'!B46</f>
        <v>0</v>
      </c>
      <c r="C8" s="1636">
        <f>'ESA Table 1A'!C46</f>
        <v>0</v>
      </c>
      <c r="D8" s="1637">
        <f>B8+C8</f>
        <v>0</v>
      </c>
      <c r="E8" s="1638">
        <f>'ESA Table 1A'!E46</f>
        <v>0</v>
      </c>
      <c r="F8" s="1639">
        <f>'ESA Table 1A'!F46</f>
        <v>0</v>
      </c>
      <c r="G8" s="1640">
        <f>E8+F8</f>
        <v>0</v>
      </c>
      <c r="H8" s="1650"/>
      <c r="I8" s="1651"/>
      <c r="J8" s="1652">
        <f>IFERROR(G8/D8,0)</f>
        <v>0</v>
      </c>
    </row>
    <row r="9" spans="1:16" ht="15.75">
      <c r="A9" s="865" t="s">
        <v>56</v>
      </c>
      <c r="B9" s="1641">
        <f>'ESA Table 1A'!B6</f>
        <v>3106970.1999999997</v>
      </c>
      <c r="C9" s="1636">
        <f>'ESA Table 1A'!C6</f>
        <v>1154556.8</v>
      </c>
      <c r="D9" s="1637">
        <f>B9+C9</f>
        <v>4261527</v>
      </c>
      <c r="E9" s="1638">
        <f>'ESA Table 1A'!E6</f>
        <v>1052905.3500000001</v>
      </c>
      <c r="F9" s="1639">
        <f>'ESA Table 1A'!F6</f>
        <v>400593.63</v>
      </c>
      <c r="G9" s="1640">
        <f>E9+F9</f>
        <v>1453498.98</v>
      </c>
      <c r="H9" s="1650">
        <f>E9/B9</f>
        <v>0.33888492075012505</v>
      </c>
      <c r="I9" s="1651">
        <f>F9/C9</f>
        <v>0.34696745106000848</v>
      </c>
      <c r="J9" s="1652">
        <f>IFERROR(G9/D9,0)</f>
        <v>0.34107468520086814</v>
      </c>
      <c r="K9" s="1574"/>
    </row>
    <row r="10" spans="1:16" ht="15.75">
      <c r="A10" s="865" t="s">
        <v>57</v>
      </c>
      <c r="B10" s="1641">
        <f>'ESA Table 1A'!B7</f>
        <v>0</v>
      </c>
      <c r="C10" s="1636">
        <f>'ESA Table 1A'!C7</f>
        <v>0</v>
      </c>
      <c r="D10" s="1637">
        <f>B10+C10</f>
        <v>0</v>
      </c>
      <c r="E10" s="1638">
        <f>'ESA Table 1A'!E7</f>
        <v>0</v>
      </c>
      <c r="F10" s="1639">
        <f>'ESA Table 1A'!F7</f>
        <v>0</v>
      </c>
      <c r="G10" s="1640">
        <f t="shared" si="0"/>
        <v>0</v>
      </c>
      <c r="H10" s="1650"/>
      <c r="I10" s="1651"/>
      <c r="J10" s="1652">
        <f t="shared" ref="J10:J14" si="1">IFERROR(G10/D10,0)</f>
        <v>0</v>
      </c>
    </row>
    <row r="11" spans="1:16" ht="15.75">
      <c r="A11" s="865" t="s">
        <v>58</v>
      </c>
      <c r="B11" s="1642">
        <f>'ESA Table 1A'!B22</f>
        <v>763341.5</v>
      </c>
      <c r="C11" s="1636">
        <f>'ESA Table 1A'!C22</f>
        <v>763341.5</v>
      </c>
      <c r="D11" s="1637">
        <f>B11+C11</f>
        <v>1526683</v>
      </c>
      <c r="E11" s="1638">
        <f>'ESA Table 1A'!E22</f>
        <v>63839.97</v>
      </c>
      <c r="F11" s="1639">
        <f>'ESA Table 1A'!F22</f>
        <v>63839.94</v>
      </c>
      <c r="G11" s="1640">
        <f t="shared" si="0"/>
        <v>127679.91</v>
      </c>
      <c r="H11" s="1650">
        <f>E11/B11</f>
        <v>8.3632253716062865E-2</v>
      </c>
      <c r="I11" s="1651">
        <f>F11/C11</f>
        <v>8.3632214415173295E-2</v>
      </c>
      <c r="J11" s="1652">
        <f>IFERROR(G11/D11,0)</f>
        <v>8.363223406561808E-2</v>
      </c>
    </row>
    <row r="12" spans="1:16" ht="15.75">
      <c r="A12" s="801" t="s">
        <v>59</v>
      </c>
      <c r="B12" s="1641">
        <f>'ESA Table 1A'!B32</f>
        <v>0</v>
      </c>
      <c r="C12" s="1636"/>
      <c r="D12" s="1637">
        <f t="shared" ref="D12:D14" si="2">B12+C12</f>
        <v>0</v>
      </c>
      <c r="E12" s="1643">
        <f>'ESA Table 1A'!E32</f>
        <v>0</v>
      </c>
      <c r="F12" s="1644">
        <v>0</v>
      </c>
      <c r="G12" s="1645">
        <f t="shared" si="0"/>
        <v>0</v>
      </c>
      <c r="H12" s="1650"/>
      <c r="I12" s="1651"/>
      <c r="J12" s="1652">
        <f t="shared" si="1"/>
        <v>0</v>
      </c>
    </row>
    <row r="13" spans="1:16" ht="15.75">
      <c r="A13" s="517" t="s">
        <v>60</v>
      </c>
      <c r="B13" s="1641">
        <f>'ESA Table 1A'!B42</f>
        <v>0</v>
      </c>
      <c r="C13" s="1636"/>
      <c r="D13" s="1637">
        <f t="shared" si="2"/>
        <v>0</v>
      </c>
      <c r="E13" s="1643">
        <f>'ESA Table 1A'!E42</f>
        <v>0</v>
      </c>
      <c r="F13" s="1644">
        <v>0</v>
      </c>
      <c r="G13" s="1645">
        <f t="shared" si="0"/>
        <v>0</v>
      </c>
      <c r="H13" s="1650"/>
      <c r="I13" s="1651"/>
      <c r="J13" s="1652">
        <f t="shared" si="1"/>
        <v>0</v>
      </c>
      <c r="P13" s="1626"/>
    </row>
    <row r="14" spans="1:16">
      <c r="A14" s="865" t="s">
        <v>61</v>
      </c>
      <c r="B14" s="1641">
        <f>'ESA Table 1A'!B52</f>
        <v>0</v>
      </c>
      <c r="C14" s="1636">
        <f>'ESA Table 1A'!C52</f>
        <v>0</v>
      </c>
      <c r="D14" s="1637">
        <f t="shared" si="2"/>
        <v>0</v>
      </c>
      <c r="E14" s="1643">
        <f>'ESA Table 1A'!E52</f>
        <v>0</v>
      </c>
      <c r="F14" s="1644">
        <f>'ESA Table 1A'!F52</f>
        <v>0</v>
      </c>
      <c r="G14" s="1645">
        <f t="shared" si="0"/>
        <v>0</v>
      </c>
      <c r="H14" s="1650"/>
      <c r="I14" s="1651"/>
      <c r="J14" s="1652">
        <f t="shared" si="1"/>
        <v>0</v>
      </c>
      <c r="P14" s="1626"/>
    </row>
    <row r="15" spans="1:16" ht="15.75">
      <c r="A15" s="865" t="s">
        <v>62</v>
      </c>
      <c r="B15" s="1641">
        <f>'ESA Table 1A'!B53</f>
        <v>0</v>
      </c>
      <c r="C15" s="1636">
        <f>'ESA Table 1A'!C53</f>
        <v>0</v>
      </c>
      <c r="D15" s="1637">
        <f>B15+C15</f>
        <v>0</v>
      </c>
      <c r="E15" s="1643">
        <f>'ESA Table 1A'!E53</f>
        <v>0</v>
      </c>
      <c r="F15" s="1644">
        <f>'ESA Table 1A'!F53</f>
        <v>0</v>
      </c>
      <c r="G15" s="1645">
        <f>E15+F15</f>
        <v>0</v>
      </c>
      <c r="H15" s="1650"/>
      <c r="I15" s="1651"/>
      <c r="J15" s="1652">
        <f>IFERROR(G15/D15,0)</f>
        <v>0</v>
      </c>
    </row>
    <row r="16" spans="1:16">
      <c r="A16" s="866"/>
      <c r="B16" s="1641"/>
      <c r="C16" s="1644"/>
      <c r="D16" s="1645"/>
      <c r="E16" s="1643"/>
      <c r="F16" s="1644"/>
      <c r="G16" s="1645"/>
      <c r="H16" s="1650"/>
      <c r="I16" s="1651"/>
      <c r="J16" s="1653"/>
      <c r="L16"/>
      <c r="M16" s="1626"/>
    </row>
    <row r="17" spans="1:12" ht="13.5" thickBot="1">
      <c r="A17" s="867" t="s">
        <v>63</v>
      </c>
      <c r="B17" s="1646">
        <f t="shared" ref="B17:C17" si="3">SUM(B7:B15)</f>
        <v>16395681.655533955</v>
      </c>
      <c r="C17" s="1647">
        <f t="shared" si="3"/>
        <v>13698175.344466045</v>
      </c>
      <c r="D17" s="1648">
        <f t="shared" ref="D17:G17" si="4">SUM(D7:D15)</f>
        <v>30093857</v>
      </c>
      <c r="E17" s="1649">
        <f t="shared" si="4"/>
        <v>8286880.8999999976</v>
      </c>
      <c r="F17" s="1647">
        <f t="shared" si="4"/>
        <v>7664051.7600000007</v>
      </c>
      <c r="G17" s="1648">
        <f t="shared" si="4"/>
        <v>15950932.66</v>
      </c>
      <c r="H17" s="1654">
        <f>E17/B17</f>
        <v>0.50543070267547963</v>
      </c>
      <c r="I17" s="1655">
        <f>F17/C17</f>
        <v>0.55949435361084188</v>
      </c>
      <c r="J17" s="1656">
        <f>G17/D17</f>
        <v>0.53003949144837104</v>
      </c>
    </row>
    <row r="18" spans="1:12">
      <c r="A18" s="53"/>
      <c r="B18" s="53"/>
      <c r="C18" s="53"/>
      <c r="D18" s="53"/>
      <c r="E18" s="53"/>
      <c r="F18" s="53"/>
      <c r="G18" s="53"/>
      <c r="H18" s="53"/>
      <c r="I18" s="53"/>
      <c r="J18" s="53"/>
    </row>
    <row r="19" spans="1:12">
      <c r="A19" s="1824" t="s">
        <v>64</v>
      </c>
      <c r="B19" s="1824"/>
      <c r="C19" s="1824"/>
      <c r="D19" s="1824"/>
      <c r="E19" s="1824"/>
      <c r="F19" s="1824"/>
      <c r="G19" s="1824"/>
      <c r="H19" s="1824"/>
      <c r="I19" s="1824"/>
      <c r="J19" s="1824"/>
    </row>
    <row r="20" spans="1:12" ht="27.75" customHeight="1">
      <c r="A20" s="1826" t="s">
        <v>65</v>
      </c>
      <c r="B20" s="1826"/>
      <c r="C20" s="1826"/>
      <c r="D20" s="1826"/>
      <c r="E20" s="1826"/>
      <c r="F20" s="1826"/>
      <c r="G20" s="1826"/>
      <c r="H20" s="1826"/>
      <c r="I20" s="1826"/>
      <c r="J20" s="1826"/>
    </row>
    <row r="21" spans="1:12">
      <c r="A21" s="1826" t="s">
        <v>66</v>
      </c>
      <c r="B21" s="1826"/>
      <c r="C21" s="1826"/>
      <c r="D21" s="1826"/>
      <c r="E21" s="1826"/>
      <c r="F21" s="1826"/>
      <c r="G21" s="1826"/>
      <c r="H21" s="1826"/>
      <c r="I21" s="1826"/>
      <c r="J21" s="1826"/>
    </row>
    <row r="22" spans="1:12" ht="15.75">
      <c r="A22" s="1840" t="s">
        <v>67</v>
      </c>
      <c r="B22" s="1840"/>
      <c r="C22" s="1840"/>
      <c r="D22" s="1840"/>
      <c r="E22" s="1840"/>
      <c r="F22" s="1840"/>
      <c r="G22" s="1840"/>
      <c r="H22" s="1840"/>
      <c r="I22" s="1840"/>
      <c r="J22" s="1840"/>
    </row>
    <row r="23" spans="1:12" ht="15.75">
      <c r="A23" s="1840" t="s">
        <v>68</v>
      </c>
      <c r="B23" s="1840"/>
      <c r="C23" s="1840"/>
      <c r="D23" s="1840"/>
      <c r="E23" s="1840"/>
      <c r="F23" s="1840"/>
      <c r="G23" s="1840"/>
      <c r="H23" s="1840"/>
      <c r="I23" s="1840"/>
      <c r="J23" s="1840"/>
    </row>
    <row r="24" spans="1:12" ht="15.75">
      <c r="A24" s="1840" t="s">
        <v>69</v>
      </c>
      <c r="B24" s="1840"/>
      <c r="C24" s="1840"/>
      <c r="D24" s="1840"/>
      <c r="E24" s="1840"/>
      <c r="F24" s="1840"/>
      <c r="G24" s="1840"/>
      <c r="H24" s="1840"/>
      <c r="I24" s="1840"/>
      <c r="J24" s="1840"/>
      <c r="K24" s="342" t="s">
        <v>70</v>
      </c>
    </row>
    <row r="25" spans="1:12" ht="72.599999999999994" customHeight="1">
      <c r="A25" s="1841" t="s">
        <v>71</v>
      </c>
      <c r="B25" s="1841"/>
      <c r="C25" s="1841"/>
      <c r="D25" s="1841"/>
      <c r="E25" s="1841"/>
      <c r="F25" s="1841"/>
      <c r="G25" s="1841"/>
      <c r="H25" s="1841"/>
      <c r="I25" s="1841"/>
      <c r="J25" s="1841"/>
      <c r="K25" s="53"/>
      <c r="L25" s="53"/>
    </row>
    <row r="26" spans="1:12" ht="15">
      <c r="A26" s="485"/>
      <c r="D26" s="518"/>
    </row>
    <row r="29" spans="1:12" ht="15.75">
      <c r="A29" s="1825" t="s">
        <v>46</v>
      </c>
      <c r="B29" s="1825"/>
      <c r="C29" s="1825"/>
      <c r="D29" s="1825"/>
      <c r="E29" s="1825"/>
      <c r="F29" s="1825"/>
      <c r="G29" s="1825"/>
      <c r="H29" s="1825"/>
      <c r="I29" s="1825"/>
      <c r="J29" s="1825"/>
    </row>
    <row r="30" spans="1:12" ht="15.75">
      <c r="A30" s="1825" t="s">
        <v>72</v>
      </c>
      <c r="B30" s="1825"/>
      <c r="C30" s="1825"/>
      <c r="D30" s="1825"/>
      <c r="E30" s="1825"/>
      <c r="F30" s="1825"/>
      <c r="G30" s="1825"/>
      <c r="H30" s="1825"/>
      <c r="I30" s="1825"/>
      <c r="J30" s="1825"/>
    </row>
    <row r="31" spans="1:12" ht="13.5" thickBot="1"/>
    <row r="32" spans="1:12" ht="68.099999999999994" customHeight="1">
      <c r="A32" s="508"/>
      <c r="B32" s="1837" t="s">
        <v>73</v>
      </c>
      <c r="C32" s="1838"/>
      <c r="D32" s="1838"/>
      <c r="E32" s="1837" t="s">
        <v>9</v>
      </c>
      <c r="F32" s="1838"/>
      <c r="G32" s="1839"/>
      <c r="H32" s="1837" t="s">
        <v>10</v>
      </c>
      <c r="I32" s="1838"/>
      <c r="J32" s="1839"/>
    </row>
    <row r="33" spans="1:12" ht="13.5" thickBot="1">
      <c r="A33" s="863" t="s">
        <v>50</v>
      </c>
      <c r="B33" s="509" t="s">
        <v>74</v>
      </c>
      <c r="C33" s="510" t="s">
        <v>75</v>
      </c>
      <c r="D33" s="868" t="s">
        <v>76</v>
      </c>
      <c r="E33" s="509" t="s">
        <v>74</v>
      </c>
      <c r="F33" s="510" t="s">
        <v>75</v>
      </c>
      <c r="G33" s="800" t="s">
        <v>76</v>
      </c>
      <c r="H33" s="509" t="s">
        <v>74</v>
      </c>
      <c r="I33" s="510" t="s">
        <v>75</v>
      </c>
      <c r="J33" s="800" t="s">
        <v>76</v>
      </c>
    </row>
    <row r="34" spans="1:12" ht="13.5" thickBot="1">
      <c r="A34" s="863"/>
      <c r="B34" s="511"/>
      <c r="C34" s="519"/>
      <c r="D34" s="519"/>
      <c r="E34" s="1335"/>
      <c r="F34" s="520"/>
      <c r="G34" s="521"/>
      <c r="H34" s="1335"/>
      <c r="I34" s="520"/>
      <c r="J34" s="521"/>
    </row>
    <row r="35" spans="1:12" ht="15.75">
      <c r="A35" s="865" t="s">
        <v>77</v>
      </c>
      <c r="B35" s="778">
        <v>2955161</v>
      </c>
      <c r="C35" s="776">
        <v>428</v>
      </c>
      <c r="D35" s="779">
        <v>127171</v>
      </c>
      <c r="E35" s="1232">
        <v>795183</v>
      </c>
      <c r="F35" s="1232">
        <v>59.2</v>
      </c>
      <c r="G35" s="1232">
        <v>-4653</v>
      </c>
      <c r="H35" s="522">
        <v>0.26908280124162443</v>
      </c>
      <c r="I35" s="523">
        <v>4.0186915887850463E-2</v>
      </c>
      <c r="J35" s="524">
        <v>-3.7547868617845266E-2</v>
      </c>
    </row>
    <row r="36" spans="1:12" ht="15.75">
      <c r="A36" s="865" t="s">
        <v>55</v>
      </c>
      <c r="B36" s="525"/>
      <c r="C36" s="526"/>
      <c r="D36" s="527"/>
      <c r="E36" s="1232">
        <v>484863</v>
      </c>
      <c r="F36" s="1232">
        <v>20.100000000000001</v>
      </c>
      <c r="G36" s="1232">
        <v>5083</v>
      </c>
      <c r="H36" s="522">
        <v>0.16407329414539512</v>
      </c>
      <c r="I36" s="523">
        <v>3.2710280373831772E-2</v>
      </c>
      <c r="J36" s="524">
        <v>3.9969804436546068E-2</v>
      </c>
      <c r="L36" s="1632"/>
    </row>
    <row r="37" spans="1:12">
      <c r="A37" s="865" t="s">
        <v>78</v>
      </c>
      <c r="B37" s="525"/>
      <c r="C37" s="526"/>
      <c r="D37" s="527"/>
      <c r="E37" s="1232">
        <v>358265.38</v>
      </c>
      <c r="F37" s="1232">
        <v>54</v>
      </c>
      <c r="G37" s="1232">
        <v>1488</v>
      </c>
      <c r="H37" s="522">
        <v>0.12113620882246348</v>
      </c>
      <c r="I37" s="523">
        <v>0.12616822429906541</v>
      </c>
      <c r="J37" s="524">
        <v>1.1700780838398692E-2</v>
      </c>
    </row>
    <row r="38" spans="1:12" ht="15.75">
      <c r="A38" s="865" t="s">
        <v>79</v>
      </c>
      <c r="B38" s="525"/>
      <c r="C38" s="526"/>
      <c r="D38" s="528"/>
      <c r="E38" s="1233"/>
      <c r="F38" s="1629"/>
      <c r="G38" s="1234"/>
      <c r="H38" s="522"/>
      <c r="I38" s="523"/>
      <c r="J38" s="524"/>
    </row>
    <row r="39" spans="1:12">
      <c r="A39" s="865" t="s">
        <v>80</v>
      </c>
      <c r="B39" s="869"/>
      <c r="C39" s="526"/>
      <c r="D39" s="528"/>
      <c r="E39" s="1630">
        <v>0</v>
      </c>
      <c r="F39" s="1630">
        <v>0</v>
      </c>
      <c r="G39" s="1630">
        <v>0</v>
      </c>
      <c r="H39" s="522">
        <v>0</v>
      </c>
      <c r="I39" s="523">
        <v>0</v>
      </c>
      <c r="J39" s="524">
        <v>0</v>
      </c>
    </row>
    <row r="40" spans="1:12" ht="15.75">
      <c r="A40" s="801" t="s">
        <v>81</v>
      </c>
      <c r="B40" s="525"/>
      <c r="C40" s="526"/>
      <c r="D40" s="528"/>
      <c r="E40" s="1630">
        <v>0</v>
      </c>
      <c r="F40" s="1630">
        <v>0</v>
      </c>
      <c r="G40" s="1630">
        <v>0</v>
      </c>
      <c r="H40" s="522">
        <v>0</v>
      </c>
      <c r="I40" s="523">
        <v>0</v>
      </c>
      <c r="J40" s="524">
        <v>0</v>
      </c>
    </row>
    <row r="41" spans="1:12" ht="15.75">
      <c r="A41" s="517" t="s">
        <v>82</v>
      </c>
      <c r="B41" s="525"/>
      <c r="C41" s="526"/>
      <c r="D41" s="528"/>
      <c r="E41" s="1630"/>
      <c r="F41" s="1629"/>
      <c r="G41" s="1631"/>
      <c r="H41" s="522"/>
      <c r="I41" s="523"/>
      <c r="J41" s="524"/>
    </row>
    <row r="42" spans="1:12">
      <c r="A42" s="865" t="s">
        <v>61</v>
      </c>
      <c r="B42" s="525"/>
      <c r="C42" s="526"/>
      <c r="D42" s="528"/>
      <c r="E42" s="1630">
        <v>0</v>
      </c>
      <c r="F42" s="1630">
        <v>0</v>
      </c>
      <c r="G42" s="1630">
        <v>0</v>
      </c>
      <c r="H42" s="522">
        <v>0</v>
      </c>
      <c r="I42" s="523">
        <v>0</v>
      </c>
      <c r="J42" s="524">
        <v>0</v>
      </c>
    </row>
    <row r="43" spans="1:12">
      <c r="A43" s="865"/>
      <c r="B43" s="525"/>
      <c r="C43" s="526"/>
      <c r="D43" s="528"/>
      <c r="E43" s="1233"/>
      <c r="F43" s="949"/>
      <c r="G43" s="1234"/>
      <c r="H43" s="1235"/>
      <c r="I43" s="950"/>
      <c r="J43" s="1236"/>
    </row>
    <row r="44" spans="1:12">
      <c r="A44" s="866"/>
      <c r="B44" s="525"/>
      <c r="C44" s="526"/>
      <c r="D44" s="527"/>
      <c r="E44" s="1233"/>
      <c r="F44" s="949"/>
      <c r="G44" s="1234"/>
      <c r="H44" s="1235"/>
      <c r="I44" s="950"/>
      <c r="J44" s="1236"/>
    </row>
    <row r="45" spans="1:12" ht="13.5" thickBot="1">
      <c r="A45" s="867" t="s">
        <v>63</v>
      </c>
      <c r="B45" s="777">
        <f>SUM(B35:B44)</f>
        <v>2955161</v>
      </c>
      <c r="C45" s="529">
        <f t="shared" ref="C45:F45" si="5">SUM(C35:C44)</f>
        <v>428</v>
      </c>
      <c r="D45" s="777">
        <f t="shared" si="5"/>
        <v>127171</v>
      </c>
      <c r="E45" s="777">
        <f t="shared" si="5"/>
        <v>1638311.38</v>
      </c>
      <c r="F45" s="777">
        <f t="shared" si="5"/>
        <v>133.30000000000001</v>
      </c>
      <c r="G45" s="777">
        <f>SUM(G35:G44)</f>
        <v>1918</v>
      </c>
      <c r="H45" s="522">
        <f>E45/B45</f>
        <v>0.55438988941719247</v>
      </c>
      <c r="I45" s="523">
        <f>F45/C45</f>
        <v>0.31144859813084114</v>
      </c>
      <c r="J45" s="524">
        <f>G45/D45</f>
        <v>1.5082054871000464E-2</v>
      </c>
    </row>
    <row r="47" spans="1:12">
      <c r="A47" s="1824" t="s">
        <v>83</v>
      </c>
      <c r="B47" s="1824"/>
      <c r="C47" s="1824"/>
      <c r="D47" s="1824"/>
      <c r="E47" s="53"/>
      <c r="F47" s="53"/>
      <c r="G47" s="53"/>
      <c r="H47" s="53"/>
      <c r="I47" s="53"/>
      <c r="J47" s="53"/>
    </row>
    <row r="48" spans="1:12" ht="14.85" customHeight="1">
      <c r="A48" s="1826" t="s">
        <v>84</v>
      </c>
      <c r="B48" s="1826"/>
      <c r="C48" s="1826"/>
      <c r="D48" s="1826"/>
      <c r="E48" s="1826"/>
      <c r="F48" s="1826"/>
      <c r="G48" s="1826"/>
      <c r="H48" s="1826"/>
      <c r="I48" s="1826"/>
      <c r="J48" s="1826"/>
    </row>
    <row r="49" spans="1:10">
      <c r="A49" s="53" t="s">
        <v>85</v>
      </c>
      <c r="B49" s="53"/>
      <c r="C49" s="53"/>
      <c r="D49" s="53"/>
      <c r="E49" s="53"/>
      <c r="F49" s="53"/>
      <c r="G49" s="53"/>
      <c r="H49" s="53"/>
      <c r="I49" s="53"/>
      <c r="J49" s="53"/>
    </row>
    <row r="50" spans="1:10">
      <c r="A50" s="53" t="s">
        <v>86</v>
      </c>
      <c r="B50" s="53"/>
      <c r="C50" s="53"/>
      <c r="D50" s="53"/>
      <c r="E50" s="53"/>
      <c r="F50" s="53"/>
      <c r="G50" s="53"/>
      <c r="H50" s="53"/>
      <c r="I50" s="53"/>
      <c r="J50" s="53"/>
    </row>
  </sheetData>
  <mergeCells count="20">
    <mergeCell ref="A48:J48"/>
    <mergeCell ref="B32:D32"/>
    <mergeCell ref="E32:G32"/>
    <mergeCell ref="H32:J32"/>
    <mergeCell ref="A20:J20"/>
    <mergeCell ref="A22:J22"/>
    <mergeCell ref="A23:J23"/>
    <mergeCell ref="A24:J24"/>
    <mergeCell ref="A25:J25"/>
    <mergeCell ref="A47:D47"/>
    <mergeCell ref="A19:J19"/>
    <mergeCell ref="A29:J29"/>
    <mergeCell ref="A30:J30"/>
    <mergeCell ref="A21:J21"/>
    <mergeCell ref="A1:J1"/>
    <mergeCell ref="A2:J2"/>
    <mergeCell ref="A3:J3"/>
    <mergeCell ref="B4:D4"/>
    <mergeCell ref="E4:G4"/>
    <mergeCell ref="H4:J4"/>
  </mergeCells>
  <pageMargins left="0.7" right="0.7" top="0.75" bottom="0.75" header="0.3" footer="0.3"/>
  <pageSetup scale="6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E74C-48DC-4EE0-A7B2-FB9153F5AB91}">
  <sheetPr>
    <tabColor rgb="FF00B050"/>
  </sheetPr>
  <dimension ref="A1:J21"/>
  <sheetViews>
    <sheetView workbookViewId="0"/>
  </sheetViews>
  <sheetFormatPr defaultColWidth="9.28515625" defaultRowHeight="12.75"/>
  <cols>
    <col min="1" max="1" width="67.7109375" customWidth="1"/>
    <col min="2" max="2" width="15.42578125" customWidth="1"/>
    <col min="3" max="3" width="66.7109375" customWidth="1"/>
  </cols>
  <sheetData>
    <row r="1" spans="1:10" ht="15.75">
      <c r="A1" s="1820" t="s">
        <v>46</v>
      </c>
      <c r="B1" s="1820"/>
      <c r="C1" s="1820"/>
      <c r="D1" s="204"/>
      <c r="E1" s="204"/>
      <c r="F1" s="204"/>
      <c r="G1" s="204"/>
      <c r="H1" s="204"/>
      <c r="I1" s="204"/>
      <c r="J1" s="204"/>
    </row>
    <row r="2" spans="1:10" ht="15.75">
      <c r="A2" s="1820" t="s">
        <v>783</v>
      </c>
      <c r="B2" s="1820"/>
      <c r="C2" s="1820"/>
      <c r="D2" s="204"/>
      <c r="E2" s="204"/>
      <c r="F2" s="204"/>
      <c r="G2" s="204"/>
      <c r="H2" s="204"/>
      <c r="I2" s="204"/>
      <c r="J2" s="204"/>
    </row>
    <row r="3" spans="1:10" ht="18.75">
      <c r="A3" s="1820" t="s">
        <v>784</v>
      </c>
      <c r="B3" s="1820"/>
      <c r="C3" s="1820"/>
      <c r="D3" s="717"/>
      <c r="E3" s="717"/>
      <c r="F3" s="717"/>
      <c r="G3" s="717"/>
      <c r="H3" s="717"/>
      <c r="I3" s="717"/>
      <c r="J3" s="717"/>
    </row>
    <row r="4" spans="1:10" ht="15.75">
      <c r="A4" s="2050"/>
      <c r="B4" s="2050"/>
      <c r="C4" s="2050"/>
      <c r="D4" s="718"/>
      <c r="E4" s="718"/>
      <c r="F4" s="718"/>
      <c r="G4" s="718"/>
      <c r="H4" s="718"/>
      <c r="I4" s="718"/>
      <c r="J4" s="718"/>
    </row>
    <row r="5" spans="1:10" ht="15.75" thickBot="1">
      <c r="A5" s="270"/>
      <c r="B5" s="270"/>
      <c r="C5" s="270"/>
    </row>
    <row r="6" spans="1:10" ht="63.75" thickBot="1">
      <c r="A6" s="1375" t="s">
        <v>785</v>
      </c>
      <c r="B6" s="1447" t="s">
        <v>786</v>
      </c>
      <c r="C6" s="1376" t="s">
        <v>787</v>
      </c>
    </row>
    <row r="7" spans="1:10" ht="15.75">
      <c r="A7" s="267"/>
      <c r="B7" s="444"/>
      <c r="C7" s="265"/>
    </row>
    <row r="8" spans="1:10" ht="96.75" customHeight="1">
      <c r="A8" s="1302" t="s">
        <v>788</v>
      </c>
      <c r="B8" s="1068">
        <v>13</v>
      </c>
      <c r="C8" s="1303" t="s">
        <v>789</v>
      </c>
    </row>
    <row r="9" spans="1:10" ht="51">
      <c r="A9" s="1302" t="s">
        <v>790</v>
      </c>
      <c r="B9" s="1068">
        <v>5</v>
      </c>
      <c r="C9" s="1304" t="s">
        <v>791</v>
      </c>
    </row>
    <row r="10" spans="1:10" ht="25.5">
      <c r="A10" s="1302" t="s">
        <v>792</v>
      </c>
      <c r="B10" s="1068">
        <v>4</v>
      </c>
      <c r="C10" s="1303" t="s">
        <v>793</v>
      </c>
    </row>
    <row r="11" spans="1:10" ht="15.75">
      <c r="A11" s="1302" t="s">
        <v>794</v>
      </c>
      <c r="B11" s="1068" t="s">
        <v>336</v>
      </c>
      <c r="C11" s="1305" t="s">
        <v>336</v>
      </c>
    </row>
    <row r="12" spans="1:10" ht="15.75">
      <c r="A12" s="1302" t="s">
        <v>795</v>
      </c>
      <c r="B12" s="1068" t="s">
        <v>336</v>
      </c>
      <c r="C12" s="1305" t="s">
        <v>336</v>
      </c>
    </row>
    <row r="13" spans="1:10" ht="47.25">
      <c r="A13" s="1302" t="s">
        <v>796</v>
      </c>
      <c r="B13" s="1068">
        <v>2</v>
      </c>
      <c r="C13" s="1305" t="s">
        <v>797</v>
      </c>
    </row>
    <row r="14" spans="1:10" ht="26.25" customHeight="1">
      <c r="A14" s="445" t="s">
        <v>798</v>
      </c>
      <c r="B14" s="758" t="s">
        <v>336</v>
      </c>
      <c r="C14" s="841" t="s">
        <v>336</v>
      </c>
    </row>
    <row r="15" spans="1:10" ht="15">
      <c r="A15" s="270"/>
      <c r="B15" s="270"/>
      <c r="C15" s="270"/>
    </row>
    <row r="16" spans="1:10" ht="15">
      <c r="A16" s="270"/>
      <c r="B16" s="270"/>
      <c r="C16" s="270"/>
    </row>
    <row r="17" spans="1:10" ht="45" customHeight="1">
      <c r="A17" s="1845" t="s">
        <v>799</v>
      </c>
      <c r="B17" s="1845"/>
      <c r="C17" s="1845"/>
      <c r="D17" s="693"/>
      <c r="E17" s="693"/>
      <c r="F17" s="693"/>
      <c r="G17" s="693"/>
      <c r="H17" s="693"/>
      <c r="I17" s="693"/>
      <c r="J17" s="693"/>
    </row>
    <row r="19" spans="1:10">
      <c r="A19" t="s">
        <v>800</v>
      </c>
    </row>
    <row r="20" spans="1:10">
      <c r="A20" t="s">
        <v>801</v>
      </c>
    </row>
    <row r="21" spans="1:10">
      <c r="A21" t="s">
        <v>802</v>
      </c>
    </row>
  </sheetData>
  <mergeCells count="5">
    <mergeCell ref="A3:C3"/>
    <mergeCell ref="A4:C4"/>
    <mergeCell ref="A1:C1"/>
    <mergeCell ref="A2:C2"/>
    <mergeCell ref="A17:C17"/>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7FA3-8D7A-4D4C-A7AD-865167258718}">
  <sheetPr>
    <tabColor rgb="FF00B050"/>
    <pageSetUpPr fitToPage="1"/>
  </sheetPr>
  <dimension ref="A1:N176"/>
  <sheetViews>
    <sheetView topLeftCell="A135" zoomScale="60" zoomScaleNormal="60" workbookViewId="0">
      <selection activeCell="A101" sqref="A101"/>
    </sheetView>
  </sheetViews>
  <sheetFormatPr defaultColWidth="8.5703125" defaultRowHeight="12.75"/>
  <cols>
    <col min="1" max="1" width="18.42578125" bestFit="1" customWidth="1"/>
    <col min="2" max="2" width="15.28515625" customWidth="1"/>
    <col min="3" max="5" width="14.7109375" customWidth="1"/>
    <col min="6" max="6" width="12.5703125" customWidth="1"/>
    <col min="7" max="9" width="18.28515625" customWidth="1"/>
    <col min="10" max="11" width="20.42578125" customWidth="1"/>
    <col min="12" max="12" width="17.7109375" customWidth="1"/>
    <col min="13" max="13" width="16.7109375" customWidth="1"/>
    <col min="14" max="14" width="17.7109375" customWidth="1"/>
    <col min="15" max="15" width="15.7109375" customWidth="1"/>
    <col min="16" max="16" width="12.5703125" customWidth="1"/>
    <col min="17" max="17" width="14.42578125" customWidth="1"/>
    <col min="18" max="18" width="10.5703125" customWidth="1"/>
    <col min="19" max="19" width="14.7109375" customWidth="1"/>
    <col min="20" max="20" width="14.5703125" customWidth="1"/>
    <col min="21" max="21" width="15.28515625" customWidth="1"/>
    <col min="22" max="22" width="14.5703125" customWidth="1"/>
    <col min="23" max="23" width="16.28515625" customWidth="1"/>
    <col min="24" max="24" width="14.28515625" customWidth="1"/>
    <col min="25" max="25" width="14.42578125" customWidth="1"/>
    <col min="27" max="27" width="13.5703125" customWidth="1"/>
    <col min="28" max="28" width="14.42578125" customWidth="1"/>
    <col min="29" max="29" width="12.42578125" customWidth="1"/>
    <col min="30" max="30" width="11.7109375" customWidth="1"/>
    <col min="31" max="31" width="13.7109375" customWidth="1"/>
    <col min="32" max="32" width="12.7109375" customWidth="1"/>
    <col min="33" max="33" width="11.5703125" customWidth="1"/>
    <col min="35" max="35" width="12.28515625" customWidth="1"/>
    <col min="36" max="36" width="13" customWidth="1"/>
    <col min="37" max="37" width="12.28515625" customWidth="1"/>
    <col min="38" max="38" width="16.42578125" customWidth="1"/>
    <col min="39" max="40" width="12.42578125" customWidth="1"/>
    <col min="41" max="41" width="13" customWidth="1"/>
    <col min="42" max="42" width="11.5703125" customWidth="1"/>
    <col min="43" max="43" width="13.5703125" customWidth="1"/>
    <col min="44" max="44" width="12.42578125" customWidth="1"/>
    <col min="45" max="45" width="12.28515625" customWidth="1"/>
    <col min="46" max="46" width="14.5703125" customWidth="1"/>
    <col min="47" max="47" width="12.42578125" customWidth="1"/>
    <col min="48" max="48" width="15.28515625" customWidth="1"/>
    <col min="49" max="49" width="12.7109375" customWidth="1"/>
    <col min="50" max="50" width="9.5703125" customWidth="1"/>
    <col min="51" max="51" width="12.42578125" customWidth="1"/>
    <col min="52" max="53" width="12.5703125" customWidth="1"/>
    <col min="54" max="54" width="13.5703125" customWidth="1"/>
    <col min="55" max="55" width="13" customWidth="1"/>
    <col min="56" max="56" width="15.42578125" customWidth="1"/>
    <col min="57" max="57" width="12.5703125" customWidth="1"/>
    <col min="58" max="58" width="10" customWidth="1"/>
  </cols>
  <sheetData>
    <row r="1" spans="1:14" ht="30.75" customHeight="1">
      <c r="A1" s="1820" t="s">
        <v>46</v>
      </c>
      <c r="B1" s="1820"/>
      <c r="C1" s="1820"/>
      <c r="D1" s="1820"/>
      <c r="E1" s="1820"/>
      <c r="F1" s="1820"/>
      <c r="G1" s="1820"/>
      <c r="H1" s="1820"/>
      <c r="I1" s="1820"/>
      <c r="J1" s="1820"/>
      <c r="K1" s="1820"/>
      <c r="L1" s="1820"/>
      <c r="M1" s="719"/>
    </row>
    <row r="2" spans="1:14" ht="15.6" customHeight="1">
      <c r="A2" s="1820" t="s">
        <v>803</v>
      </c>
      <c r="B2" s="1820"/>
      <c r="C2" s="1820"/>
      <c r="D2" s="1820"/>
      <c r="E2" s="1820"/>
      <c r="F2" s="1820"/>
      <c r="G2" s="1820"/>
      <c r="H2" s="1820"/>
      <c r="I2" s="1820"/>
      <c r="J2" s="1820"/>
      <c r="K2" s="1820"/>
      <c r="L2" s="1820"/>
    </row>
    <row r="3" spans="1:14" ht="15.75">
      <c r="A3" s="1820" t="s">
        <v>804</v>
      </c>
      <c r="B3" s="1820"/>
      <c r="C3" s="1820"/>
      <c r="D3" s="1820"/>
      <c r="E3" s="1820"/>
      <c r="F3" s="1820"/>
      <c r="G3" s="1820"/>
      <c r="H3" s="1820"/>
      <c r="I3" s="1820"/>
      <c r="J3" s="1820"/>
      <c r="K3" s="1820"/>
      <c r="L3" s="1820"/>
    </row>
    <row r="4" spans="1:14" ht="17.25">
      <c r="A4" s="440"/>
    </row>
    <row r="5" spans="1:14" ht="18">
      <c r="A5" s="440"/>
      <c r="J5" s="441"/>
    </row>
    <row r="6" spans="1:14" ht="22.5" customHeight="1">
      <c r="A6" s="441" t="s">
        <v>805</v>
      </c>
      <c r="B6" s="442"/>
    </row>
    <row r="7" spans="1:14" ht="89.25">
      <c r="A7" s="1377" t="s">
        <v>806</v>
      </c>
      <c r="B7" s="1378" t="s">
        <v>807</v>
      </c>
      <c r="C7" s="1378" t="s">
        <v>808</v>
      </c>
      <c r="D7" s="1378" t="s">
        <v>809</v>
      </c>
      <c r="E7" s="1378" t="s">
        <v>810</v>
      </c>
      <c r="F7" s="1378" t="s">
        <v>811</v>
      </c>
      <c r="G7" s="1378" t="s">
        <v>812</v>
      </c>
      <c r="H7" s="1378" t="s">
        <v>813</v>
      </c>
      <c r="I7" s="1378" t="s">
        <v>814</v>
      </c>
      <c r="J7" s="1378" t="s">
        <v>815</v>
      </c>
      <c r="K7" s="1378" t="s">
        <v>816</v>
      </c>
      <c r="L7" s="1378" t="s">
        <v>817</v>
      </c>
      <c r="M7" s="1378" t="s">
        <v>818</v>
      </c>
      <c r="N7" s="1378" t="s">
        <v>819</v>
      </c>
    </row>
    <row r="8" spans="1:14">
      <c r="A8" s="925" t="s">
        <v>820</v>
      </c>
      <c r="B8" s="417"/>
      <c r="C8" s="417"/>
      <c r="D8" s="417"/>
      <c r="E8" s="417"/>
      <c r="F8" s="417"/>
      <c r="G8" s="417"/>
      <c r="H8" s="417"/>
      <c r="I8" s="417"/>
      <c r="J8" s="417"/>
      <c r="K8" s="417"/>
      <c r="L8" s="417"/>
      <c r="M8" s="417"/>
      <c r="N8" s="417"/>
    </row>
    <row r="9" spans="1:14">
      <c r="A9" s="720" t="s">
        <v>403</v>
      </c>
      <c r="B9" s="842"/>
      <c r="C9" s="842"/>
      <c r="D9" s="843"/>
      <c r="E9" s="842"/>
      <c r="F9" s="843"/>
      <c r="G9" s="418"/>
      <c r="H9" s="418"/>
      <c r="I9" s="418"/>
      <c r="J9" s="418"/>
      <c r="K9" s="418"/>
      <c r="L9" s="418"/>
      <c r="M9" s="418"/>
      <c r="N9" s="418"/>
    </row>
    <row r="10" spans="1:14">
      <c r="A10" s="720" t="s">
        <v>821</v>
      </c>
      <c r="B10" s="418">
        <v>170522</v>
      </c>
      <c r="C10" s="418">
        <v>4998</v>
      </c>
      <c r="D10" s="843">
        <f t="shared" ref="D10:D22" si="0">IFERROR(C10/B10,0)</f>
        <v>2.931000105558227E-2</v>
      </c>
      <c r="E10" s="418">
        <v>4743</v>
      </c>
      <c r="F10" s="843">
        <f t="shared" ref="F10:F22" si="1">IFERROR(C10/E10,0)</f>
        <v>1.053763440860215</v>
      </c>
      <c r="G10" s="1516">
        <v>131.80994571118401</v>
      </c>
      <c r="H10" s="1516">
        <v>135.98052193225999</v>
      </c>
      <c r="I10" s="1516">
        <v>1.21626062613102E-2</v>
      </c>
      <c r="J10" s="1516">
        <v>-1.61762219507781</v>
      </c>
      <c r="K10" s="1516">
        <v>2.5348916805478399</v>
      </c>
      <c r="L10" s="1516">
        <v>946.52437386898305</v>
      </c>
      <c r="M10" s="1516">
        <v>2.83886850735331E-2</v>
      </c>
      <c r="N10" s="1516">
        <v>-2.0667183577270602E-2</v>
      </c>
    </row>
    <row r="11" spans="1:14">
      <c r="A11" s="720" t="s">
        <v>822</v>
      </c>
      <c r="B11" s="418">
        <v>22468</v>
      </c>
      <c r="C11" s="418">
        <v>914</v>
      </c>
      <c r="D11" s="843">
        <f t="shared" si="0"/>
        <v>4.0680078333630049E-2</v>
      </c>
      <c r="E11" s="418">
        <v>976</v>
      </c>
      <c r="F11" s="419">
        <f t="shared" si="1"/>
        <v>0.93647540983606559</v>
      </c>
      <c r="G11" s="1516">
        <v>55.640017652250698</v>
      </c>
      <c r="H11" s="1516">
        <v>70.269541627689406</v>
      </c>
      <c r="I11" s="1516">
        <v>-8.0326524271844696E-3</v>
      </c>
      <c r="J11" s="1516">
        <v>2.2287590917917002</v>
      </c>
      <c r="K11" s="1516">
        <v>-13.488134657623901</v>
      </c>
      <c r="L11" s="1516">
        <v>1882.0414563106799</v>
      </c>
      <c r="M11" s="1516">
        <v>9.5484639405615194E-3</v>
      </c>
      <c r="N11" s="1516">
        <v>8.5898490510220096E-3</v>
      </c>
    </row>
    <row r="12" spans="1:14">
      <c r="A12" s="720" t="s">
        <v>823</v>
      </c>
      <c r="B12" s="418">
        <v>179480</v>
      </c>
      <c r="C12" s="418">
        <v>6750</v>
      </c>
      <c r="D12" s="843">
        <f t="shared" si="0"/>
        <v>3.7608647203030976E-2</v>
      </c>
      <c r="E12" s="418">
        <v>6013</v>
      </c>
      <c r="F12" s="419">
        <f t="shared" si="1"/>
        <v>1.1225677698320307</v>
      </c>
      <c r="G12" s="1516">
        <v>69.014213738291204</v>
      </c>
      <c r="H12" s="1516">
        <v>74.688818595393798</v>
      </c>
      <c r="I12" s="1516">
        <v>2.87516400794777E-3</v>
      </c>
      <c r="J12" s="1516">
        <v>0.76705342960544998</v>
      </c>
      <c r="K12" s="1516">
        <v>0.77205835442138204</v>
      </c>
      <c r="L12" s="1516">
        <v>431.294196707352</v>
      </c>
      <c r="M12" s="1516">
        <v>1.2583628181283E-2</v>
      </c>
      <c r="N12" s="1516">
        <v>1.68766120879771E-2</v>
      </c>
    </row>
    <row r="13" spans="1:14">
      <c r="A13" s="720" t="s">
        <v>824</v>
      </c>
      <c r="B13" s="418"/>
      <c r="C13" s="418"/>
      <c r="D13" s="843">
        <f t="shared" si="0"/>
        <v>0</v>
      </c>
      <c r="E13" s="418"/>
      <c r="F13" s="419">
        <f t="shared" si="1"/>
        <v>0</v>
      </c>
      <c r="G13" s="1516"/>
      <c r="H13" s="1516"/>
      <c r="I13" s="1516"/>
      <c r="J13" s="1516"/>
      <c r="K13" s="1516"/>
      <c r="L13" s="1516"/>
      <c r="M13" s="1516"/>
      <c r="N13" s="1516"/>
    </row>
    <row r="14" spans="1:14">
      <c r="A14" s="720" t="s">
        <v>825</v>
      </c>
      <c r="B14" s="418">
        <v>136885</v>
      </c>
      <c r="C14" s="418">
        <v>3275</v>
      </c>
      <c r="D14" s="843">
        <f t="shared" si="0"/>
        <v>2.3925192679986849E-2</v>
      </c>
      <c r="E14" s="418">
        <v>15028</v>
      </c>
      <c r="F14" s="419">
        <f t="shared" si="1"/>
        <v>0.21792653713068938</v>
      </c>
      <c r="G14" s="1516">
        <v>127.16450773195901</v>
      </c>
      <c r="H14" s="1516">
        <v>138.41319869883401</v>
      </c>
      <c r="I14" s="1516">
        <v>9.7146874742267998E-3</v>
      </c>
      <c r="J14" s="1516">
        <v>-2.4188263690721601</v>
      </c>
      <c r="K14" s="1516">
        <v>-0.97317601301165602</v>
      </c>
      <c r="L14" s="1516">
        <v>1566.9044974226799</v>
      </c>
      <c r="M14" s="1516">
        <v>3.00659834213465E-2</v>
      </c>
      <c r="N14" s="1516">
        <v>-3.6611552558937402E-2</v>
      </c>
    </row>
    <row r="15" spans="1:14">
      <c r="A15" s="720" t="s">
        <v>826</v>
      </c>
      <c r="B15" s="418">
        <v>236613</v>
      </c>
      <c r="C15" s="418">
        <v>9387</v>
      </c>
      <c r="D15" s="843">
        <f t="shared" si="0"/>
        <v>3.9672376412115989E-2</v>
      </c>
      <c r="E15" s="418">
        <v>40082</v>
      </c>
      <c r="F15" s="419">
        <f t="shared" si="1"/>
        <v>0.23419490045406915</v>
      </c>
      <c r="G15" s="1516">
        <v>80.834725002579702</v>
      </c>
      <c r="H15" s="1516">
        <v>83.926286005089096</v>
      </c>
      <c r="I15" s="1516">
        <v>4.1365793959117301E-3</v>
      </c>
      <c r="J15" s="1516">
        <v>0.85181618814197102</v>
      </c>
      <c r="K15" s="1516">
        <v>0.84457084763358803</v>
      </c>
      <c r="L15" s="1516">
        <v>439.55620054917102</v>
      </c>
      <c r="M15" s="1516">
        <v>1.5258017360774E-2</v>
      </c>
      <c r="N15" s="1516">
        <v>1.0543158898529199E-2</v>
      </c>
    </row>
    <row r="16" spans="1:14" ht="25.5">
      <c r="A16" s="720" t="s">
        <v>827</v>
      </c>
      <c r="B16" s="418"/>
      <c r="C16" s="418"/>
      <c r="D16" s="843"/>
      <c r="E16" s="418"/>
      <c r="F16" s="419"/>
      <c r="G16" s="1516"/>
      <c r="H16" s="418"/>
      <c r="I16" s="418"/>
      <c r="J16" s="418"/>
      <c r="K16" s="418"/>
      <c r="L16" s="418"/>
      <c r="M16" s="418"/>
      <c r="N16" s="418"/>
    </row>
    <row r="17" spans="1:14">
      <c r="A17" s="720" t="s">
        <v>828</v>
      </c>
      <c r="B17" s="418" t="s">
        <v>336</v>
      </c>
      <c r="C17" s="418">
        <v>8728</v>
      </c>
      <c r="D17" s="843">
        <f t="shared" ref="D17:D18" si="2">IFERROR(C17/B17,0)</f>
        <v>0</v>
      </c>
      <c r="E17" s="418">
        <v>54368</v>
      </c>
      <c r="F17" s="419">
        <f t="shared" ref="F17:F18" si="3">IFERROR(C17/E17,0)</f>
        <v>0.16053560918187168</v>
      </c>
      <c r="G17" s="1516">
        <v>80.834725002579702</v>
      </c>
      <c r="H17" s="1516">
        <v>87.887144060657107</v>
      </c>
      <c r="I17" s="1516">
        <v>5.1610495717676202E-3</v>
      </c>
      <c r="J17" s="1516">
        <v>4.2352182643689999E-2</v>
      </c>
      <c r="K17" s="1516">
        <v>0.56207192523167604</v>
      </c>
      <c r="L17" s="1516">
        <v>723.82381178413004</v>
      </c>
      <c r="M17" s="1516">
        <v>1.3596976859831701E-2</v>
      </c>
      <c r="N17" s="1516">
        <v>-1.5034055943235901E-3</v>
      </c>
    </row>
    <row r="18" spans="1:14">
      <c r="A18" s="720" t="s">
        <v>829</v>
      </c>
      <c r="B18" s="418">
        <v>13760</v>
      </c>
      <c r="C18" s="418">
        <v>3934</v>
      </c>
      <c r="D18" s="843">
        <f t="shared" si="2"/>
        <v>0.28590116279069766</v>
      </c>
      <c r="E18" s="418">
        <v>59874</v>
      </c>
      <c r="F18" s="419">
        <f t="shared" si="3"/>
        <v>6.5704646424157395E-2</v>
      </c>
      <c r="G18" s="1516">
        <v>123.15065520677599</v>
      </c>
      <c r="H18" s="1516">
        <v>124.839334164589</v>
      </c>
      <c r="I18" s="1516">
        <v>7.0633386148480299E-3</v>
      </c>
      <c r="J18" s="1516">
        <v>-0.35365539013452901</v>
      </c>
      <c r="K18" s="1516">
        <v>-0.157000682294264</v>
      </c>
      <c r="L18" s="1516">
        <v>843.83881664175397</v>
      </c>
      <c r="M18" s="1516">
        <v>3.20054720316768E-2</v>
      </c>
      <c r="N18" s="1516">
        <v>-1.03904810063926E-2</v>
      </c>
    </row>
    <row r="19" spans="1:14">
      <c r="A19" s="720" t="s">
        <v>830</v>
      </c>
      <c r="B19" s="1517">
        <v>166246.30864800001</v>
      </c>
      <c r="C19" s="418">
        <v>2232</v>
      </c>
      <c r="D19" s="843">
        <f t="shared" si="0"/>
        <v>1.3425862012526867E-2</v>
      </c>
      <c r="E19" s="418" t="s">
        <v>336</v>
      </c>
      <c r="F19" s="419">
        <f t="shared" si="1"/>
        <v>0</v>
      </c>
      <c r="G19" s="1516">
        <v>80.933849175176704</v>
      </c>
      <c r="H19" s="1516">
        <v>87.929995939910697</v>
      </c>
      <c r="I19" s="1516">
        <v>4.2274699921445403E-3</v>
      </c>
      <c r="J19" s="1516">
        <v>-0.39133361194029898</v>
      </c>
      <c r="K19" s="1516">
        <v>-2.1446753455135998</v>
      </c>
      <c r="L19" s="1516">
        <v>1150.3039198743099</v>
      </c>
      <c r="M19" s="1516">
        <v>2.85308827283338E-2</v>
      </c>
      <c r="N19" s="1516">
        <v>1.63923914564236E-3</v>
      </c>
    </row>
    <row r="20" spans="1:14">
      <c r="A20" s="720" t="s">
        <v>831</v>
      </c>
      <c r="B20" s="1517">
        <v>44771.077799999999</v>
      </c>
      <c r="C20" s="418" t="s">
        <v>336</v>
      </c>
      <c r="D20" s="843">
        <f t="shared" si="0"/>
        <v>0</v>
      </c>
      <c r="E20" s="418" t="s">
        <v>336</v>
      </c>
      <c r="F20" s="419">
        <f t="shared" si="1"/>
        <v>0</v>
      </c>
      <c r="G20" s="418" t="s">
        <v>336</v>
      </c>
      <c r="H20" s="418" t="s">
        <v>336</v>
      </c>
      <c r="I20" s="418" t="s">
        <v>336</v>
      </c>
      <c r="J20" s="418" t="s">
        <v>336</v>
      </c>
      <c r="K20" s="418" t="s">
        <v>336</v>
      </c>
      <c r="L20" s="418" t="s">
        <v>336</v>
      </c>
      <c r="M20" s="418" t="s">
        <v>336</v>
      </c>
      <c r="N20" s="418" t="s">
        <v>336</v>
      </c>
    </row>
    <row r="21" spans="1:14">
      <c r="A21" s="720" t="s">
        <v>832</v>
      </c>
      <c r="B21" s="418" t="s">
        <v>336</v>
      </c>
      <c r="C21" s="418">
        <v>12612</v>
      </c>
      <c r="D21" s="843">
        <f t="shared" si="0"/>
        <v>0</v>
      </c>
      <c r="E21" s="418" t="s">
        <v>336</v>
      </c>
      <c r="F21" s="419">
        <f t="shared" si="1"/>
        <v>0</v>
      </c>
      <c r="G21" s="1516">
        <v>92.961233470467207</v>
      </c>
      <c r="H21" s="1516">
        <v>98.4534725013024</v>
      </c>
      <c r="I21" s="1516">
        <v>5.6470340728768699E-3</v>
      </c>
      <c r="J21" s="1516">
        <v>-7.7774734058183997E-3</v>
      </c>
      <c r="K21" s="1516">
        <v>0.32813373759023601</v>
      </c>
      <c r="L21" s="1516">
        <v>755.41995004407897</v>
      </c>
      <c r="M21" s="1516">
        <v>1.8950441762347999E-2</v>
      </c>
      <c r="N21" s="1516">
        <v>-4.0663909923717798E-3</v>
      </c>
    </row>
    <row r="22" spans="1:14">
      <c r="A22" s="720" t="s">
        <v>833</v>
      </c>
      <c r="B22" s="418">
        <v>160975</v>
      </c>
      <c r="C22" s="418">
        <v>4311</v>
      </c>
      <c r="D22" s="843">
        <f t="shared" si="0"/>
        <v>2.6780555986954495E-2</v>
      </c>
      <c r="E22" s="418">
        <v>25904</v>
      </c>
      <c r="F22" s="419">
        <f t="shared" si="1"/>
        <v>0.16642217418159358</v>
      </c>
      <c r="G22" s="1516">
        <v>75.488914135896906</v>
      </c>
      <c r="H22" s="1516">
        <v>82.984081092992497</v>
      </c>
      <c r="I22" s="1516">
        <v>4.5017701988201899E-3</v>
      </c>
      <c r="J22" s="1516">
        <v>0.15450470176971801</v>
      </c>
      <c r="K22" s="1516">
        <v>0.54322785808726304</v>
      </c>
      <c r="L22" s="1516">
        <v>639.11835263272906</v>
      </c>
      <c r="M22" s="1516">
        <v>1.45351343271735E-2</v>
      </c>
      <c r="N22" s="1516">
        <v>1.20865516817083E-2</v>
      </c>
    </row>
    <row r="23" spans="1:14">
      <c r="A23" s="420" t="s">
        <v>834</v>
      </c>
      <c r="B23" s="421"/>
      <c r="C23" s="421"/>
      <c r="D23" s="421"/>
      <c r="E23" s="421"/>
      <c r="F23" s="421"/>
      <c r="G23" s="421"/>
      <c r="H23" s="421"/>
      <c r="I23" s="421"/>
      <c r="J23" s="421"/>
      <c r="K23" s="421"/>
      <c r="L23" s="421"/>
      <c r="M23" s="421"/>
      <c r="N23" s="421"/>
    </row>
    <row r="24" spans="1:14">
      <c r="A24" s="422" t="s">
        <v>835</v>
      </c>
      <c r="B24" s="418">
        <v>90092</v>
      </c>
      <c r="C24" s="418">
        <v>2421</v>
      </c>
      <c r="D24" s="843">
        <f t="shared" ref="D24:D35" si="4">IFERROR(C24/B24,0)</f>
        <v>2.6872530302357589E-2</v>
      </c>
      <c r="E24" s="418">
        <v>14298</v>
      </c>
      <c r="F24" s="419">
        <f t="shared" ref="F24:F35" si="5">IFERROR(C24/E24,0)</f>
        <v>0.1693243810323122</v>
      </c>
      <c r="G24" s="1516">
        <v>86.070980392156898</v>
      </c>
      <c r="H24" s="1516">
        <v>87.655386407766997</v>
      </c>
      <c r="I24" s="1516">
        <v>5.5984219146482097E-3</v>
      </c>
      <c r="J24" s="1516">
        <v>0.12741137216455201</v>
      </c>
      <c r="K24" s="1516">
        <v>0.91238717631068</v>
      </c>
      <c r="L24" s="1516">
        <v>632.16584006151504</v>
      </c>
      <c r="M24" s="1516">
        <v>1.39740891876974E-2</v>
      </c>
      <c r="N24" s="1516">
        <v>1.42113094374062E-2</v>
      </c>
    </row>
    <row r="25" spans="1:14">
      <c r="A25" s="844" t="s">
        <v>836</v>
      </c>
      <c r="B25" s="418">
        <v>8611</v>
      </c>
      <c r="C25" s="418">
        <v>214</v>
      </c>
      <c r="D25" s="843">
        <f t="shared" si="4"/>
        <v>2.485193357333643E-2</v>
      </c>
      <c r="E25" s="418">
        <v>2588</v>
      </c>
      <c r="F25" s="419">
        <f t="shared" si="5"/>
        <v>8.2689335394126734E-2</v>
      </c>
      <c r="G25" s="1516">
        <v>121.371168831169</v>
      </c>
      <c r="H25" s="1516">
        <v>134.20500000000001</v>
      </c>
      <c r="I25" s="1516">
        <v>1.0132886580086599E-2</v>
      </c>
      <c r="J25" s="1516">
        <v>1.5426739004329</v>
      </c>
      <c r="K25" s="1516">
        <v>8.9288030701754395E-2</v>
      </c>
      <c r="L25" s="1516">
        <v>975.16367965367999</v>
      </c>
      <c r="M25" s="1516">
        <v>1.2277828305361E-2</v>
      </c>
      <c r="N25" s="1516">
        <v>5.7337305981281896E-3</v>
      </c>
    </row>
    <row r="26" spans="1:14">
      <c r="A26" s="844" t="s">
        <v>837</v>
      </c>
      <c r="B26" s="418">
        <v>21716</v>
      </c>
      <c r="C26" s="418">
        <v>86</v>
      </c>
      <c r="D26" s="843">
        <f t="shared" si="4"/>
        <v>3.960213667342052E-3</v>
      </c>
      <c r="E26" s="418">
        <v>1438</v>
      </c>
      <c r="F26" s="419">
        <f t="shared" si="5"/>
        <v>5.9805285118219746E-2</v>
      </c>
      <c r="G26" s="1516">
        <v>226.431428571429</v>
      </c>
      <c r="H26" s="1516">
        <v>229.523265306122</v>
      </c>
      <c r="I26" s="1516">
        <v>2.8124975510204101E-2</v>
      </c>
      <c r="J26" s="1516">
        <v>-0.71589313265306098</v>
      </c>
      <c r="K26" s="1516">
        <v>0.16165788775510201</v>
      </c>
      <c r="L26" s="1516">
        <v>758.988265306122</v>
      </c>
      <c r="M26" s="1516">
        <v>0.12070066915203199</v>
      </c>
      <c r="N26" s="1516">
        <v>-1.0388010746944099E-3</v>
      </c>
    </row>
    <row r="27" spans="1:14">
      <c r="A27" s="844" t="s">
        <v>838</v>
      </c>
      <c r="B27" s="418">
        <v>131968</v>
      </c>
      <c r="C27" s="418">
        <v>94</v>
      </c>
      <c r="D27" s="843">
        <f t="shared" si="4"/>
        <v>7.1229388942774003E-4</v>
      </c>
      <c r="E27" s="418">
        <v>1497</v>
      </c>
      <c r="F27" s="419">
        <f t="shared" si="5"/>
        <v>6.2792251169004679E-2</v>
      </c>
      <c r="G27" s="1516">
        <v>200.36678571428601</v>
      </c>
      <c r="H27" s="1516">
        <v>206.76436363636401</v>
      </c>
      <c r="I27" s="1516">
        <v>1.27758E-2</v>
      </c>
      <c r="J27" s="1516">
        <v>0.28864285714285698</v>
      </c>
      <c r="K27" s="1516">
        <v>-3.2879272727272699</v>
      </c>
      <c r="L27" s="1516">
        <v>956.64678571428601</v>
      </c>
      <c r="M27" s="1516">
        <v>0.104218840163339</v>
      </c>
      <c r="N27" s="1516">
        <v>-1.6622188665831299E-2</v>
      </c>
    </row>
    <row r="28" spans="1:14">
      <c r="A28" s="844" t="s">
        <v>839</v>
      </c>
      <c r="B28" s="418">
        <v>63552</v>
      </c>
      <c r="C28" s="418">
        <v>667</v>
      </c>
      <c r="D28" s="843">
        <f t="shared" si="4"/>
        <v>1.0495342396777442E-2</v>
      </c>
      <c r="E28" s="418">
        <v>10509</v>
      </c>
      <c r="F28" s="419">
        <f t="shared" si="5"/>
        <v>6.3469407174802553E-2</v>
      </c>
      <c r="G28" s="1516">
        <v>146.277642384106</v>
      </c>
      <c r="H28" s="1516">
        <v>151.29573726541599</v>
      </c>
      <c r="I28" s="1516">
        <v>1.15151276821192E-2</v>
      </c>
      <c r="J28" s="1516">
        <v>0.17384622251655599</v>
      </c>
      <c r="K28" s="1516">
        <v>-0.99027627613941005</v>
      </c>
      <c r="L28" s="1516">
        <v>853.87434437086097</v>
      </c>
      <c r="M28" s="1516">
        <v>3.4184264399116898E-2</v>
      </c>
      <c r="N28" s="1516">
        <v>-2.7181090735283399E-3</v>
      </c>
    </row>
    <row r="29" spans="1:14">
      <c r="A29" s="844" t="s">
        <v>840</v>
      </c>
      <c r="B29" s="418">
        <v>16775</v>
      </c>
      <c r="C29" s="418">
        <v>55</v>
      </c>
      <c r="D29" s="843">
        <f t="shared" ref="D29:D32" si="6">IFERROR(C29/B29,0)</f>
        <v>3.2786885245901639E-3</v>
      </c>
      <c r="E29" s="418">
        <v>3891</v>
      </c>
      <c r="F29" s="419">
        <f t="shared" ref="F29:F32" si="7">IFERROR(C29/E29,0)</f>
        <v>1.4135183757388847E-2</v>
      </c>
      <c r="G29" s="1516">
        <v>212.09655172413801</v>
      </c>
      <c r="H29" s="1516">
        <v>212.09655172413801</v>
      </c>
      <c r="I29" s="1516">
        <v>2.71840689655172E-2</v>
      </c>
      <c r="J29" s="1516">
        <v>-3.6448275862069002E-2</v>
      </c>
      <c r="K29" s="1516">
        <v>-3.6448275862069002E-2</v>
      </c>
      <c r="L29" s="1516">
        <v>667.51051724137903</v>
      </c>
      <c r="M29" s="1516">
        <v>0.31168339441979898</v>
      </c>
      <c r="N29" s="418" t="s">
        <v>336</v>
      </c>
    </row>
    <row r="30" spans="1:14">
      <c r="A30" s="845" t="s">
        <v>841</v>
      </c>
      <c r="B30" s="418">
        <v>244028</v>
      </c>
      <c r="C30" s="418">
        <v>8139</v>
      </c>
      <c r="D30" s="843">
        <f t="shared" si="6"/>
        <v>3.3352730014588487E-2</v>
      </c>
      <c r="E30" s="418">
        <v>78062</v>
      </c>
      <c r="F30" s="419">
        <f t="shared" si="7"/>
        <v>0.10426327790730446</v>
      </c>
      <c r="G30" s="1516">
        <v>101.788200390222</v>
      </c>
      <c r="H30" s="1516">
        <v>103.29106048246101</v>
      </c>
      <c r="I30" s="1516">
        <v>6.6708515321932697E-3</v>
      </c>
      <c r="J30" s="1516">
        <v>-0.33389575175025799</v>
      </c>
      <c r="K30" s="1516">
        <v>0.692665926465447</v>
      </c>
      <c r="L30" s="1516">
        <v>732.68245495236999</v>
      </c>
      <c r="M30" s="1516">
        <v>1.9009481201051399E-2</v>
      </c>
      <c r="N30" s="1516">
        <v>-8.2967209481808805E-5</v>
      </c>
    </row>
    <row r="31" spans="1:14">
      <c r="A31" s="845" t="s">
        <v>842</v>
      </c>
      <c r="B31" s="418">
        <v>4649</v>
      </c>
      <c r="C31" s="418">
        <v>15</v>
      </c>
      <c r="D31" s="843">
        <f t="shared" si="6"/>
        <v>3.2265003226500323E-3</v>
      </c>
      <c r="E31" s="418">
        <v>1234</v>
      </c>
      <c r="F31" s="419">
        <f t="shared" si="7"/>
        <v>1.2155591572123177E-2</v>
      </c>
      <c r="G31" s="1516">
        <v>85.206666666666706</v>
      </c>
      <c r="H31" s="1516">
        <v>85.206666666666706</v>
      </c>
      <c r="I31" s="1516">
        <v>1.0443466666666699E-2</v>
      </c>
      <c r="J31" s="418">
        <v>0</v>
      </c>
      <c r="K31" s="418">
        <v>0</v>
      </c>
      <c r="L31" s="1516">
        <v>436.04666666666702</v>
      </c>
      <c r="M31" s="1516">
        <v>7.6363868373884002E-3</v>
      </c>
      <c r="N31" s="418" t="s">
        <v>336</v>
      </c>
    </row>
    <row r="32" spans="1:14">
      <c r="A32" s="845" t="s">
        <v>843</v>
      </c>
      <c r="B32" s="418">
        <v>99636</v>
      </c>
      <c r="C32" s="418">
        <v>4397</v>
      </c>
      <c r="D32" s="843">
        <f t="shared" si="6"/>
        <v>4.4130635513268297E-2</v>
      </c>
      <c r="E32" s="418">
        <v>34165</v>
      </c>
      <c r="F32" s="419">
        <f t="shared" si="7"/>
        <v>0.12869896092492317</v>
      </c>
      <c r="G32" s="1516">
        <v>74.978445360824793</v>
      </c>
      <c r="H32" s="1516">
        <v>88.142027591973203</v>
      </c>
      <c r="I32" s="1516">
        <v>3.4814917938144302E-3</v>
      </c>
      <c r="J32" s="1516">
        <v>0.394152674226804</v>
      </c>
      <c r="K32" s="1516">
        <v>-0.23042632316053499</v>
      </c>
      <c r="L32" s="1516">
        <v>806.65915051546403</v>
      </c>
      <c r="M32" s="1516">
        <v>1.3075889824317099E-2</v>
      </c>
      <c r="N32" s="1516">
        <v>-1.40124078279845E-2</v>
      </c>
    </row>
    <row r="33" spans="1:14">
      <c r="A33" s="845" t="s">
        <v>844</v>
      </c>
      <c r="B33" s="418">
        <v>3490</v>
      </c>
      <c r="C33" s="418">
        <v>42</v>
      </c>
      <c r="D33" s="843">
        <f t="shared" si="4"/>
        <v>1.2034383954154728E-2</v>
      </c>
      <c r="E33" s="418">
        <v>696</v>
      </c>
      <c r="F33" s="419">
        <f t="shared" si="5"/>
        <v>6.0344827586206899E-2</v>
      </c>
      <c r="G33" s="1516">
        <v>262.606274509804</v>
      </c>
      <c r="H33" s="1516">
        <v>262.606274509804</v>
      </c>
      <c r="I33" s="1516">
        <v>3.26045960784314E-2</v>
      </c>
      <c r="J33" s="1516">
        <v>-8.6274509803921599E-3</v>
      </c>
      <c r="K33" s="1516">
        <v>-8.6274509803921599E-3</v>
      </c>
      <c r="L33" s="1516">
        <v>759.75196078431395</v>
      </c>
      <c r="M33" s="1516">
        <v>0.200159271227795</v>
      </c>
      <c r="N33" s="418" t="s">
        <v>336</v>
      </c>
    </row>
    <row r="34" spans="1:14">
      <c r="A34" s="845" t="s">
        <v>845</v>
      </c>
      <c r="B34" s="418">
        <v>1084</v>
      </c>
      <c r="C34" s="418">
        <v>14</v>
      </c>
      <c r="D34" s="843">
        <f t="shared" si="4"/>
        <v>1.2915129151291513E-2</v>
      </c>
      <c r="E34" s="418">
        <v>129</v>
      </c>
      <c r="F34" s="419">
        <f t="shared" si="5"/>
        <v>0.10852713178294573</v>
      </c>
      <c r="G34" s="1516">
        <v>10.9655555555556</v>
      </c>
      <c r="H34" s="1516">
        <v>11.610588235294101</v>
      </c>
      <c r="I34" s="1516">
        <v>-2.0308000000000001E-3</v>
      </c>
      <c r="J34" s="1516">
        <v>-0.499473277777778</v>
      </c>
      <c r="K34" s="1516">
        <v>-7.7053246470588199</v>
      </c>
      <c r="L34" s="1516">
        <v>1199.0444444444399</v>
      </c>
      <c r="M34" s="1516">
        <v>-5.21584839977156E-3</v>
      </c>
      <c r="N34" s="1516">
        <v>0.25980669550315899</v>
      </c>
    </row>
    <row r="35" spans="1:14">
      <c r="A35" s="845" t="s">
        <v>846</v>
      </c>
      <c r="B35" s="418">
        <v>293478</v>
      </c>
      <c r="C35" s="418">
        <v>1781</v>
      </c>
      <c r="D35" s="843">
        <f t="shared" si="4"/>
        <v>6.0685979869019146E-3</v>
      </c>
      <c r="E35" s="418">
        <v>10466</v>
      </c>
      <c r="F35" s="419">
        <f t="shared" si="5"/>
        <v>0.17017007452703994</v>
      </c>
      <c r="G35" s="1516">
        <v>92.708559322033906</v>
      </c>
      <c r="H35" s="1516">
        <v>93.303338666666704</v>
      </c>
      <c r="I35" s="1516">
        <v>6.4505620762711898E-3</v>
      </c>
      <c r="J35" s="1516">
        <v>9.9705445444915303E-2</v>
      </c>
      <c r="K35" s="1516">
        <v>0.69293006986666705</v>
      </c>
      <c r="L35" s="1516">
        <v>698.96666843220305</v>
      </c>
      <c r="M35" s="1516">
        <v>1.5361224710559101E-2</v>
      </c>
      <c r="N35" s="1516">
        <v>6.7655257327840501E-3</v>
      </c>
    </row>
    <row r="36" spans="1:14">
      <c r="A36" s="925" t="s">
        <v>847</v>
      </c>
      <c r="B36" s="1281"/>
      <c r="C36" s="1116"/>
      <c r="D36" s="1116"/>
      <c r="E36" s="1116"/>
      <c r="F36" s="1116"/>
      <c r="G36" s="1116"/>
      <c r="H36" s="1116"/>
      <c r="I36" s="1116"/>
      <c r="J36" s="1116"/>
      <c r="K36" s="446"/>
      <c r="L36" s="1306"/>
      <c r="M36" s="1306"/>
      <c r="N36" s="1306"/>
    </row>
    <row r="37" spans="1:14">
      <c r="A37" s="844" t="s">
        <v>848</v>
      </c>
      <c r="B37" s="418">
        <v>289316</v>
      </c>
      <c r="C37" s="418">
        <v>11713</v>
      </c>
      <c r="D37" s="843">
        <f t="shared" ref="D37:D47" si="8">IFERROR(C37/B37,0)</f>
        <v>4.048514427131579E-2</v>
      </c>
      <c r="E37" s="418">
        <v>114091</v>
      </c>
      <c r="F37" s="419">
        <f t="shared" ref="F37:F47" si="9">IFERROR(C37/E37,0)</f>
        <v>0.10266366321620461</v>
      </c>
      <c r="G37" s="1516">
        <v>94.4839256428628</v>
      </c>
      <c r="H37" s="1516">
        <v>99.380107025026106</v>
      </c>
      <c r="I37" s="1516">
        <v>6.1513046254279098E-3</v>
      </c>
      <c r="J37" s="1516">
        <v>-0.14173561794443101</v>
      </c>
      <c r="K37" s="1516">
        <v>0.91837602824495002</v>
      </c>
      <c r="L37" s="1516">
        <v>709.20993790303305</v>
      </c>
      <c r="M37" s="1516">
        <v>1.87139982952884E-2</v>
      </c>
      <c r="N37" s="1516">
        <v>-4.9836108398852701E-3</v>
      </c>
    </row>
    <row r="38" spans="1:14">
      <c r="A38" s="844" t="s">
        <v>849</v>
      </c>
      <c r="B38" s="418">
        <v>43709</v>
      </c>
      <c r="C38" s="418">
        <v>182</v>
      </c>
      <c r="D38" s="843">
        <f t="shared" ref="D38" si="10">IFERROR(C38/B38,0)</f>
        <v>4.1639021711775605E-3</v>
      </c>
      <c r="E38" s="418">
        <v>1884</v>
      </c>
      <c r="F38" s="419">
        <f t="shared" ref="F38" si="11">IFERROR(C38/E38,0)</f>
        <v>9.6602972399150749E-2</v>
      </c>
      <c r="G38" s="1516">
        <v>47.1568648648649</v>
      </c>
      <c r="H38" s="1516">
        <v>51.827135135135102</v>
      </c>
      <c r="I38" s="1516">
        <v>1.68992108108108E-3</v>
      </c>
      <c r="J38" s="1516">
        <v>1.9491124324324299E-2</v>
      </c>
      <c r="K38" s="1516">
        <v>0.71678842162162204</v>
      </c>
      <c r="L38" s="1516">
        <v>493.52145945945898</v>
      </c>
      <c r="M38" s="1516">
        <v>7.3176162766891897E-3</v>
      </c>
      <c r="N38" s="1516">
        <v>7.1079147007922598E-4</v>
      </c>
    </row>
    <row r="39" spans="1:14">
      <c r="A39" s="844" t="s">
        <v>850</v>
      </c>
      <c r="B39" s="418" t="s">
        <v>336</v>
      </c>
      <c r="C39" s="418" t="s">
        <v>336</v>
      </c>
      <c r="D39" s="843">
        <f t="shared" si="8"/>
        <v>0</v>
      </c>
      <c r="E39" s="418" t="s">
        <v>336</v>
      </c>
      <c r="F39" s="419">
        <f t="shared" si="9"/>
        <v>0</v>
      </c>
      <c r="G39" s="418" t="s">
        <v>336</v>
      </c>
      <c r="H39" s="418" t="s">
        <v>336</v>
      </c>
      <c r="I39" s="418" t="s">
        <v>336</v>
      </c>
      <c r="J39" s="418" t="s">
        <v>336</v>
      </c>
      <c r="K39" s="418" t="s">
        <v>336</v>
      </c>
      <c r="L39" s="418" t="s">
        <v>336</v>
      </c>
      <c r="M39" s="418" t="s">
        <v>336</v>
      </c>
      <c r="N39" s="418" t="s">
        <v>336</v>
      </c>
    </row>
    <row r="40" spans="1:14">
      <c r="A40" s="844" t="s">
        <v>851</v>
      </c>
      <c r="B40" s="418">
        <v>144053</v>
      </c>
      <c r="C40" s="418">
        <v>5080</v>
      </c>
      <c r="D40" s="843">
        <f t="shared" si="8"/>
        <v>3.5264798372821114E-2</v>
      </c>
      <c r="E40" s="418">
        <v>38526</v>
      </c>
      <c r="F40" s="419">
        <f t="shared" si="9"/>
        <v>0.13185900430877848</v>
      </c>
      <c r="G40" s="1516">
        <v>112.62887436043199</v>
      </c>
      <c r="H40" s="1516">
        <v>115.797829059829</v>
      </c>
      <c r="I40" s="1516">
        <v>6.1250668940685997E-3</v>
      </c>
      <c r="J40" s="1516">
        <v>0.30916338904680701</v>
      </c>
      <c r="K40" s="1516">
        <v>0.90018142526115896</v>
      </c>
      <c r="L40" s="1516">
        <v>618.22862990335398</v>
      </c>
      <c r="M40" s="1516">
        <v>1.6432442233552402E-2</v>
      </c>
      <c r="N40" s="1516">
        <v>2.1571783396524599E-3</v>
      </c>
    </row>
    <row r="41" spans="1:14">
      <c r="A41" s="844" t="s">
        <v>852</v>
      </c>
      <c r="B41" s="418">
        <v>52414</v>
      </c>
      <c r="C41" s="418">
        <v>903</v>
      </c>
      <c r="D41" s="843">
        <f t="shared" si="8"/>
        <v>1.722822146754684E-2</v>
      </c>
      <c r="E41" s="418">
        <v>8700</v>
      </c>
      <c r="F41" s="419">
        <f t="shared" si="9"/>
        <v>0.10379310344827586</v>
      </c>
      <c r="G41" s="1516">
        <v>124.320285423038</v>
      </c>
      <c r="H41" s="1516">
        <v>129.04645426515901</v>
      </c>
      <c r="I41" s="1516">
        <v>9.5826044852191598E-3</v>
      </c>
      <c r="J41" s="1516">
        <v>-0.81143606320081596</v>
      </c>
      <c r="K41" s="1516">
        <v>1.23327977595067</v>
      </c>
      <c r="L41" s="1516">
        <v>738.623312945973</v>
      </c>
      <c r="M41" s="1516">
        <v>6.8704794536259498E-3</v>
      </c>
      <c r="N41" s="1516">
        <v>-1.10067006085179E-3</v>
      </c>
    </row>
    <row r="42" spans="1:14">
      <c r="A42" s="844" t="s">
        <v>853</v>
      </c>
      <c r="B42" s="1517">
        <v>132033.39670000001</v>
      </c>
      <c r="C42" s="418">
        <v>2060</v>
      </c>
      <c r="D42" s="843">
        <f t="shared" si="8"/>
        <v>1.5602113188685388E-2</v>
      </c>
      <c r="E42" s="418">
        <v>13846</v>
      </c>
      <c r="F42" s="419">
        <f t="shared" si="9"/>
        <v>0.14877943088256537</v>
      </c>
      <c r="G42" s="1516">
        <v>96.249164030727499</v>
      </c>
      <c r="H42" s="1516">
        <v>99.077595628415295</v>
      </c>
      <c r="I42" s="1516">
        <v>6.3597663804789897E-3</v>
      </c>
      <c r="J42" s="1516">
        <v>0.41850859240849497</v>
      </c>
      <c r="K42" s="1516">
        <v>0.96273201958105603</v>
      </c>
      <c r="L42" s="1516">
        <v>672.491558969724</v>
      </c>
      <c r="M42" s="1516">
        <v>1.84253920081042E-2</v>
      </c>
      <c r="N42" s="1516">
        <v>4.5931139688824098E-2</v>
      </c>
    </row>
    <row r="43" spans="1:14">
      <c r="A43" s="844" t="s">
        <v>854</v>
      </c>
      <c r="B43" s="418"/>
      <c r="C43" s="418"/>
      <c r="D43" s="843"/>
      <c r="E43" s="418"/>
      <c r="F43" s="419"/>
      <c r="G43" s="1516"/>
      <c r="H43" s="1516"/>
      <c r="I43" s="1516"/>
      <c r="J43" s="1516"/>
      <c r="K43" s="1516"/>
      <c r="L43" s="1516"/>
      <c r="M43" s="1516"/>
      <c r="N43" s="1516"/>
    </row>
    <row r="44" spans="1:14">
      <c r="A44" s="768" t="s">
        <v>855</v>
      </c>
      <c r="B44" s="418">
        <v>275414</v>
      </c>
      <c r="C44" s="418">
        <v>1562</v>
      </c>
      <c r="D44" s="843">
        <f t="shared" ref="D44:D46" si="12">IFERROR(C44/B44,0)</f>
        <v>5.6714618719455072E-3</v>
      </c>
      <c r="E44" s="418">
        <v>25751</v>
      </c>
      <c r="F44" s="419">
        <f t="shared" ref="F44:F46" si="13">IFERROR(C44/E44,0)</f>
        <v>6.0657838530542504E-2</v>
      </c>
      <c r="G44" s="1516">
        <v>140.329031141869</v>
      </c>
      <c r="H44" s="1516">
        <v>146.721291469194</v>
      </c>
      <c r="I44" s="1516">
        <v>1.02392576701269E-2</v>
      </c>
      <c r="J44" s="1516">
        <v>-0.83569112918108401</v>
      </c>
      <c r="K44" s="1516">
        <v>0.28726989454976298</v>
      </c>
      <c r="L44" s="1516">
        <v>901.068223760092</v>
      </c>
      <c r="M44" s="1516">
        <v>3.4045929788804601E-2</v>
      </c>
      <c r="N44" s="1516">
        <v>-1.3246695566938201E-3</v>
      </c>
    </row>
    <row r="45" spans="1:14">
      <c r="A45" s="768" t="s">
        <v>856</v>
      </c>
      <c r="B45" s="418">
        <v>318131</v>
      </c>
      <c r="C45" s="418">
        <v>3631</v>
      </c>
      <c r="D45" s="843">
        <f t="shared" si="12"/>
        <v>1.1413537190654164E-2</v>
      </c>
      <c r="E45" s="418">
        <v>43488</v>
      </c>
      <c r="F45" s="419">
        <f t="shared" si="13"/>
        <v>8.3494297277409854E-2</v>
      </c>
      <c r="G45" s="1516">
        <v>106.962026553106</v>
      </c>
      <c r="H45" s="1516">
        <v>111.252212005109</v>
      </c>
      <c r="I45" s="1516">
        <v>6.1693501503005998E-3</v>
      </c>
      <c r="J45" s="1516">
        <v>-0.23203252880761499</v>
      </c>
      <c r="K45" s="1516">
        <v>4.0798504469987201E-2</v>
      </c>
      <c r="L45" s="1516">
        <v>849.584634268537</v>
      </c>
      <c r="M45" s="1516">
        <v>2.0934366572745899E-2</v>
      </c>
      <c r="N45" s="1516">
        <v>-8.0668982383352503E-3</v>
      </c>
    </row>
    <row r="46" spans="1:14">
      <c r="A46" s="768" t="s">
        <v>857</v>
      </c>
      <c r="B46" s="418">
        <v>243149</v>
      </c>
      <c r="C46" s="418">
        <v>7421</v>
      </c>
      <c r="D46" s="843">
        <f t="shared" si="12"/>
        <v>3.0520380507425487E-2</v>
      </c>
      <c r="E46" s="418">
        <v>48085</v>
      </c>
      <c r="F46" s="419">
        <f t="shared" si="13"/>
        <v>0.15433087241343454</v>
      </c>
      <c r="G46" s="1516">
        <v>75.917798813580703</v>
      </c>
      <c r="H46" s="1516">
        <v>82.239643221202897</v>
      </c>
      <c r="I46" s="1516">
        <v>4.5144195885396896E-3</v>
      </c>
      <c r="J46" s="1516">
        <v>0.17391360267575401</v>
      </c>
      <c r="K46" s="1516">
        <v>0.545861044087666</v>
      </c>
      <c r="L46" s="1516">
        <v>680.24405906853497</v>
      </c>
      <c r="M46" s="1516">
        <v>1.47044628520446E-2</v>
      </c>
      <c r="N46" s="1516">
        <v>-2.9473199838800398E-3</v>
      </c>
    </row>
    <row r="47" spans="1:14">
      <c r="A47" s="844" t="s">
        <v>858</v>
      </c>
      <c r="B47" s="418">
        <v>35421</v>
      </c>
      <c r="C47" s="418">
        <v>1372</v>
      </c>
      <c r="D47" s="843">
        <f t="shared" si="8"/>
        <v>3.8734084300273849E-2</v>
      </c>
      <c r="E47" s="418">
        <v>9810</v>
      </c>
      <c r="F47" s="419">
        <f t="shared" si="9"/>
        <v>0.13985728848114168</v>
      </c>
      <c r="G47" s="1516">
        <v>83.185423023578394</v>
      </c>
      <c r="H47" s="1516">
        <v>83.532994428969403</v>
      </c>
      <c r="I47" s="1516">
        <v>4.2348256588072104E-3</v>
      </c>
      <c r="J47" s="1516">
        <v>0.46286048196948698</v>
      </c>
      <c r="K47" s="1516">
        <v>0.82900056754874696</v>
      </c>
      <c r="L47" s="1516">
        <v>491.66579750346699</v>
      </c>
      <c r="M47" s="1516">
        <v>1.34660209278948E-2</v>
      </c>
      <c r="N47" s="1516">
        <v>4.2699974700715201E-3</v>
      </c>
    </row>
    <row r="48" spans="1:14">
      <c r="A48" s="925" t="s">
        <v>859</v>
      </c>
      <c r="B48" s="1281"/>
      <c r="C48" s="1116"/>
      <c r="D48" s="1116"/>
      <c r="E48" s="1116"/>
      <c r="F48" s="1139"/>
      <c r="G48" s="1116"/>
      <c r="H48" s="1116"/>
      <c r="I48" s="1116"/>
      <c r="J48" s="1116"/>
      <c r="K48" s="446"/>
      <c r="L48" s="1306"/>
      <c r="M48" s="1306"/>
      <c r="N48" s="1306"/>
    </row>
    <row r="49" spans="1:14">
      <c r="A49" s="844" t="s">
        <v>860</v>
      </c>
      <c r="B49" s="1517">
        <v>20925</v>
      </c>
      <c r="C49" s="418">
        <v>865</v>
      </c>
      <c r="D49" s="843">
        <f>IFERROR(C49/B49,0)</f>
        <v>4.1338112305854241E-2</v>
      </c>
      <c r="E49" s="418">
        <v>6345</v>
      </c>
      <c r="F49" s="419">
        <f>IFERROR(C49/E49,0)</f>
        <v>0.13632781717888101</v>
      </c>
      <c r="G49" s="1516">
        <v>115.270609243697</v>
      </c>
      <c r="H49" s="1516">
        <v>122.570256959315</v>
      </c>
      <c r="I49" s="1516">
        <v>9.2601180672268902E-3</v>
      </c>
      <c r="J49" s="1516">
        <v>-1.00737605252101</v>
      </c>
      <c r="K49" s="1516">
        <v>0.388627406852248</v>
      </c>
      <c r="L49" s="1516">
        <v>1045.3115966386599</v>
      </c>
      <c r="M49" s="1516">
        <v>1.0975615453425E-2</v>
      </c>
      <c r="N49" s="1516">
        <v>-3.8571108088158397E-2</v>
      </c>
    </row>
    <row r="50" spans="1:14">
      <c r="A50" s="844" t="s">
        <v>861</v>
      </c>
      <c r="B50" s="1517"/>
      <c r="C50" s="418"/>
      <c r="D50" s="843"/>
      <c r="E50" s="418"/>
      <c r="F50" s="419"/>
      <c r="G50" s="1516"/>
      <c r="H50" s="1516"/>
      <c r="I50" s="1516"/>
      <c r="J50" s="1516"/>
      <c r="K50" s="1516"/>
      <c r="L50" s="1516"/>
      <c r="M50" s="1516"/>
      <c r="N50" s="1516"/>
    </row>
    <row r="51" spans="1:14">
      <c r="A51" s="768" t="s">
        <v>855</v>
      </c>
      <c r="B51" s="1517">
        <v>283333</v>
      </c>
      <c r="C51" s="418">
        <v>4324</v>
      </c>
      <c r="D51" s="843">
        <f t="shared" ref="D51:D53" si="14">IFERROR(C51/B51,0)</f>
        <v>1.5261194424934618E-2</v>
      </c>
      <c r="E51" s="418">
        <v>52064</v>
      </c>
      <c r="F51" s="419">
        <f t="shared" ref="F51:F53" si="15">IFERROR(C51/E51,0)</f>
        <v>8.3051628764597415E-2</v>
      </c>
      <c r="G51" s="1516">
        <v>104.890938552189</v>
      </c>
      <c r="H51" s="1516">
        <v>110.543548317977</v>
      </c>
      <c r="I51" s="1516">
        <v>6.5072085016834999E-3</v>
      </c>
      <c r="J51" s="1516">
        <v>-0.138477974116162</v>
      </c>
      <c r="K51" s="1516">
        <v>-0.17121219905721</v>
      </c>
      <c r="L51" s="1516">
        <v>788.71985900673405</v>
      </c>
      <c r="M51" s="1516">
        <v>2.0862497547353601E-2</v>
      </c>
      <c r="N51" s="1516">
        <v>3.8467801269543699E-3</v>
      </c>
    </row>
    <row r="52" spans="1:14">
      <c r="A52" s="768" t="s">
        <v>856</v>
      </c>
      <c r="B52" s="1517">
        <v>195497</v>
      </c>
      <c r="C52" s="418">
        <v>4421</v>
      </c>
      <c r="D52" s="843">
        <f t="shared" si="14"/>
        <v>2.2614157762011693E-2</v>
      </c>
      <c r="E52" s="418">
        <v>37918</v>
      </c>
      <c r="F52" s="419">
        <f t="shared" si="15"/>
        <v>0.11659370219948309</v>
      </c>
      <c r="G52" s="1516">
        <v>84.663769934084598</v>
      </c>
      <c r="H52" s="1516">
        <v>93.921290670114203</v>
      </c>
      <c r="I52" s="1516">
        <v>4.92272566446949E-3</v>
      </c>
      <c r="J52" s="1516">
        <v>0.14749363300021301</v>
      </c>
      <c r="K52" s="1516">
        <v>0.52481416849816898</v>
      </c>
      <c r="L52" s="1516">
        <v>761.09075908994305</v>
      </c>
      <c r="M52" s="1516">
        <v>1.6659633300395001E-2</v>
      </c>
      <c r="N52" s="1516">
        <v>-2.6108659691442701E-2</v>
      </c>
    </row>
    <row r="53" spans="1:14">
      <c r="A53" s="768" t="s">
        <v>857</v>
      </c>
      <c r="B53" s="1517">
        <v>113025</v>
      </c>
      <c r="C53" s="418">
        <v>3869</v>
      </c>
      <c r="D53" s="843">
        <f t="shared" si="14"/>
        <v>3.4231364742313648E-2</v>
      </c>
      <c r="E53" s="418">
        <v>27342</v>
      </c>
      <c r="F53" s="419">
        <f t="shared" si="15"/>
        <v>0.14150391339331431</v>
      </c>
      <c r="G53" s="1516">
        <v>89.462141154029595</v>
      </c>
      <c r="H53" s="1516">
        <v>90.958054549843098</v>
      </c>
      <c r="I53" s="1516">
        <v>5.7407800190748702E-3</v>
      </c>
      <c r="J53" s="1516">
        <v>-0.24631855555555601</v>
      </c>
      <c r="K53" s="1516">
        <v>0.79457880231716105</v>
      </c>
      <c r="L53" s="1516">
        <v>719.16099904625696</v>
      </c>
      <c r="M53" s="1516">
        <v>1.93424541764344E-2</v>
      </c>
      <c r="N53" s="1516">
        <v>9.3362406439743192E-3</v>
      </c>
    </row>
    <row r="54" spans="1:14">
      <c r="A54" s="423" t="s">
        <v>862</v>
      </c>
      <c r="B54" s="1517">
        <v>115906.848048</v>
      </c>
      <c r="C54" s="418">
        <v>874</v>
      </c>
      <c r="D54" s="843">
        <f>IFERROR(C54/B54,0)</f>
        <v>7.5405380675872937E-3</v>
      </c>
      <c r="E54" s="418" t="s">
        <v>336</v>
      </c>
      <c r="F54" s="419">
        <f>IFERROR(C54/E54,0)</f>
        <v>0</v>
      </c>
      <c r="G54" s="1516">
        <v>106.837207859359</v>
      </c>
      <c r="H54" s="1516">
        <v>116.32518907563001</v>
      </c>
      <c r="I54" s="1516">
        <v>6.53594477766287E-3</v>
      </c>
      <c r="J54" s="1516">
        <v>-0.93989185108583195</v>
      </c>
      <c r="K54" s="1516">
        <v>-1.28243216386555</v>
      </c>
      <c r="L54" s="1516">
        <v>1215.6124922440499</v>
      </c>
      <c r="M54" s="1516">
        <v>2.4912335648919998E-2</v>
      </c>
      <c r="N54" s="1516">
        <v>4.33929269786361E-4</v>
      </c>
    </row>
    <row r="55" spans="1:14">
      <c r="A55" s="488"/>
      <c r="D55" s="489"/>
      <c r="F55" s="489"/>
    </row>
    <row r="56" spans="1:14" ht="14.1" customHeight="1">
      <c r="A56" s="2052" t="s">
        <v>863</v>
      </c>
      <c r="B56" s="2052"/>
      <c r="C56" s="2052"/>
      <c r="D56" s="2052"/>
      <c r="E56" s="2052"/>
      <c r="F56" s="2052"/>
      <c r="G56" s="2052"/>
      <c r="H56" s="2052"/>
      <c r="I56" s="2052"/>
      <c r="J56" s="2052"/>
      <c r="K56" s="2052"/>
      <c r="L56" s="2052"/>
      <c r="M56" s="2052"/>
    </row>
    <row r="57" spans="1:14">
      <c r="A57" s="488"/>
      <c r="D57" s="489"/>
      <c r="F57" s="489"/>
    </row>
    <row r="58" spans="1:14" ht="22.5" customHeight="1" thickBot="1">
      <c r="A58" s="441" t="s">
        <v>864</v>
      </c>
      <c r="B58" s="442"/>
    </row>
    <row r="59" spans="1:14" ht="77.25" thickBot="1">
      <c r="A59" s="1377" t="s">
        <v>806</v>
      </c>
      <c r="B59" s="1378" t="s">
        <v>865</v>
      </c>
      <c r="C59" s="1378" t="s">
        <v>866</v>
      </c>
      <c r="D59" s="1378" t="s">
        <v>809</v>
      </c>
      <c r="E59" s="1378" t="s">
        <v>867</v>
      </c>
      <c r="F59" s="1378" t="s">
        <v>811</v>
      </c>
      <c r="G59" s="1378" t="s">
        <v>868</v>
      </c>
      <c r="H59" s="1378" t="s">
        <v>869</v>
      </c>
      <c r="I59" s="1378" t="s">
        <v>870</v>
      </c>
      <c r="J59" s="1378" t="s">
        <v>871</v>
      </c>
      <c r="K59" s="1378" t="s">
        <v>872</v>
      </c>
      <c r="L59" s="1378" t="s">
        <v>873</v>
      </c>
      <c r="M59" s="1378" t="s">
        <v>874</v>
      </c>
      <c r="N59" s="1378" t="s">
        <v>875</v>
      </c>
    </row>
    <row r="60" spans="1:14">
      <c r="A60" s="925" t="s">
        <v>820</v>
      </c>
      <c r="B60" s="417"/>
      <c r="C60" s="417"/>
      <c r="D60" s="417"/>
      <c r="E60" s="417"/>
      <c r="F60" s="417"/>
      <c r="G60" s="417"/>
      <c r="H60" s="417"/>
      <c r="I60" s="417"/>
      <c r="J60" s="417"/>
      <c r="K60" s="417"/>
      <c r="L60" s="417"/>
      <c r="M60" s="417"/>
      <c r="N60" s="417"/>
    </row>
    <row r="61" spans="1:14">
      <c r="A61" s="723" t="s">
        <v>403</v>
      </c>
      <c r="B61" s="846"/>
      <c r="C61" s="846"/>
      <c r="D61" s="847">
        <f t="shared" ref="D61:D72" si="16">IFERROR(C61/B61,0)</f>
        <v>0</v>
      </c>
      <c r="E61" s="846"/>
      <c r="F61" s="847">
        <f t="shared" ref="F61:F72" si="17">IFERROR(C61/E61,0)</f>
        <v>0</v>
      </c>
      <c r="G61" s="421"/>
      <c r="H61" s="421"/>
      <c r="I61" s="421"/>
      <c r="J61" s="421"/>
      <c r="K61" s="421"/>
      <c r="L61" s="421"/>
      <c r="M61" s="421"/>
      <c r="N61" s="421"/>
    </row>
    <row r="62" spans="1:14">
      <c r="A62" s="723" t="s">
        <v>821</v>
      </c>
      <c r="B62" s="846"/>
      <c r="C62" s="846"/>
      <c r="D62" s="847">
        <f t="shared" si="16"/>
        <v>0</v>
      </c>
      <c r="E62" s="846"/>
      <c r="F62" s="847">
        <f t="shared" si="17"/>
        <v>0</v>
      </c>
      <c r="G62" s="421"/>
      <c r="H62" s="421"/>
      <c r="I62" s="421"/>
      <c r="J62" s="421"/>
      <c r="K62" s="421"/>
      <c r="L62" s="421"/>
      <c r="M62" s="421"/>
      <c r="N62" s="421"/>
    </row>
    <row r="63" spans="1:14">
      <c r="A63" s="723" t="s">
        <v>822</v>
      </c>
      <c r="B63" s="724"/>
      <c r="C63" s="724"/>
      <c r="D63" s="847">
        <f t="shared" si="16"/>
        <v>0</v>
      </c>
      <c r="E63" s="724"/>
      <c r="F63" s="725">
        <f t="shared" si="17"/>
        <v>0</v>
      </c>
      <c r="G63" s="421"/>
      <c r="H63" s="421"/>
      <c r="I63" s="421"/>
      <c r="J63" s="421"/>
      <c r="K63" s="421"/>
      <c r="L63" s="421"/>
      <c r="M63" s="421"/>
      <c r="N63" s="421"/>
    </row>
    <row r="64" spans="1:14">
      <c r="A64" s="723" t="s">
        <v>823</v>
      </c>
      <c r="B64" s="724"/>
      <c r="C64" s="724"/>
      <c r="D64" s="847">
        <f t="shared" si="16"/>
        <v>0</v>
      </c>
      <c r="E64" s="724"/>
      <c r="F64" s="725">
        <f t="shared" si="17"/>
        <v>0</v>
      </c>
      <c r="G64" s="421"/>
      <c r="H64" s="421"/>
      <c r="I64" s="421"/>
      <c r="J64" s="421"/>
      <c r="K64" s="421"/>
      <c r="L64" s="421"/>
      <c r="M64" s="421"/>
      <c r="N64" s="421"/>
    </row>
    <row r="65" spans="1:14">
      <c r="A65" s="723" t="s">
        <v>824</v>
      </c>
      <c r="B65" s="421"/>
      <c r="C65" s="421"/>
      <c r="D65" s="847">
        <f t="shared" si="16"/>
        <v>0</v>
      </c>
      <c r="E65" s="421"/>
      <c r="F65" s="725">
        <f t="shared" si="17"/>
        <v>0</v>
      </c>
      <c r="G65" s="421"/>
      <c r="H65" s="421"/>
      <c r="I65" s="421"/>
      <c r="J65" s="421"/>
      <c r="K65" s="421"/>
      <c r="L65" s="421"/>
      <c r="M65" s="421"/>
      <c r="N65" s="421"/>
    </row>
    <row r="66" spans="1:14">
      <c r="A66" s="723" t="s">
        <v>825</v>
      </c>
      <c r="B66" s="421"/>
      <c r="C66" s="421"/>
      <c r="D66" s="847">
        <f t="shared" si="16"/>
        <v>0</v>
      </c>
      <c r="E66" s="421"/>
      <c r="F66" s="725">
        <f t="shared" si="17"/>
        <v>0</v>
      </c>
      <c r="G66" s="421"/>
      <c r="H66" s="421"/>
      <c r="I66" s="421"/>
      <c r="J66" s="421"/>
      <c r="K66" s="421"/>
      <c r="L66" s="421"/>
      <c r="M66" s="421"/>
      <c r="N66" s="421"/>
    </row>
    <row r="67" spans="1:14">
      <c r="A67" s="723" t="s">
        <v>826</v>
      </c>
      <c r="B67" s="421"/>
      <c r="C67" s="421"/>
      <c r="D67" s="847">
        <f t="shared" si="16"/>
        <v>0</v>
      </c>
      <c r="E67" s="421"/>
      <c r="F67" s="725">
        <f t="shared" si="17"/>
        <v>0</v>
      </c>
      <c r="G67" s="421"/>
      <c r="H67" s="421"/>
      <c r="I67" s="421"/>
      <c r="J67" s="421"/>
      <c r="K67" s="421"/>
      <c r="L67" s="421"/>
      <c r="M67" s="421"/>
      <c r="N67" s="421"/>
    </row>
    <row r="68" spans="1:14" ht="25.5">
      <c r="A68" s="723" t="s">
        <v>827</v>
      </c>
      <c r="B68" s="421"/>
      <c r="C68" s="421"/>
      <c r="D68" s="847">
        <f t="shared" si="16"/>
        <v>0</v>
      </c>
      <c r="E68" s="421"/>
      <c r="F68" s="725">
        <f t="shared" si="17"/>
        <v>0</v>
      </c>
      <c r="G68" s="421"/>
      <c r="H68" s="421"/>
      <c r="I68" s="421"/>
      <c r="J68" s="421"/>
      <c r="K68" s="421"/>
      <c r="L68" s="421"/>
      <c r="M68" s="421"/>
      <c r="N68" s="421"/>
    </row>
    <row r="69" spans="1:14">
      <c r="A69" s="723" t="s">
        <v>830</v>
      </c>
      <c r="B69" s="421"/>
      <c r="C69" s="421"/>
      <c r="D69" s="847">
        <f t="shared" si="16"/>
        <v>0</v>
      </c>
      <c r="E69" s="421"/>
      <c r="F69" s="725">
        <f t="shared" si="17"/>
        <v>0</v>
      </c>
      <c r="G69" s="421"/>
      <c r="H69" s="421"/>
      <c r="I69" s="421"/>
      <c r="J69" s="421"/>
      <c r="K69" s="421"/>
      <c r="L69" s="421"/>
      <c r="M69" s="421"/>
      <c r="N69" s="421"/>
    </row>
    <row r="70" spans="1:14">
      <c r="A70" s="723" t="s">
        <v>831</v>
      </c>
      <c r="B70" s="421"/>
      <c r="C70" s="421"/>
      <c r="D70" s="847">
        <f t="shared" si="16"/>
        <v>0</v>
      </c>
      <c r="E70" s="421"/>
      <c r="F70" s="725">
        <f t="shared" si="17"/>
        <v>0</v>
      </c>
      <c r="G70" s="421"/>
      <c r="H70" s="421"/>
      <c r="I70" s="421"/>
      <c r="J70" s="421"/>
      <c r="K70" s="421"/>
      <c r="L70" s="421"/>
      <c r="M70" s="421"/>
      <c r="N70" s="421"/>
    </row>
    <row r="71" spans="1:14">
      <c r="A71" s="723" t="s">
        <v>832</v>
      </c>
      <c r="B71" s="421"/>
      <c r="C71" s="421"/>
      <c r="D71" s="847">
        <f t="shared" si="16"/>
        <v>0</v>
      </c>
      <c r="E71" s="421"/>
      <c r="F71" s="725">
        <f t="shared" si="17"/>
        <v>0</v>
      </c>
      <c r="G71" s="421"/>
      <c r="H71" s="421"/>
      <c r="I71" s="421"/>
      <c r="J71" s="421"/>
      <c r="K71" s="421"/>
      <c r="L71" s="421"/>
      <c r="M71" s="421"/>
      <c r="N71" s="421"/>
    </row>
    <row r="72" spans="1:14">
      <c r="A72" s="723" t="s">
        <v>833</v>
      </c>
      <c r="B72" s="421"/>
      <c r="C72" s="421"/>
      <c r="D72" s="847">
        <f t="shared" si="16"/>
        <v>0</v>
      </c>
      <c r="E72" s="421"/>
      <c r="F72" s="725">
        <f t="shared" si="17"/>
        <v>0</v>
      </c>
      <c r="G72" s="421"/>
      <c r="H72" s="421"/>
      <c r="I72" s="421"/>
      <c r="J72" s="421"/>
      <c r="K72" s="421"/>
      <c r="L72" s="421"/>
      <c r="M72" s="421"/>
      <c r="N72" s="421"/>
    </row>
    <row r="73" spans="1:14">
      <c r="A73" s="420" t="s">
        <v>834</v>
      </c>
      <c r="B73" s="421"/>
      <c r="C73" s="421"/>
      <c r="D73" s="421"/>
      <c r="E73" s="421"/>
      <c r="F73" s="421"/>
      <c r="G73" s="421"/>
      <c r="H73" s="421"/>
      <c r="I73" s="421"/>
      <c r="J73" s="421"/>
      <c r="K73" s="421"/>
      <c r="L73" s="421"/>
      <c r="M73" s="421"/>
      <c r="N73" s="421"/>
    </row>
    <row r="74" spans="1:14">
      <c r="A74" s="422" t="s">
        <v>835</v>
      </c>
      <c r="B74" s="721"/>
      <c r="C74" s="721"/>
      <c r="D74" s="843">
        <f t="shared" ref="D74:D83" si="18">IFERROR(C74/B74,0)</f>
        <v>0</v>
      </c>
      <c r="E74" s="721"/>
      <c r="F74" s="419">
        <f t="shared" ref="F74:F83" si="19">IFERROR(C74/E74,0)</f>
        <v>0</v>
      </c>
      <c r="G74" s="721"/>
      <c r="H74" s="721"/>
      <c r="I74" s="721"/>
      <c r="J74" s="721"/>
      <c r="K74" s="721"/>
      <c r="L74" s="721"/>
      <c r="M74" s="721"/>
      <c r="N74" s="721"/>
    </row>
    <row r="75" spans="1:14">
      <c r="A75" s="844" t="s">
        <v>836</v>
      </c>
      <c r="B75" s="842"/>
      <c r="C75" s="842"/>
      <c r="D75" s="843">
        <f t="shared" si="18"/>
        <v>0</v>
      </c>
      <c r="E75" s="842"/>
      <c r="F75" s="843">
        <f t="shared" si="19"/>
        <v>0</v>
      </c>
      <c r="G75" s="842"/>
      <c r="H75" s="842"/>
      <c r="I75" s="842"/>
      <c r="J75" s="842"/>
      <c r="K75" s="842"/>
      <c r="L75" s="842"/>
      <c r="M75" s="842"/>
      <c r="N75" s="842"/>
    </row>
    <row r="76" spans="1:14">
      <c r="A76" s="844" t="s">
        <v>837</v>
      </c>
      <c r="B76" s="842"/>
      <c r="C76" s="842"/>
      <c r="D76" s="843">
        <f t="shared" si="18"/>
        <v>0</v>
      </c>
      <c r="E76" s="842"/>
      <c r="F76" s="843">
        <f t="shared" si="19"/>
        <v>0</v>
      </c>
      <c r="G76" s="842"/>
      <c r="H76" s="842"/>
      <c r="I76" s="842"/>
      <c r="J76" s="842"/>
      <c r="K76" s="842"/>
      <c r="L76" s="842"/>
      <c r="M76" s="842"/>
      <c r="N76" s="842"/>
    </row>
    <row r="77" spans="1:14">
      <c r="A77" s="844" t="s">
        <v>838</v>
      </c>
      <c r="B77" s="842"/>
      <c r="C77" s="842"/>
      <c r="D77" s="843">
        <f t="shared" si="18"/>
        <v>0</v>
      </c>
      <c r="E77" s="842"/>
      <c r="F77" s="843">
        <f t="shared" si="19"/>
        <v>0</v>
      </c>
      <c r="G77" s="842"/>
      <c r="H77" s="842"/>
      <c r="I77" s="842"/>
      <c r="J77" s="842"/>
      <c r="K77" s="842"/>
      <c r="L77" s="842"/>
      <c r="M77" s="842"/>
      <c r="N77" s="842"/>
    </row>
    <row r="78" spans="1:14">
      <c r="A78" s="844" t="s">
        <v>839</v>
      </c>
      <c r="B78" s="842"/>
      <c r="C78" s="842"/>
      <c r="D78" s="843">
        <f t="shared" si="18"/>
        <v>0</v>
      </c>
      <c r="E78" s="842"/>
      <c r="F78" s="843">
        <f t="shared" si="19"/>
        <v>0</v>
      </c>
      <c r="G78" s="842"/>
      <c r="H78" s="842"/>
      <c r="I78" s="842"/>
      <c r="J78" s="842"/>
      <c r="K78" s="842"/>
      <c r="L78" s="842"/>
      <c r="M78" s="842"/>
      <c r="N78" s="842"/>
    </row>
    <row r="79" spans="1:14" ht="25.5">
      <c r="A79" s="845" t="s">
        <v>876</v>
      </c>
      <c r="B79" s="842"/>
      <c r="C79" s="842"/>
      <c r="D79" s="843">
        <f t="shared" si="18"/>
        <v>0</v>
      </c>
      <c r="E79" s="842"/>
      <c r="F79" s="843">
        <f t="shared" si="19"/>
        <v>0</v>
      </c>
      <c r="G79" s="842"/>
      <c r="H79" s="842"/>
      <c r="I79" s="842"/>
      <c r="J79" s="842"/>
      <c r="K79" s="842"/>
      <c r="L79" s="842"/>
      <c r="M79" s="842"/>
      <c r="N79" s="842"/>
    </row>
    <row r="80" spans="1:14" ht="25.5">
      <c r="A80" s="845" t="s">
        <v>877</v>
      </c>
      <c r="B80" s="842"/>
      <c r="C80" s="842"/>
      <c r="D80" s="843">
        <f t="shared" si="18"/>
        <v>0</v>
      </c>
      <c r="E80" s="842"/>
      <c r="F80" s="843">
        <f t="shared" si="19"/>
        <v>0</v>
      </c>
      <c r="G80" s="842"/>
      <c r="H80" s="842"/>
      <c r="I80" s="842"/>
      <c r="J80" s="842"/>
      <c r="K80" s="842"/>
      <c r="L80" s="842"/>
      <c r="M80" s="842"/>
      <c r="N80" s="842"/>
    </row>
    <row r="81" spans="1:14" ht="25.5">
      <c r="A81" s="845" t="s">
        <v>878</v>
      </c>
      <c r="B81" s="842"/>
      <c r="C81" s="842"/>
      <c r="D81" s="843">
        <f t="shared" si="18"/>
        <v>0</v>
      </c>
      <c r="E81" s="842"/>
      <c r="F81" s="843">
        <f t="shared" si="19"/>
        <v>0</v>
      </c>
      <c r="G81" s="842"/>
      <c r="H81" s="842"/>
      <c r="I81" s="842"/>
      <c r="J81" s="842"/>
      <c r="K81" s="842"/>
      <c r="L81" s="842"/>
      <c r="M81" s="842"/>
      <c r="N81" s="842"/>
    </row>
    <row r="82" spans="1:14" ht="25.5">
      <c r="A82" s="845" t="s">
        <v>879</v>
      </c>
      <c r="B82" s="842"/>
      <c r="C82" s="842"/>
      <c r="D82" s="843">
        <f t="shared" si="18"/>
        <v>0</v>
      </c>
      <c r="E82" s="842"/>
      <c r="F82" s="843">
        <f t="shared" si="19"/>
        <v>0</v>
      </c>
      <c r="G82" s="842"/>
      <c r="H82" s="842"/>
      <c r="I82" s="842"/>
      <c r="J82" s="842"/>
      <c r="K82" s="842"/>
      <c r="L82" s="842"/>
      <c r="M82" s="842"/>
      <c r="N82" s="842"/>
    </row>
    <row r="83" spans="1:14">
      <c r="A83" s="845" t="s">
        <v>846</v>
      </c>
      <c r="B83" s="842"/>
      <c r="C83" s="842"/>
      <c r="D83" s="843">
        <f t="shared" si="18"/>
        <v>0</v>
      </c>
      <c r="E83" s="842"/>
      <c r="F83" s="843">
        <f t="shared" si="19"/>
        <v>0</v>
      </c>
      <c r="G83" s="842"/>
      <c r="H83" s="842"/>
      <c r="I83" s="842"/>
      <c r="J83" s="842"/>
      <c r="K83" s="842"/>
      <c r="L83" s="842"/>
      <c r="M83" s="842"/>
      <c r="N83" s="842"/>
    </row>
    <row r="84" spans="1:14">
      <c r="A84" s="925" t="s">
        <v>847</v>
      </c>
      <c r="B84" s="1281"/>
      <c r="C84" s="1116"/>
      <c r="D84" s="1116"/>
      <c r="E84" s="1116"/>
      <c r="F84" s="1116"/>
      <c r="G84" s="1116"/>
      <c r="H84" s="1116"/>
      <c r="I84" s="1116"/>
      <c r="J84" s="1116"/>
      <c r="K84" s="446"/>
      <c r="L84" s="1306"/>
      <c r="M84" s="1306"/>
      <c r="N84" s="1306"/>
    </row>
    <row r="85" spans="1:14">
      <c r="A85" s="848" t="s">
        <v>848</v>
      </c>
      <c r="B85" s="846"/>
      <c r="C85" s="846"/>
      <c r="D85" s="847">
        <f t="shared" ref="D85:D91" si="20">IFERROR(C85/B85,0)</f>
        <v>0</v>
      </c>
      <c r="E85" s="846"/>
      <c r="F85" s="847">
        <f t="shared" ref="F85:F91" si="21">IFERROR(C85/E85,0)</f>
        <v>0</v>
      </c>
      <c r="G85" s="846"/>
      <c r="H85" s="846"/>
      <c r="I85" s="846"/>
      <c r="J85" s="846"/>
      <c r="K85" s="846"/>
      <c r="L85" s="846"/>
      <c r="M85" s="846"/>
      <c r="N85" s="846"/>
    </row>
    <row r="86" spans="1:14">
      <c r="A86" s="848" t="s">
        <v>850</v>
      </c>
      <c r="B86" s="846"/>
      <c r="C86" s="846"/>
      <c r="D86" s="847">
        <f t="shared" si="20"/>
        <v>0</v>
      </c>
      <c r="E86" s="846"/>
      <c r="F86" s="847">
        <f t="shared" si="21"/>
        <v>0</v>
      </c>
      <c r="G86" s="846"/>
      <c r="H86" s="846"/>
      <c r="I86" s="846"/>
      <c r="J86" s="846"/>
      <c r="K86" s="846"/>
      <c r="L86" s="846"/>
      <c r="M86" s="846"/>
      <c r="N86" s="846"/>
    </row>
    <row r="87" spans="1:14">
      <c r="A87" s="848" t="s">
        <v>851</v>
      </c>
      <c r="B87" s="846"/>
      <c r="C87" s="846"/>
      <c r="D87" s="847">
        <f t="shared" si="20"/>
        <v>0</v>
      </c>
      <c r="E87" s="846"/>
      <c r="F87" s="847">
        <f t="shared" si="21"/>
        <v>0</v>
      </c>
      <c r="G87" s="846"/>
      <c r="H87" s="846"/>
      <c r="I87" s="846"/>
      <c r="J87" s="846"/>
      <c r="K87" s="846"/>
      <c r="L87" s="846"/>
      <c r="M87" s="846"/>
      <c r="N87" s="846"/>
    </row>
    <row r="88" spans="1:14">
      <c r="A88" s="848" t="s">
        <v>852</v>
      </c>
      <c r="B88" s="846"/>
      <c r="C88" s="846"/>
      <c r="D88" s="847">
        <f t="shared" si="20"/>
        <v>0</v>
      </c>
      <c r="E88" s="846"/>
      <c r="F88" s="847">
        <f t="shared" si="21"/>
        <v>0</v>
      </c>
      <c r="G88" s="846"/>
      <c r="H88" s="846"/>
      <c r="I88" s="846"/>
      <c r="J88" s="846"/>
      <c r="K88" s="846"/>
      <c r="L88" s="846"/>
      <c r="M88" s="846"/>
      <c r="N88" s="846"/>
    </row>
    <row r="89" spans="1:14">
      <c r="A89" s="848" t="s">
        <v>853</v>
      </c>
      <c r="B89" s="846"/>
      <c r="C89" s="846"/>
      <c r="D89" s="847">
        <f t="shared" si="20"/>
        <v>0</v>
      </c>
      <c r="E89" s="846"/>
      <c r="F89" s="847">
        <f t="shared" si="21"/>
        <v>0</v>
      </c>
      <c r="G89" s="846"/>
      <c r="H89" s="846"/>
      <c r="I89" s="846"/>
      <c r="J89" s="846"/>
      <c r="K89" s="846"/>
      <c r="L89" s="846"/>
      <c r="M89" s="846"/>
      <c r="N89" s="846"/>
    </row>
    <row r="90" spans="1:14">
      <c r="A90" s="848" t="s">
        <v>854</v>
      </c>
      <c r="B90" s="846"/>
      <c r="C90" s="846"/>
      <c r="D90" s="847">
        <f t="shared" si="20"/>
        <v>0</v>
      </c>
      <c r="E90" s="846"/>
      <c r="F90" s="847">
        <f t="shared" si="21"/>
        <v>0</v>
      </c>
      <c r="G90" s="846"/>
      <c r="H90" s="846"/>
      <c r="I90" s="846"/>
      <c r="J90" s="846"/>
      <c r="K90" s="846"/>
      <c r="L90" s="846"/>
      <c r="M90" s="846"/>
      <c r="N90" s="846"/>
    </row>
    <row r="91" spans="1:14">
      <c r="A91" s="848" t="s">
        <v>858</v>
      </c>
      <c r="B91" s="846"/>
      <c r="C91" s="846"/>
      <c r="D91" s="847">
        <f t="shared" si="20"/>
        <v>0</v>
      </c>
      <c r="E91" s="846"/>
      <c r="F91" s="847">
        <f t="shared" si="21"/>
        <v>0</v>
      </c>
      <c r="G91" s="846"/>
      <c r="H91" s="846"/>
      <c r="I91" s="846"/>
      <c r="J91" s="846"/>
      <c r="K91" s="846"/>
      <c r="L91" s="846"/>
      <c r="M91" s="846"/>
      <c r="N91" s="846"/>
    </row>
    <row r="92" spans="1:14">
      <c r="A92" s="1281" t="s">
        <v>859</v>
      </c>
      <c r="B92" s="1281"/>
      <c r="C92" s="1281"/>
      <c r="D92" s="1281"/>
      <c r="E92" s="1281"/>
      <c r="F92" s="1281"/>
      <c r="G92" s="1281"/>
      <c r="H92" s="1281"/>
      <c r="I92" s="1281"/>
      <c r="J92" s="1281"/>
      <c r="K92" s="1281"/>
      <c r="L92" s="1281"/>
      <c r="M92" s="1281"/>
      <c r="N92" s="1281"/>
    </row>
    <row r="93" spans="1:14">
      <c r="A93" s="848" t="s">
        <v>860</v>
      </c>
      <c r="B93" s="846"/>
      <c r="C93" s="846"/>
      <c r="D93" s="847">
        <f>IFERROR(C93/B93,0)</f>
        <v>0</v>
      </c>
      <c r="E93" s="846"/>
      <c r="F93" s="847">
        <f>IFERROR(C93/E93,0)</f>
        <v>0</v>
      </c>
      <c r="G93" s="846"/>
      <c r="H93" s="846"/>
      <c r="I93" s="846"/>
      <c r="J93" s="846"/>
      <c r="K93" s="846"/>
      <c r="L93" s="846"/>
      <c r="M93" s="846"/>
      <c r="N93" s="846"/>
    </row>
    <row r="94" spans="1:14">
      <c r="A94" s="848" t="s">
        <v>861</v>
      </c>
      <c r="B94" s="846"/>
      <c r="C94" s="846"/>
      <c r="D94" s="726">
        <f>IFERROR(C94/B94,0)</f>
        <v>0</v>
      </c>
      <c r="E94" s="846"/>
      <c r="F94" s="847">
        <f>IFERROR(C94/E94,0)</f>
        <v>0</v>
      </c>
      <c r="G94" s="846"/>
      <c r="H94" s="846"/>
      <c r="I94" s="846"/>
      <c r="J94" s="846"/>
      <c r="K94" s="846"/>
      <c r="L94" s="846"/>
      <c r="M94" s="846"/>
      <c r="N94" s="846"/>
    </row>
    <row r="95" spans="1:14" ht="13.5" thickBot="1">
      <c r="A95" s="727" t="s">
        <v>862</v>
      </c>
      <c r="B95" s="728"/>
      <c r="C95" s="926"/>
      <c r="D95" s="729">
        <f>IFERROR(C95/B95,0)</f>
        <v>0</v>
      </c>
      <c r="E95" s="927"/>
      <c r="F95" s="729">
        <f>IFERROR(C95/E95,0)</f>
        <v>0</v>
      </c>
      <c r="G95" s="728"/>
      <c r="H95" s="728"/>
      <c r="I95" s="728"/>
      <c r="J95" s="728"/>
      <c r="K95" s="728"/>
      <c r="L95" s="728"/>
      <c r="M95" s="728"/>
      <c r="N95" s="728"/>
    </row>
    <row r="96" spans="1:14">
      <c r="A96" s="730" t="s">
        <v>880</v>
      </c>
    </row>
    <row r="97" spans="1:14">
      <c r="A97" s="488"/>
      <c r="D97" s="489"/>
      <c r="F97" s="489"/>
    </row>
    <row r="99" spans="1:14" ht="18">
      <c r="A99" s="443" t="s">
        <v>628</v>
      </c>
      <c r="M99" s="2051"/>
      <c r="N99" s="2051"/>
    </row>
    <row r="100" spans="1:14" ht="89.25">
      <c r="A100" s="1792" t="s">
        <v>806</v>
      </c>
      <c r="B100" s="1787" t="s">
        <v>807</v>
      </c>
      <c r="C100" s="1787" t="s">
        <v>808</v>
      </c>
      <c r="D100" s="1787" t="s">
        <v>809</v>
      </c>
      <c r="E100" s="1787" t="s">
        <v>810</v>
      </c>
      <c r="F100" s="1787" t="s">
        <v>881</v>
      </c>
      <c r="G100" s="1787" t="s">
        <v>812</v>
      </c>
      <c r="H100" s="1787" t="s">
        <v>813</v>
      </c>
      <c r="I100" s="1787" t="s">
        <v>814</v>
      </c>
      <c r="J100" s="1787" t="s">
        <v>815</v>
      </c>
      <c r="K100" s="1787" t="s">
        <v>816</v>
      </c>
      <c r="L100" s="1787" t="s">
        <v>817</v>
      </c>
      <c r="M100" s="1787" t="s">
        <v>818</v>
      </c>
      <c r="N100" s="1787" t="s">
        <v>819</v>
      </c>
    </row>
    <row r="101" spans="1:14">
      <c r="A101" s="1780" t="s">
        <v>820</v>
      </c>
      <c r="B101" s="1781"/>
      <c r="C101" s="1781"/>
      <c r="D101" s="1781"/>
      <c r="E101" s="1781"/>
      <c r="F101" s="1781"/>
      <c r="G101" s="1781"/>
      <c r="H101" s="1781"/>
      <c r="I101" s="1781"/>
      <c r="J101" s="1781"/>
      <c r="K101" s="1781"/>
      <c r="L101" s="1781"/>
      <c r="M101" s="1781"/>
      <c r="N101" s="1782"/>
    </row>
    <row r="102" spans="1:14">
      <c r="A102" s="1783" t="s">
        <v>403</v>
      </c>
      <c r="B102" s="842"/>
      <c r="C102" s="842"/>
      <c r="D102" s="843">
        <f t="shared" ref="D102:D113" si="22">IFERROR(C102/B102,0)</f>
        <v>0</v>
      </c>
      <c r="E102" s="842"/>
      <c r="F102" s="843">
        <f t="shared" ref="F102:F113" si="23">IFERROR(C102/E102,0)</f>
        <v>0</v>
      </c>
      <c r="G102" s="426"/>
      <c r="H102" s="426"/>
      <c r="I102" s="426"/>
      <c r="J102" s="426"/>
      <c r="K102" s="426"/>
      <c r="L102" s="426"/>
      <c r="M102" s="426"/>
      <c r="N102" s="1788"/>
    </row>
    <row r="103" spans="1:14">
      <c r="A103" s="1783" t="s">
        <v>821</v>
      </c>
      <c r="B103" s="842"/>
      <c r="C103" s="842"/>
      <c r="D103" s="843">
        <f t="shared" si="22"/>
        <v>0</v>
      </c>
      <c r="E103" s="842"/>
      <c r="F103" s="843">
        <f t="shared" si="23"/>
        <v>0</v>
      </c>
      <c r="G103" s="426"/>
      <c r="H103" s="426"/>
      <c r="I103" s="426"/>
      <c r="J103" s="426"/>
      <c r="K103" s="426"/>
      <c r="L103" s="426"/>
      <c r="M103" s="426"/>
      <c r="N103" s="1788"/>
    </row>
    <row r="104" spans="1:14">
      <c r="A104" s="1783" t="s">
        <v>822</v>
      </c>
      <c r="B104" s="721"/>
      <c r="C104" s="721"/>
      <c r="D104" s="843">
        <f t="shared" si="22"/>
        <v>0</v>
      </c>
      <c r="E104" s="721"/>
      <c r="F104" s="419">
        <f t="shared" si="23"/>
        <v>0</v>
      </c>
      <c r="G104" s="426"/>
      <c r="H104" s="426"/>
      <c r="I104" s="426"/>
      <c r="J104" s="426"/>
      <c r="K104" s="426"/>
      <c r="L104" s="426"/>
      <c r="M104" s="426"/>
      <c r="N104" s="1788"/>
    </row>
    <row r="105" spans="1:14">
      <c r="A105" s="1783" t="s">
        <v>823</v>
      </c>
      <c r="B105" s="721"/>
      <c r="C105" s="721"/>
      <c r="D105" s="843">
        <f t="shared" si="22"/>
        <v>0</v>
      </c>
      <c r="E105" s="721"/>
      <c r="F105" s="419">
        <f t="shared" si="23"/>
        <v>0</v>
      </c>
      <c r="G105" s="426"/>
      <c r="H105" s="426"/>
      <c r="I105" s="426"/>
      <c r="J105" s="426"/>
      <c r="K105" s="426"/>
      <c r="L105" s="426"/>
      <c r="M105" s="426"/>
      <c r="N105" s="1788"/>
    </row>
    <row r="106" spans="1:14">
      <c r="A106" s="1783" t="s">
        <v>824</v>
      </c>
      <c r="B106" s="721"/>
      <c r="C106" s="721"/>
      <c r="D106" s="843">
        <f t="shared" si="22"/>
        <v>0</v>
      </c>
      <c r="E106" s="721"/>
      <c r="F106" s="419">
        <f t="shared" si="23"/>
        <v>0</v>
      </c>
      <c r="G106" s="426"/>
      <c r="H106" s="426"/>
      <c r="I106" s="426"/>
      <c r="J106" s="426"/>
      <c r="K106" s="426"/>
      <c r="L106" s="426"/>
      <c r="M106" s="426"/>
      <c r="N106" s="1788"/>
    </row>
    <row r="107" spans="1:14">
      <c r="A107" s="1783" t="s">
        <v>825</v>
      </c>
      <c r="B107" s="721"/>
      <c r="C107" s="721"/>
      <c r="D107" s="843">
        <f t="shared" si="22"/>
        <v>0</v>
      </c>
      <c r="E107" s="721"/>
      <c r="F107" s="419">
        <f t="shared" si="23"/>
        <v>0</v>
      </c>
      <c r="G107" s="426"/>
      <c r="H107" s="426"/>
      <c r="I107" s="426"/>
      <c r="J107" s="426"/>
      <c r="K107" s="426"/>
      <c r="L107" s="426"/>
      <c r="M107" s="426"/>
      <c r="N107" s="1788"/>
    </row>
    <row r="108" spans="1:14">
      <c r="A108" s="1783" t="s">
        <v>826</v>
      </c>
      <c r="B108" s="418"/>
      <c r="C108" s="418"/>
      <c r="D108" s="843">
        <f t="shared" si="22"/>
        <v>0</v>
      </c>
      <c r="E108" s="418"/>
      <c r="F108" s="427">
        <f t="shared" si="23"/>
        <v>0</v>
      </c>
      <c r="G108" s="426"/>
      <c r="H108" s="426"/>
      <c r="I108" s="426"/>
      <c r="J108" s="426"/>
      <c r="K108" s="426"/>
      <c r="L108" s="426"/>
      <c r="M108" s="426"/>
      <c r="N108" s="1788"/>
    </row>
    <row r="109" spans="1:14" ht="25.5">
      <c r="A109" s="1783" t="s">
        <v>827</v>
      </c>
      <c r="B109" s="418"/>
      <c r="C109" s="418"/>
      <c r="D109" s="843">
        <f t="shared" si="22"/>
        <v>0</v>
      </c>
      <c r="E109" s="418"/>
      <c r="F109" s="427">
        <f t="shared" si="23"/>
        <v>0</v>
      </c>
      <c r="G109" s="426"/>
      <c r="H109" s="426"/>
      <c r="I109" s="426"/>
      <c r="J109" s="426"/>
      <c r="K109" s="426"/>
      <c r="L109" s="426"/>
      <c r="M109" s="426"/>
      <c r="N109" s="1788"/>
    </row>
    <row r="110" spans="1:14">
      <c r="A110" s="1783" t="s">
        <v>830</v>
      </c>
      <c r="B110" s="418"/>
      <c r="C110" s="418"/>
      <c r="D110" s="843">
        <f t="shared" si="22"/>
        <v>0</v>
      </c>
      <c r="E110" s="418"/>
      <c r="F110" s="427">
        <f t="shared" si="23"/>
        <v>0</v>
      </c>
      <c r="G110" s="426"/>
      <c r="H110" s="426"/>
      <c r="I110" s="426"/>
      <c r="J110" s="426"/>
      <c r="K110" s="426"/>
      <c r="L110" s="426"/>
      <c r="M110" s="426"/>
      <c r="N110" s="1788"/>
    </row>
    <row r="111" spans="1:14">
      <c r="A111" s="1783" t="s">
        <v>831</v>
      </c>
      <c r="B111" s="418"/>
      <c r="C111" s="418"/>
      <c r="D111" s="843">
        <f t="shared" si="22"/>
        <v>0</v>
      </c>
      <c r="E111" s="418"/>
      <c r="F111" s="427">
        <f t="shared" si="23"/>
        <v>0</v>
      </c>
      <c r="G111" s="426"/>
      <c r="H111" s="426"/>
      <c r="I111" s="426"/>
      <c r="J111" s="426"/>
      <c r="K111" s="426"/>
      <c r="L111" s="426"/>
      <c r="M111" s="426"/>
      <c r="N111" s="1788"/>
    </row>
    <row r="112" spans="1:14">
      <c r="A112" s="1783" t="s">
        <v>832</v>
      </c>
      <c r="B112" s="418"/>
      <c r="C112" s="418"/>
      <c r="D112" s="843">
        <f t="shared" si="22"/>
        <v>0</v>
      </c>
      <c r="E112" s="418"/>
      <c r="F112" s="427">
        <f t="shared" si="23"/>
        <v>0</v>
      </c>
      <c r="G112" s="426"/>
      <c r="H112" s="426"/>
      <c r="I112" s="426"/>
      <c r="J112" s="426"/>
      <c r="K112" s="426"/>
      <c r="L112" s="426"/>
      <c r="M112" s="426"/>
      <c r="N112" s="1788"/>
    </row>
    <row r="113" spans="1:14">
      <c r="A113" s="1784" t="s">
        <v>833</v>
      </c>
      <c r="B113" s="1785"/>
      <c r="C113" s="1785"/>
      <c r="D113" s="1786">
        <f t="shared" si="22"/>
        <v>0</v>
      </c>
      <c r="E113" s="1785"/>
      <c r="F113" s="1789">
        <f t="shared" si="23"/>
        <v>0</v>
      </c>
      <c r="G113" s="1790"/>
      <c r="H113" s="1790"/>
      <c r="I113" s="1790"/>
      <c r="J113" s="1790"/>
      <c r="K113" s="1790"/>
      <c r="L113" s="1790"/>
      <c r="M113" s="1790"/>
      <c r="N113" s="1791"/>
    </row>
    <row r="114" spans="1:14">
      <c r="A114" s="1793" t="s">
        <v>834</v>
      </c>
      <c r="B114" s="1793"/>
      <c r="C114" s="1793"/>
      <c r="D114" s="1793"/>
      <c r="E114" s="1793"/>
      <c r="F114" s="1793"/>
      <c r="G114" s="1793"/>
      <c r="H114" s="1793"/>
      <c r="I114" s="1793"/>
      <c r="J114" s="1793"/>
      <c r="K114" s="1793"/>
      <c r="L114" s="1793"/>
      <c r="M114" s="1793"/>
      <c r="N114" s="1793"/>
    </row>
    <row r="115" spans="1:14">
      <c r="A115" s="422" t="s">
        <v>835</v>
      </c>
      <c r="B115" s="721"/>
      <c r="C115" s="721"/>
      <c r="D115" s="843">
        <f t="shared" ref="D115:D124" si="24">IFERROR(C115/B115,0)</f>
        <v>0</v>
      </c>
      <c r="E115" s="721"/>
      <c r="F115" s="419">
        <f t="shared" ref="F115:F124" si="25">IFERROR(C115/E115,0)</f>
        <v>0</v>
      </c>
      <c r="G115" s="721"/>
      <c r="H115" s="721"/>
      <c r="I115" s="721"/>
      <c r="J115" s="721"/>
      <c r="K115" s="721"/>
      <c r="L115" s="721"/>
      <c r="M115" s="721"/>
      <c r="N115" s="721"/>
    </row>
    <row r="116" spans="1:14">
      <c r="A116" s="844" t="s">
        <v>836</v>
      </c>
      <c r="B116" s="721"/>
      <c r="C116" s="721"/>
      <c r="D116" s="843">
        <f t="shared" si="24"/>
        <v>0</v>
      </c>
      <c r="E116" s="721"/>
      <c r="F116" s="428">
        <f t="shared" si="25"/>
        <v>0</v>
      </c>
      <c r="G116" s="721"/>
      <c r="H116" s="721"/>
      <c r="I116" s="721"/>
      <c r="J116" s="842"/>
      <c r="K116" s="842"/>
      <c r="L116" s="842"/>
      <c r="M116" s="842"/>
      <c r="N116" s="842"/>
    </row>
    <row r="117" spans="1:14">
      <c r="A117" s="844" t="s">
        <v>837</v>
      </c>
      <c r="B117" s="842"/>
      <c r="C117" s="842"/>
      <c r="D117" s="843">
        <f t="shared" si="24"/>
        <v>0</v>
      </c>
      <c r="E117" s="842"/>
      <c r="F117" s="843">
        <f t="shared" si="25"/>
        <v>0</v>
      </c>
      <c r="G117" s="842"/>
      <c r="H117" s="842"/>
      <c r="I117" s="842"/>
      <c r="J117" s="842"/>
      <c r="K117" s="842"/>
      <c r="L117" s="842"/>
      <c r="M117" s="842"/>
      <c r="N117" s="842"/>
    </row>
    <row r="118" spans="1:14">
      <c r="A118" s="844" t="s">
        <v>838</v>
      </c>
      <c r="B118" s="842"/>
      <c r="C118" s="842"/>
      <c r="D118" s="843">
        <f t="shared" si="24"/>
        <v>0</v>
      </c>
      <c r="E118" s="842"/>
      <c r="F118" s="843">
        <f t="shared" si="25"/>
        <v>0</v>
      </c>
      <c r="G118" s="842"/>
      <c r="H118" s="842"/>
      <c r="I118" s="842"/>
      <c r="J118" s="842"/>
      <c r="K118" s="842"/>
      <c r="L118" s="842"/>
      <c r="M118" s="842"/>
      <c r="N118" s="842"/>
    </row>
    <row r="119" spans="1:14">
      <c r="A119" s="844" t="s">
        <v>839</v>
      </c>
      <c r="B119" s="842"/>
      <c r="C119" s="842"/>
      <c r="D119" s="843">
        <f t="shared" si="24"/>
        <v>0</v>
      </c>
      <c r="E119" s="842"/>
      <c r="F119" s="843">
        <f t="shared" si="25"/>
        <v>0</v>
      </c>
      <c r="G119" s="842"/>
      <c r="H119" s="842"/>
      <c r="I119" s="842"/>
      <c r="J119" s="842"/>
      <c r="K119" s="842"/>
      <c r="L119" s="842"/>
      <c r="M119" s="842"/>
      <c r="N119" s="842"/>
    </row>
    <row r="120" spans="1:14" ht="25.5">
      <c r="A120" s="845" t="s">
        <v>876</v>
      </c>
      <c r="B120" s="842"/>
      <c r="C120" s="842"/>
      <c r="D120" s="843">
        <f t="shared" si="24"/>
        <v>0</v>
      </c>
      <c r="E120" s="842"/>
      <c r="F120" s="843">
        <f t="shared" si="25"/>
        <v>0</v>
      </c>
      <c r="G120" s="842"/>
      <c r="H120" s="842"/>
      <c r="I120" s="842"/>
      <c r="J120" s="842"/>
      <c r="K120" s="842"/>
      <c r="L120" s="842"/>
      <c r="M120" s="842"/>
      <c r="N120" s="842"/>
    </row>
    <row r="121" spans="1:14" ht="25.5">
      <c r="A121" s="845" t="s">
        <v>877</v>
      </c>
      <c r="B121" s="842"/>
      <c r="C121" s="842"/>
      <c r="D121" s="843">
        <f t="shared" si="24"/>
        <v>0</v>
      </c>
      <c r="E121" s="842"/>
      <c r="F121" s="843">
        <f t="shared" si="25"/>
        <v>0</v>
      </c>
      <c r="G121" s="842"/>
      <c r="H121" s="842"/>
      <c r="I121" s="842"/>
      <c r="J121" s="842"/>
      <c r="K121" s="842"/>
      <c r="L121" s="842"/>
      <c r="M121" s="842"/>
      <c r="N121" s="842"/>
    </row>
    <row r="122" spans="1:14" ht="25.5">
      <c r="A122" s="845" t="s">
        <v>878</v>
      </c>
      <c r="B122" s="842"/>
      <c r="C122" s="842"/>
      <c r="D122" s="843">
        <f t="shared" si="24"/>
        <v>0</v>
      </c>
      <c r="E122" s="842"/>
      <c r="F122" s="843">
        <f t="shared" si="25"/>
        <v>0</v>
      </c>
      <c r="G122" s="842"/>
      <c r="H122" s="842"/>
      <c r="I122" s="842"/>
      <c r="J122" s="842"/>
      <c r="K122" s="842"/>
      <c r="L122" s="842"/>
      <c r="M122" s="842"/>
      <c r="N122" s="842"/>
    </row>
    <row r="123" spans="1:14" ht="25.5">
      <c r="A123" s="845" t="s">
        <v>879</v>
      </c>
      <c r="B123" s="842"/>
      <c r="C123" s="842"/>
      <c r="D123" s="843">
        <f t="shared" si="24"/>
        <v>0</v>
      </c>
      <c r="E123" s="842"/>
      <c r="F123" s="843">
        <f t="shared" si="25"/>
        <v>0</v>
      </c>
      <c r="G123" s="842"/>
      <c r="H123" s="842"/>
      <c r="I123" s="842"/>
      <c r="J123" s="842"/>
      <c r="K123" s="842"/>
      <c r="L123" s="842"/>
      <c r="M123" s="842"/>
      <c r="N123" s="842"/>
    </row>
    <row r="124" spans="1:14">
      <c r="A124" s="845" t="s">
        <v>846</v>
      </c>
      <c r="B124" s="842"/>
      <c r="C124" s="842"/>
      <c r="D124" s="843">
        <f t="shared" si="24"/>
        <v>0</v>
      </c>
      <c r="E124" s="842"/>
      <c r="F124" s="843">
        <f t="shared" si="25"/>
        <v>0</v>
      </c>
      <c r="G124" s="842"/>
      <c r="H124" s="842"/>
      <c r="I124" s="842"/>
      <c r="J124" s="842"/>
      <c r="K124" s="842"/>
      <c r="L124" s="842"/>
      <c r="M124" s="842"/>
      <c r="N124" s="842"/>
    </row>
    <row r="125" spans="1:14">
      <c r="A125" s="425" t="s">
        <v>847</v>
      </c>
      <c r="B125" s="425"/>
      <c r="C125" s="425"/>
      <c r="D125" s="425"/>
      <c r="E125" s="425"/>
      <c r="F125" s="425"/>
      <c r="G125" s="425"/>
      <c r="H125" s="425"/>
      <c r="I125" s="425"/>
      <c r="J125" s="425"/>
      <c r="K125" s="425"/>
      <c r="L125" s="425"/>
      <c r="M125" s="425"/>
      <c r="N125" s="425"/>
    </row>
    <row r="126" spans="1:14">
      <c r="A126" s="844" t="s">
        <v>848</v>
      </c>
      <c r="B126" s="842"/>
      <c r="C126" s="842"/>
      <c r="D126" s="843">
        <f t="shared" ref="D126:D132" si="26">IFERROR(C126/B126,0)</f>
        <v>0</v>
      </c>
      <c r="E126" s="842"/>
      <c r="F126" s="843">
        <f t="shared" ref="F126:F132" si="27">IFERROR(C126/E126,0)</f>
        <v>0</v>
      </c>
      <c r="G126" s="842"/>
      <c r="H126" s="842"/>
      <c r="I126" s="842"/>
      <c r="J126" s="842"/>
      <c r="K126" s="842"/>
      <c r="L126" s="842"/>
      <c r="M126" s="842"/>
      <c r="N126" s="842"/>
    </row>
    <row r="127" spans="1:14">
      <c r="A127" s="844" t="s">
        <v>850</v>
      </c>
      <c r="B127" s="842"/>
      <c r="C127" s="842"/>
      <c r="D127" s="843">
        <f t="shared" si="26"/>
        <v>0</v>
      </c>
      <c r="E127" s="842"/>
      <c r="F127" s="843">
        <f t="shared" si="27"/>
        <v>0</v>
      </c>
      <c r="G127" s="842"/>
      <c r="H127" s="842"/>
      <c r="I127" s="842"/>
      <c r="J127" s="842"/>
      <c r="K127" s="842"/>
      <c r="L127" s="842"/>
      <c r="M127" s="842"/>
      <c r="N127" s="842"/>
    </row>
    <row r="128" spans="1:14">
      <c r="A128" s="844" t="s">
        <v>851</v>
      </c>
      <c r="B128" s="842"/>
      <c r="C128" s="842"/>
      <c r="D128" s="843">
        <f t="shared" si="26"/>
        <v>0</v>
      </c>
      <c r="E128" s="842"/>
      <c r="F128" s="843">
        <f t="shared" si="27"/>
        <v>0</v>
      </c>
      <c r="G128" s="842"/>
      <c r="H128" s="842"/>
      <c r="I128" s="842"/>
      <c r="J128" s="842"/>
      <c r="K128" s="842"/>
      <c r="L128" s="842"/>
      <c r="M128" s="842"/>
      <c r="N128" s="842"/>
    </row>
    <row r="129" spans="1:14">
      <c r="A129" s="844" t="s">
        <v>852</v>
      </c>
      <c r="B129" s="842"/>
      <c r="C129" s="842"/>
      <c r="D129" s="843">
        <f t="shared" si="26"/>
        <v>0</v>
      </c>
      <c r="E129" s="842"/>
      <c r="F129" s="843">
        <f t="shared" si="27"/>
        <v>0</v>
      </c>
      <c r="G129" s="842"/>
      <c r="H129" s="842"/>
      <c r="I129" s="842"/>
      <c r="J129" s="842"/>
      <c r="K129" s="842"/>
      <c r="L129" s="842"/>
      <c r="M129" s="842"/>
      <c r="N129" s="842"/>
    </row>
    <row r="130" spans="1:14">
      <c r="A130" s="844" t="s">
        <v>853</v>
      </c>
      <c r="B130" s="842"/>
      <c r="C130" s="842"/>
      <c r="D130" s="843">
        <f t="shared" si="26"/>
        <v>0</v>
      </c>
      <c r="E130" s="842"/>
      <c r="F130" s="843">
        <f t="shared" si="27"/>
        <v>0</v>
      </c>
      <c r="G130" s="842"/>
      <c r="H130" s="842"/>
      <c r="I130" s="842"/>
      <c r="J130" s="842"/>
      <c r="K130" s="842"/>
      <c r="L130" s="842"/>
      <c r="M130" s="842"/>
      <c r="N130" s="842"/>
    </row>
    <row r="131" spans="1:14">
      <c r="A131" s="844" t="s">
        <v>854</v>
      </c>
      <c r="B131" s="842"/>
      <c r="C131" s="842"/>
      <c r="D131" s="843">
        <f t="shared" si="26"/>
        <v>0</v>
      </c>
      <c r="E131" s="842"/>
      <c r="F131" s="843">
        <f t="shared" si="27"/>
        <v>0</v>
      </c>
      <c r="G131" s="842"/>
      <c r="H131" s="842"/>
      <c r="I131" s="842"/>
      <c r="J131" s="842"/>
      <c r="K131" s="842"/>
      <c r="L131" s="842"/>
      <c r="M131" s="842"/>
      <c r="N131" s="842"/>
    </row>
    <row r="132" spans="1:14">
      <c r="A132" s="844" t="s">
        <v>858</v>
      </c>
      <c r="B132" s="842"/>
      <c r="C132" s="842"/>
      <c r="D132" s="843">
        <f t="shared" si="26"/>
        <v>0</v>
      </c>
      <c r="E132" s="842"/>
      <c r="F132" s="843">
        <f t="shared" si="27"/>
        <v>0</v>
      </c>
      <c r="G132" s="842"/>
      <c r="H132" s="842"/>
      <c r="I132" s="842"/>
      <c r="J132" s="842"/>
      <c r="K132" s="842"/>
      <c r="L132" s="842"/>
      <c r="M132" s="842"/>
      <c r="N132" s="842"/>
    </row>
    <row r="133" spans="1:14">
      <c r="A133" s="425" t="s">
        <v>859</v>
      </c>
      <c r="B133" s="425"/>
      <c r="C133" s="425"/>
      <c r="D133" s="425"/>
      <c r="E133" s="425"/>
      <c r="F133" s="425"/>
      <c r="G133" s="425"/>
      <c r="H133" s="425"/>
      <c r="I133" s="425"/>
      <c r="J133" s="425"/>
      <c r="K133" s="425"/>
      <c r="L133" s="425"/>
      <c r="M133" s="425"/>
      <c r="N133" s="425"/>
    </row>
    <row r="134" spans="1:14">
      <c r="A134" s="844" t="s">
        <v>860</v>
      </c>
      <c r="B134" s="842"/>
      <c r="C134" s="842"/>
      <c r="D134" s="843">
        <f>IFERROR(C134/B134,0)</f>
        <v>0</v>
      </c>
      <c r="E134" s="842"/>
      <c r="F134" s="843">
        <f>IFERROR(C134/E134,0)</f>
        <v>0</v>
      </c>
      <c r="G134" s="842"/>
      <c r="H134" s="842"/>
      <c r="I134" s="842"/>
      <c r="J134" s="842"/>
      <c r="K134" s="842"/>
      <c r="L134" s="842"/>
      <c r="M134" s="842"/>
      <c r="N134" s="842"/>
    </row>
    <row r="135" spans="1:14">
      <c r="A135" s="844" t="s">
        <v>861</v>
      </c>
      <c r="B135" s="842"/>
      <c r="C135" s="842"/>
      <c r="D135" s="843">
        <f>IFERROR(C135/B135,0)</f>
        <v>0</v>
      </c>
      <c r="E135" s="842"/>
      <c r="F135" s="843">
        <f>IFERROR(C135/E135,0)</f>
        <v>0</v>
      </c>
      <c r="G135" s="842"/>
      <c r="H135" s="842"/>
      <c r="I135" s="842"/>
      <c r="J135" s="842"/>
      <c r="K135" s="842"/>
      <c r="L135" s="842"/>
      <c r="M135" s="842"/>
      <c r="N135" s="842"/>
    </row>
    <row r="136" spans="1:14" ht="13.5" thickBot="1">
      <c r="A136" s="423" t="s">
        <v>862</v>
      </c>
      <c r="B136" s="722"/>
      <c r="C136" s="722"/>
      <c r="D136" s="424">
        <f>IFERROR(C136/B136,0)</f>
        <v>0</v>
      </c>
      <c r="E136" s="722"/>
      <c r="F136" s="424">
        <f>IFERROR(C136/E136,0)</f>
        <v>0</v>
      </c>
      <c r="G136" s="722"/>
      <c r="H136" s="722"/>
      <c r="I136" s="722"/>
      <c r="J136" s="722"/>
      <c r="K136" s="722"/>
      <c r="L136" s="722"/>
      <c r="M136" s="722"/>
      <c r="N136" s="722"/>
    </row>
    <row r="139" spans="1:14" ht="18">
      <c r="A139" s="443" t="s">
        <v>510</v>
      </c>
      <c r="M139" s="2051"/>
      <c r="N139" s="2051"/>
    </row>
    <row r="140" spans="1:14" ht="89.25">
      <c r="A140" s="1792" t="s">
        <v>806</v>
      </c>
      <c r="B140" s="1787" t="s">
        <v>807</v>
      </c>
      <c r="C140" s="1787" t="s">
        <v>808</v>
      </c>
      <c r="D140" s="1787" t="s">
        <v>809</v>
      </c>
      <c r="E140" s="1787" t="s">
        <v>810</v>
      </c>
      <c r="F140" s="1787" t="s">
        <v>881</v>
      </c>
      <c r="G140" s="1787" t="s">
        <v>812</v>
      </c>
      <c r="H140" s="1787" t="s">
        <v>813</v>
      </c>
      <c r="I140" s="1787" t="s">
        <v>814</v>
      </c>
      <c r="J140" s="1787" t="s">
        <v>815</v>
      </c>
      <c r="K140" s="1787" t="s">
        <v>816</v>
      </c>
      <c r="L140" s="1787" t="s">
        <v>817</v>
      </c>
      <c r="M140" s="1787" t="s">
        <v>818</v>
      </c>
      <c r="N140" s="1787" t="s">
        <v>819</v>
      </c>
    </row>
    <row r="141" spans="1:14">
      <c r="A141" s="1780" t="s">
        <v>820</v>
      </c>
      <c r="B141" s="1781"/>
      <c r="C141" s="1781"/>
      <c r="D141" s="1781"/>
      <c r="E141" s="1781"/>
      <c r="F141" s="1781"/>
      <c r="G141" s="1781"/>
      <c r="H141" s="1781"/>
      <c r="I141" s="1781"/>
      <c r="J141" s="1781"/>
      <c r="K141" s="1781"/>
      <c r="L141" s="1781"/>
      <c r="M141" s="1781"/>
      <c r="N141" s="1782"/>
    </row>
    <row r="142" spans="1:14">
      <c r="A142" s="1783" t="s">
        <v>403</v>
      </c>
      <c r="B142" s="842"/>
      <c r="C142" s="842"/>
      <c r="D142" s="843">
        <f t="shared" ref="D142:D153" si="28">IFERROR(C142/B142,0)</f>
        <v>0</v>
      </c>
      <c r="E142" s="842"/>
      <c r="F142" s="843">
        <f t="shared" ref="F142:F153" si="29">IFERROR(C142/E142,0)</f>
        <v>0</v>
      </c>
      <c r="G142" s="426"/>
      <c r="H142" s="426"/>
      <c r="I142" s="426"/>
      <c r="J142" s="426"/>
      <c r="K142" s="426"/>
      <c r="L142" s="426"/>
      <c r="M142" s="426"/>
      <c r="N142" s="1788"/>
    </row>
    <row r="143" spans="1:14">
      <c r="A143" s="1783" t="s">
        <v>821</v>
      </c>
      <c r="B143" s="842"/>
      <c r="C143" s="842"/>
      <c r="D143" s="843">
        <f t="shared" si="28"/>
        <v>0</v>
      </c>
      <c r="E143" s="842"/>
      <c r="F143" s="843">
        <f t="shared" si="29"/>
        <v>0</v>
      </c>
      <c r="G143" s="426"/>
      <c r="H143" s="426"/>
      <c r="I143" s="426"/>
      <c r="J143" s="426"/>
      <c r="K143" s="426"/>
      <c r="L143" s="426"/>
      <c r="M143" s="426"/>
      <c r="N143" s="1788"/>
    </row>
    <row r="144" spans="1:14">
      <c r="A144" s="1783" t="s">
        <v>822</v>
      </c>
      <c r="B144" s="721"/>
      <c r="C144" s="721"/>
      <c r="D144" s="843">
        <f t="shared" si="28"/>
        <v>0</v>
      </c>
      <c r="E144" s="721"/>
      <c r="F144" s="419">
        <f t="shared" si="29"/>
        <v>0</v>
      </c>
      <c r="G144" s="426"/>
      <c r="H144" s="426"/>
      <c r="I144" s="426"/>
      <c r="J144" s="426"/>
      <c r="K144" s="426"/>
      <c r="L144" s="426"/>
      <c r="M144" s="426"/>
      <c r="N144" s="1788"/>
    </row>
    <row r="145" spans="1:14">
      <c r="A145" s="1783" t="s">
        <v>823</v>
      </c>
      <c r="B145" s="721"/>
      <c r="C145" s="721"/>
      <c r="D145" s="843">
        <f t="shared" si="28"/>
        <v>0</v>
      </c>
      <c r="E145" s="721"/>
      <c r="F145" s="419">
        <f t="shared" si="29"/>
        <v>0</v>
      </c>
      <c r="G145" s="426"/>
      <c r="H145" s="426"/>
      <c r="I145" s="426"/>
      <c r="J145" s="426"/>
      <c r="K145" s="426"/>
      <c r="L145" s="426"/>
      <c r="M145" s="426"/>
      <c r="N145" s="1788"/>
    </row>
    <row r="146" spans="1:14">
      <c r="A146" s="1783" t="s">
        <v>824</v>
      </c>
      <c r="B146" s="721"/>
      <c r="C146" s="721"/>
      <c r="D146" s="843">
        <f t="shared" si="28"/>
        <v>0</v>
      </c>
      <c r="E146" s="721"/>
      <c r="F146" s="419">
        <f t="shared" si="29"/>
        <v>0</v>
      </c>
      <c r="G146" s="426"/>
      <c r="H146" s="426"/>
      <c r="I146" s="426"/>
      <c r="J146" s="426"/>
      <c r="K146" s="426"/>
      <c r="L146" s="426"/>
      <c r="M146" s="426"/>
      <c r="N146" s="1788"/>
    </row>
    <row r="147" spans="1:14">
      <c r="A147" s="1783" t="s">
        <v>825</v>
      </c>
      <c r="B147" s="721"/>
      <c r="C147" s="721"/>
      <c r="D147" s="843">
        <f t="shared" si="28"/>
        <v>0</v>
      </c>
      <c r="E147" s="721"/>
      <c r="F147" s="419">
        <f t="shared" si="29"/>
        <v>0</v>
      </c>
      <c r="G147" s="426"/>
      <c r="H147" s="426"/>
      <c r="I147" s="426"/>
      <c r="J147" s="426"/>
      <c r="K147" s="426"/>
      <c r="L147" s="426"/>
      <c r="M147" s="426"/>
      <c r="N147" s="1788"/>
    </row>
    <row r="148" spans="1:14">
      <c r="A148" s="1783" t="s">
        <v>826</v>
      </c>
      <c r="B148" s="418"/>
      <c r="C148" s="418"/>
      <c r="D148" s="843">
        <f t="shared" si="28"/>
        <v>0</v>
      </c>
      <c r="E148" s="418"/>
      <c r="F148" s="427">
        <f t="shared" si="29"/>
        <v>0</v>
      </c>
      <c r="G148" s="426"/>
      <c r="H148" s="426"/>
      <c r="I148" s="426"/>
      <c r="J148" s="426"/>
      <c r="K148" s="426"/>
      <c r="L148" s="426"/>
      <c r="M148" s="426"/>
      <c r="N148" s="1788"/>
    </row>
    <row r="149" spans="1:14" ht="25.5">
      <c r="A149" s="1783" t="s">
        <v>827</v>
      </c>
      <c r="B149" s="418"/>
      <c r="C149" s="418"/>
      <c r="D149" s="843">
        <f t="shared" si="28"/>
        <v>0</v>
      </c>
      <c r="E149" s="418"/>
      <c r="F149" s="427">
        <f t="shared" si="29"/>
        <v>0</v>
      </c>
      <c r="G149" s="426"/>
      <c r="H149" s="426"/>
      <c r="I149" s="426"/>
      <c r="J149" s="426"/>
      <c r="K149" s="426"/>
      <c r="L149" s="426"/>
      <c r="M149" s="426"/>
      <c r="N149" s="1788"/>
    </row>
    <row r="150" spans="1:14">
      <c r="A150" s="1783" t="s">
        <v>830</v>
      </c>
      <c r="B150" s="418"/>
      <c r="C150" s="418"/>
      <c r="D150" s="843">
        <f t="shared" si="28"/>
        <v>0</v>
      </c>
      <c r="E150" s="418"/>
      <c r="F150" s="427">
        <f t="shared" si="29"/>
        <v>0</v>
      </c>
      <c r="G150" s="426"/>
      <c r="H150" s="426"/>
      <c r="I150" s="426"/>
      <c r="J150" s="426"/>
      <c r="K150" s="426"/>
      <c r="L150" s="426"/>
      <c r="M150" s="426"/>
      <c r="N150" s="1788"/>
    </row>
    <row r="151" spans="1:14">
      <c r="A151" s="1783" t="s">
        <v>831</v>
      </c>
      <c r="B151" s="418"/>
      <c r="C151" s="418"/>
      <c r="D151" s="843">
        <f t="shared" si="28"/>
        <v>0</v>
      </c>
      <c r="E151" s="418"/>
      <c r="F151" s="427">
        <f t="shared" si="29"/>
        <v>0</v>
      </c>
      <c r="G151" s="426"/>
      <c r="H151" s="426"/>
      <c r="I151" s="426"/>
      <c r="J151" s="426"/>
      <c r="K151" s="426"/>
      <c r="L151" s="426"/>
      <c r="M151" s="426"/>
      <c r="N151" s="1788"/>
    </row>
    <row r="152" spans="1:14">
      <c r="A152" s="1783" t="s">
        <v>832</v>
      </c>
      <c r="B152" s="418"/>
      <c r="C152" s="418"/>
      <c r="D152" s="843">
        <f t="shared" si="28"/>
        <v>0</v>
      </c>
      <c r="E152" s="418"/>
      <c r="F152" s="427">
        <f t="shared" si="29"/>
        <v>0</v>
      </c>
      <c r="G152" s="426"/>
      <c r="H152" s="426"/>
      <c r="I152" s="426"/>
      <c r="J152" s="426"/>
      <c r="K152" s="426"/>
      <c r="L152" s="426"/>
      <c r="M152" s="426"/>
      <c r="N152" s="1788"/>
    </row>
    <row r="153" spans="1:14">
      <c r="A153" s="1784" t="s">
        <v>833</v>
      </c>
      <c r="B153" s="1785"/>
      <c r="C153" s="1785"/>
      <c r="D153" s="1786">
        <f t="shared" si="28"/>
        <v>0</v>
      </c>
      <c r="E153" s="1785"/>
      <c r="F153" s="1789">
        <f t="shared" si="29"/>
        <v>0</v>
      </c>
      <c r="G153" s="1790"/>
      <c r="H153" s="1790"/>
      <c r="I153" s="1790"/>
      <c r="J153" s="1790"/>
      <c r="K153" s="1790"/>
      <c r="L153" s="1790"/>
      <c r="M153" s="1790"/>
      <c r="N153" s="1791"/>
    </row>
    <row r="154" spans="1:14">
      <c r="A154" s="1793" t="s">
        <v>834</v>
      </c>
      <c r="B154" s="1793"/>
      <c r="C154" s="1793"/>
      <c r="D154" s="1793"/>
      <c r="E154" s="1793"/>
      <c r="F154" s="1793"/>
      <c r="G154" s="1793"/>
      <c r="H154" s="1793"/>
      <c r="I154" s="1793"/>
      <c r="J154" s="1793"/>
      <c r="K154" s="1793"/>
      <c r="L154" s="1793"/>
      <c r="M154" s="1793"/>
      <c r="N154" s="1793"/>
    </row>
    <row r="155" spans="1:14">
      <c r="A155" s="422" t="s">
        <v>835</v>
      </c>
      <c r="B155" s="721"/>
      <c r="C155" s="721"/>
      <c r="D155" s="843">
        <f t="shared" ref="D155:D164" si="30">IFERROR(C155/B155,0)</f>
        <v>0</v>
      </c>
      <c r="E155" s="721"/>
      <c r="F155" s="419">
        <f t="shared" ref="F155:F164" si="31">IFERROR(C155/E155,0)</f>
        <v>0</v>
      </c>
      <c r="G155" s="721"/>
      <c r="H155" s="721"/>
      <c r="I155" s="721"/>
      <c r="J155" s="721"/>
      <c r="K155" s="721"/>
      <c r="L155" s="721"/>
      <c r="M155" s="721"/>
      <c r="N155" s="721"/>
    </row>
    <row r="156" spans="1:14">
      <c r="A156" s="844" t="s">
        <v>836</v>
      </c>
      <c r="B156" s="721"/>
      <c r="C156" s="721"/>
      <c r="D156" s="843">
        <f t="shared" si="30"/>
        <v>0</v>
      </c>
      <c r="E156" s="721"/>
      <c r="F156" s="428">
        <f t="shared" si="31"/>
        <v>0</v>
      </c>
      <c r="G156" s="721"/>
      <c r="H156" s="721"/>
      <c r="I156" s="721"/>
      <c r="J156" s="842"/>
      <c r="K156" s="842"/>
      <c r="L156" s="842"/>
      <c r="M156" s="842"/>
      <c r="N156" s="842"/>
    </row>
    <row r="157" spans="1:14">
      <c r="A157" s="844" t="s">
        <v>837</v>
      </c>
      <c r="B157" s="842"/>
      <c r="C157" s="842"/>
      <c r="D157" s="843">
        <f t="shared" si="30"/>
        <v>0</v>
      </c>
      <c r="E157" s="842"/>
      <c r="F157" s="843">
        <f t="shared" si="31"/>
        <v>0</v>
      </c>
      <c r="G157" s="842"/>
      <c r="H157" s="842"/>
      <c r="I157" s="842"/>
      <c r="J157" s="842"/>
      <c r="K157" s="842"/>
      <c r="L157" s="842"/>
      <c r="M157" s="842"/>
      <c r="N157" s="842"/>
    </row>
    <row r="158" spans="1:14">
      <c r="A158" s="844" t="s">
        <v>838</v>
      </c>
      <c r="B158" s="842"/>
      <c r="C158" s="842"/>
      <c r="D158" s="843">
        <f t="shared" si="30"/>
        <v>0</v>
      </c>
      <c r="E158" s="842"/>
      <c r="F158" s="843">
        <f t="shared" si="31"/>
        <v>0</v>
      </c>
      <c r="G158" s="842"/>
      <c r="H158" s="842"/>
      <c r="I158" s="842"/>
      <c r="J158" s="842"/>
      <c r="K158" s="842"/>
      <c r="L158" s="842"/>
      <c r="M158" s="842"/>
      <c r="N158" s="842"/>
    </row>
    <row r="159" spans="1:14">
      <c r="A159" s="844" t="s">
        <v>839</v>
      </c>
      <c r="B159" s="842"/>
      <c r="C159" s="842"/>
      <c r="D159" s="843">
        <f t="shared" si="30"/>
        <v>0</v>
      </c>
      <c r="E159" s="842"/>
      <c r="F159" s="843">
        <f t="shared" si="31"/>
        <v>0</v>
      </c>
      <c r="G159" s="842"/>
      <c r="H159" s="842"/>
      <c r="I159" s="842"/>
      <c r="J159" s="842"/>
      <c r="K159" s="842"/>
      <c r="L159" s="842"/>
      <c r="M159" s="842"/>
      <c r="N159" s="842"/>
    </row>
    <row r="160" spans="1:14" ht="25.5">
      <c r="A160" s="845" t="s">
        <v>876</v>
      </c>
      <c r="B160" s="842"/>
      <c r="C160" s="842"/>
      <c r="D160" s="843">
        <f t="shared" si="30"/>
        <v>0</v>
      </c>
      <c r="E160" s="842"/>
      <c r="F160" s="843">
        <f t="shared" si="31"/>
        <v>0</v>
      </c>
      <c r="G160" s="842"/>
      <c r="H160" s="842"/>
      <c r="I160" s="842"/>
      <c r="J160" s="842"/>
      <c r="K160" s="842"/>
      <c r="L160" s="842"/>
      <c r="M160" s="842"/>
      <c r="N160" s="842"/>
    </row>
    <row r="161" spans="1:14" ht="25.5">
      <c r="A161" s="845" t="s">
        <v>877</v>
      </c>
      <c r="B161" s="842"/>
      <c r="C161" s="842"/>
      <c r="D161" s="843">
        <f t="shared" si="30"/>
        <v>0</v>
      </c>
      <c r="E161" s="842"/>
      <c r="F161" s="843">
        <f t="shared" si="31"/>
        <v>0</v>
      </c>
      <c r="G161" s="842"/>
      <c r="H161" s="842"/>
      <c r="I161" s="842"/>
      <c r="J161" s="842"/>
      <c r="K161" s="842"/>
      <c r="L161" s="842"/>
      <c r="M161" s="842"/>
      <c r="N161" s="842"/>
    </row>
    <row r="162" spans="1:14" ht="25.5">
      <c r="A162" s="845" t="s">
        <v>878</v>
      </c>
      <c r="B162" s="842"/>
      <c r="C162" s="842"/>
      <c r="D162" s="843">
        <f t="shared" si="30"/>
        <v>0</v>
      </c>
      <c r="E162" s="842"/>
      <c r="F162" s="843">
        <f t="shared" si="31"/>
        <v>0</v>
      </c>
      <c r="G162" s="842"/>
      <c r="H162" s="842"/>
      <c r="I162" s="842"/>
      <c r="J162" s="842"/>
      <c r="K162" s="842"/>
      <c r="L162" s="842"/>
      <c r="M162" s="842"/>
      <c r="N162" s="842"/>
    </row>
    <row r="163" spans="1:14" ht="25.5">
      <c r="A163" s="845" t="s">
        <v>879</v>
      </c>
      <c r="B163" s="842"/>
      <c r="C163" s="842"/>
      <c r="D163" s="843">
        <f t="shared" si="30"/>
        <v>0</v>
      </c>
      <c r="E163" s="842"/>
      <c r="F163" s="843">
        <f t="shared" si="31"/>
        <v>0</v>
      </c>
      <c r="G163" s="842"/>
      <c r="H163" s="842"/>
      <c r="I163" s="842"/>
      <c r="J163" s="842"/>
      <c r="K163" s="842"/>
      <c r="L163" s="842"/>
      <c r="M163" s="842"/>
      <c r="N163" s="842"/>
    </row>
    <row r="164" spans="1:14">
      <c r="A164" s="845" t="s">
        <v>846</v>
      </c>
      <c r="B164" s="842"/>
      <c r="C164" s="842"/>
      <c r="D164" s="843">
        <f t="shared" si="30"/>
        <v>0</v>
      </c>
      <c r="E164" s="842"/>
      <c r="F164" s="843">
        <f t="shared" si="31"/>
        <v>0</v>
      </c>
      <c r="G164" s="842"/>
      <c r="H164" s="842"/>
      <c r="I164" s="842"/>
      <c r="J164" s="842"/>
      <c r="K164" s="842"/>
      <c r="L164" s="842"/>
      <c r="M164" s="842"/>
      <c r="N164" s="842"/>
    </row>
    <row r="165" spans="1:14">
      <c r="A165" s="425" t="s">
        <v>847</v>
      </c>
      <c r="B165" s="425"/>
      <c r="C165" s="425"/>
      <c r="D165" s="425"/>
      <c r="E165" s="425"/>
      <c r="F165" s="425"/>
      <c r="G165" s="425"/>
      <c r="H165" s="425"/>
      <c r="I165" s="425"/>
      <c r="J165" s="425"/>
      <c r="K165" s="425"/>
      <c r="L165" s="425"/>
      <c r="M165" s="425"/>
      <c r="N165" s="425"/>
    </row>
    <row r="166" spans="1:14">
      <c r="A166" s="844" t="s">
        <v>848</v>
      </c>
      <c r="B166" s="842"/>
      <c r="C166" s="842"/>
      <c r="D166" s="843">
        <f t="shared" ref="D166:D172" si="32">IFERROR(C166/B166,0)</f>
        <v>0</v>
      </c>
      <c r="E166" s="842"/>
      <c r="F166" s="843">
        <f t="shared" ref="F166:F172" si="33">IFERROR(C166/E166,0)</f>
        <v>0</v>
      </c>
      <c r="G166" s="842"/>
      <c r="H166" s="842"/>
      <c r="I166" s="842"/>
      <c r="J166" s="842"/>
      <c r="K166" s="842"/>
      <c r="L166" s="842"/>
      <c r="M166" s="842"/>
      <c r="N166" s="842"/>
    </row>
    <row r="167" spans="1:14">
      <c r="A167" s="844" t="s">
        <v>850</v>
      </c>
      <c r="B167" s="842"/>
      <c r="C167" s="842"/>
      <c r="D167" s="843">
        <f t="shared" si="32"/>
        <v>0</v>
      </c>
      <c r="E167" s="842"/>
      <c r="F167" s="843">
        <f t="shared" si="33"/>
        <v>0</v>
      </c>
      <c r="G167" s="842"/>
      <c r="H167" s="842"/>
      <c r="I167" s="842"/>
      <c r="J167" s="842"/>
      <c r="K167" s="842"/>
      <c r="L167" s="842"/>
      <c r="M167" s="842"/>
      <c r="N167" s="842"/>
    </row>
    <row r="168" spans="1:14">
      <c r="A168" s="844" t="s">
        <v>851</v>
      </c>
      <c r="B168" s="842"/>
      <c r="C168" s="842"/>
      <c r="D168" s="843">
        <f t="shared" si="32"/>
        <v>0</v>
      </c>
      <c r="E168" s="842"/>
      <c r="F168" s="843">
        <f t="shared" si="33"/>
        <v>0</v>
      </c>
      <c r="G168" s="842"/>
      <c r="H168" s="842"/>
      <c r="I168" s="842"/>
      <c r="J168" s="842"/>
      <c r="K168" s="842"/>
      <c r="L168" s="842"/>
      <c r="M168" s="842"/>
      <c r="N168" s="842"/>
    </row>
    <row r="169" spans="1:14">
      <c r="A169" s="844" t="s">
        <v>852</v>
      </c>
      <c r="B169" s="842"/>
      <c r="C169" s="842"/>
      <c r="D169" s="843">
        <f t="shared" si="32"/>
        <v>0</v>
      </c>
      <c r="E169" s="842"/>
      <c r="F169" s="843">
        <f t="shared" si="33"/>
        <v>0</v>
      </c>
      <c r="G169" s="842"/>
      <c r="H169" s="842"/>
      <c r="I169" s="842"/>
      <c r="J169" s="842"/>
      <c r="K169" s="842"/>
      <c r="L169" s="842"/>
      <c r="M169" s="842"/>
      <c r="N169" s="842"/>
    </row>
    <row r="170" spans="1:14">
      <c r="A170" s="844" t="s">
        <v>853</v>
      </c>
      <c r="B170" s="842"/>
      <c r="C170" s="842"/>
      <c r="D170" s="843">
        <f t="shared" si="32"/>
        <v>0</v>
      </c>
      <c r="E170" s="842"/>
      <c r="F170" s="843">
        <f t="shared" si="33"/>
        <v>0</v>
      </c>
      <c r="G170" s="842"/>
      <c r="H170" s="842"/>
      <c r="I170" s="842"/>
      <c r="J170" s="842"/>
      <c r="K170" s="842"/>
      <c r="L170" s="842"/>
      <c r="M170" s="842"/>
      <c r="N170" s="842"/>
    </row>
    <row r="171" spans="1:14">
      <c r="A171" s="844" t="s">
        <v>854</v>
      </c>
      <c r="B171" s="842"/>
      <c r="C171" s="842"/>
      <c r="D171" s="843">
        <f t="shared" si="32"/>
        <v>0</v>
      </c>
      <c r="E171" s="842"/>
      <c r="F171" s="843">
        <f t="shared" si="33"/>
        <v>0</v>
      </c>
      <c r="G171" s="842"/>
      <c r="H171" s="842"/>
      <c r="I171" s="842"/>
      <c r="J171" s="842"/>
      <c r="K171" s="842"/>
      <c r="L171" s="842"/>
      <c r="M171" s="842"/>
      <c r="N171" s="842"/>
    </row>
    <row r="172" spans="1:14">
      <c r="A172" s="844" t="s">
        <v>858</v>
      </c>
      <c r="B172" s="842"/>
      <c r="C172" s="842"/>
      <c r="D172" s="843">
        <f t="shared" si="32"/>
        <v>0</v>
      </c>
      <c r="E172" s="842"/>
      <c r="F172" s="843">
        <f t="shared" si="33"/>
        <v>0</v>
      </c>
      <c r="G172" s="842"/>
      <c r="H172" s="842"/>
      <c r="I172" s="842"/>
      <c r="J172" s="842"/>
      <c r="K172" s="842"/>
      <c r="L172" s="842"/>
      <c r="M172" s="842"/>
      <c r="N172" s="842"/>
    </row>
    <row r="173" spans="1:14">
      <c r="A173" s="425" t="s">
        <v>859</v>
      </c>
      <c r="B173" s="425"/>
      <c r="C173" s="425"/>
      <c r="D173" s="425"/>
      <c r="E173" s="425"/>
      <c r="F173" s="425"/>
      <c r="G173" s="425"/>
      <c r="H173" s="425"/>
      <c r="I173" s="425"/>
      <c r="J173" s="425"/>
      <c r="K173" s="425"/>
      <c r="L173" s="425"/>
      <c r="M173" s="425"/>
      <c r="N173" s="425"/>
    </row>
    <row r="174" spans="1:14">
      <c r="A174" s="844" t="s">
        <v>860</v>
      </c>
      <c r="B174" s="842"/>
      <c r="C174" s="842"/>
      <c r="D174" s="843">
        <f>IFERROR(C174/B174,0)</f>
        <v>0</v>
      </c>
      <c r="E174" s="842"/>
      <c r="F174" s="843">
        <f>IFERROR(C174/E174,0)</f>
        <v>0</v>
      </c>
      <c r="G174" s="842"/>
      <c r="H174" s="842"/>
      <c r="I174" s="842"/>
      <c r="J174" s="842"/>
      <c r="K174" s="842"/>
      <c r="L174" s="842"/>
      <c r="M174" s="842"/>
      <c r="N174" s="842"/>
    </row>
    <row r="175" spans="1:14">
      <c r="A175" s="844" t="s">
        <v>861</v>
      </c>
      <c r="B175" s="842"/>
      <c r="C175" s="842"/>
      <c r="D175" s="843">
        <f>IFERROR(C175/B175,0)</f>
        <v>0</v>
      </c>
      <c r="E175" s="842"/>
      <c r="F175" s="843">
        <f>IFERROR(C175/E175,0)</f>
        <v>0</v>
      </c>
      <c r="G175" s="842"/>
      <c r="H175" s="842"/>
      <c r="I175" s="842"/>
      <c r="J175" s="842"/>
      <c r="K175" s="842"/>
      <c r="L175" s="842"/>
      <c r="M175" s="842"/>
      <c r="N175" s="842"/>
    </row>
    <row r="176" spans="1:14" ht="13.5" thickBot="1">
      <c r="A176" s="423" t="s">
        <v>862</v>
      </c>
      <c r="B176" s="722"/>
      <c r="C176" s="722"/>
      <c r="D176" s="424">
        <f>IFERROR(C176/B176,0)</f>
        <v>0</v>
      </c>
      <c r="E176" s="722"/>
      <c r="F176" s="424">
        <f>IFERROR(C176/E176,0)</f>
        <v>0</v>
      </c>
      <c r="G176" s="722"/>
      <c r="H176" s="722"/>
      <c r="I176" s="722"/>
      <c r="J176" s="722"/>
      <c r="K176" s="722"/>
      <c r="L176" s="722"/>
      <c r="M176" s="722"/>
      <c r="N176" s="722"/>
    </row>
  </sheetData>
  <mergeCells count="6">
    <mergeCell ref="A2:L2"/>
    <mergeCell ref="A3:L3"/>
    <mergeCell ref="M99:N99"/>
    <mergeCell ref="A1:L1"/>
    <mergeCell ref="M139:N139"/>
    <mergeCell ref="A56:M56"/>
  </mergeCells>
  <pageMargins left="0.7" right="0.7" top="0.75" bottom="0.75" header="0.3" footer="0.3"/>
  <pageSetup scale="1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K28"/>
  <sheetViews>
    <sheetView zoomScale="120" zoomScaleNormal="120" workbookViewId="0"/>
  </sheetViews>
  <sheetFormatPr defaultColWidth="9.42578125" defaultRowHeight="15"/>
  <cols>
    <col min="1" max="1" width="38.5703125" style="51" customWidth="1"/>
    <col min="2" max="3" width="14.5703125" style="51" customWidth="1"/>
    <col min="4" max="4" width="15.42578125" style="51" customWidth="1"/>
    <col min="5" max="7" width="14.5703125" style="51" customWidth="1"/>
    <col min="8" max="8" width="77.5703125" style="51" customWidth="1"/>
    <col min="9" max="9" width="10.5703125" style="51" bestFit="1" customWidth="1"/>
    <col min="10" max="16384" width="9.42578125" style="51"/>
  </cols>
  <sheetData>
    <row r="1" spans="1:11" s="50" customFormat="1" ht="36" customHeight="1">
      <c r="A1" s="2054" t="s">
        <v>882</v>
      </c>
      <c r="B1" s="2055"/>
      <c r="C1" s="2055"/>
      <c r="D1" s="2055"/>
      <c r="E1" s="2055"/>
      <c r="F1" s="2055"/>
      <c r="G1" s="2055"/>
      <c r="H1" s="2056"/>
    </row>
    <row r="2" spans="1:11" s="50" customFormat="1" ht="21.6" customHeight="1">
      <c r="A2" s="2057" t="s">
        <v>883</v>
      </c>
      <c r="B2" s="1820"/>
      <c r="C2" s="1820"/>
      <c r="D2" s="1820"/>
      <c r="E2" s="1820"/>
      <c r="F2" s="1820"/>
      <c r="G2" s="1820"/>
      <c r="H2" s="2058"/>
    </row>
    <row r="3" spans="1:11" s="50" customFormat="1" ht="25.35" customHeight="1">
      <c r="A3" s="2059" t="s">
        <v>884</v>
      </c>
      <c r="B3" s="2060"/>
      <c r="C3" s="2060"/>
      <c r="D3" s="2060"/>
      <c r="E3" s="2060"/>
      <c r="F3" s="2060"/>
      <c r="G3" s="2060"/>
      <c r="H3" s="2061"/>
      <c r="I3" s="678"/>
    </row>
    <row r="4" spans="1:11" s="53" customFormat="1" ht="12.75">
      <c r="A4" s="2066" t="s">
        <v>885</v>
      </c>
      <c r="B4" s="2068" t="s">
        <v>886</v>
      </c>
      <c r="C4" s="2062"/>
      <c r="D4" s="2069" t="s">
        <v>53</v>
      </c>
      <c r="E4" s="2064" t="s">
        <v>887</v>
      </c>
      <c r="F4" s="2062" t="s">
        <v>888</v>
      </c>
      <c r="G4" s="2064" t="s">
        <v>889</v>
      </c>
      <c r="H4" s="2062" t="s">
        <v>890</v>
      </c>
    </row>
    <row r="5" spans="1:11" s="53" customFormat="1" ht="18" customHeight="1" thickBot="1">
      <c r="A5" s="2067"/>
      <c r="B5" s="928" t="s">
        <v>51</v>
      </c>
      <c r="C5" s="782" t="s">
        <v>52</v>
      </c>
      <c r="D5" s="2070"/>
      <c r="E5" s="2065"/>
      <c r="F5" s="2063"/>
      <c r="G5" s="2065"/>
      <c r="H5" s="2063"/>
    </row>
    <row r="6" spans="1:11" s="53" customFormat="1" ht="12.75">
      <c r="A6" s="81" t="s">
        <v>891</v>
      </c>
      <c r="B6" s="1555">
        <v>2227320.3990999996</v>
      </c>
      <c r="C6" s="1556">
        <v>264897.29090000002</v>
      </c>
      <c r="D6" s="1543">
        <f>B6+C6</f>
        <v>2492217.6899999995</v>
      </c>
      <c r="E6" s="1544">
        <v>2492217.6899999995</v>
      </c>
      <c r="F6" s="83">
        <f>D6/E6</f>
        <v>1</v>
      </c>
      <c r="G6" s="1566">
        <v>-745175.31000000052</v>
      </c>
      <c r="H6" s="84" t="s">
        <v>892</v>
      </c>
      <c r="I6" s="85"/>
    </row>
    <row r="7" spans="1:11" s="53" customFormat="1" ht="12.75">
      <c r="A7" s="81" t="s">
        <v>893</v>
      </c>
      <c r="B7" s="1557">
        <v>1312679.0805000006</v>
      </c>
      <c r="C7" s="1558">
        <v>157460.25950000004</v>
      </c>
      <c r="D7" s="1543">
        <f t="shared" ref="D7:D15" si="0">B7+C7</f>
        <v>1470139.3400000008</v>
      </c>
      <c r="E7" s="1544">
        <v>1470139.3400000008</v>
      </c>
      <c r="F7" s="83">
        <f t="shared" ref="F7:F15" si="1">D7/E7</f>
        <v>1</v>
      </c>
      <c r="G7" s="1566">
        <v>882546.34000000078</v>
      </c>
      <c r="H7" s="87" t="s">
        <v>894</v>
      </c>
      <c r="I7" s="85"/>
    </row>
    <row r="8" spans="1:11" s="53" customFormat="1" ht="12.75">
      <c r="A8" s="785" t="s">
        <v>895</v>
      </c>
      <c r="B8" s="1543">
        <v>68549.898000000001</v>
      </c>
      <c r="C8" s="1559">
        <v>8235.8420000000006</v>
      </c>
      <c r="D8" s="1543">
        <f t="shared" si="0"/>
        <v>76785.740000000005</v>
      </c>
      <c r="E8" s="1545">
        <v>456452</v>
      </c>
      <c r="F8" s="83">
        <f t="shared" si="1"/>
        <v>0.16822303330908836</v>
      </c>
      <c r="G8" s="1140"/>
      <c r="H8" s="1308"/>
      <c r="I8" s="85"/>
    </row>
    <row r="9" spans="1:11" s="53" customFormat="1" ht="12.75">
      <c r="A9" s="785" t="s">
        <v>896</v>
      </c>
      <c r="B9" s="1543">
        <v>529841.29149999993</v>
      </c>
      <c r="C9" s="1559">
        <v>61727.498500000016</v>
      </c>
      <c r="D9" s="1543">
        <f t="shared" si="0"/>
        <v>591568.78999999992</v>
      </c>
      <c r="E9" s="1545">
        <v>933662.46999999974</v>
      </c>
      <c r="F9" s="83">
        <f t="shared" si="1"/>
        <v>0.63360026670023495</v>
      </c>
      <c r="G9" s="1566">
        <v>-146337.53000000026</v>
      </c>
      <c r="H9" s="1309" t="s">
        <v>897</v>
      </c>
      <c r="I9" s="85"/>
    </row>
    <row r="10" spans="1:11" s="53" customFormat="1" ht="12.75">
      <c r="A10" s="786" t="s">
        <v>203</v>
      </c>
      <c r="B10" s="1543">
        <v>0</v>
      </c>
      <c r="C10" s="1559">
        <v>0</v>
      </c>
      <c r="D10" s="1543">
        <f t="shared" si="0"/>
        <v>0</v>
      </c>
      <c r="E10" s="1545">
        <v>0</v>
      </c>
      <c r="F10" s="83">
        <v>0</v>
      </c>
      <c r="G10" s="1140"/>
      <c r="H10" s="1309"/>
      <c r="I10" s="85"/>
    </row>
    <row r="11" spans="1:11" s="53" customFormat="1" ht="12.75">
      <c r="A11" s="786" t="s">
        <v>898</v>
      </c>
      <c r="B11" s="1543">
        <v>244114.42548291915</v>
      </c>
      <c r="C11" s="1559">
        <v>29852.074517080851</v>
      </c>
      <c r="D11" s="1543">
        <f t="shared" si="0"/>
        <v>273966.5</v>
      </c>
      <c r="E11" s="1545">
        <v>273966.5</v>
      </c>
      <c r="F11" s="83">
        <f>D11/E11</f>
        <v>1</v>
      </c>
      <c r="G11" s="1566">
        <v>8966.5</v>
      </c>
      <c r="H11" s="1309" t="s">
        <v>899</v>
      </c>
      <c r="I11" s="85"/>
    </row>
    <row r="12" spans="1:11" s="53" customFormat="1" ht="12.75">
      <c r="A12" s="785" t="s">
        <v>900</v>
      </c>
      <c r="B12" s="1543">
        <v>74070.432000000001</v>
      </c>
      <c r="C12" s="1559">
        <v>8727.4079999999994</v>
      </c>
      <c r="D12" s="1543">
        <f t="shared" si="0"/>
        <v>82797.84</v>
      </c>
      <c r="E12" s="1545">
        <v>107719</v>
      </c>
      <c r="F12" s="83">
        <f t="shared" si="1"/>
        <v>0.76864657117128821</v>
      </c>
      <c r="G12" s="1140"/>
      <c r="H12" s="1309"/>
      <c r="I12" s="85"/>
    </row>
    <row r="13" spans="1:11" s="53" customFormat="1" ht="12.75">
      <c r="A13" s="786" t="s">
        <v>108</v>
      </c>
      <c r="B13" s="1543">
        <v>154725.49579999998</v>
      </c>
      <c r="C13" s="1559">
        <v>18715.784200000006</v>
      </c>
      <c r="D13" s="1543">
        <f t="shared" si="0"/>
        <v>173441.27999999997</v>
      </c>
      <c r="E13" s="1545">
        <v>309000</v>
      </c>
      <c r="F13" s="83">
        <f t="shared" si="1"/>
        <v>0.56129864077669889</v>
      </c>
      <c r="G13" s="1140"/>
      <c r="H13" s="1309"/>
      <c r="I13" s="85"/>
    </row>
    <row r="14" spans="1:11" s="53" customFormat="1" ht="12.75">
      <c r="A14" s="786" t="s">
        <v>109</v>
      </c>
      <c r="B14" s="1543">
        <v>395854.63239999994</v>
      </c>
      <c r="C14" s="1559">
        <v>47776.537600000003</v>
      </c>
      <c r="D14" s="1543">
        <f t="shared" si="0"/>
        <v>443631.16999999993</v>
      </c>
      <c r="E14" s="1545">
        <v>630000</v>
      </c>
      <c r="F14" s="83">
        <f t="shared" si="1"/>
        <v>0.70417646031746017</v>
      </c>
      <c r="G14" s="1140"/>
      <c r="H14" s="1308"/>
      <c r="I14" s="88"/>
    </row>
    <row r="15" spans="1:11" s="53" customFormat="1" ht="12.75">
      <c r="A15" s="785" t="s">
        <v>110</v>
      </c>
      <c r="B15" s="1560">
        <v>36159.394699999997</v>
      </c>
      <c r="C15" s="1561">
        <v>4318.2453000000005</v>
      </c>
      <c r="D15" s="1543">
        <f t="shared" si="0"/>
        <v>40477.64</v>
      </c>
      <c r="E15" s="1546">
        <v>67888</v>
      </c>
      <c r="F15" s="83">
        <f t="shared" si="1"/>
        <v>0.59624145651661564</v>
      </c>
      <c r="G15" s="333"/>
      <c r="H15" s="1309"/>
      <c r="I15" s="85"/>
      <c r="K15" s="156"/>
    </row>
    <row r="16" spans="1:11" s="53" customFormat="1" ht="13.5" thickBot="1">
      <c r="A16" s="377"/>
      <c r="B16" s="1547"/>
      <c r="C16" s="1562"/>
      <c r="D16" s="1547"/>
      <c r="E16" s="1548"/>
      <c r="F16" s="849"/>
      <c r="G16" s="929"/>
      <c r="H16" s="849"/>
    </row>
    <row r="17" spans="1:9" s="53" customFormat="1" ht="15.75">
      <c r="A17" s="328" t="s">
        <v>901</v>
      </c>
      <c r="B17" s="1549">
        <f>SUM(B6:B9)+SUM(B10:B15)</f>
        <v>5043315.0494829193</v>
      </c>
      <c r="C17" s="1563">
        <f>SUM(C6:C9)+SUM(C10:C15)</f>
        <v>601710.94051708095</v>
      </c>
      <c r="D17" s="1549">
        <f>SUM(D6:D9)+SUM(D10:D15)</f>
        <v>5645025.9900000002</v>
      </c>
      <c r="E17" s="1550">
        <f>SUM(E6:E9)+SUM(E10:E15)</f>
        <v>6741045</v>
      </c>
      <c r="F17" s="850">
        <f>D17/E17</f>
        <v>0.83741111207535335</v>
      </c>
      <c r="G17" s="1737">
        <f>SUM(G6:G15)</f>
        <v>0</v>
      </c>
      <c r="H17" s="850"/>
      <c r="I17" s="277"/>
    </row>
    <row r="18" spans="1:9" s="53" customFormat="1" ht="13.5" thickBot="1">
      <c r="A18" s="377"/>
      <c r="B18" s="1547"/>
      <c r="C18" s="1562"/>
      <c r="D18" s="1547"/>
      <c r="E18" s="1548"/>
      <c r="F18" s="849"/>
      <c r="G18" s="929"/>
      <c r="H18" s="849"/>
    </row>
    <row r="19" spans="1:9" s="53" customFormat="1" ht="15.75">
      <c r="A19" s="332" t="s">
        <v>902</v>
      </c>
      <c r="B19" s="1555">
        <v>205993118</v>
      </c>
      <c r="C19" s="1556">
        <v>22624235</v>
      </c>
      <c r="D19" s="1551">
        <f>B19+C19</f>
        <v>228617353</v>
      </c>
      <c r="E19" s="1552">
        <v>165211754</v>
      </c>
      <c r="F19" s="90">
        <f>D19/E19</f>
        <v>1.3837838256955979</v>
      </c>
      <c r="G19" s="1545">
        <v>0</v>
      </c>
      <c r="H19" s="90"/>
    </row>
    <row r="20" spans="1:9" s="53" customFormat="1" ht="12.75">
      <c r="A20" s="787" t="s">
        <v>903</v>
      </c>
      <c r="B20" s="1543">
        <v>0</v>
      </c>
      <c r="C20" s="1559">
        <v>0</v>
      </c>
      <c r="D20" s="1553">
        <f t="shared" ref="D20" si="2">B20+C20</f>
        <v>0</v>
      </c>
      <c r="E20" s="1545">
        <v>0</v>
      </c>
      <c r="F20" s="1310">
        <v>0</v>
      </c>
      <c r="G20" s="1545">
        <v>0</v>
      </c>
      <c r="H20" s="1310"/>
    </row>
    <row r="21" spans="1:9" s="53" customFormat="1" ht="13.5" thickBot="1">
      <c r="A21" s="377"/>
      <c r="B21" s="1547"/>
      <c r="C21" s="1562"/>
      <c r="D21" s="1547"/>
      <c r="E21" s="1548"/>
      <c r="F21" s="849"/>
      <c r="G21" s="929"/>
      <c r="H21" s="849"/>
    </row>
    <row r="22" spans="1:9" s="53" customFormat="1" ht="26.25" thickBot="1">
      <c r="A22" s="329" t="s">
        <v>904</v>
      </c>
      <c r="B22" s="1564">
        <f>B17+B19+B20</f>
        <v>211036433.04948291</v>
      </c>
      <c r="C22" s="1565">
        <f t="shared" ref="C22:D22" si="3">C17+C19+C20</f>
        <v>23225945.940517083</v>
      </c>
      <c r="D22" s="1554">
        <f t="shared" si="3"/>
        <v>234262378.99000001</v>
      </c>
      <c r="E22" s="1554">
        <f>E17+E19+E20</f>
        <v>171952799</v>
      </c>
      <c r="F22" s="331">
        <f>D22/E22</f>
        <v>1.3623644415930678</v>
      </c>
      <c r="G22" s="1554">
        <f>SUM(G6:G15)</f>
        <v>0</v>
      </c>
      <c r="H22" s="331"/>
      <c r="I22" s="277"/>
    </row>
    <row r="23" spans="1:9">
      <c r="B23" s="314"/>
      <c r="C23" s="314"/>
      <c r="D23" s="314"/>
      <c r="E23" s="314"/>
      <c r="G23" s="314"/>
    </row>
    <row r="24" spans="1:9" ht="16.5">
      <c r="A24" s="2053" t="s">
        <v>905</v>
      </c>
      <c r="B24" s="2053"/>
      <c r="C24" s="2053"/>
      <c r="D24" s="2053"/>
      <c r="E24" s="2053"/>
      <c r="F24" s="2053"/>
      <c r="G24" s="2053"/>
      <c r="H24" s="2053"/>
    </row>
    <row r="25" spans="1:9" ht="16.5">
      <c r="A25" s="2053" t="s">
        <v>906</v>
      </c>
      <c r="B25" s="2053"/>
      <c r="C25" s="2053"/>
      <c r="D25" s="2053"/>
      <c r="E25" s="2053"/>
      <c r="F25" s="2053"/>
      <c r="G25" s="2053"/>
      <c r="H25" s="2053"/>
    </row>
    <row r="26" spans="1:9" ht="16.5">
      <c r="A26" s="2053" t="s">
        <v>907</v>
      </c>
      <c r="B26" s="2053"/>
      <c r="C26" s="2053"/>
      <c r="D26" s="2053"/>
      <c r="E26" s="2053"/>
      <c r="F26" s="2053"/>
      <c r="G26" s="2053"/>
      <c r="H26" s="2053"/>
    </row>
    <row r="27" spans="1:9">
      <c r="A27" s="1569"/>
      <c r="B27" s="1569"/>
      <c r="C27" s="1569"/>
      <c r="D27" s="1569"/>
      <c r="E27" s="1569"/>
      <c r="F27" s="1569"/>
      <c r="G27" s="1569"/>
      <c r="H27" s="1569"/>
      <c r="I27" s="314"/>
    </row>
    <row r="28" spans="1:9">
      <c r="A28" s="1569"/>
      <c r="B28" s="1569"/>
      <c r="C28" s="1569"/>
      <c r="D28" s="1569"/>
      <c r="E28" s="1569"/>
      <c r="F28" s="1569"/>
      <c r="G28" s="1569"/>
      <c r="H28" s="1569"/>
    </row>
  </sheetData>
  <customSheetViews>
    <customSheetView guid="{F8F6599B-2A1F-4529-A350-AEBC686D896D}" scale="120" showPageBreaks="1" fitToPage="1" printArea="1" topLeftCell="A2">
      <selection activeCell="A28" sqref="A28"/>
      <pageMargins left="0" right="0" top="0" bottom="0" header="0" footer="0"/>
      <printOptions horizontalCentered="1" verticalCentered="1" headings="1" gridLines="1"/>
      <pageSetup scale="77" orientation="landscape" r:id="rId1"/>
    </customSheetView>
  </customSheetViews>
  <mergeCells count="13">
    <mergeCell ref="A24:H24"/>
    <mergeCell ref="A25:H25"/>
    <mergeCell ref="A26:H26"/>
    <mergeCell ref="A1:H1"/>
    <mergeCell ref="A2:H2"/>
    <mergeCell ref="A3:H3"/>
    <mergeCell ref="F4:F5"/>
    <mergeCell ref="G4:G5"/>
    <mergeCell ref="H4:H5"/>
    <mergeCell ref="A4:A5"/>
    <mergeCell ref="B4:C4"/>
    <mergeCell ref="D4:D5"/>
    <mergeCell ref="E4:E5"/>
  </mergeCells>
  <printOptions horizontalCentered="1" verticalCentered="1" headings="1" gridLines="1"/>
  <pageMargins left="0.25" right="0.25" top="0.5" bottom="0.5" header="0.3" footer="0.3"/>
  <pageSetup scale="65" orientation="landscape" r:id="rId2"/>
  <ignoredErrors>
    <ignoredError sqref="F16 F21 F18" evalError="1" calculatedColumn="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FC34-A2C7-4848-A10F-F9D61C3AFAC1}">
  <sheetPr>
    <tabColor rgb="FF00B050"/>
    <pageSetUpPr fitToPage="1"/>
  </sheetPr>
  <dimension ref="A1:AD32"/>
  <sheetViews>
    <sheetView zoomScale="90" zoomScaleNormal="90" workbookViewId="0"/>
  </sheetViews>
  <sheetFormatPr defaultColWidth="9.42578125" defaultRowHeight="15"/>
  <cols>
    <col min="1" max="1" width="15.42578125" style="50" customWidth="1"/>
    <col min="2" max="2" width="11" style="51" customWidth="1"/>
    <col min="3" max="4" width="11.5703125" style="51" customWidth="1"/>
    <col min="5" max="5" width="13.42578125" style="51" customWidth="1"/>
    <col min="6" max="7" width="11.5703125" style="51" customWidth="1"/>
    <col min="8" max="8" width="11.42578125" style="51" customWidth="1"/>
    <col min="9" max="9" width="12" style="51" customWidth="1"/>
    <col min="10" max="10" width="12.42578125" style="51" customWidth="1"/>
    <col min="11" max="11" width="13.42578125" style="51" customWidth="1"/>
    <col min="12" max="12" width="11.5703125" style="51" customWidth="1"/>
    <col min="13" max="13" width="13.42578125" style="51" customWidth="1"/>
    <col min="14" max="14" width="11.42578125" style="51" customWidth="1"/>
    <col min="15" max="15" width="13.5703125" style="51" customWidth="1"/>
    <col min="16" max="16" width="12.42578125" style="51" customWidth="1"/>
    <col min="17" max="17" width="10.5703125" style="51" customWidth="1"/>
    <col min="18" max="18" width="14.42578125" style="51" customWidth="1"/>
    <col min="19" max="19" width="9.42578125" style="51"/>
    <col min="20" max="20" width="11.42578125" style="51" customWidth="1"/>
    <col min="21" max="21" width="10.5703125" style="51" customWidth="1"/>
    <col min="22" max="25" width="9.42578125" style="51"/>
    <col min="26" max="26" width="12.42578125" style="51" customWidth="1"/>
    <col min="27" max="27" width="12" style="51" customWidth="1"/>
    <col min="28" max="28" width="11.42578125" style="51" customWidth="1"/>
    <col min="29" max="16384" width="9.42578125" style="51"/>
  </cols>
  <sheetData>
    <row r="1" spans="1:30" ht="26.85" customHeight="1" thickBot="1">
      <c r="A1" s="2071" t="s">
        <v>882</v>
      </c>
      <c r="B1" s="2072"/>
      <c r="C1" s="2072"/>
      <c r="D1" s="2072"/>
      <c r="E1" s="2072"/>
      <c r="F1" s="2072"/>
      <c r="G1" s="2072"/>
      <c r="H1" s="2072"/>
      <c r="I1" s="2072"/>
      <c r="J1" s="2072"/>
      <c r="K1" s="2072"/>
      <c r="L1" s="2072"/>
      <c r="M1" s="2072"/>
      <c r="N1" s="2072"/>
      <c r="O1" s="2072"/>
      <c r="P1" s="2072"/>
      <c r="Q1" s="2072"/>
      <c r="R1" s="2072"/>
      <c r="S1" s="2072"/>
      <c r="T1" s="2072"/>
      <c r="U1" s="2072"/>
      <c r="V1" s="2072"/>
      <c r="W1" s="2072"/>
      <c r="X1" s="2072"/>
      <c r="Y1" s="2072"/>
      <c r="Z1" s="2072"/>
      <c r="AA1" s="2072"/>
      <c r="AB1" s="2073"/>
    </row>
    <row r="2" spans="1:30" ht="24.6" customHeight="1" thickBot="1">
      <c r="A2" s="2071" t="s">
        <v>908</v>
      </c>
      <c r="B2" s="2072"/>
      <c r="C2" s="2072"/>
      <c r="D2" s="2072"/>
      <c r="E2" s="2072"/>
      <c r="F2" s="2072"/>
      <c r="G2" s="2072"/>
      <c r="H2" s="2072"/>
      <c r="I2" s="2072"/>
      <c r="J2" s="2072"/>
      <c r="K2" s="2072"/>
      <c r="L2" s="2072"/>
      <c r="M2" s="2072"/>
      <c r="N2" s="2072"/>
      <c r="O2" s="2072"/>
      <c r="P2" s="2072"/>
      <c r="Q2" s="2072"/>
      <c r="R2" s="2072"/>
      <c r="S2" s="2072"/>
      <c r="T2" s="2072"/>
      <c r="U2" s="2072"/>
      <c r="V2" s="2072"/>
      <c r="W2" s="2072"/>
      <c r="X2" s="2072"/>
      <c r="Y2" s="2072"/>
      <c r="Z2" s="2072"/>
      <c r="AA2" s="2072"/>
      <c r="AB2" s="2073"/>
    </row>
    <row r="3" spans="1:30" ht="24.6" customHeight="1" thickBot="1">
      <c r="A3" s="2074" t="s">
        <v>909</v>
      </c>
      <c r="B3" s="2075"/>
      <c r="C3" s="2075"/>
      <c r="D3" s="2075"/>
      <c r="E3" s="2075"/>
      <c r="F3" s="2075"/>
      <c r="G3" s="2075"/>
      <c r="H3" s="2075"/>
      <c r="I3" s="2075"/>
      <c r="J3" s="2075"/>
      <c r="K3" s="2075"/>
      <c r="L3" s="2075"/>
      <c r="M3" s="2075"/>
      <c r="N3" s="2075"/>
      <c r="O3" s="2075"/>
      <c r="P3" s="2075"/>
      <c r="Q3" s="2075"/>
      <c r="R3" s="2075"/>
      <c r="S3" s="2075"/>
      <c r="T3" s="2075"/>
      <c r="U3" s="2075"/>
      <c r="V3" s="2075"/>
      <c r="W3" s="2075"/>
      <c r="X3" s="2075"/>
      <c r="Y3" s="2075"/>
      <c r="Z3" s="2075"/>
      <c r="AA3" s="2075"/>
      <c r="AB3" s="2076"/>
    </row>
    <row r="4" spans="1:30" ht="18.600000000000001" customHeight="1" thickBot="1">
      <c r="A4" s="2077"/>
      <c r="B4" s="2080" t="s">
        <v>910</v>
      </c>
      <c r="C4" s="2081"/>
      <c r="D4" s="2081"/>
      <c r="E4" s="2081"/>
      <c r="F4" s="2081"/>
      <c r="G4" s="2081"/>
      <c r="H4" s="2081"/>
      <c r="I4" s="2081"/>
      <c r="J4" s="2081"/>
      <c r="K4" s="2082"/>
      <c r="L4" s="2083" t="s">
        <v>911</v>
      </c>
      <c r="M4" s="2084"/>
      <c r="N4" s="2084"/>
      <c r="O4" s="2085"/>
      <c r="P4" s="2086" t="s">
        <v>912</v>
      </c>
      <c r="Q4" s="2087"/>
      <c r="R4" s="2087"/>
      <c r="S4" s="2087"/>
      <c r="T4" s="2087"/>
      <c r="U4" s="2088" t="s">
        <v>913</v>
      </c>
      <c r="V4" s="2089"/>
      <c r="W4" s="2106" t="s">
        <v>914</v>
      </c>
      <c r="X4" s="2107"/>
      <c r="Y4" s="2108"/>
      <c r="Z4" s="2090" t="s">
        <v>915</v>
      </c>
      <c r="AA4" s="2092" t="s">
        <v>916</v>
      </c>
      <c r="AB4" s="2099" t="s">
        <v>917</v>
      </c>
      <c r="AC4" s="53"/>
    </row>
    <row r="5" spans="1:30" ht="29.85" customHeight="1" thickBot="1">
      <c r="A5" s="2078"/>
      <c r="B5" s="2095" t="s">
        <v>918</v>
      </c>
      <c r="C5" s="2100"/>
      <c r="D5" s="2100"/>
      <c r="E5" s="2093"/>
      <c r="F5" s="2101" t="s">
        <v>919</v>
      </c>
      <c r="G5" s="2102"/>
      <c r="H5" s="2102"/>
      <c r="I5" s="2102"/>
      <c r="J5" s="2103"/>
      <c r="K5" s="2102" t="s">
        <v>920</v>
      </c>
      <c r="L5" s="2095" t="s">
        <v>921</v>
      </c>
      <c r="M5" s="2100" t="s">
        <v>922</v>
      </c>
      <c r="N5" s="2100" t="s">
        <v>923</v>
      </c>
      <c r="O5" s="2115" t="s">
        <v>924</v>
      </c>
      <c r="P5" s="2095" t="s">
        <v>925</v>
      </c>
      <c r="Q5" s="2100" t="s">
        <v>926</v>
      </c>
      <c r="R5" s="2100" t="s">
        <v>927</v>
      </c>
      <c r="S5" s="2113" t="s">
        <v>928</v>
      </c>
      <c r="T5" s="2093" t="s">
        <v>929</v>
      </c>
      <c r="U5" s="2095" t="s">
        <v>930</v>
      </c>
      <c r="V5" s="2097" t="s">
        <v>931</v>
      </c>
      <c r="W5" s="2109"/>
      <c r="X5" s="2110"/>
      <c r="Y5" s="2111"/>
      <c r="Z5" s="2090"/>
      <c r="AA5" s="2092"/>
      <c r="AB5" s="2099"/>
      <c r="AC5" s="53"/>
    </row>
    <row r="6" spans="1:30" ht="31.5" thickBot="1">
      <c r="A6" s="2079"/>
      <c r="B6" s="435" t="s">
        <v>932</v>
      </c>
      <c r="C6" s="436" t="s">
        <v>933</v>
      </c>
      <c r="D6" s="436" t="s">
        <v>934</v>
      </c>
      <c r="E6" s="851" t="s">
        <v>935</v>
      </c>
      <c r="F6" s="435" t="s">
        <v>936</v>
      </c>
      <c r="G6" s="436" t="s">
        <v>937</v>
      </c>
      <c r="H6" s="436" t="s">
        <v>938</v>
      </c>
      <c r="I6" s="930" t="s">
        <v>939</v>
      </c>
      <c r="J6" s="851" t="s">
        <v>940</v>
      </c>
      <c r="K6" s="2081"/>
      <c r="L6" s="2096"/>
      <c r="M6" s="2112"/>
      <c r="N6" s="2112"/>
      <c r="O6" s="2085"/>
      <c r="P6" s="2096"/>
      <c r="Q6" s="2112"/>
      <c r="R6" s="2112"/>
      <c r="S6" s="2114"/>
      <c r="T6" s="2094"/>
      <c r="U6" s="2096"/>
      <c r="V6" s="2098"/>
      <c r="W6" s="1379" t="s">
        <v>941</v>
      </c>
      <c r="X6" s="1379" t="s">
        <v>942</v>
      </c>
      <c r="Y6" s="1379" t="s">
        <v>943</v>
      </c>
      <c r="Z6" s="2091"/>
      <c r="AA6" s="2084"/>
      <c r="AB6" s="2085"/>
      <c r="AC6" s="53"/>
    </row>
    <row r="7" spans="1:30">
      <c r="A7" s="74" t="s">
        <v>944</v>
      </c>
      <c r="B7" s="175">
        <v>0</v>
      </c>
      <c r="C7" s="176">
        <v>78</v>
      </c>
      <c r="D7" s="176">
        <v>0</v>
      </c>
      <c r="E7" s="177">
        <f t="shared" ref="E7:E18" si="0">SUM(B7:D7)</f>
        <v>78</v>
      </c>
      <c r="F7" s="175">
        <v>5682</v>
      </c>
      <c r="G7" s="176">
        <v>1371</v>
      </c>
      <c r="H7" s="176">
        <v>414</v>
      </c>
      <c r="I7" s="178">
        <v>185</v>
      </c>
      <c r="J7" s="179">
        <f>SUM(F7:I7)</f>
        <v>7652</v>
      </c>
      <c r="K7" s="180">
        <f>E7+J7</f>
        <v>7730</v>
      </c>
      <c r="L7" s="175">
        <v>2337</v>
      </c>
      <c r="M7" s="176">
        <v>4052</v>
      </c>
      <c r="N7" s="181">
        <v>397</v>
      </c>
      <c r="O7" s="182">
        <f>SUM(L7:N7)</f>
        <v>6786</v>
      </c>
      <c r="P7" s="183">
        <v>3669</v>
      </c>
      <c r="Q7" s="181">
        <v>1</v>
      </c>
      <c r="R7" s="181">
        <v>-3</v>
      </c>
      <c r="S7" s="182">
        <v>-2443</v>
      </c>
      <c r="T7" s="184">
        <f t="shared" ref="T7:T18" si="1">SUM(P7:S7)</f>
        <v>1224</v>
      </c>
      <c r="U7" s="448">
        <f>K7+O7</f>
        <v>14516</v>
      </c>
      <c r="V7" s="449">
        <f>K7-T7</f>
        <v>6506</v>
      </c>
      <c r="W7" s="447">
        <v>184534</v>
      </c>
      <c r="X7" s="181">
        <v>93438</v>
      </c>
      <c r="Y7" s="181">
        <v>9115</v>
      </c>
      <c r="Z7" s="447">
        <v>324010</v>
      </c>
      <c r="AA7" s="176">
        <v>289316</v>
      </c>
      <c r="AB7" s="185">
        <f>Z7/AA7</f>
        <v>1.1199173222358942</v>
      </c>
      <c r="AC7" s="53"/>
    </row>
    <row r="8" spans="1:30">
      <c r="A8" s="852" t="s">
        <v>945</v>
      </c>
      <c r="B8" s="1311">
        <v>0</v>
      </c>
      <c r="C8" s="1141">
        <v>105</v>
      </c>
      <c r="D8" s="1141">
        <v>0</v>
      </c>
      <c r="E8" s="177">
        <f t="shared" si="0"/>
        <v>105</v>
      </c>
      <c r="F8" s="1311">
        <v>6061</v>
      </c>
      <c r="G8" s="1141">
        <v>597</v>
      </c>
      <c r="H8" s="1141">
        <v>650</v>
      </c>
      <c r="I8" s="186">
        <v>190</v>
      </c>
      <c r="J8" s="1312">
        <f t="shared" ref="J8:J18" si="2">F8+G8+H8+I8</f>
        <v>7498</v>
      </c>
      <c r="K8" s="180">
        <f t="shared" ref="K8:K18" si="3">E8+J8</f>
        <v>7603</v>
      </c>
      <c r="L8" s="1311">
        <v>2379</v>
      </c>
      <c r="M8" s="1141">
        <v>3928</v>
      </c>
      <c r="N8" s="1142">
        <v>121</v>
      </c>
      <c r="O8" s="182">
        <f t="shared" ref="O8:O18" si="4">SUM(L8:N8)</f>
        <v>6428</v>
      </c>
      <c r="P8" s="1313">
        <v>3546</v>
      </c>
      <c r="Q8" s="1142">
        <v>0</v>
      </c>
      <c r="R8" s="1142">
        <v>-2</v>
      </c>
      <c r="S8" s="182">
        <v>3056</v>
      </c>
      <c r="T8" s="184">
        <f t="shared" si="1"/>
        <v>6600</v>
      </c>
      <c r="U8" s="183">
        <f t="shared" ref="U8:U18" si="5">K8+O8</f>
        <v>14031</v>
      </c>
      <c r="V8" s="184">
        <f t="shared" ref="V8:V18" si="6">K8-T8</f>
        <v>1003</v>
      </c>
      <c r="W8" s="931">
        <v>185186</v>
      </c>
      <c r="X8" s="1142">
        <v>93443</v>
      </c>
      <c r="Y8" s="1142">
        <v>9165</v>
      </c>
      <c r="Z8" s="447">
        <v>325013</v>
      </c>
      <c r="AA8" s="176">
        <v>289316</v>
      </c>
      <c r="AB8" s="185">
        <f t="shared" ref="AB8:AB18" si="7">Z8/AA8</f>
        <v>1.123384119785978</v>
      </c>
      <c r="AC8" s="54"/>
      <c r="AD8" s="55"/>
    </row>
    <row r="9" spans="1:30">
      <c r="A9" s="852" t="s">
        <v>946</v>
      </c>
      <c r="B9" s="1311">
        <v>0</v>
      </c>
      <c r="C9" s="1141">
        <v>94</v>
      </c>
      <c r="D9" s="1141">
        <v>0</v>
      </c>
      <c r="E9" s="177">
        <f t="shared" si="0"/>
        <v>94</v>
      </c>
      <c r="F9" s="1311">
        <v>5930</v>
      </c>
      <c r="G9" s="1141">
        <v>562</v>
      </c>
      <c r="H9" s="1141">
        <v>570</v>
      </c>
      <c r="I9" s="186">
        <v>162</v>
      </c>
      <c r="J9" s="1312">
        <f t="shared" si="2"/>
        <v>7224</v>
      </c>
      <c r="K9" s="180">
        <f t="shared" si="3"/>
        <v>7318</v>
      </c>
      <c r="L9" s="1311">
        <v>1236</v>
      </c>
      <c r="M9" s="1141">
        <v>3554</v>
      </c>
      <c r="N9" s="1142">
        <v>4</v>
      </c>
      <c r="O9" s="182">
        <f t="shared" si="4"/>
        <v>4794</v>
      </c>
      <c r="P9" s="1313">
        <v>4572</v>
      </c>
      <c r="Q9" s="1142">
        <v>1</v>
      </c>
      <c r="R9" s="1142">
        <v>-1</v>
      </c>
      <c r="S9" s="182">
        <v>2776</v>
      </c>
      <c r="T9" s="184">
        <f t="shared" si="1"/>
        <v>7348</v>
      </c>
      <c r="U9" s="183">
        <f t="shared" si="5"/>
        <v>12112</v>
      </c>
      <c r="V9" s="184">
        <f t="shared" si="6"/>
        <v>-30</v>
      </c>
      <c r="W9" s="931">
        <v>185183</v>
      </c>
      <c r="X9" s="1142">
        <v>93148</v>
      </c>
      <c r="Y9" s="1142">
        <v>9146</v>
      </c>
      <c r="Z9" s="447">
        <v>324983</v>
      </c>
      <c r="AA9" s="176">
        <v>289316</v>
      </c>
      <c r="AB9" s="185">
        <f t="shared" si="7"/>
        <v>1.1232804269380194</v>
      </c>
      <c r="AC9" s="54"/>
      <c r="AD9" s="55"/>
    </row>
    <row r="10" spans="1:30">
      <c r="A10" s="852" t="s">
        <v>947</v>
      </c>
      <c r="B10" s="1311">
        <v>0</v>
      </c>
      <c r="C10" s="1141">
        <v>86</v>
      </c>
      <c r="D10" s="1141">
        <v>0</v>
      </c>
      <c r="E10" s="177">
        <f t="shared" si="0"/>
        <v>86</v>
      </c>
      <c r="F10" s="1311">
        <v>3996</v>
      </c>
      <c r="G10" s="1141">
        <v>457</v>
      </c>
      <c r="H10" s="1141">
        <v>226</v>
      </c>
      <c r="I10" s="186">
        <v>165</v>
      </c>
      <c r="J10" s="1312">
        <f t="shared" si="2"/>
        <v>4844</v>
      </c>
      <c r="K10" s="180">
        <f t="shared" si="3"/>
        <v>4930</v>
      </c>
      <c r="L10" s="1311">
        <v>169</v>
      </c>
      <c r="M10" s="1141">
        <v>3070</v>
      </c>
      <c r="N10" s="1142">
        <v>5</v>
      </c>
      <c r="O10" s="182">
        <f t="shared" si="4"/>
        <v>3244</v>
      </c>
      <c r="P10" s="1313">
        <v>418</v>
      </c>
      <c r="Q10" s="1142">
        <v>0</v>
      </c>
      <c r="R10" s="1142">
        <v>0</v>
      </c>
      <c r="S10" s="182">
        <v>-12943</v>
      </c>
      <c r="T10" s="184">
        <f t="shared" si="1"/>
        <v>-12525</v>
      </c>
      <c r="U10" s="183">
        <f t="shared" si="5"/>
        <v>8174</v>
      </c>
      <c r="V10" s="184">
        <f t="shared" si="6"/>
        <v>17455</v>
      </c>
      <c r="W10" s="931">
        <v>195799</v>
      </c>
      <c r="X10" s="1142">
        <v>97918</v>
      </c>
      <c r="Y10" s="1142">
        <v>9344</v>
      </c>
      <c r="Z10" s="447">
        <v>342438</v>
      </c>
      <c r="AA10" s="176">
        <v>289316</v>
      </c>
      <c r="AB10" s="185">
        <f t="shared" si="7"/>
        <v>1.1836123823086175</v>
      </c>
      <c r="AC10" s="54"/>
      <c r="AD10" s="55"/>
    </row>
    <row r="11" spans="1:30">
      <c r="A11" s="852" t="s">
        <v>948</v>
      </c>
      <c r="B11" s="1311">
        <v>0</v>
      </c>
      <c r="C11" s="1141">
        <v>109</v>
      </c>
      <c r="D11" s="1141">
        <v>0</v>
      </c>
      <c r="E11" s="177">
        <f t="shared" si="0"/>
        <v>109</v>
      </c>
      <c r="F11" s="1311">
        <v>4510</v>
      </c>
      <c r="G11" s="1141">
        <v>567</v>
      </c>
      <c r="H11" s="1141">
        <v>311</v>
      </c>
      <c r="I11" s="186">
        <v>117</v>
      </c>
      <c r="J11" s="1312">
        <f t="shared" si="2"/>
        <v>5505</v>
      </c>
      <c r="K11" s="180">
        <f t="shared" si="3"/>
        <v>5614</v>
      </c>
      <c r="L11" s="1311">
        <v>53</v>
      </c>
      <c r="M11" s="1141">
        <v>3483</v>
      </c>
      <c r="N11" s="1142">
        <v>5</v>
      </c>
      <c r="O11" s="182">
        <f t="shared" si="4"/>
        <v>3541</v>
      </c>
      <c r="P11" s="1313">
        <v>291</v>
      </c>
      <c r="Q11" s="1142">
        <v>0</v>
      </c>
      <c r="R11" s="1142">
        <v>4</v>
      </c>
      <c r="S11" s="182">
        <v>3666</v>
      </c>
      <c r="T11" s="184">
        <f t="shared" si="1"/>
        <v>3961</v>
      </c>
      <c r="U11" s="183">
        <f t="shared" si="5"/>
        <v>9155</v>
      </c>
      <c r="V11" s="184">
        <f t="shared" si="6"/>
        <v>1653</v>
      </c>
      <c r="W11" s="931">
        <v>196638</v>
      </c>
      <c r="X11" s="1142">
        <v>98362</v>
      </c>
      <c r="Y11" s="1142">
        <v>9368</v>
      </c>
      <c r="Z11" s="447">
        <v>344091</v>
      </c>
      <c r="AA11" s="176">
        <v>289316</v>
      </c>
      <c r="AB11" s="185">
        <f t="shared" si="7"/>
        <v>1.1893258582311383</v>
      </c>
      <c r="AC11" s="54"/>
      <c r="AD11" s="55"/>
    </row>
    <row r="12" spans="1:30">
      <c r="A12" s="852" t="s">
        <v>949</v>
      </c>
      <c r="B12" s="1311">
        <v>1</v>
      </c>
      <c r="C12" s="1141">
        <v>82</v>
      </c>
      <c r="D12" s="1141">
        <v>0</v>
      </c>
      <c r="E12" s="177">
        <f t="shared" si="0"/>
        <v>83</v>
      </c>
      <c r="F12" s="1311">
        <v>4548</v>
      </c>
      <c r="G12" s="1141">
        <v>456</v>
      </c>
      <c r="H12" s="1141">
        <v>296</v>
      </c>
      <c r="I12" s="186">
        <v>138</v>
      </c>
      <c r="J12" s="1312">
        <f t="shared" si="2"/>
        <v>5438</v>
      </c>
      <c r="K12" s="180">
        <f t="shared" si="3"/>
        <v>5521</v>
      </c>
      <c r="L12" s="1311">
        <v>55</v>
      </c>
      <c r="M12" s="1141">
        <v>3074</v>
      </c>
      <c r="N12" s="1142">
        <v>7</v>
      </c>
      <c r="O12" s="182">
        <f t="shared" si="4"/>
        <v>3136</v>
      </c>
      <c r="P12" s="1313">
        <v>256</v>
      </c>
      <c r="Q12" s="1142">
        <v>0</v>
      </c>
      <c r="R12" s="1142">
        <v>1</v>
      </c>
      <c r="S12" s="182">
        <v>2731</v>
      </c>
      <c r="T12" s="184">
        <f t="shared" si="1"/>
        <v>2988</v>
      </c>
      <c r="U12" s="183">
        <f t="shared" si="5"/>
        <v>8657</v>
      </c>
      <c r="V12" s="184">
        <f t="shared" si="6"/>
        <v>2533</v>
      </c>
      <c r="W12" s="931">
        <v>197979</v>
      </c>
      <c r="X12" s="1142">
        <v>98897</v>
      </c>
      <c r="Y12" s="1142">
        <v>9368</v>
      </c>
      <c r="Z12" s="447">
        <v>346624</v>
      </c>
      <c r="AA12" s="176">
        <v>289316</v>
      </c>
      <c r="AB12" s="185">
        <f t="shared" si="7"/>
        <v>1.1980809910271122</v>
      </c>
      <c r="AC12" s="54"/>
      <c r="AD12" s="55"/>
    </row>
    <row r="13" spans="1:30">
      <c r="A13" s="852" t="s">
        <v>950</v>
      </c>
      <c r="B13" s="1311">
        <v>0</v>
      </c>
      <c r="C13" s="1141">
        <v>87</v>
      </c>
      <c r="D13" s="1141">
        <v>0</v>
      </c>
      <c r="E13" s="177">
        <f t="shared" si="0"/>
        <v>87</v>
      </c>
      <c r="F13" s="1311">
        <v>4875</v>
      </c>
      <c r="G13" s="1141">
        <v>294</v>
      </c>
      <c r="H13" s="1141">
        <v>215</v>
      </c>
      <c r="I13" s="186">
        <v>103</v>
      </c>
      <c r="J13" s="1312">
        <f t="shared" si="2"/>
        <v>5487</v>
      </c>
      <c r="K13" s="180">
        <f t="shared" si="3"/>
        <v>5574</v>
      </c>
      <c r="L13" s="1311">
        <v>1553</v>
      </c>
      <c r="M13" s="1141">
        <v>3596</v>
      </c>
      <c r="N13" s="1142">
        <v>17</v>
      </c>
      <c r="O13" s="182">
        <f t="shared" si="4"/>
        <v>5166</v>
      </c>
      <c r="P13" s="1313">
        <v>377</v>
      </c>
      <c r="Q13" s="1142">
        <v>1</v>
      </c>
      <c r="R13" s="1142">
        <v>10</v>
      </c>
      <c r="S13" s="182">
        <v>3719</v>
      </c>
      <c r="T13" s="184">
        <f t="shared" si="1"/>
        <v>4107</v>
      </c>
      <c r="U13" s="183">
        <f t="shared" si="5"/>
        <v>10740</v>
      </c>
      <c r="V13" s="184">
        <f t="shared" si="6"/>
        <v>1467</v>
      </c>
      <c r="W13" s="931">
        <v>198898</v>
      </c>
      <c r="X13" s="1142">
        <v>99024</v>
      </c>
      <c r="Y13" s="1142">
        <v>9432</v>
      </c>
      <c r="Z13" s="447">
        <v>348091</v>
      </c>
      <c r="AA13" s="176">
        <v>289316</v>
      </c>
      <c r="AB13" s="185">
        <f t="shared" si="7"/>
        <v>1.2031515712922893</v>
      </c>
      <c r="AC13" s="54"/>
      <c r="AD13" s="55"/>
    </row>
    <row r="14" spans="1:30">
      <c r="A14" s="852" t="s">
        <v>951</v>
      </c>
      <c r="B14" s="1311">
        <v>0</v>
      </c>
      <c r="C14" s="1141">
        <v>65</v>
      </c>
      <c r="D14" s="1141">
        <v>0</v>
      </c>
      <c r="E14" s="177">
        <f t="shared" si="0"/>
        <v>65</v>
      </c>
      <c r="F14" s="1311">
        <v>4836</v>
      </c>
      <c r="G14" s="1141">
        <v>257</v>
      </c>
      <c r="H14" s="1141">
        <v>319</v>
      </c>
      <c r="I14" s="186">
        <v>69</v>
      </c>
      <c r="J14" s="1312">
        <f t="shared" si="2"/>
        <v>5481</v>
      </c>
      <c r="K14" s="180">
        <f t="shared" si="3"/>
        <v>5546</v>
      </c>
      <c r="L14" s="1311">
        <v>266</v>
      </c>
      <c r="M14" s="1141">
        <v>3317</v>
      </c>
      <c r="N14" s="1142">
        <v>4</v>
      </c>
      <c r="O14" s="182">
        <f t="shared" si="4"/>
        <v>3587</v>
      </c>
      <c r="P14" s="1313">
        <v>258</v>
      </c>
      <c r="Q14" s="1142">
        <v>0</v>
      </c>
      <c r="R14" s="1142">
        <v>29</v>
      </c>
      <c r="S14" s="182">
        <v>2251</v>
      </c>
      <c r="T14" s="184">
        <f t="shared" si="1"/>
        <v>2538</v>
      </c>
      <c r="U14" s="183">
        <f t="shared" si="5"/>
        <v>9133</v>
      </c>
      <c r="V14" s="184">
        <f t="shared" si="6"/>
        <v>3008</v>
      </c>
      <c r="W14" s="931">
        <v>200646</v>
      </c>
      <c r="X14" s="1142">
        <v>99751</v>
      </c>
      <c r="Y14" s="1142">
        <v>9422</v>
      </c>
      <c r="Z14" s="447">
        <v>351099</v>
      </c>
      <c r="AA14" s="176">
        <v>289316</v>
      </c>
      <c r="AB14" s="185">
        <f t="shared" si="7"/>
        <v>1.2135485075142751</v>
      </c>
      <c r="AC14" s="54"/>
      <c r="AD14" s="55"/>
    </row>
    <row r="15" spans="1:30">
      <c r="A15" s="852" t="s">
        <v>952</v>
      </c>
      <c r="B15" s="1311">
        <v>15</v>
      </c>
      <c r="C15" s="1141">
        <v>66</v>
      </c>
      <c r="D15" s="1141">
        <v>0</v>
      </c>
      <c r="E15" s="177">
        <f t="shared" si="0"/>
        <v>81</v>
      </c>
      <c r="F15" s="1311">
        <v>5253</v>
      </c>
      <c r="G15" s="1141">
        <v>347</v>
      </c>
      <c r="H15" s="1141">
        <v>302</v>
      </c>
      <c r="I15" s="186">
        <v>143</v>
      </c>
      <c r="J15" s="1312">
        <f t="shared" si="2"/>
        <v>6045</v>
      </c>
      <c r="K15" s="180">
        <f t="shared" si="3"/>
        <v>6126</v>
      </c>
      <c r="L15" s="1311">
        <v>695</v>
      </c>
      <c r="M15" s="1141">
        <v>3501</v>
      </c>
      <c r="N15" s="1142">
        <v>7</v>
      </c>
      <c r="O15" s="182">
        <f t="shared" si="4"/>
        <v>4203</v>
      </c>
      <c r="P15" s="1313">
        <v>402</v>
      </c>
      <c r="Q15" s="1142">
        <v>6</v>
      </c>
      <c r="R15" s="1142">
        <v>43</v>
      </c>
      <c r="S15" s="182">
        <v>7858</v>
      </c>
      <c r="T15" s="184">
        <f t="shared" si="1"/>
        <v>8309</v>
      </c>
      <c r="U15" s="183">
        <f t="shared" si="5"/>
        <v>10329</v>
      </c>
      <c r="V15" s="184">
        <f t="shared" si="6"/>
        <v>-2183</v>
      </c>
      <c r="W15" s="931">
        <v>199555</v>
      </c>
      <c r="X15" s="1142">
        <v>98755</v>
      </c>
      <c r="Y15" s="1142">
        <v>9389</v>
      </c>
      <c r="Z15" s="447">
        <v>348916</v>
      </c>
      <c r="AA15" s="176">
        <v>289316</v>
      </c>
      <c r="AB15" s="185">
        <f t="shared" si="7"/>
        <v>1.2060031246111518</v>
      </c>
      <c r="AC15" s="54"/>
      <c r="AD15" s="55"/>
    </row>
    <row r="16" spans="1:30">
      <c r="A16" s="852" t="s">
        <v>953</v>
      </c>
      <c r="B16" s="1311">
        <v>215</v>
      </c>
      <c r="C16" s="1141">
        <v>82</v>
      </c>
      <c r="D16" s="1141">
        <v>0</v>
      </c>
      <c r="E16" s="177">
        <f t="shared" si="0"/>
        <v>297</v>
      </c>
      <c r="F16" s="1311">
        <v>4174</v>
      </c>
      <c r="G16" s="1141">
        <v>420</v>
      </c>
      <c r="H16" s="1141">
        <v>229</v>
      </c>
      <c r="I16" s="186">
        <v>98</v>
      </c>
      <c r="J16" s="1312">
        <f t="shared" si="2"/>
        <v>4921</v>
      </c>
      <c r="K16" s="180">
        <f t="shared" si="3"/>
        <v>5218</v>
      </c>
      <c r="L16" s="1311">
        <v>1424</v>
      </c>
      <c r="M16" s="1141">
        <v>3700</v>
      </c>
      <c r="N16" s="1142">
        <v>0</v>
      </c>
      <c r="O16" s="182">
        <f t="shared" si="4"/>
        <v>5124</v>
      </c>
      <c r="P16" s="1313">
        <v>2184</v>
      </c>
      <c r="Q16" s="1142">
        <v>5</v>
      </c>
      <c r="R16" s="1142">
        <v>43</v>
      </c>
      <c r="S16" s="182">
        <v>-1514</v>
      </c>
      <c r="T16" s="184">
        <f t="shared" si="1"/>
        <v>718</v>
      </c>
      <c r="U16" s="183">
        <f t="shared" si="5"/>
        <v>10342</v>
      </c>
      <c r="V16" s="184">
        <f t="shared" si="6"/>
        <v>4500</v>
      </c>
      <c r="W16" s="931">
        <v>202232</v>
      </c>
      <c r="X16" s="1142">
        <v>99687</v>
      </c>
      <c r="Y16" s="1142">
        <v>9369</v>
      </c>
      <c r="Z16" s="447">
        <v>353416</v>
      </c>
      <c r="AA16" s="176">
        <v>289316</v>
      </c>
      <c r="AB16" s="185">
        <f t="shared" si="7"/>
        <v>1.2215570518049468</v>
      </c>
      <c r="AC16" s="54"/>
      <c r="AD16" s="55"/>
    </row>
    <row r="17" spans="1:30">
      <c r="A17" s="852" t="s">
        <v>954</v>
      </c>
      <c r="B17" s="1311">
        <v>0</v>
      </c>
      <c r="C17" s="1141">
        <v>62</v>
      </c>
      <c r="D17" s="1141">
        <v>0</v>
      </c>
      <c r="E17" s="177">
        <f t="shared" si="0"/>
        <v>62</v>
      </c>
      <c r="F17" s="1311">
        <v>4358</v>
      </c>
      <c r="G17" s="1141">
        <v>301</v>
      </c>
      <c r="H17" s="1141">
        <v>280</v>
      </c>
      <c r="I17" s="186">
        <v>118</v>
      </c>
      <c r="J17" s="1312">
        <f t="shared" si="2"/>
        <v>5057</v>
      </c>
      <c r="K17" s="180">
        <f t="shared" si="3"/>
        <v>5119</v>
      </c>
      <c r="L17" s="1311">
        <v>4483</v>
      </c>
      <c r="M17" s="1141">
        <v>2852</v>
      </c>
      <c r="N17" s="1142">
        <v>5</v>
      </c>
      <c r="O17" s="182">
        <f t="shared" si="4"/>
        <v>7340</v>
      </c>
      <c r="P17" s="1313">
        <v>2187</v>
      </c>
      <c r="Q17" s="1142">
        <v>9</v>
      </c>
      <c r="R17" s="1142">
        <v>94</v>
      </c>
      <c r="S17" s="182">
        <v>1238</v>
      </c>
      <c r="T17" s="184">
        <f t="shared" si="1"/>
        <v>3528</v>
      </c>
      <c r="U17" s="183">
        <f t="shared" si="5"/>
        <v>12459</v>
      </c>
      <c r="V17" s="184">
        <f t="shared" si="6"/>
        <v>1591</v>
      </c>
      <c r="W17" s="931">
        <v>203038</v>
      </c>
      <c r="X17" s="1142">
        <v>99962</v>
      </c>
      <c r="Y17" s="1142">
        <v>9399</v>
      </c>
      <c r="Z17" s="447">
        <v>355007</v>
      </c>
      <c r="AA17" s="176">
        <v>289316</v>
      </c>
      <c r="AB17" s="185">
        <f t="shared" si="7"/>
        <v>1.2270562291750198</v>
      </c>
      <c r="AC17" s="54"/>
      <c r="AD17" s="55"/>
    </row>
    <row r="18" spans="1:30">
      <c r="A18" s="852" t="s">
        <v>955</v>
      </c>
      <c r="B18" s="187">
        <v>42</v>
      </c>
      <c r="C18" s="188">
        <v>53</v>
      </c>
      <c r="D18" s="188">
        <v>0</v>
      </c>
      <c r="E18" s="177">
        <f t="shared" si="0"/>
        <v>95</v>
      </c>
      <c r="F18" s="187">
        <v>4459</v>
      </c>
      <c r="G18" s="188">
        <v>268</v>
      </c>
      <c r="H18" s="188">
        <v>343</v>
      </c>
      <c r="I18" s="189">
        <v>97</v>
      </c>
      <c r="J18" s="853">
        <f t="shared" si="2"/>
        <v>5167</v>
      </c>
      <c r="K18" s="180">
        <f t="shared" si="3"/>
        <v>5262</v>
      </c>
      <c r="L18" s="187">
        <v>1555</v>
      </c>
      <c r="M18" s="188">
        <v>4498</v>
      </c>
      <c r="N18" s="190">
        <v>2</v>
      </c>
      <c r="O18" s="182">
        <f t="shared" si="4"/>
        <v>6055</v>
      </c>
      <c r="P18" s="191">
        <v>4487</v>
      </c>
      <c r="Q18" s="190">
        <v>7</v>
      </c>
      <c r="R18" s="190">
        <v>73</v>
      </c>
      <c r="S18" s="378">
        <v>102</v>
      </c>
      <c r="T18" s="184">
        <f t="shared" si="1"/>
        <v>4669</v>
      </c>
      <c r="U18" s="183">
        <f t="shared" si="5"/>
        <v>11317</v>
      </c>
      <c r="V18" s="184">
        <f t="shared" si="6"/>
        <v>593</v>
      </c>
      <c r="W18" s="733">
        <v>203165</v>
      </c>
      <c r="X18" s="190">
        <v>100078</v>
      </c>
      <c r="Y18" s="190">
        <v>9383</v>
      </c>
      <c r="Z18" s="447">
        <v>355600</v>
      </c>
      <c r="AA18" s="176">
        <v>289316</v>
      </c>
      <c r="AB18" s="185">
        <f t="shared" si="7"/>
        <v>1.2291058911363353</v>
      </c>
      <c r="AC18" s="54"/>
      <c r="AD18" s="55"/>
    </row>
    <row r="19" spans="1:30" ht="15.75" thickBot="1">
      <c r="A19" s="932" t="s">
        <v>956</v>
      </c>
      <c r="B19" s="1380">
        <f>SUM(B7:B18)</f>
        <v>273</v>
      </c>
      <c r="C19" s="1380">
        <f t="shared" ref="C19:V19" si="8">SUM(C7:C18)</f>
        <v>969</v>
      </c>
      <c r="D19" s="1380">
        <f t="shared" si="8"/>
        <v>0</v>
      </c>
      <c r="E19" s="1380">
        <f t="shared" si="8"/>
        <v>1242</v>
      </c>
      <c r="F19" s="1380">
        <f t="shared" si="8"/>
        <v>58682</v>
      </c>
      <c r="G19" s="1380">
        <f t="shared" si="8"/>
        <v>5897</v>
      </c>
      <c r="H19" s="1380">
        <f t="shared" si="8"/>
        <v>4155</v>
      </c>
      <c r="I19" s="1380">
        <f t="shared" si="8"/>
        <v>1585</v>
      </c>
      <c r="J19" s="1380">
        <f t="shared" si="8"/>
        <v>70319</v>
      </c>
      <c r="K19" s="1380">
        <f t="shared" si="8"/>
        <v>71561</v>
      </c>
      <c r="L19" s="1380">
        <f t="shared" si="8"/>
        <v>16205</v>
      </c>
      <c r="M19" s="1380">
        <f t="shared" si="8"/>
        <v>42625</v>
      </c>
      <c r="N19" s="1380">
        <f t="shared" si="8"/>
        <v>574</v>
      </c>
      <c r="O19" s="1380">
        <f t="shared" si="8"/>
        <v>59404</v>
      </c>
      <c r="P19" s="1380">
        <f t="shared" si="8"/>
        <v>22647</v>
      </c>
      <c r="Q19" s="1380">
        <f t="shared" si="8"/>
        <v>30</v>
      </c>
      <c r="R19" s="1381">
        <f t="shared" si="8"/>
        <v>291</v>
      </c>
      <c r="S19" s="1380">
        <f t="shared" si="8"/>
        <v>10497</v>
      </c>
      <c r="T19" s="1380">
        <f t="shared" si="8"/>
        <v>33465</v>
      </c>
      <c r="U19" s="1380">
        <f t="shared" si="8"/>
        <v>130965</v>
      </c>
      <c r="V19" s="1381">
        <f t="shared" si="8"/>
        <v>38096</v>
      </c>
      <c r="W19" s="1381">
        <f>W18</f>
        <v>203165</v>
      </c>
      <c r="X19" s="1381">
        <f t="shared" ref="X19:Y19" si="9">X18</f>
        <v>100078</v>
      </c>
      <c r="Y19" s="1381">
        <f t="shared" si="9"/>
        <v>9383</v>
      </c>
      <c r="Z19" s="1380">
        <f>Z18</f>
        <v>355600</v>
      </c>
      <c r="AA19" s="1381">
        <f>AA18</f>
        <v>289316</v>
      </c>
      <c r="AB19" s="1382">
        <f>Z19/AA19</f>
        <v>1.2291058911363353</v>
      </c>
      <c r="AC19" s="53"/>
    </row>
    <row r="20" spans="1:30">
      <c r="A20" s="75"/>
      <c r="B20" s="76"/>
      <c r="C20" s="76"/>
      <c r="D20" s="76"/>
      <c r="E20" s="76"/>
      <c r="F20" s="76"/>
      <c r="G20" s="76"/>
      <c r="H20" s="76"/>
      <c r="I20" s="76"/>
      <c r="J20" s="76"/>
      <c r="K20" s="76"/>
      <c r="L20" s="76"/>
      <c r="M20" s="76"/>
      <c r="N20" s="76"/>
      <c r="O20" s="76"/>
      <c r="P20" s="77"/>
      <c r="Q20" s="77"/>
      <c r="R20" s="77"/>
      <c r="S20" s="77"/>
      <c r="T20" s="77"/>
      <c r="U20" s="77"/>
      <c r="V20" s="53"/>
      <c r="W20" s="53"/>
      <c r="X20" s="53"/>
      <c r="Y20" s="53"/>
      <c r="Z20" s="77"/>
      <c r="AA20" s="53"/>
      <c r="AB20" s="53"/>
      <c r="AC20" s="53"/>
    </row>
    <row r="21" spans="1:30">
      <c r="A21" s="49"/>
      <c r="B21" s="53"/>
      <c r="C21" s="53"/>
      <c r="D21" s="53"/>
      <c r="E21" s="53"/>
      <c r="F21" s="53"/>
      <c r="G21" s="53"/>
      <c r="H21" s="53"/>
      <c r="I21" s="78"/>
      <c r="J21" s="79"/>
      <c r="K21" s="53"/>
      <c r="L21" s="53"/>
      <c r="M21" s="53"/>
      <c r="N21" s="53"/>
      <c r="O21" s="53"/>
      <c r="P21" s="53"/>
      <c r="Q21" s="53"/>
      <c r="R21" s="53"/>
      <c r="S21" s="53"/>
      <c r="T21" s="53"/>
      <c r="U21" s="53"/>
      <c r="V21" s="79"/>
      <c r="W21" s="79"/>
      <c r="X21" s="79"/>
      <c r="Y21" s="79"/>
      <c r="Z21" s="53"/>
      <c r="AA21" s="53"/>
      <c r="AB21" s="53"/>
      <c r="AC21" s="53"/>
    </row>
    <row r="22" spans="1:30" ht="18">
      <c r="A22" s="2104" t="s">
        <v>957</v>
      </c>
      <c r="B22" s="2104"/>
      <c r="C22" s="2104"/>
      <c r="D22" s="2104"/>
      <c r="E22" s="2104"/>
      <c r="F22" s="2104"/>
      <c r="G22" s="2104"/>
      <c r="H22" s="2104"/>
      <c r="I22" s="2104"/>
      <c r="J22" s="2104"/>
      <c r="K22" s="2104"/>
      <c r="L22" s="2104"/>
      <c r="M22" s="80"/>
      <c r="N22" s="80"/>
      <c r="O22" s="80"/>
      <c r="P22" s="80"/>
      <c r="Q22" s="80"/>
      <c r="R22" s="80"/>
      <c r="S22" s="80"/>
      <c r="T22" s="80"/>
      <c r="U22" s="80"/>
      <c r="V22" s="79"/>
      <c r="W22" s="79"/>
      <c r="X22" s="79"/>
      <c r="Y22" s="79"/>
      <c r="Z22" s="53"/>
      <c r="AA22" s="53"/>
      <c r="AB22" s="53"/>
      <c r="AC22" s="53"/>
    </row>
    <row r="23" spans="1:30" ht="18">
      <c r="A23" s="2104" t="s">
        <v>958</v>
      </c>
      <c r="B23" s="2104"/>
      <c r="C23" s="2104"/>
      <c r="D23" s="2104"/>
      <c r="E23" s="2104"/>
      <c r="F23" s="2104"/>
      <c r="G23" s="2104"/>
      <c r="H23" s="2104"/>
      <c r="I23" s="2104"/>
      <c r="J23" s="2104"/>
      <c r="K23" s="2104"/>
      <c r="L23" s="2104"/>
      <c r="M23" s="80"/>
      <c r="N23" s="80"/>
      <c r="O23" s="80"/>
      <c r="P23" s="80"/>
      <c r="Q23" s="80"/>
      <c r="R23" s="80"/>
      <c r="S23" s="80"/>
      <c r="T23" s="80"/>
      <c r="U23" s="80"/>
      <c r="V23" s="53"/>
      <c r="W23" s="53"/>
      <c r="X23" s="53"/>
      <c r="Y23" s="53"/>
      <c r="Z23" s="53"/>
      <c r="AA23" s="53"/>
      <c r="AB23" s="53"/>
      <c r="AC23" s="53"/>
    </row>
    <row r="24" spans="1:30" ht="18">
      <c r="A24" s="2104" t="s">
        <v>959</v>
      </c>
      <c r="B24" s="2104"/>
      <c r="C24" s="2104"/>
      <c r="D24" s="2104"/>
      <c r="E24" s="2104"/>
      <c r="F24" s="2104"/>
      <c r="G24" s="2104"/>
      <c r="H24" s="2104"/>
      <c r="I24" s="2104"/>
      <c r="J24" s="2104"/>
      <c r="K24" s="2104"/>
      <c r="L24" s="2104"/>
      <c r="M24" s="80"/>
      <c r="N24" s="80"/>
      <c r="O24" s="80"/>
      <c r="P24" s="80"/>
      <c r="Q24" s="80"/>
      <c r="R24" s="80"/>
      <c r="S24" s="80"/>
      <c r="T24" s="80"/>
      <c r="U24" s="80"/>
      <c r="V24" s="53"/>
      <c r="W24" s="53"/>
      <c r="X24" s="53"/>
      <c r="Y24" s="53"/>
      <c r="Z24" s="53"/>
      <c r="AA24" s="53"/>
      <c r="AB24" s="53"/>
      <c r="AC24" s="53"/>
    </row>
    <row r="25" spans="1:30" ht="18">
      <c r="A25" s="2105" t="s">
        <v>960</v>
      </c>
      <c r="B25" s="2104"/>
      <c r="C25" s="2104"/>
      <c r="D25" s="2104"/>
      <c r="E25" s="2104"/>
      <c r="F25" s="2104"/>
      <c r="G25" s="2104"/>
      <c r="H25" s="2104"/>
      <c r="I25" s="2104"/>
      <c r="J25" s="2104"/>
      <c r="K25" s="2104"/>
      <c r="L25" s="2104"/>
      <c r="M25" s="80"/>
      <c r="N25" s="80"/>
      <c r="O25" s="80"/>
      <c r="P25" s="80"/>
      <c r="Q25" s="80"/>
      <c r="R25" s="80"/>
      <c r="S25" s="80"/>
      <c r="T25" s="80"/>
      <c r="U25" s="80"/>
      <c r="V25" s="53"/>
      <c r="W25" s="53"/>
      <c r="X25" s="53"/>
      <c r="Y25" s="53"/>
      <c r="Z25" s="53"/>
      <c r="AA25" s="53"/>
      <c r="AB25" s="53"/>
      <c r="AC25" s="53"/>
    </row>
    <row r="26" spans="1:30" ht="18">
      <c r="A26" s="77" t="s">
        <v>961</v>
      </c>
      <c r="B26" s="80"/>
      <c r="C26" s="80"/>
      <c r="D26" s="80"/>
      <c r="E26" s="80"/>
      <c r="F26" s="80"/>
      <c r="G26" s="80"/>
      <c r="H26" s="80"/>
      <c r="I26" s="80"/>
      <c r="J26" s="80"/>
      <c r="K26" s="80"/>
      <c r="L26" s="80"/>
      <c r="M26" s="80"/>
      <c r="N26" s="80"/>
      <c r="O26" s="80"/>
      <c r="P26" s="80"/>
      <c r="Q26" s="80"/>
      <c r="R26" s="80"/>
      <c r="S26" s="80"/>
      <c r="T26" s="80"/>
      <c r="U26" s="80"/>
      <c r="V26" s="53"/>
      <c r="W26" s="53"/>
      <c r="X26" s="53"/>
      <c r="Y26" s="53"/>
      <c r="Z26" s="53"/>
      <c r="AA26" s="53"/>
      <c r="AB26" s="53"/>
      <c r="AC26" s="53"/>
    </row>
    <row r="27" spans="1:30" ht="16.5">
      <c r="A27" s="110"/>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row>
    <row r="28" spans="1:30">
      <c r="A28" s="53"/>
      <c r="B28" s="80"/>
      <c r="C28" s="80"/>
      <c r="D28" s="80"/>
      <c r="E28" s="80"/>
      <c r="F28" s="80"/>
      <c r="G28" s="80"/>
      <c r="H28" s="80"/>
      <c r="I28" s="80"/>
      <c r="J28" s="80"/>
      <c r="K28" s="80"/>
      <c r="L28" s="80"/>
      <c r="M28" s="80"/>
      <c r="N28" s="80"/>
      <c r="O28" s="80"/>
      <c r="P28" s="80"/>
      <c r="Q28" s="80"/>
      <c r="R28" s="80"/>
      <c r="S28" s="80"/>
      <c r="T28" s="80"/>
      <c r="U28" s="80"/>
      <c r="V28" s="53"/>
      <c r="W28" s="53"/>
      <c r="X28" s="53"/>
      <c r="Y28" s="53"/>
      <c r="Z28" s="53"/>
      <c r="AA28" s="53"/>
      <c r="AB28" s="53"/>
      <c r="AC28" s="53"/>
    </row>
    <row r="29" spans="1:30">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30">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30">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30">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sheetData>
  <customSheetViews>
    <customSheetView guid="{F8F6599B-2A1F-4529-A350-AEBC686D896D}" scale="90" showPageBreaks="1" fitToPage="1" printArea="1">
      <pageMargins left="0" right="0" top="0" bottom="0" header="0" footer="0"/>
      <printOptions horizontalCentered="1" verticalCentered="1" headings="1" gridLines="1"/>
      <pageSetup paperSize="5" scale="57" firstPageNumber="98" orientation="landscape" useFirstPageNumber="1" r:id="rId1"/>
      <headerFooter scaleWithDoc="0" alignWithMargins="0"/>
    </customSheetView>
  </customSheetViews>
  <mergeCells count="30">
    <mergeCell ref="W4:Y5"/>
    <mergeCell ref="R5:R6"/>
    <mergeCell ref="S5:S6"/>
    <mergeCell ref="A22:L22"/>
    <mergeCell ref="P5:P6"/>
    <mergeCell ref="Q5:Q6"/>
    <mergeCell ref="M5:M6"/>
    <mergeCell ref="N5:N6"/>
    <mergeCell ref="O5:O6"/>
    <mergeCell ref="A23:L23"/>
    <mergeCell ref="A24:L24"/>
    <mergeCell ref="A25:L25"/>
    <mergeCell ref="K5:K6"/>
    <mergeCell ref="L5:L6"/>
    <mergeCell ref="A1:AB1"/>
    <mergeCell ref="A2:AB2"/>
    <mergeCell ref="A3:AB3"/>
    <mergeCell ref="A4:A6"/>
    <mergeCell ref="B4:K4"/>
    <mergeCell ref="L4:O4"/>
    <mergeCell ref="P4:T4"/>
    <mergeCell ref="U4:V4"/>
    <mergeCell ref="Z4:Z6"/>
    <mergeCell ref="AA4:AA6"/>
    <mergeCell ref="T5:T6"/>
    <mergeCell ref="U5:U6"/>
    <mergeCell ref="V5:V6"/>
    <mergeCell ref="AB4:AB6"/>
    <mergeCell ref="B5:E5"/>
    <mergeCell ref="F5:J5"/>
  </mergeCells>
  <printOptions horizontalCentered="1" verticalCentered="1" headings="1" gridLines="1"/>
  <pageMargins left="0.25" right="0.25" top="0.5" bottom="0.5" header="0.3" footer="0.3"/>
  <pageSetup paperSize="5" scale="53" firstPageNumber="98" orientation="landscape" useFirstPageNumber="1" r:id="rId2"/>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FD81-6715-4B97-8907-3AFA95009E09}">
  <sheetPr>
    <tabColor rgb="FF00B050"/>
    <pageSetUpPr fitToPage="1"/>
  </sheetPr>
  <dimension ref="A1:J43"/>
  <sheetViews>
    <sheetView topLeftCell="A21" workbookViewId="0">
      <selection activeCell="G52" sqref="G52"/>
    </sheetView>
  </sheetViews>
  <sheetFormatPr defaultColWidth="9.42578125" defaultRowHeight="12.75"/>
  <cols>
    <col min="1" max="8" width="16.5703125" style="53" customWidth="1"/>
    <col min="9" max="9" width="16.42578125" style="53" customWidth="1"/>
    <col min="10" max="10" width="25.5703125" style="53" bestFit="1" customWidth="1"/>
    <col min="11" max="16384" width="9.42578125" style="53"/>
  </cols>
  <sheetData>
    <row r="1" spans="1:10" ht="24" customHeight="1" thickBot="1">
      <c r="A1" s="2118" t="s">
        <v>962</v>
      </c>
      <c r="B1" s="2119"/>
      <c r="C1" s="2119"/>
      <c r="D1" s="2119"/>
      <c r="E1" s="2119"/>
      <c r="F1" s="2119"/>
      <c r="G1" s="2119"/>
      <c r="H1" s="2119"/>
      <c r="I1" s="2120"/>
      <c r="J1" s="49"/>
    </row>
    <row r="2" spans="1:10" ht="30" customHeight="1" thickBot="1">
      <c r="A2" s="2121" t="s">
        <v>963</v>
      </c>
      <c r="B2" s="2075"/>
      <c r="C2" s="2075"/>
      <c r="D2" s="2075"/>
      <c r="E2" s="2075"/>
      <c r="F2" s="2075"/>
      <c r="G2" s="2075"/>
      <c r="H2" s="2075"/>
      <c r="I2" s="2076"/>
    </row>
    <row r="3" spans="1:10" ht="82.5" thickBot="1">
      <c r="A3" s="1383" t="s">
        <v>964</v>
      </c>
      <c r="B3" s="1448" t="s">
        <v>965</v>
      </c>
      <c r="C3" s="1448" t="s">
        <v>966</v>
      </c>
      <c r="D3" s="1449" t="s">
        <v>967</v>
      </c>
      <c r="E3" s="1448" t="s">
        <v>968</v>
      </c>
      <c r="F3" s="1448" t="s">
        <v>969</v>
      </c>
      <c r="G3" s="1448" t="s">
        <v>970</v>
      </c>
      <c r="H3" s="1449" t="s">
        <v>971</v>
      </c>
      <c r="I3" s="1384" t="s">
        <v>972</v>
      </c>
    </row>
    <row r="4" spans="1:10" ht="15.75">
      <c r="A4" s="254" t="s">
        <v>944</v>
      </c>
      <c r="B4" s="255">
        <v>324010</v>
      </c>
      <c r="C4" s="255">
        <v>7</v>
      </c>
      <c r="D4" s="256">
        <f t="shared" ref="D4:D15" si="0">C4/B4</f>
        <v>2.1604271473102683E-5</v>
      </c>
      <c r="E4" s="255">
        <v>2</v>
      </c>
      <c r="F4" s="255">
        <v>0</v>
      </c>
      <c r="G4" s="255">
        <f t="shared" ref="G4:G15" si="1">SUM(E4:F4)</f>
        <v>2</v>
      </c>
      <c r="H4" s="257">
        <f>IF(C4=0,0,G4/C4)</f>
        <v>0.2857142857142857</v>
      </c>
      <c r="I4" s="258">
        <f t="shared" ref="I4:I16" si="2">G4/B4</f>
        <v>6.172648992315052E-6</v>
      </c>
    </row>
    <row r="5" spans="1:10" ht="15.75">
      <c r="A5" s="1314" t="s">
        <v>945</v>
      </c>
      <c r="B5" s="255">
        <v>325013</v>
      </c>
      <c r="C5" s="1143">
        <v>12</v>
      </c>
      <c r="D5" s="256">
        <f t="shared" si="0"/>
        <v>3.692160005907456E-5</v>
      </c>
      <c r="E5" s="1143">
        <v>4</v>
      </c>
      <c r="F5" s="1143">
        <v>0</v>
      </c>
      <c r="G5" s="255">
        <f t="shared" si="1"/>
        <v>4</v>
      </c>
      <c r="H5" s="257">
        <f t="shared" ref="H5:H15" si="3">IF(C5=0,0,G5/C5)</f>
        <v>0.33333333333333331</v>
      </c>
      <c r="I5" s="258">
        <f t="shared" si="2"/>
        <v>1.230720001969152E-5</v>
      </c>
    </row>
    <row r="6" spans="1:10" ht="15.75">
      <c r="A6" s="1314" t="s">
        <v>946</v>
      </c>
      <c r="B6" s="255">
        <v>324983</v>
      </c>
      <c r="C6" s="1143">
        <v>5</v>
      </c>
      <c r="D6" s="256">
        <f t="shared" si="0"/>
        <v>1.5385420160439162E-5</v>
      </c>
      <c r="E6" s="1143">
        <v>4</v>
      </c>
      <c r="F6" s="1143">
        <v>0</v>
      </c>
      <c r="G6" s="255">
        <f t="shared" si="1"/>
        <v>4</v>
      </c>
      <c r="H6" s="257">
        <f t="shared" si="3"/>
        <v>0.8</v>
      </c>
      <c r="I6" s="258">
        <f t="shared" si="2"/>
        <v>1.230833612835133E-5</v>
      </c>
    </row>
    <row r="7" spans="1:10" ht="15.75">
      <c r="A7" s="1314" t="s">
        <v>947</v>
      </c>
      <c r="B7" s="255">
        <v>342438</v>
      </c>
      <c r="C7" s="1143">
        <v>4</v>
      </c>
      <c r="D7" s="256">
        <f t="shared" si="0"/>
        <v>1.1680946623914402E-5</v>
      </c>
      <c r="E7" s="1143">
        <v>3</v>
      </c>
      <c r="F7" s="1143">
        <v>0</v>
      </c>
      <c r="G7" s="255">
        <f t="shared" si="1"/>
        <v>3</v>
      </c>
      <c r="H7" s="257">
        <f t="shared" si="3"/>
        <v>0.75</v>
      </c>
      <c r="I7" s="258">
        <f t="shared" si="2"/>
        <v>8.7607099679358012E-6</v>
      </c>
    </row>
    <row r="8" spans="1:10" ht="15.75">
      <c r="A8" s="1314" t="s">
        <v>948</v>
      </c>
      <c r="B8" s="255">
        <v>344091</v>
      </c>
      <c r="C8" s="1143">
        <v>2</v>
      </c>
      <c r="D8" s="256">
        <f t="shared" si="0"/>
        <v>5.8124159016074239E-6</v>
      </c>
      <c r="E8" s="1143">
        <v>1</v>
      </c>
      <c r="F8" s="1143">
        <v>0</v>
      </c>
      <c r="G8" s="255">
        <f t="shared" si="1"/>
        <v>1</v>
      </c>
      <c r="H8" s="257">
        <f t="shared" si="3"/>
        <v>0.5</v>
      </c>
      <c r="I8" s="258">
        <f t="shared" si="2"/>
        <v>2.9062079508037119E-6</v>
      </c>
    </row>
    <row r="9" spans="1:10" ht="15.75">
      <c r="A9" s="1314" t="s">
        <v>949</v>
      </c>
      <c r="B9" s="255">
        <v>346624</v>
      </c>
      <c r="C9" s="1143">
        <v>804</v>
      </c>
      <c r="D9" s="256">
        <f t="shared" si="0"/>
        <v>2.3195162481536189E-3</v>
      </c>
      <c r="E9" s="1143">
        <v>537</v>
      </c>
      <c r="F9" s="1143">
        <v>11</v>
      </c>
      <c r="G9" s="255">
        <f t="shared" si="1"/>
        <v>548</v>
      </c>
      <c r="H9" s="257">
        <f t="shared" si="3"/>
        <v>0.68159203980099503</v>
      </c>
      <c r="I9" s="258">
        <f t="shared" si="2"/>
        <v>1.5809638109305761E-3</v>
      </c>
    </row>
    <row r="10" spans="1:10" ht="15.75">
      <c r="A10" s="1314" t="s">
        <v>950</v>
      </c>
      <c r="B10" s="255">
        <v>348091</v>
      </c>
      <c r="C10" s="1143">
        <v>2122</v>
      </c>
      <c r="D10" s="256">
        <f t="shared" si="0"/>
        <v>6.0961070524661659E-3</v>
      </c>
      <c r="E10" s="1143">
        <v>1426</v>
      </c>
      <c r="F10" s="1143">
        <v>24</v>
      </c>
      <c r="G10" s="255">
        <f t="shared" si="1"/>
        <v>1450</v>
      </c>
      <c r="H10" s="257">
        <f t="shared" si="3"/>
        <v>0.68331762488218661</v>
      </c>
      <c r="I10" s="258">
        <f t="shared" si="2"/>
        <v>4.1655773921187274E-3</v>
      </c>
    </row>
    <row r="11" spans="1:10" ht="15.75">
      <c r="A11" s="1314" t="s">
        <v>951</v>
      </c>
      <c r="B11" s="255">
        <v>351099</v>
      </c>
      <c r="C11" s="1143">
        <v>2680</v>
      </c>
      <c r="D11" s="256">
        <f t="shared" si="0"/>
        <v>7.6331746886205889E-3</v>
      </c>
      <c r="E11" s="1143">
        <v>1761</v>
      </c>
      <c r="F11" s="1143">
        <v>27</v>
      </c>
      <c r="G11" s="255">
        <f t="shared" si="1"/>
        <v>1788</v>
      </c>
      <c r="H11" s="257">
        <f t="shared" si="3"/>
        <v>0.66716417910447756</v>
      </c>
      <c r="I11" s="258">
        <f t="shared" si="2"/>
        <v>5.0925807250946312E-3</v>
      </c>
    </row>
    <row r="12" spans="1:10" ht="15.75">
      <c r="A12" s="1314" t="s">
        <v>952</v>
      </c>
      <c r="B12" s="255">
        <v>348916</v>
      </c>
      <c r="C12" s="1143">
        <v>2662</v>
      </c>
      <c r="D12" s="256">
        <f t="shared" si="0"/>
        <v>7.6293434522922421E-3</v>
      </c>
      <c r="E12" s="1143">
        <v>1724</v>
      </c>
      <c r="F12" s="1143">
        <v>45</v>
      </c>
      <c r="G12" s="255">
        <f t="shared" si="1"/>
        <v>1769</v>
      </c>
      <c r="H12" s="257">
        <f t="shared" si="3"/>
        <v>0.66453794139744549</v>
      </c>
      <c r="I12" s="258">
        <f t="shared" si="2"/>
        <v>5.0699881920003671E-3</v>
      </c>
    </row>
    <row r="13" spans="1:10" ht="15.75">
      <c r="A13" s="1314" t="s">
        <v>953</v>
      </c>
      <c r="B13" s="255">
        <v>353416</v>
      </c>
      <c r="C13" s="1143">
        <v>2424</v>
      </c>
      <c r="D13" s="256">
        <f t="shared" si="0"/>
        <v>6.8587726645086807E-3</v>
      </c>
      <c r="E13" s="1143">
        <v>1553</v>
      </c>
      <c r="F13" s="1143">
        <v>31</v>
      </c>
      <c r="G13" s="255">
        <f t="shared" si="1"/>
        <v>1584</v>
      </c>
      <c r="H13" s="257">
        <f t="shared" si="3"/>
        <v>0.65346534653465349</v>
      </c>
      <c r="I13" s="258">
        <f t="shared" si="2"/>
        <v>4.4819702560155734E-3</v>
      </c>
    </row>
    <row r="14" spans="1:10" ht="15.75">
      <c r="A14" s="1314" t="s">
        <v>954</v>
      </c>
      <c r="B14" s="255">
        <v>355007</v>
      </c>
      <c r="C14" s="1143">
        <v>36</v>
      </c>
      <c r="D14" s="256">
        <f t="shared" si="0"/>
        <v>1.0140645114040005E-4</v>
      </c>
      <c r="E14" s="1143">
        <v>16</v>
      </c>
      <c r="F14" s="1143">
        <v>0</v>
      </c>
      <c r="G14" s="255">
        <f t="shared" si="1"/>
        <v>16</v>
      </c>
      <c r="H14" s="257">
        <f t="shared" si="3"/>
        <v>0.44444444444444442</v>
      </c>
      <c r="I14" s="258">
        <f t="shared" si="2"/>
        <v>4.5069533840177797E-5</v>
      </c>
    </row>
    <row r="15" spans="1:10" ht="16.5" thickBot="1">
      <c r="A15" s="259" t="s">
        <v>955</v>
      </c>
      <c r="B15" s="379">
        <v>355600</v>
      </c>
      <c r="C15" s="260">
        <v>30</v>
      </c>
      <c r="D15" s="256">
        <f t="shared" si="0"/>
        <v>8.4364454443194603E-5</v>
      </c>
      <c r="E15" s="260">
        <v>12</v>
      </c>
      <c r="F15" s="260">
        <v>0</v>
      </c>
      <c r="G15" s="379">
        <f t="shared" si="1"/>
        <v>12</v>
      </c>
      <c r="H15" s="257">
        <f t="shared" si="3"/>
        <v>0.4</v>
      </c>
      <c r="I15" s="258">
        <f t="shared" si="2"/>
        <v>3.3745781777277839E-5</v>
      </c>
    </row>
    <row r="16" spans="1:10" ht="16.5" thickBot="1">
      <c r="A16" s="1385" t="s">
        <v>956</v>
      </c>
      <c r="B16" s="1386">
        <f>B15</f>
        <v>355600</v>
      </c>
      <c r="C16" s="1386">
        <f>SUM(C4:C15)</f>
        <v>10788</v>
      </c>
      <c r="D16" s="1387">
        <f>C16/B16</f>
        <v>3.0337457817772778E-2</v>
      </c>
      <c r="E16" s="1386">
        <f>SUM(E4:E15)</f>
        <v>7043</v>
      </c>
      <c r="F16" s="1386">
        <f>SUM(F4:F15)</f>
        <v>138</v>
      </c>
      <c r="G16" s="1386">
        <f>SUM(G4:G15)</f>
        <v>7181</v>
      </c>
      <c r="H16" s="1388">
        <f t="shared" ref="H16" si="4">G16/C16</f>
        <v>0.66564701520207636</v>
      </c>
      <c r="I16" s="1387">
        <f t="shared" si="2"/>
        <v>2.0194038245219349E-2</v>
      </c>
    </row>
    <row r="17" spans="1:9" ht="15.75">
      <c r="A17" s="261"/>
      <c r="B17" s="262"/>
      <c r="C17" s="262"/>
      <c r="D17" s="263"/>
      <c r="E17" s="262"/>
      <c r="F17" s="262"/>
      <c r="G17" s="262"/>
      <c r="H17" s="263"/>
      <c r="I17" s="263"/>
    </row>
    <row r="18" spans="1:9" ht="15.75">
      <c r="A18" s="2122" t="s">
        <v>973</v>
      </c>
      <c r="B18" s="2123"/>
      <c r="C18" s="2123"/>
      <c r="D18" s="2123"/>
      <c r="E18" s="2123"/>
      <c r="F18" s="2123"/>
      <c r="G18" s="2123"/>
      <c r="H18" s="2123"/>
      <c r="I18" s="2002"/>
    </row>
    <row r="19" spans="1:9" ht="15.75">
      <c r="A19" s="2124" t="s">
        <v>974</v>
      </c>
      <c r="B19" s="2125"/>
      <c r="C19" s="2125"/>
      <c r="D19" s="2125"/>
      <c r="E19" s="2125"/>
      <c r="F19" s="2125"/>
      <c r="G19" s="2125"/>
      <c r="H19" s="2125"/>
      <c r="I19" s="2125"/>
    </row>
    <row r="20" spans="1:9" ht="33.75" customHeight="1">
      <c r="A20" s="2123" t="s">
        <v>975</v>
      </c>
      <c r="B20" s="2123"/>
      <c r="C20" s="2123"/>
      <c r="D20" s="2123"/>
      <c r="E20" s="2123"/>
      <c r="F20" s="2123"/>
      <c r="G20" s="2123"/>
      <c r="H20" s="2123"/>
      <c r="I20" s="2123"/>
    </row>
    <row r="21" spans="1:9" ht="15.75">
      <c r="A21" s="2126" t="s">
        <v>976</v>
      </c>
      <c r="B21" s="2002"/>
      <c r="C21" s="2002"/>
      <c r="D21" s="2002"/>
      <c r="E21" s="2002"/>
      <c r="F21" s="2002"/>
      <c r="G21" s="2002"/>
      <c r="H21" s="2002"/>
      <c r="I21" s="433"/>
    </row>
    <row r="22" spans="1:9" ht="17.100000000000001" customHeight="1" thickBot="1">
      <c r="A22" s="1928"/>
      <c r="B22" s="1928"/>
      <c r="C22" s="1928"/>
      <c r="D22" s="1928"/>
      <c r="E22" s="1928"/>
      <c r="F22" s="1928"/>
      <c r="G22" s="1928"/>
      <c r="H22" s="432"/>
      <c r="I22" s="432"/>
    </row>
    <row r="23" spans="1:9" ht="16.350000000000001" customHeight="1" thickBot="1">
      <c r="A23" s="2118" t="s">
        <v>977</v>
      </c>
      <c r="B23" s="2119"/>
      <c r="C23" s="2119"/>
      <c r="D23" s="2119"/>
      <c r="E23" s="2119"/>
      <c r="F23" s="2119"/>
      <c r="G23" s="2119"/>
      <c r="H23" s="2119"/>
      <c r="I23" s="2120"/>
    </row>
    <row r="24" spans="1:9" ht="15.6" customHeight="1">
      <c r="A24" s="2127" t="s">
        <v>978</v>
      </c>
      <c r="B24" s="2128"/>
      <c r="C24" s="2128"/>
      <c r="D24" s="2128"/>
      <c r="E24" s="2128"/>
      <c r="F24" s="2128"/>
      <c r="G24" s="2128"/>
      <c r="H24" s="2128"/>
      <c r="I24" s="2129"/>
    </row>
    <row r="25" spans="1:9" ht="13.5" thickBot="1">
      <c r="A25" s="2130"/>
      <c r="B25" s="2131"/>
      <c r="C25" s="2131"/>
      <c r="D25" s="2131"/>
      <c r="E25" s="2131"/>
      <c r="F25" s="2131"/>
      <c r="G25" s="2131"/>
      <c r="H25" s="2131"/>
      <c r="I25" s="2132"/>
    </row>
    <row r="26" spans="1:9" ht="82.5" thickBot="1">
      <c r="A26" s="1383" t="s">
        <v>964</v>
      </c>
      <c r="B26" s="1448" t="s">
        <v>965</v>
      </c>
      <c r="C26" s="1448" t="s">
        <v>979</v>
      </c>
      <c r="D26" s="1449" t="s">
        <v>980</v>
      </c>
      <c r="E26" s="1448" t="s">
        <v>981</v>
      </c>
      <c r="F26" s="1448" t="s">
        <v>982</v>
      </c>
      <c r="G26" s="1448" t="s">
        <v>983</v>
      </c>
      <c r="H26" s="1449" t="s">
        <v>984</v>
      </c>
      <c r="I26" s="1384" t="s">
        <v>985</v>
      </c>
    </row>
    <row r="27" spans="1:9" ht="15.75">
      <c r="A27" s="254" t="s">
        <v>944</v>
      </c>
      <c r="B27" s="237">
        <v>324010</v>
      </c>
      <c r="C27" s="237">
        <v>1960</v>
      </c>
      <c r="D27" s="256">
        <f t="shared" ref="D27:D39" si="5">C27/B27</f>
        <v>6.0491960124687506E-3</v>
      </c>
      <c r="E27" s="237">
        <v>1734</v>
      </c>
      <c r="F27" s="237">
        <v>15</v>
      </c>
      <c r="G27" s="255">
        <f>SUM(E27:F27)</f>
        <v>1749</v>
      </c>
      <c r="H27" s="257">
        <f>IF(C27=0,0,G27/C27)</f>
        <v>0.89234693877551019</v>
      </c>
      <c r="I27" s="258">
        <f t="shared" ref="I27:I39" si="6">G27/B27</f>
        <v>5.3979815437795132E-3</v>
      </c>
    </row>
    <row r="28" spans="1:9" ht="15.75">
      <c r="A28" s="1314" t="s">
        <v>945</v>
      </c>
      <c r="B28" s="237">
        <v>325013</v>
      </c>
      <c r="C28" s="237">
        <v>383</v>
      </c>
      <c r="D28" s="256">
        <f t="shared" si="5"/>
        <v>1.1784144018854631E-3</v>
      </c>
      <c r="E28" s="237">
        <v>272</v>
      </c>
      <c r="F28" s="237">
        <v>5</v>
      </c>
      <c r="G28" s="255">
        <f t="shared" ref="G28:G38" si="7">SUM(E28:F28)</f>
        <v>277</v>
      </c>
      <c r="H28" s="257">
        <f t="shared" ref="H28:H38" si="8">IF(C28=0,0,G28/C28)</f>
        <v>0.7232375979112271</v>
      </c>
      <c r="I28" s="258">
        <f t="shared" si="6"/>
        <v>8.5227360136363778E-4</v>
      </c>
    </row>
    <row r="29" spans="1:9" ht="15.75">
      <c r="A29" s="1314" t="s">
        <v>946</v>
      </c>
      <c r="B29" s="237">
        <v>324983</v>
      </c>
      <c r="C29" s="237">
        <v>381</v>
      </c>
      <c r="D29" s="256">
        <f t="shared" si="5"/>
        <v>1.172369016225464E-3</v>
      </c>
      <c r="E29" s="237">
        <v>255</v>
      </c>
      <c r="F29" s="237">
        <v>3</v>
      </c>
      <c r="G29" s="255">
        <f t="shared" si="7"/>
        <v>258</v>
      </c>
      <c r="H29" s="257">
        <f t="shared" si="8"/>
        <v>0.67716535433070868</v>
      </c>
      <c r="I29" s="258">
        <f t="shared" si="6"/>
        <v>7.9388768027866072E-4</v>
      </c>
    </row>
    <row r="30" spans="1:9" ht="15.75">
      <c r="A30" s="1314" t="s">
        <v>947</v>
      </c>
      <c r="B30" s="237">
        <v>342438</v>
      </c>
      <c r="C30" s="237">
        <v>220</v>
      </c>
      <c r="D30" s="256">
        <f t="shared" si="5"/>
        <v>6.4245206431529209E-4</v>
      </c>
      <c r="E30" s="237">
        <v>157</v>
      </c>
      <c r="F30" s="237">
        <v>4</v>
      </c>
      <c r="G30" s="255">
        <f t="shared" si="7"/>
        <v>161</v>
      </c>
      <c r="H30" s="257">
        <f t="shared" si="8"/>
        <v>0.73181818181818181</v>
      </c>
      <c r="I30" s="258">
        <f t="shared" si="6"/>
        <v>4.7015810161255467E-4</v>
      </c>
    </row>
    <row r="31" spans="1:9" ht="15.75">
      <c r="A31" s="1314" t="s">
        <v>948</v>
      </c>
      <c r="B31" s="237">
        <v>344091</v>
      </c>
      <c r="C31" s="237">
        <v>398</v>
      </c>
      <c r="D31" s="256">
        <f t="shared" si="5"/>
        <v>1.1566707644198773E-3</v>
      </c>
      <c r="E31" s="237">
        <v>307</v>
      </c>
      <c r="F31" s="237">
        <v>2</v>
      </c>
      <c r="G31" s="255">
        <f t="shared" si="7"/>
        <v>309</v>
      </c>
      <c r="H31" s="257">
        <f t="shared" si="8"/>
        <v>0.77638190954773867</v>
      </c>
      <c r="I31" s="258">
        <f t="shared" si="6"/>
        <v>8.980182567983469E-4</v>
      </c>
    </row>
    <row r="32" spans="1:9" ht="15.75">
      <c r="A32" s="1314" t="s">
        <v>949</v>
      </c>
      <c r="B32" s="946">
        <v>346624</v>
      </c>
      <c r="C32" s="237">
        <v>299</v>
      </c>
      <c r="D32" s="256">
        <f t="shared" si="5"/>
        <v>8.6260616691285086E-4</v>
      </c>
      <c r="E32" s="237">
        <v>222</v>
      </c>
      <c r="F32" s="237">
        <v>1</v>
      </c>
      <c r="G32" s="255">
        <f t="shared" si="7"/>
        <v>223</v>
      </c>
      <c r="H32" s="257">
        <f t="shared" si="8"/>
        <v>0.74581939799331098</v>
      </c>
      <c r="I32" s="258">
        <f t="shared" si="6"/>
        <v>6.4334841211225997E-4</v>
      </c>
    </row>
    <row r="33" spans="1:9" ht="15.75">
      <c r="A33" s="1314" t="s">
        <v>950</v>
      </c>
      <c r="B33" s="946">
        <v>348091</v>
      </c>
      <c r="C33" s="1143">
        <v>13</v>
      </c>
      <c r="D33" s="256">
        <f t="shared" si="5"/>
        <v>3.7346555929340314E-5</v>
      </c>
      <c r="E33" s="1143">
        <v>9</v>
      </c>
      <c r="F33" s="1143">
        <v>0</v>
      </c>
      <c r="G33" s="255">
        <f t="shared" si="7"/>
        <v>9</v>
      </c>
      <c r="H33" s="257">
        <f t="shared" si="8"/>
        <v>0.69230769230769229</v>
      </c>
      <c r="I33" s="258">
        <f t="shared" si="6"/>
        <v>2.5855307951081758E-5</v>
      </c>
    </row>
    <row r="34" spans="1:9" ht="15.75">
      <c r="A34" s="1314" t="s">
        <v>951</v>
      </c>
      <c r="B34" s="946">
        <v>351099</v>
      </c>
      <c r="C34" s="1143">
        <v>188</v>
      </c>
      <c r="D34" s="256">
        <f t="shared" si="5"/>
        <v>5.3546150800771292E-4</v>
      </c>
      <c r="E34" s="1143">
        <v>142</v>
      </c>
      <c r="F34" s="1143">
        <v>0</v>
      </c>
      <c r="G34" s="255">
        <f t="shared" si="7"/>
        <v>142</v>
      </c>
      <c r="H34" s="257">
        <f t="shared" si="8"/>
        <v>0.75531914893617025</v>
      </c>
      <c r="I34" s="258">
        <f t="shared" si="6"/>
        <v>4.0444433051646403E-4</v>
      </c>
    </row>
    <row r="35" spans="1:9" ht="15.75">
      <c r="A35" s="1314" t="s">
        <v>952</v>
      </c>
      <c r="B35" s="946">
        <v>348916</v>
      </c>
      <c r="C35" s="1143">
        <v>1652</v>
      </c>
      <c r="D35" s="256">
        <f t="shared" si="5"/>
        <v>4.734663930573548E-3</v>
      </c>
      <c r="E35" s="1143">
        <v>1240</v>
      </c>
      <c r="F35" s="1143">
        <v>23</v>
      </c>
      <c r="G35" s="255">
        <f t="shared" si="7"/>
        <v>1263</v>
      </c>
      <c r="H35" s="257">
        <f t="shared" si="8"/>
        <v>0.76452784503631965</v>
      </c>
      <c r="I35" s="258">
        <f t="shared" si="6"/>
        <v>3.6197824118125851E-3</v>
      </c>
    </row>
    <row r="36" spans="1:9" ht="15.75">
      <c r="A36" s="1314" t="s">
        <v>953</v>
      </c>
      <c r="B36" s="946">
        <v>353416</v>
      </c>
      <c r="C36" s="1143">
        <v>785</v>
      </c>
      <c r="D36" s="256">
        <f t="shared" si="5"/>
        <v>2.2211784412703444E-3</v>
      </c>
      <c r="E36" s="1143">
        <v>609</v>
      </c>
      <c r="F36" s="1143">
        <v>10</v>
      </c>
      <c r="G36" s="255">
        <f t="shared" si="7"/>
        <v>619</v>
      </c>
      <c r="H36" s="257">
        <f t="shared" si="8"/>
        <v>0.7885350318471338</v>
      </c>
      <c r="I36" s="258">
        <f t="shared" si="6"/>
        <v>1.7514770129252778E-3</v>
      </c>
    </row>
    <row r="37" spans="1:9" ht="15.75">
      <c r="A37" s="1314" t="s">
        <v>954</v>
      </c>
      <c r="B37" s="946">
        <v>355007</v>
      </c>
      <c r="C37" s="1143">
        <v>170</v>
      </c>
      <c r="D37" s="256">
        <f t="shared" si="5"/>
        <v>4.7886379705188912E-4</v>
      </c>
      <c r="E37" s="1143">
        <v>108</v>
      </c>
      <c r="F37" s="1143">
        <v>2</v>
      </c>
      <c r="G37" s="255">
        <f t="shared" si="7"/>
        <v>110</v>
      </c>
      <c r="H37" s="257">
        <f t="shared" si="8"/>
        <v>0.6470588235294118</v>
      </c>
      <c r="I37" s="258">
        <f t="shared" si="6"/>
        <v>3.0985304515122235E-4</v>
      </c>
    </row>
    <row r="38" spans="1:9" ht="16.5" thickBot="1">
      <c r="A38" s="259" t="s">
        <v>955</v>
      </c>
      <c r="B38" s="379">
        <v>355600</v>
      </c>
      <c r="C38" s="260">
        <v>292</v>
      </c>
      <c r="D38" s="256">
        <f t="shared" si="5"/>
        <v>8.2114735658042745E-4</v>
      </c>
      <c r="E38" s="260">
        <v>99</v>
      </c>
      <c r="F38" s="260">
        <v>3</v>
      </c>
      <c r="G38" s="255">
        <f t="shared" si="7"/>
        <v>102</v>
      </c>
      <c r="H38" s="257">
        <f t="shared" si="8"/>
        <v>0.34931506849315069</v>
      </c>
      <c r="I38" s="258">
        <f t="shared" si="6"/>
        <v>2.8683914510686164E-4</v>
      </c>
    </row>
    <row r="39" spans="1:9" ht="16.5" thickBot="1">
      <c r="A39" s="1385" t="s">
        <v>956</v>
      </c>
      <c r="B39" s="1386">
        <f>B38</f>
        <v>355600</v>
      </c>
      <c r="C39" s="1386">
        <f>SUM(C27:C38)</f>
        <v>6741</v>
      </c>
      <c r="D39" s="1387">
        <f t="shared" si="5"/>
        <v>1.8956692913385826E-2</v>
      </c>
      <c r="E39" s="1386">
        <f>SUM(E27:E38)</f>
        <v>5154</v>
      </c>
      <c r="F39" s="1386">
        <f>SUM(F27:F38)</f>
        <v>68</v>
      </c>
      <c r="G39" s="1386">
        <f>SUM(G27:G38)</f>
        <v>5222</v>
      </c>
      <c r="H39" s="1388">
        <f t="shared" ref="H39" si="9">G39/C39</f>
        <v>0.77466251298027</v>
      </c>
      <c r="I39" s="1387">
        <f t="shared" si="6"/>
        <v>1.4685039370078741E-2</v>
      </c>
    </row>
    <row r="40" spans="1:9" ht="15.75">
      <c r="A40" s="206"/>
      <c r="B40" s="206"/>
      <c r="C40" s="206"/>
      <c r="D40" s="206"/>
      <c r="E40" s="206"/>
      <c r="F40" s="206"/>
      <c r="G40" s="206"/>
      <c r="H40" s="206"/>
      <c r="I40" s="206"/>
    </row>
    <row r="41" spans="1:9" ht="15.75">
      <c r="A41" s="2122" t="s">
        <v>986</v>
      </c>
      <c r="B41" s="2123"/>
      <c r="C41" s="2123"/>
      <c r="D41" s="2123"/>
      <c r="E41" s="2123"/>
      <c r="F41" s="2123"/>
      <c r="G41" s="2123"/>
      <c r="H41" s="2123"/>
      <c r="I41" s="2117"/>
    </row>
    <row r="42" spans="1:9" ht="15.75">
      <c r="A42" s="2124" t="s">
        <v>987</v>
      </c>
      <c r="B42" s="2125"/>
      <c r="C42" s="2125"/>
      <c r="D42" s="2125"/>
      <c r="E42" s="2125"/>
      <c r="F42" s="2125"/>
      <c r="G42" s="2125"/>
      <c r="H42" s="2125"/>
      <c r="I42" s="2125"/>
    </row>
    <row r="43" spans="1:9" s="73" customFormat="1" ht="48.6" customHeight="1" thickBot="1">
      <c r="A43" s="2116" t="s">
        <v>988</v>
      </c>
      <c r="B43" s="2117"/>
      <c r="C43" s="2117"/>
      <c r="D43" s="2117"/>
      <c r="E43" s="2117"/>
      <c r="F43" s="2117"/>
      <c r="G43" s="2117"/>
      <c r="H43" s="2117"/>
      <c r="I43" s="2117"/>
    </row>
  </sheetData>
  <sheetProtection selectLockedCells="1" selectUnlockedCells="1"/>
  <customSheetViews>
    <customSheetView guid="{F8F6599B-2A1F-4529-A350-AEBC686D896D}" showPageBreaks="1" fitToPage="1" printArea="1">
      <pageMargins left="0" right="0" top="0" bottom="0" header="0" footer="0"/>
      <printOptions horizontalCentered="1" verticalCentered="1" headings="1" gridLines="1"/>
      <pageSetup scale="61" orientation="landscape" r:id="rId1"/>
      <headerFooter scaleWithDoc="0" alignWithMargins="0"/>
    </customSheetView>
  </customSheetViews>
  <mergeCells count="12">
    <mergeCell ref="A43:I43"/>
    <mergeCell ref="A1:I1"/>
    <mergeCell ref="A2:I2"/>
    <mergeCell ref="A18:I18"/>
    <mergeCell ref="A19:I19"/>
    <mergeCell ref="A20:I20"/>
    <mergeCell ref="A21:H21"/>
    <mergeCell ref="A22:G22"/>
    <mergeCell ref="A23:I23"/>
    <mergeCell ref="A24:I25"/>
    <mergeCell ref="A41:I41"/>
    <mergeCell ref="A42:I42"/>
  </mergeCells>
  <printOptions horizontalCentered="1" verticalCentered="1" headings="1" gridLines="1"/>
  <pageMargins left="0.25" right="0.25" top="0.5" bottom="0.5" header="0.3" footer="0.3"/>
  <pageSetup scale="59" orientation="landscape" r:id="rId2"/>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5BAC-8669-4A33-A333-87F9DC45BF68}">
  <sheetPr>
    <tabColor rgb="FF00B050"/>
    <pageSetUpPr fitToPage="1"/>
  </sheetPr>
  <dimension ref="A1:Q10"/>
  <sheetViews>
    <sheetView workbookViewId="0">
      <selection activeCell="R18" sqref="R18"/>
    </sheetView>
  </sheetViews>
  <sheetFormatPr defaultColWidth="9.42578125" defaultRowHeight="12.75"/>
  <cols>
    <col min="1" max="1" width="30.5703125" style="53" customWidth="1"/>
    <col min="2" max="7" width="15.5703125" style="53" customWidth="1"/>
    <col min="8" max="8" width="25.5703125" style="53" bestFit="1" customWidth="1"/>
    <col min="9" max="16384" width="9.42578125" style="53"/>
  </cols>
  <sheetData>
    <row r="1" spans="1:17" ht="21.6" customHeight="1" thickBot="1">
      <c r="A1" s="2133" t="s">
        <v>882</v>
      </c>
      <c r="B1" s="2134"/>
      <c r="C1" s="2134"/>
      <c r="D1" s="2134"/>
      <c r="E1" s="2134"/>
      <c r="F1" s="2134"/>
      <c r="G1" s="2135"/>
      <c r="H1" s="49"/>
      <c r="I1" s="50"/>
      <c r="J1" s="50"/>
      <c r="K1" s="50"/>
      <c r="L1" s="50"/>
      <c r="M1" s="50"/>
      <c r="N1" s="50"/>
      <c r="O1" s="50"/>
      <c r="P1" s="50"/>
      <c r="Q1" s="50"/>
    </row>
    <row r="2" spans="1:17" ht="19.350000000000001" customHeight="1" thickBot="1">
      <c r="A2" s="2133" t="s">
        <v>989</v>
      </c>
      <c r="B2" s="2134"/>
      <c r="C2" s="2134"/>
      <c r="D2" s="2134"/>
      <c r="E2" s="2134"/>
      <c r="F2" s="2134"/>
      <c r="G2" s="2135"/>
      <c r="H2" s="50"/>
      <c r="I2" s="50"/>
      <c r="J2" s="50"/>
      <c r="K2" s="50"/>
      <c r="L2" s="50"/>
      <c r="M2" s="50"/>
      <c r="N2" s="50"/>
      <c r="O2" s="50"/>
      <c r="P2" s="50"/>
      <c r="Q2" s="50"/>
    </row>
    <row r="3" spans="1:17" ht="17.25" customHeight="1" thickBot="1">
      <c r="A3" s="2136" t="s">
        <v>990</v>
      </c>
      <c r="B3" s="2137"/>
      <c r="C3" s="2137"/>
      <c r="D3" s="2137"/>
      <c r="E3" s="2137"/>
      <c r="F3" s="2137"/>
      <c r="G3" s="2138"/>
      <c r="H3" s="72"/>
      <c r="I3" s="72"/>
      <c r="J3" s="50"/>
      <c r="K3" s="50"/>
      <c r="L3" s="50"/>
      <c r="M3" s="50"/>
      <c r="N3" s="50"/>
      <c r="O3" s="50"/>
      <c r="P3" s="50"/>
      <c r="Q3" s="50"/>
    </row>
    <row r="4" spans="1:17" ht="31.5">
      <c r="A4" s="945"/>
      <c r="B4" s="945" t="s">
        <v>991</v>
      </c>
      <c r="C4" s="945" t="s">
        <v>992</v>
      </c>
      <c r="D4" s="945" t="s">
        <v>993</v>
      </c>
      <c r="E4" s="945" t="s">
        <v>994</v>
      </c>
      <c r="F4" s="945" t="s">
        <v>995</v>
      </c>
      <c r="G4" s="945" t="s">
        <v>996</v>
      </c>
      <c r="H4" s="51"/>
      <c r="I4" s="51"/>
      <c r="J4" s="51"/>
      <c r="K4" s="51"/>
      <c r="L4" s="51"/>
      <c r="M4" s="51"/>
      <c r="N4" s="51"/>
      <c r="O4" s="51"/>
      <c r="P4" s="51"/>
      <c r="Q4" s="51"/>
    </row>
    <row r="5" spans="1:17" ht="14.1" customHeight="1">
      <c r="A5" s="1144" t="s">
        <v>997</v>
      </c>
      <c r="B5" s="1145">
        <v>7500</v>
      </c>
      <c r="C5" s="1146">
        <v>115920</v>
      </c>
      <c r="D5" s="1146">
        <v>80114</v>
      </c>
      <c r="E5" s="1146">
        <v>3404</v>
      </c>
      <c r="F5" s="1147">
        <v>5853</v>
      </c>
      <c r="G5" s="1148">
        <v>26549</v>
      </c>
      <c r="H5" s="51"/>
      <c r="I5" s="51"/>
      <c r="J5" s="51"/>
    </row>
    <row r="6" spans="1:17" ht="15.75">
      <c r="A6" s="1144" t="s">
        <v>998</v>
      </c>
      <c r="B6" s="1149"/>
      <c r="C6" s="1150">
        <v>1</v>
      </c>
      <c r="D6" s="1150">
        <f>D5/C5</f>
        <v>0.69111456176673569</v>
      </c>
      <c r="E6" s="1150">
        <f>E5/C5</f>
        <v>2.9365079365079365E-2</v>
      </c>
      <c r="F6" s="1150">
        <f>F5/C5</f>
        <v>5.0491718426501034E-2</v>
      </c>
      <c r="G6" s="1150">
        <f>G5/C5</f>
        <v>0.22902864044168392</v>
      </c>
    </row>
    <row r="7" spans="1:17" ht="15.75">
      <c r="A7" s="206"/>
      <c r="B7" s="206"/>
      <c r="C7" s="206"/>
      <c r="D7" s="206"/>
      <c r="E7" s="206"/>
      <c r="F7" s="206"/>
      <c r="G7" s="206"/>
    </row>
    <row r="8" spans="1:17" ht="18.75">
      <c r="A8" s="213" t="s">
        <v>999</v>
      </c>
      <c r="B8" s="206"/>
      <c r="C8" s="206"/>
      <c r="D8" s="206"/>
      <c r="E8" s="206"/>
      <c r="F8" s="206"/>
      <c r="G8" s="206"/>
    </row>
    <row r="9" spans="1:17">
      <c r="A9" s="1849" t="s">
        <v>1000</v>
      </c>
      <c r="B9" s="1849"/>
      <c r="C9" s="1849"/>
      <c r="D9" s="1849"/>
      <c r="E9" s="1849"/>
      <c r="F9" s="1849"/>
      <c r="G9" s="1849"/>
    </row>
    <row r="10" spans="1:17">
      <c r="A10" s="2139"/>
      <c r="B10" s="2139"/>
      <c r="C10" s="2139"/>
      <c r="D10" s="2139"/>
      <c r="E10" s="2139"/>
      <c r="F10" s="2139"/>
      <c r="G10" s="2139"/>
    </row>
  </sheetData>
  <customSheetViews>
    <customSheetView guid="{F8F6599B-2A1F-4529-A350-AEBC686D896D}" showPageBreaks="1" fitToPage="1" printArea="1">
      <pageMargins left="0" right="0" top="0" bottom="0" header="0" footer="0"/>
      <printOptions horizontalCentered="1" verticalCentered="1" headings="1" gridLines="1"/>
      <pageSetup firstPageNumber="100" orientation="landscape" useFirstPageNumber="1" r:id="rId1"/>
      <headerFooter scaleWithDoc="0" alignWithMargins="0"/>
    </customSheetView>
  </customSheetViews>
  <mergeCells count="5">
    <mergeCell ref="A1:G1"/>
    <mergeCell ref="A2:G2"/>
    <mergeCell ref="A3:G3"/>
    <mergeCell ref="A9:G9"/>
    <mergeCell ref="A10:G10"/>
  </mergeCells>
  <printOptions horizontalCentered="1" verticalCentered="1" headings="1" gridLines="1"/>
  <pageMargins left="0.25" right="0.25" top="0.5" bottom="0.5" header="0.3" footer="0.3"/>
  <pageSetup firstPageNumber="100" orientation="landscape" useFirstPageNumber="1" r:id="rId2"/>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F85B-4116-49D4-AE5D-43250D486916}">
  <sheetPr>
    <tabColor rgb="FF00B050"/>
    <pageSetUpPr fitToPage="1"/>
  </sheetPr>
  <dimension ref="A1:M14"/>
  <sheetViews>
    <sheetView workbookViewId="0">
      <selection activeCell="F18" sqref="F18"/>
    </sheetView>
  </sheetViews>
  <sheetFormatPr defaultColWidth="9.42578125" defaultRowHeight="12.75"/>
  <cols>
    <col min="1" max="1" width="12.42578125" style="53" customWidth="1"/>
    <col min="2" max="9" width="10.5703125" style="53" customWidth="1"/>
    <col min="10" max="10" width="22.85546875" style="53" customWidth="1"/>
    <col min="11" max="11" width="25.5703125" style="53" bestFit="1" customWidth="1"/>
    <col min="12" max="16384" width="9.42578125" style="53"/>
  </cols>
  <sheetData>
    <row r="1" spans="1:13" ht="20.85" customHeight="1">
      <c r="A1" s="2140" t="s">
        <v>882</v>
      </c>
      <c r="B1" s="2141"/>
      <c r="C1" s="2141"/>
      <c r="D1" s="2141"/>
      <c r="E1" s="2141"/>
      <c r="F1" s="2141"/>
      <c r="G1" s="2141"/>
      <c r="H1" s="2141"/>
      <c r="I1" s="2141"/>
      <c r="J1" s="2142"/>
      <c r="K1" s="49"/>
    </row>
    <row r="2" spans="1:13" ht="18.600000000000001" customHeight="1">
      <c r="A2" s="2143" t="s">
        <v>1001</v>
      </c>
      <c r="B2" s="2144"/>
      <c r="C2" s="2144"/>
      <c r="D2" s="2144"/>
      <c r="E2" s="2144"/>
      <c r="F2" s="2144"/>
      <c r="G2" s="2144"/>
      <c r="H2" s="2144"/>
      <c r="I2" s="2144"/>
      <c r="J2" s="2145"/>
    </row>
    <row r="3" spans="1:13" ht="25.35" customHeight="1" thickBot="1">
      <c r="A3" s="2146" t="s">
        <v>1002</v>
      </c>
      <c r="B3" s="2147"/>
      <c r="C3" s="2147"/>
      <c r="D3" s="2147"/>
      <c r="E3" s="2147"/>
      <c r="F3" s="2147"/>
      <c r="G3" s="2147"/>
      <c r="H3" s="2147"/>
      <c r="I3" s="2147"/>
      <c r="J3" s="2148"/>
    </row>
    <row r="4" spans="1:13" ht="20.100000000000001" customHeight="1" thickBot="1">
      <c r="A4" s="241" t="s">
        <v>434</v>
      </c>
      <c r="B4" s="1817" t="s">
        <v>1003</v>
      </c>
      <c r="C4" s="1817"/>
      <c r="D4" s="1818"/>
      <c r="E4" s="1817" t="s">
        <v>1004</v>
      </c>
      <c r="F4" s="1817"/>
      <c r="G4" s="1818"/>
      <c r="H4" s="1816" t="s">
        <v>1005</v>
      </c>
      <c r="I4" s="1817"/>
      <c r="J4" s="1818"/>
    </row>
    <row r="5" spans="1:13" ht="15.75" customHeight="1" thickBot="1">
      <c r="A5" s="242"/>
      <c r="B5" s="243" t="s">
        <v>1006</v>
      </c>
      <c r="C5" s="1450" t="s">
        <v>1007</v>
      </c>
      <c r="D5" s="1451" t="s">
        <v>53</v>
      </c>
      <c r="E5" s="1389" t="s">
        <v>1006</v>
      </c>
      <c r="F5" s="1450" t="s">
        <v>836</v>
      </c>
      <c r="G5" s="1390" t="s">
        <v>53</v>
      </c>
      <c r="H5" s="244" t="s">
        <v>1006</v>
      </c>
      <c r="I5" s="245" t="s">
        <v>836</v>
      </c>
      <c r="J5" s="1738" t="s">
        <v>53</v>
      </c>
    </row>
    <row r="6" spans="1:13" ht="20.100000000000001" customHeight="1" thickBot="1">
      <c r="A6" s="1391"/>
      <c r="B6" s="1392">
        <v>16607</v>
      </c>
      <c r="C6" s="1393">
        <v>0</v>
      </c>
      <c r="D6" s="1392">
        <f>SUM(B6:C6)</f>
        <v>16607</v>
      </c>
      <c r="E6" s="1394">
        <v>15937</v>
      </c>
      <c r="F6" s="1452">
        <v>0</v>
      </c>
      <c r="G6" s="1392">
        <f>SUM(E6:F6)</f>
        <v>15937</v>
      </c>
      <c r="H6" s="246">
        <f>E6/B6</f>
        <v>0.95965556692960796</v>
      </c>
      <c r="I6" s="1453">
        <v>0</v>
      </c>
      <c r="J6" s="1739">
        <f>G6/D6</f>
        <v>0.95965556692960796</v>
      </c>
      <c r="K6" s="67"/>
      <c r="L6" s="67"/>
      <c r="M6" s="68"/>
    </row>
    <row r="7" spans="1:13" ht="17.100000000000001" customHeight="1" thickBot="1">
      <c r="A7" s="247"/>
      <c r="B7" s="1392">
        <v>266215</v>
      </c>
      <c r="C7" s="1392">
        <v>6494</v>
      </c>
      <c r="D7" s="1392">
        <f>SUM(B7:C7)</f>
        <v>272709</v>
      </c>
      <c r="E7" s="248">
        <v>331909</v>
      </c>
      <c r="F7" s="249">
        <v>7754</v>
      </c>
      <c r="G7" s="1392">
        <f>SUM(E7:F7)</f>
        <v>339663</v>
      </c>
      <c r="H7" s="250">
        <f>E7/B7</f>
        <v>1.246770467479293</v>
      </c>
      <c r="I7" s="251">
        <f>F7/C7</f>
        <v>1.1940252540806899</v>
      </c>
      <c r="J7" s="1740">
        <f>G7/D7</f>
        <v>1.2455144494681143</v>
      </c>
      <c r="K7" s="67"/>
      <c r="L7" s="67"/>
      <c r="M7" s="68"/>
    </row>
    <row r="8" spans="1:13" s="71" customFormat="1" ht="20.85" customHeight="1" thickBot="1">
      <c r="A8" s="1395" t="s">
        <v>53</v>
      </c>
      <c r="B8" s="252">
        <f>SUM(B6:B7)</f>
        <v>282822</v>
      </c>
      <c r="C8" s="1396">
        <f>SUM(C6:C7)</f>
        <v>6494</v>
      </c>
      <c r="D8" s="1397">
        <f t="shared" ref="D8" si="0">SUM(B8:C8)</f>
        <v>289316</v>
      </c>
      <c r="E8" s="1398">
        <f>SUM(E6:E7)</f>
        <v>347846</v>
      </c>
      <c r="F8" s="1396">
        <f>SUM(F6:F7)</f>
        <v>7754</v>
      </c>
      <c r="G8" s="1397">
        <f>SUM(E8:F8)</f>
        <v>355600</v>
      </c>
      <c r="H8" s="253">
        <f>E8/B8</f>
        <v>1.2299113930316594</v>
      </c>
      <c r="I8" s="1399">
        <f>F8/C8</f>
        <v>1.1940252540806899</v>
      </c>
      <c r="J8" s="1741">
        <f>G8/D8</f>
        <v>1.2291058911363353</v>
      </c>
      <c r="K8" s="69"/>
      <c r="L8" s="69"/>
      <c r="M8" s="70"/>
    </row>
    <row r="9" spans="1:13" ht="15.75">
      <c r="A9" s="206"/>
      <c r="B9" s="206"/>
      <c r="C9" s="206"/>
      <c r="D9" s="206"/>
      <c r="E9" s="206"/>
      <c r="F9" s="206"/>
      <c r="G9" s="206"/>
      <c r="H9" s="206"/>
      <c r="I9" s="206"/>
      <c r="J9" s="206"/>
    </row>
    <row r="10" spans="1:13" ht="15.75">
      <c r="A10" s="206"/>
      <c r="B10" s="205"/>
      <c r="C10" s="206"/>
      <c r="D10" s="206"/>
      <c r="E10" s="205"/>
      <c r="F10" s="206"/>
      <c r="G10" s="206"/>
      <c r="H10" s="206"/>
      <c r="I10" s="206"/>
      <c r="J10" s="206"/>
    </row>
    <row r="11" spans="1:13" ht="33.6" customHeight="1">
      <c r="A11" s="2117" t="s">
        <v>1008</v>
      </c>
      <c r="B11" s="2117"/>
      <c r="C11" s="2117"/>
      <c r="D11" s="2117"/>
      <c r="E11" s="2117"/>
      <c r="F11" s="2117"/>
      <c r="G11" s="2117"/>
      <c r="H11" s="2117"/>
      <c r="I11" s="2117"/>
      <c r="J11" s="2117"/>
    </row>
    <row r="12" spans="1:13" ht="18.75">
      <c r="A12" s="206" t="s">
        <v>1009</v>
      </c>
    </row>
    <row r="13" spans="1:13" ht="15.75">
      <c r="A13" s="2002" t="s">
        <v>1010</v>
      </c>
      <c r="B13" s="2002"/>
      <c r="C13" s="2002"/>
      <c r="D13" s="2002"/>
      <c r="E13" s="2002"/>
      <c r="F13" s="2002"/>
    </row>
    <row r="14" spans="1:13" ht="18.75">
      <c r="A14" s="206" t="s">
        <v>1011</v>
      </c>
    </row>
  </sheetData>
  <customSheetViews>
    <customSheetView guid="{F8F6599B-2A1F-4529-A350-AEBC686D896D}" showPageBreaks="1" fitToPage="1" printArea="1">
      <pageMargins left="0" right="0" top="0" bottom="0" header="0" footer="0"/>
      <printOptions horizontalCentered="1" verticalCentered="1" headings="1" gridLines="1"/>
      <pageSetup firstPageNumber="101" orientation="landscape" useFirstPageNumber="1" r:id="rId1"/>
      <headerFooter scaleWithDoc="0" alignWithMargins="0"/>
    </customSheetView>
  </customSheetViews>
  <mergeCells count="8">
    <mergeCell ref="A13:F13"/>
    <mergeCell ref="A11:J11"/>
    <mergeCell ref="A1:J1"/>
    <mergeCell ref="A2:J2"/>
    <mergeCell ref="A3:J3"/>
    <mergeCell ref="B4:D4"/>
    <mergeCell ref="E4:G4"/>
    <mergeCell ref="H4:J4"/>
  </mergeCells>
  <printOptions horizontalCentered="1" verticalCentered="1" headings="1" gridLines="1"/>
  <pageMargins left="0.25" right="0.25" top="0.5" bottom="0.5" header="0.3" footer="0.3"/>
  <pageSetup firstPageNumber="101" orientation="landscape" useFirstPageNumber="1" r:id="rId2"/>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044C-537A-4CB6-9702-C165C7B682F9}">
  <sheetPr>
    <tabColor rgb="FF00B050"/>
    <pageSetUpPr fitToPage="1"/>
  </sheetPr>
  <dimension ref="A1:J26"/>
  <sheetViews>
    <sheetView workbookViewId="0"/>
  </sheetViews>
  <sheetFormatPr defaultColWidth="9.42578125" defaultRowHeight="15"/>
  <cols>
    <col min="1" max="1" width="19.42578125" style="1" customWidth="1"/>
    <col min="2" max="3" width="14.5703125" style="4" customWidth="1"/>
    <col min="4" max="4" width="14.5703125" style="5" customWidth="1"/>
    <col min="5" max="6" width="14.5703125" style="4" customWidth="1"/>
    <col min="7" max="8" width="14.5703125" style="5" customWidth="1"/>
    <col min="9" max="9" width="25.5703125" style="5" bestFit="1" customWidth="1"/>
    <col min="10" max="16384" width="9.42578125" style="5"/>
  </cols>
  <sheetData>
    <row r="1" spans="1:9" ht="21" customHeight="1" thickBot="1">
      <c r="A1" s="2149" t="s">
        <v>882</v>
      </c>
      <c r="B1" s="2150"/>
      <c r="C1" s="2150"/>
      <c r="D1" s="2150"/>
      <c r="E1" s="2150"/>
      <c r="F1" s="2150"/>
      <c r="G1" s="2150"/>
      <c r="H1" s="2151"/>
      <c r="I1" s="10"/>
    </row>
    <row r="2" spans="1:9" s="1" customFormat="1" ht="20.100000000000001" customHeight="1" thickBot="1">
      <c r="A2" s="1985" t="s">
        <v>1012</v>
      </c>
      <c r="B2" s="2152"/>
      <c r="C2" s="2152"/>
      <c r="D2" s="2152"/>
      <c r="E2" s="2152"/>
      <c r="F2" s="2152"/>
      <c r="G2" s="2152"/>
      <c r="H2" s="2153"/>
    </row>
    <row r="3" spans="1:9" s="1" customFormat="1" ht="16.5" thickBot="1">
      <c r="A3" s="1985" t="s">
        <v>1013</v>
      </c>
      <c r="B3" s="2152"/>
      <c r="C3" s="2152"/>
      <c r="D3" s="2152"/>
      <c r="E3" s="2152"/>
      <c r="F3" s="2152"/>
      <c r="G3" s="2152"/>
      <c r="H3" s="2153"/>
    </row>
    <row r="4" spans="1:9" ht="63">
      <c r="A4" s="1315">
        <v>2022</v>
      </c>
      <c r="B4" s="945" t="s">
        <v>1014</v>
      </c>
      <c r="C4" s="945" t="s">
        <v>1015</v>
      </c>
      <c r="D4" s="945" t="s">
        <v>1016</v>
      </c>
      <c r="E4" s="1461" t="s">
        <v>1017</v>
      </c>
      <c r="F4" s="945" t="s">
        <v>1018</v>
      </c>
      <c r="G4" s="1151" t="s">
        <v>1019</v>
      </c>
      <c r="H4" s="1227" t="s">
        <v>1020</v>
      </c>
    </row>
    <row r="5" spans="1:9" ht="15.75">
      <c r="A5" s="1316" t="s">
        <v>944</v>
      </c>
      <c r="B5" s="237">
        <v>324010</v>
      </c>
      <c r="C5" s="946">
        <v>5513</v>
      </c>
      <c r="D5" s="1152">
        <f t="shared" ref="D5:D16" si="0">C5/B5</f>
        <v>1.701490694731644E-2</v>
      </c>
      <c r="E5" s="1153">
        <v>4605</v>
      </c>
      <c r="F5" s="1153">
        <v>361</v>
      </c>
      <c r="G5" s="1154">
        <f>IF(C5=0,0,E5/C5)</f>
        <v>0.83529838563395609</v>
      </c>
      <c r="H5" s="1317">
        <f t="shared" ref="H5:H16" si="1">F5/B5</f>
        <v>1.1141631431128669E-3</v>
      </c>
    </row>
    <row r="6" spans="1:9" s="11" customFormat="1" ht="15.75">
      <c r="A6" s="1316" t="s">
        <v>945</v>
      </c>
      <c r="B6" s="237">
        <v>325013</v>
      </c>
      <c r="C6" s="946">
        <v>2664</v>
      </c>
      <c r="D6" s="1152">
        <f t="shared" si="0"/>
        <v>8.196595213114553E-3</v>
      </c>
      <c r="E6" s="1153">
        <v>2167</v>
      </c>
      <c r="F6" s="1153">
        <v>227</v>
      </c>
      <c r="G6" s="1154">
        <f t="shared" ref="G6:G16" si="2">IF(C6=0,0,E6/C6)</f>
        <v>0.81343843843843844</v>
      </c>
      <c r="H6" s="1317">
        <f t="shared" si="1"/>
        <v>6.9843360111749371E-4</v>
      </c>
    </row>
    <row r="7" spans="1:9" ht="15.75">
      <c r="A7" s="1316" t="s">
        <v>946</v>
      </c>
      <c r="B7" s="237">
        <v>324983</v>
      </c>
      <c r="C7" s="946">
        <v>124</v>
      </c>
      <c r="D7" s="1152">
        <f t="shared" si="0"/>
        <v>3.8155841997889118E-4</v>
      </c>
      <c r="E7" s="1153">
        <v>12</v>
      </c>
      <c r="F7" s="1153">
        <v>82</v>
      </c>
      <c r="G7" s="1154">
        <f t="shared" si="2"/>
        <v>9.6774193548387094E-2</v>
      </c>
      <c r="H7" s="1317">
        <f t="shared" si="1"/>
        <v>2.5232089063120225E-4</v>
      </c>
    </row>
    <row r="8" spans="1:9" ht="15.75">
      <c r="A8" s="1316" t="s">
        <v>947</v>
      </c>
      <c r="B8" s="237">
        <v>342438</v>
      </c>
      <c r="C8" s="946">
        <v>152</v>
      </c>
      <c r="D8" s="1152">
        <f t="shared" si="0"/>
        <v>4.4387597170874725E-4</v>
      </c>
      <c r="E8" s="1153">
        <v>19</v>
      </c>
      <c r="F8" s="1153">
        <v>84</v>
      </c>
      <c r="G8" s="1154">
        <f t="shared" si="2"/>
        <v>0.125</v>
      </c>
      <c r="H8" s="1317">
        <f t="shared" si="1"/>
        <v>2.4529987910220242E-4</v>
      </c>
    </row>
    <row r="9" spans="1:9" ht="15.75">
      <c r="A9" s="1316" t="s">
        <v>948</v>
      </c>
      <c r="B9" s="237">
        <v>344091</v>
      </c>
      <c r="C9" s="1155">
        <v>57</v>
      </c>
      <c r="D9" s="1152">
        <f t="shared" si="0"/>
        <v>1.6565385319581156E-4</v>
      </c>
      <c r="E9" s="1153">
        <v>10</v>
      </c>
      <c r="F9" s="1153">
        <v>37</v>
      </c>
      <c r="G9" s="1154">
        <f t="shared" si="2"/>
        <v>0.17543859649122806</v>
      </c>
      <c r="H9" s="1317">
        <f t="shared" si="1"/>
        <v>1.0752969417973734E-4</v>
      </c>
    </row>
    <row r="10" spans="1:9" ht="15.75">
      <c r="A10" s="1316" t="s">
        <v>949</v>
      </c>
      <c r="B10" s="946">
        <v>346624</v>
      </c>
      <c r="C10" s="946">
        <v>163</v>
      </c>
      <c r="D10" s="1152">
        <f t="shared" si="0"/>
        <v>4.7025018463810929E-4</v>
      </c>
      <c r="E10" s="946">
        <v>14</v>
      </c>
      <c r="F10" s="946">
        <v>137</v>
      </c>
      <c r="G10" s="1154">
        <f t="shared" si="2"/>
        <v>8.5889570552147243E-2</v>
      </c>
      <c r="H10" s="1317">
        <f t="shared" si="1"/>
        <v>3.9524095273264402E-4</v>
      </c>
    </row>
    <row r="11" spans="1:9" ht="15.75">
      <c r="A11" s="1316" t="s">
        <v>950</v>
      </c>
      <c r="B11" s="946">
        <v>348091</v>
      </c>
      <c r="C11" s="946">
        <v>294</v>
      </c>
      <c r="D11" s="1152">
        <f t="shared" si="0"/>
        <v>8.4460672640200411E-4</v>
      </c>
      <c r="E11" s="946">
        <v>70</v>
      </c>
      <c r="F11" s="946">
        <v>174</v>
      </c>
      <c r="G11" s="1154">
        <f t="shared" si="2"/>
        <v>0.23809523809523808</v>
      </c>
      <c r="H11" s="1317">
        <f t="shared" si="1"/>
        <v>4.9986928705424735E-4</v>
      </c>
    </row>
    <row r="12" spans="1:9" ht="15.75">
      <c r="A12" s="1316" t="s">
        <v>951</v>
      </c>
      <c r="B12" s="946">
        <v>351099</v>
      </c>
      <c r="C12" s="946">
        <v>1921</v>
      </c>
      <c r="D12" s="1152">
        <f t="shared" si="0"/>
        <v>5.4713912600149817E-3</v>
      </c>
      <c r="E12" s="946">
        <v>971</v>
      </c>
      <c r="F12" s="946">
        <v>850</v>
      </c>
      <c r="G12" s="1154">
        <f t="shared" si="2"/>
        <v>0.5054659031754295</v>
      </c>
      <c r="H12" s="1317">
        <f t="shared" si="1"/>
        <v>2.4209695840774256E-3</v>
      </c>
    </row>
    <row r="13" spans="1:9" ht="15.75">
      <c r="A13" s="1316" t="s">
        <v>952</v>
      </c>
      <c r="B13" s="946">
        <v>348916</v>
      </c>
      <c r="C13" s="946">
        <v>3318</v>
      </c>
      <c r="D13" s="1152">
        <f t="shared" si="0"/>
        <v>9.5094521317451771E-3</v>
      </c>
      <c r="E13" s="946">
        <v>1778</v>
      </c>
      <c r="F13" s="946">
        <v>1348</v>
      </c>
      <c r="G13" s="1154">
        <f t="shared" si="2"/>
        <v>0.53586497890295359</v>
      </c>
      <c r="H13" s="1317">
        <f t="shared" si="1"/>
        <v>3.8633940547295052E-3</v>
      </c>
    </row>
    <row r="14" spans="1:9" ht="15.75">
      <c r="A14" s="1316" t="s">
        <v>953</v>
      </c>
      <c r="B14" s="946">
        <v>353416</v>
      </c>
      <c r="C14" s="946">
        <v>4184</v>
      </c>
      <c r="D14" s="1152">
        <f t="shared" si="0"/>
        <v>1.1838739615637096E-2</v>
      </c>
      <c r="E14" s="946">
        <v>2472</v>
      </c>
      <c r="F14" s="946">
        <v>1411</v>
      </c>
      <c r="G14" s="1154">
        <f t="shared" si="2"/>
        <v>0.59082217973231355</v>
      </c>
      <c r="H14" s="1317">
        <f t="shared" si="1"/>
        <v>3.9924621409330651E-3</v>
      </c>
    </row>
    <row r="15" spans="1:9" ht="15.75">
      <c r="A15" s="1316" t="s">
        <v>954</v>
      </c>
      <c r="B15" s="946">
        <v>355007</v>
      </c>
      <c r="C15" s="946">
        <v>5732</v>
      </c>
      <c r="D15" s="1152">
        <f t="shared" si="0"/>
        <v>1.6146160498243696E-2</v>
      </c>
      <c r="E15" s="946">
        <v>2564</v>
      </c>
      <c r="F15" s="946">
        <v>207</v>
      </c>
      <c r="G15" s="1154">
        <f t="shared" si="2"/>
        <v>0.44731332868108864</v>
      </c>
      <c r="H15" s="1317">
        <f t="shared" si="1"/>
        <v>5.8308709405730029E-4</v>
      </c>
    </row>
    <row r="16" spans="1:9" ht="16.5" thickBot="1">
      <c r="A16" s="319" t="s">
        <v>955</v>
      </c>
      <c r="B16" s="379">
        <v>355600</v>
      </c>
      <c r="C16" s="238">
        <v>6238</v>
      </c>
      <c r="D16" s="239">
        <f t="shared" si="0"/>
        <v>1.7542182227221596E-2</v>
      </c>
      <c r="E16" s="238">
        <v>1408</v>
      </c>
      <c r="F16" s="238">
        <v>138</v>
      </c>
      <c r="G16" s="1154">
        <f t="shared" si="2"/>
        <v>0.22571336966976596</v>
      </c>
      <c r="H16" s="320">
        <f t="shared" si="1"/>
        <v>3.8807649043869514E-4</v>
      </c>
    </row>
    <row r="17" spans="1:10" ht="16.5" thickBot="1">
      <c r="A17" s="1400" t="s">
        <v>1021</v>
      </c>
      <c r="B17" s="1401">
        <f>B16</f>
        <v>355600</v>
      </c>
      <c r="C17" s="1401">
        <f>SUM(C5:C16)</f>
        <v>30360</v>
      </c>
      <c r="D17" s="1402">
        <f>C17/B17</f>
        <v>8.5376827896512936E-2</v>
      </c>
      <c r="E17" s="1401">
        <f>SUM(E5:E16)</f>
        <v>16090</v>
      </c>
      <c r="F17" s="1401">
        <f>SUM(F5:F16)</f>
        <v>5056</v>
      </c>
      <c r="G17" s="1403">
        <f>E17/C17</f>
        <v>0.52997364953886694</v>
      </c>
      <c r="H17" s="1402">
        <f>F17/B17</f>
        <v>1.421822272215973E-2</v>
      </c>
      <c r="I17" s="51"/>
      <c r="J17" s="4"/>
    </row>
    <row r="18" spans="1:10" ht="15.75">
      <c r="A18" s="206"/>
      <c r="B18" s="206"/>
      <c r="C18" s="206"/>
      <c r="D18" s="206"/>
      <c r="E18" s="206"/>
      <c r="F18" s="206"/>
      <c r="G18" s="240"/>
      <c r="H18" s="206"/>
    </row>
    <row r="19" spans="1:10" ht="15.75">
      <c r="A19" s="2154" t="s">
        <v>1022</v>
      </c>
      <c r="B19" s="2117"/>
      <c r="C19" s="2117"/>
      <c r="D19" s="2117"/>
      <c r="E19" s="2117"/>
      <c r="F19" s="2117"/>
      <c r="G19" s="2117"/>
      <c r="H19" s="2117"/>
      <c r="I19" s="4"/>
    </row>
    <row r="20" spans="1:10" ht="38.25" customHeight="1">
      <c r="A20" s="2154" t="s">
        <v>1023</v>
      </c>
      <c r="B20" s="2117"/>
      <c r="C20" s="2117"/>
      <c r="D20" s="2117"/>
      <c r="E20" s="2117"/>
      <c r="F20" s="2117"/>
      <c r="G20" s="2117"/>
      <c r="H20" s="2117"/>
    </row>
    <row r="21" spans="1:10" ht="18.75">
      <c r="A21" s="2155" t="s">
        <v>1024</v>
      </c>
      <c r="B21" s="2038"/>
      <c r="C21" s="2038"/>
      <c r="D21" s="2038"/>
      <c r="E21" s="2038"/>
      <c r="F21" s="2038"/>
      <c r="G21" s="2038"/>
      <c r="H21" s="2038"/>
    </row>
    <row r="22" spans="1:10" ht="18.75">
      <c r="A22" s="2038" t="s">
        <v>1025</v>
      </c>
      <c r="B22" s="2038"/>
      <c r="C22" s="2038"/>
      <c r="D22" s="2038"/>
      <c r="E22" s="2038"/>
      <c r="F22" s="2038"/>
      <c r="G22" s="2038"/>
      <c r="H22" s="2038"/>
    </row>
    <row r="23" spans="1:10" ht="38.1" customHeight="1">
      <c r="A23" s="2002"/>
      <c r="B23" s="2002"/>
      <c r="C23" s="2002"/>
      <c r="D23" s="2002"/>
      <c r="E23" s="2002"/>
      <c r="F23" s="2002"/>
      <c r="G23" s="2002"/>
      <c r="H23" s="2002"/>
    </row>
    <row r="24" spans="1:10" ht="14.25">
      <c r="A24" s="8"/>
      <c r="B24" s="6"/>
      <c r="C24" s="6"/>
      <c r="D24" s="6"/>
      <c r="E24" s="6"/>
      <c r="F24" s="6"/>
      <c r="G24" s="9"/>
      <c r="H24" s="6"/>
    </row>
    <row r="25" spans="1:10" ht="14.25">
      <c r="A25"/>
      <c r="B25"/>
      <c r="C25"/>
      <c r="D25"/>
      <c r="E25"/>
      <c r="F25"/>
      <c r="G25" s="7"/>
      <c r="H25"/>
    </row>
    <row r="26" spans="1:10" thickBot="1">
      <c r="A26"/>
      <c r="B26"/>
      <c r="C26"/>
      <c r="D26"/>
      <c r="E26" s="3"/>
      <c r="F26"/>
      <c r="G26" s="7"/>
      <c r="H26"/>
    </row>
  </sheetData>
  <customSheetViews>
    <customSheetView guid="{F8F6599B-2A1F-4529-A350-AEBC686D896D}" showPageBreaks="1" fitToPage="1" printArea="1">
      <pageMargins left="0" right="0" top="0" bottom="0" header="0" footer="0"/>
      <printOptions horizontalCentered="1" verticalCentered="1" headings="1" gridLines="1"/>
      <pageSetup firstPageNumber="102" orientation="landscape" useFirstPageNumber="1" r:id="rId1"/>
      <headerFooter scaleWithDoc="0" alignWithMargins="0"/>
    </customSheetView>
  </customSheetViews>
  <mergeCells count="8">
    <mergeCell ref="A22:H22"/>
    <mergeCell ref="A23:H23"/>
    <mergeCell ref="A1:H1"/>
    <mergeCell ref="A2:H2"/>
    <mergeCell ref="A3:H3"/>
    <mergeCell ref="A19:H19"/>
    <mergeCell ref="A20:H20"/>
    <mergeCell ref="A21:H21"/>
  </mergeCells>
  <printOptions horizontalCentered="1" verticalCentered="1" headings="1" gridLines="1"/>
  <pageMargins left="0.25" right="0.25" top="0.5" bottom="0.5" header="0.3" footer="0.3"/>
  <pageSetup firstPageNumber="102" orientation="landscape" useFirstPageNumber="1" r:id="rId2"/>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K33"/>
  <sheetViews>
    <sheetView zoomScale="90" zoomScaleNormal="90" workbookViewId="0">
      <selection activeCell="L15" sqref="L15"/>
    </sheetView>
  </sheetViews>
  <sheetFormatPr defaultColWidth="40.5703125" defaultRowHeight="12.75"/>
  <cols>
    <col min="1" max="1" width="49.42578125" style="58" customWidth="1"/>
    <col min="2" max="2" width="8.5703125" style="58" customWidth="1"/>
    <col min="3" max="3" width="6.5703125" style="58" customWidth="1"/>
    <col min="4" max="4" width="10.5703125" style="58" customWidth="1"/>
    <col min="5" max="5" width="8.42578125" style="58" customWidth="1"/>
    <col min="6" max="7" width="6.5703125" style="64" customWidth="1"/>
    <col min="8" max="8" width="10.42578125" style="64" customWidth="1"/>
    <col min="9" max="9" width="13.42578125" style="58" customWidth="1"/>
    <col min="10" max="10" width="16.5703125" style="338" customWidth="1"/>
    <col min="11" max="11" width="5.42578125" style="58" bestFit="1" customWidth="1"/>
    <col min="12" max="16384" width="40.5703125" style="58"/>
  </cols>
  <sheetData>
    <row r="1" spans="1:11" ht="14.25">
      <c r="A1" s="2159" t="s">
        <v>882</v>
      </c>
      <c r="B1" s="2159"/>
      <c r="C1" s="2159"/>
      <c r="D1" s="2159"/>
      <c r="E1" s="2159"/>
      <c r="F1" s="2159"/>
      <c r="G1" s="2159"/>
      <c r="H1" s="2159"/>
      <c r="I1" s="2160"/>
    </row>
    <row r="2" spans="1:11" ht="14.25">
      <c r="A2" s="2161" t="s">
        <v>1026</v>
      </c>
      <c r="B2" s="2161"/>
      <c r="C2" s="2161"/>
      <c r="D2" s="2161"/>
      <c r="E2" s="2161"/>
      <c r="F2" s="2161"/>
      <c r="G2" s="2161"/>
      <c r="H2" s="2161"/>
      <c r="I2" s="2162"/>
    </row>
    <row r="3" spans="1:11" ht="18" customHeight="1" thickBot="1">
      <c r="A3" s="2163" t="s">
        <v>1027</v>
      </c>
      <c r="B3" s="2163"/>
      <c r="C3" s="2163"/>
      <c r="D3" s="2163"/>
      <c r="E3" s="2163"/>
      <c r="F3" s="2163"/>
      <c r="G3" s="2163"/>
      <c r="H3" s="2163"/>
      <c r="I3" s="2164"/>
    </row>
    <row r="4" spans="1:11" ht="27" customHeight="1" thickBot="1">
      <c r="A4" s="2165" t="s">
        <v>1028</v>
      </c>
      <c r="B4" s="2166" t="s">
        <v>1029</v>
      </c>
      <c r="C4" s="2166"/>
      <c r="D4" s="2166"/>
      <c r="E4" s="2166"/>
      <c r="F4" s="2167" t="s">
        <v>1030</v>
      </c>
      <c r="G4" s="2167"/>
      <c r="H4" s="2167"/>
      <c r="I4" s="59" t="s">
        <v>598</v>
      </c>
      <c r="J4" s="339"/>
    </row>
    <row r="5" spans="1:11" ht="15" customHeight="1" thickBot="1">
      <c r="A5" s="2165"/>
      <c r="B5" s="380" t="s">
        <v>437</v>
      </c>
      <c r="C5" s="380" t="s">
        <v>438</v>
      </c>
      <c r="D5" s="380" t="s">
        <v>439</v>
      </c>
      <c r="E5" s="380" t="s">
        <v>440</v>
      </c>
      <c r="F5" s="381" t="s">
        <v>836</v>
      </c>
      <c r="G5" s="381" t="s">
        <v>1006</v>
      </c>
      <c r="H5" s="933" t="s">
        <v>53</v>
      </c>
      <c r="I5" s="60"/>
    </row>
    <row r="6" spans="1:11" ht="12.75" customHeight="1">
      <c r="A6" s="934" t="s">
        <v>1031</v>
      </c>
      <c r="B6" s="759"/>
      <c r="C6" s="760" t="s">
        <v>443</v>
      </c>
      <c r="D6" s="761"/>
      <c r="E6" s="761"/>
      <c r="F6" s="766">
        <v>30</v>
      </c>
      <c r="G6" s="335">
        <v>1432</v>
      </c>
      <c r="H6" s="63">
        <v>1462</v>
      </c>
      <c r="I6" s="1332">
        <f>H6*20</f>
        <v>29240</v>
      </c>
    </row>
    <row r="7" spans="1:11" ht="12.75" customHeight="1">
      <c r="A7" s="934" t="s">
        <v>1032</v>
      </c>
      <c r="B7" s="760" t="s">
        <v>443</v>
      </c>
      <c r="C7" s="760"/>
      <c r="D7" s="761"/>
      <c r="E7" s="761"/>
      <c r="F7" s="173">
        <v>0</v>
      </c>
      <c r="G7" s="62">
        <v>57</v>
      </c>
      <c r="H7" s="63">
        <v>57</v>
      </c>
      <c r="I7" s="1332">
        <f t="shared" ref="I7:I10" si="0">H7*30</f>
        <v>1710</v>
      </c>
      <c r="K7" s="340"/>
    </row>
    <row r="8" spans="1:11" ht="12.75" customHeight="1">
      <c r="A8" s="935" t="s">
        <v>1033</v>
      </c>
      <c r="B8" s="1156"/>
      <c r="C8" s="1156" t="s">
        <v>443</v>
      </c>
      <c r="D8" s="762" t="s">
        <v>443</v>
      </c>
      <c r="E8" s="763"/>
      <c r="F8" s="1318">
        <v>0</v>
      </c>
      <c r="G8" s="62">
        <v>1</v>
      </c>
      <c r="H8" s="63">
        <v>1</v>
      </c>
      <c r="I8" s="1332">
        <f t="shared" si="0"/>
        <v>30</v>
      </c>
      <c r="K8" s="340"/>
    </row>
    <row r="9" spans="1:11" ht="12.75" customHeight="1">
      <c r="A9" s="935" t="s">
        <v>1034</v>
      </c>
      <c r="B9" s="1156"/>
      <c r="C9" s="1156" t="s">
        <v>443</v>
      </c>
      <c r="D9" s="762"/>
      <c r="E9" s="763"/>
      <c r="F9" s="1319">
        <v>0</v>
      </c>
      <c r="G9" s="335">
        <v>3</v>
      </c>
      <c r="H9" s="63">
        <v>3</v>
      </c>
      <c r="I9" s="1332">
        <f t="shared" si="0"/>
        <v>90</v>
      </c>
      <c r="K9" s="340"/>
    </row>
    <row r="10" spans="1:11" ht="12.75" customHeight="1">
      <c r="A10" s="935" t="s">
        <v>1035</v>
      </c>
      <c r="B10" s="1156"/>
      <c r="C10" s="1156" t="s">
        <v>443</v>
      </c>
      <c r="D10" s="762"/>
      <c r="E10" s="763"/>
      <c r="F10" s="1318">
        <v>0</v>
      </c>
      <c r="G10" s="62">
        <v>1</v>
      </c>
      <c r="H10" s="63">
        <v>1</v>
      </c>
      <c r="I10" s="1332">
        <f t="shared" si="0"/>
        <v>30</v>
      </c>
      <c r="K10" s="340"/>
    </row>
    <row r="11" spans="1:11" ht="12.75" customHeight="1">
      <c r="A11" s="935" t="s">
        <v>1036</v>
      </c>
      <c r="B11" s="1156"/>
      <c r="C11" s="1156" t="s">
        <v>443</v>
      </c>
      <c r="D11" s="762"/>
      <c r="E11" s="763"/>
      <c r="F11" s="1318">
        <v>0</v>
      </c>
      <c r="G11" s="62">
        <v>0</v>
      </c>
      <c r="H11" s="63">
        <v>0</v>
      </c>
      <c r="I11" s="1332" t="s">
        <v>268</v>
      </c>
      <c r="K11" s="340"/>
    </row>
    <row r="12" spans="1:11" ht="12.75" customHeight="1">
      <c r="A12" s="935" t="s">
        <v>1037</v>
      </c>
      <c r="B12" s="1156"/>
      <c r="C12" s="1156" t="s">
        <v>443</v>
      </c>
      <c r="D12" s="762"/>
      <c r="E12" s="763"/>
      <c r="F12" s="1318">
        <v>0</v>
      </c>
      <c r="G12" s="62">
        <v>0</v>
      </c>
      <c r="H12" s="63">
        <v>0</v>
      </c>
      <c r="I12" s="1332" t="s">
        <v>268</v>
      </c>
      <c r="K12" s="340"/>
    </row>
    <row r="13" spans="1:11" ht="12.75" customHeight="1">
      <c r="A13" s="935" t="s">
        <v>1038</v>
      </c>
      <c r="B13" s="1156"/>
      <c r="C13" s="1156" t="s">
        <v>443</v>
      </c>
      <c r="D13" s="762"/>
      <c r="E13" s="763"/>
      <c r="F13" s="1318">
        <v>0</v>
      </c>
      <c r="G13" s="62">
        <v>1</v>
      </c>
      <c r="H13" s="63">
        <v>1</v>
      </c>
      <c r="I13" s="1332">
        <f>H13*30</f>
        <v>30</v>
      </c>
      <c r="K13" s="340"/>
    </row>
    <row r="14" spans="1:11" ht="12.75" customHeight="1">
      <c r="A14" s="935" t="s">
        <v>1039</v>
      </c>
      <c r="B14" s="1157"/>
      <c r="C14" s="1158" t="s">
        <v>443</v>
      </c>
      <c r="D14" s="764"/>
      <c r="E14" s="765"/>
      <c r="F14" s="1318">
        <v>0</v>
      </c>
      <c r="G14" s="62">
        <v>0</v>
      </c>
      <c r="H14" s="63">
        <v>0</v>
      </c>
      <c r="I14" s="1332" t="s">
        <v>268</v>
      </c>
      <c r="K14" s="340"/>
    </row>
    <row r="15" spans="1:11" ht="12.75" customHeight="1">
      <c r="A15" s="935" t="s">
        <v>1040</v>
      </c>
      <c r="B15" s="1157"/>
      <c r="C15" s="1158" t="s">
        <v>443</v>
      </c>
      <c r="D15" s="764"/>
      <c r="E15" s="765"/>
      <c r="F15" s="1318">
        <v>0</v>
      </c>
      <c r="G15" s="62">
        <v>0</v>
      </c>
      <c r="H15" s="63">
        <v>0</v>
      </c>
      <c r="I15" s="1332" t="s">
        <v>268</v>
      </c>
      <c r="K15" s="340"/>
    </row>
    <row r="16" spans="1:11" ht="12.75" customHeight="1">
      <c r="A16" s="935" t="s">
        <v>1041</v>
      </c>
      <c r="B16" s="1157"/>
      <c r="C16" s="1158" t="s">
        <v>443</v>
      </c>
      <c r="D16" s="764"/>
      <c r="E16" s="765"/>
      <c r="F16" s="1318">
        <v>1</v>
      </c>
      <c r="G16" s="62">
        <v>37</v>
      </c>
      <c r="H16" s="63">
        <v>38</v>
      </c>
      <c r="I16" s="1332">
        <f>H16*30</f>
        <v>1140</v>
      </c>
      <c r="K16" s="340"/>
    </row>
    <row r="17" spans="1:11" ht="12.75" customHeight="1">
      <c r="A17" s="935" t="s">
        <v>1042</v>
      </c>
      <c r="B17" s="1157"/>
      <c r="C17" s="1158" t="s">
        <v>443</v>
      </c>
      <c r="D17" s="764"/>
      <c r="E17" s="765" t="s">
        <v>443</v>
      </c>
      <c r="F17" s="1318">
        <v>0</v>
      </c>
      <c r="G17" s="62">
        <v>1</v>
      </c>
      <c r="H17" s="63">
        <v>1</v>
      </c>
      <c r="I17" s="1332">
        <f t="shared" ref="I17:I19" si="1">H17*30</f>
        <v>30</v>
      </c>
      <c r="K17" s="340"/>
    </row>
    <row r="18" spans="1:11" ht="12.75" customHeight="1">
      <c r="A18" s="935" t="s">
        <v>1043</v>
      </c>
      <c r="B18" s="1159"/>
      <c r="C18" s="1156" t="s">
        <v>443</v>
      </c>
      <c r="D18" s="762"/>
      <c r="E18" s="763"/>
      <c r="F18" s="1318">
        <v>0</v>
      </c>
      <c r="G18" s="62">
        <v>5</v>
      </c>
      <c r="H18" s="63">
        <v>5</v>
      </c>
      <c r="I18" s="1332">
        <f t="shared" si="1"/>
        <v>150</v>
      </c>
      <c r="K18" s="340"/>
    </row>
    <row r="19" spans="1:11" ht="12.75" customHeight="1">
      <c r="A19" s="935" t="s">
        <v>1044</v>
      </c>
      <c r="B19" s="1156" t="s">
        <v>443</v>
      </c>
      <c r="C19" s="1156"/>
      <c r="D19" s="762"/>
      <c r="E19" s="763"/>
      <c r="F19" s="1318">
        <v>0</v>
      </c>
      <c r="G19" s="62">
        <v>1</v>
      </c>
      <c r="H19" s="63">
        <v>1</v>
      </c>
      <c r="I19" s="1332">
        <f t="shared" si="1"/>
        <v>30</v>
      </c>
      <c r="K19" s="340"/>
    </row>
    <row r="20" spans="1:11" ht="12.75" customHeight="1">
      <c r="A20" s="936" t="s">
        <v>1045</v>
      </c>
      <c r="B20" s="1156"/>
      <c r="C20" s="1156" t="s">
        <v>443</v>
      </c>
      <c r="D20" s="762"/>
      <c r="E20" s="763"/>
      <c r="F20" s="1318">
        <v>0</v>
      </c>
      <c r="G20" s="62">
        <v>0</v>
      </c>
      <c r="H20" s="63">
        <v>0</v>
      </c>
      <c r="I20" s="1332" t="s">
        <v>268</v>
      </c>
      <c r="K20" s="340"/>
    </row>
    <row r="21" spans="1:11" ht="12.75" customHeight="1">
      <c r="A21" s="936" t="s">
        <v>1046</v>
      </c>
      <c r="B21" s="1156"/>
      <c r="C21" s="1156" t="s">
        <v>443</v>
      </c>
      <c r="D21" s="762"/>
      <c r="E21" s="763"/>
      <c r="F21" s="1318">
        <v>1</v>
      </c>
      <c r="G21" s="62">
        <v>5</v>
      </c>
      <c r="H21" s="63">
        <v>6</v>
      </c>
      <c r="I21" s="1332">
        <f>H21*30</f>
        <v>180</v>
      </c>
      <c r="K21" s="340"/>
    </row>
    <row r="22" spans="1:11" ht="12.75" customHeight="1">
      <c r="A22" s="936" t="s">
        <v>1047</v>
      </c>
      <c r="B22" s="1156"/>
      <c r="C22" s="1156" t="s">
        <v>443</v>
      </c>
      <c r="D22" s="762"/>
      <c r="E22" s="765"/>
      <c r="F22" s="1318">
        <v>0</v>
      </c>
      <c r="G22" s="62">
        <v>3</v>
      </c>
      <c r="H22" s="63">
        <v>3</v>
      </c>
      <c r="I22" s="1332">
        <f>H22*30</f>
        <v>90</v>
      </c>
      <c r="K22" s="340"/>
    </row>
    <row r="23" spans="1:11" ht="12.6" customHeight="1">
      <c r="A23" s="936" t="s">
        <v>1048</v>
      </c>
      <c r="B23" s="1156"/>
      <c r="C23" s="1156" t="s">
        <v>443</v>
      </c>
      <c r="D23" s="762"/>
      <c r="E23" s="765"/>
      <c r="F23" s="1318">
        <v>0</v>
      </c>
      <c r="G23" s="62">
        <v>0</v>
      </c>
      <c r="H23" s="63">
        <v>0</v>
      </c>
      <c r="I23" s="1332" t="s">
        <v>268</v>
      </c>
      <c r="K23" s="340"/>
    </row>
    <row r="24" spans="1:11" ht="12.6" customHeight="1">
      <c r="A24" s="936" t="s">
        <v>1049</v>
      </c>
      <c r="B24" s="1156"/>
      <c r="C24" s="1156" t="s">
        <v>443</v>
      </c>
      <c r="D24" s="762"/>
      <c r="E24" s="765"/>
      <c r="F24" s="1318">
        <v>0</v>
      </c>
      <c r="G24" s="62">
        <v>0</v>
      </c>
      <c r="H24" s="63">
        <v>0</v>
      </c>
      <c r="I24" s="1332" t="s">
        <v>268</v>
      </c>
      <c r="K24" s="340"/>
    </row>
    <row r="25" spans="1:11" ht="12.6" customHeight="1">
      <c r="A25" s="936" t="s">
        <v>1050</v>
      </c>
      <c r="B25" s="1156"/>
      <c r="C25" s="1156"/>
      <c r="D25" s="762"/>
      <c r="E25" s="765"/>
      <c r="F25" s="1318">
        <v>0</v>
      </c>
      <c r="G25" s="62">
        <v>0</v>
      </c>
      <c r="H25" s="63">
        <v>0</v>
      </c>
      <c r="I25" s="1332" t="s">
        <v>268</v>
      </c>
      <c r="K25" s="340"/>
    </row>
    <row r="26" spans="1:11" ht="12.75" customHeight="1" thickBot="1">
      <c r="A26" s="937" t="s">
        <v>1051</v>
      </c>
      <c r="B26" s="1156"/>
      <c r="C26" s="1156" t="s">
        <v>443</v>
      </c>
      <c r="D26" s="762"/>
      <c r="E26" s="763"/>
      <c r="F26" s="1318">
        <v>0</v>
      </c>
      <c r="G26" s="62">
        <v>6</v>
      </c>
      <c r="H26" s="63">
        <v>6</v>
      </c>
      <c r="I26" s="1332">
        <f>H26*30</f>
        <v>180</v>
      </c>
      <c r="K26" s="340"/>
    </row>
    <row r="27" spans="1:11" ht="20.85" customHeight="1" thickBot="1">
      <c r="A27" s="1404" t="s">
        <v>1052</v>
      </c>
      <c r="B27" s="2168"/>
      <c r="C27" s="2169"/>
      <c r="D27" s="2169"/>
      <c r="E27" s="2170"/>
      <c r="F27" s="1454">
        <f>SUM(F6:F26)</f>
        <v>32</v>
      </c>
      <c r="G27" s="1454">
        <f>SUM(G6:G26)</f>
        <v>1553</v>
      </c>
      <c r="H27" s="1455">
        <f>SUM(H6:H26)</f>
        <v>1585</v>
      </c>
      <c r="I27" s="1405">
        <f>SUM(I6:I26)</f>
        <v>32930</v>
      </c>
    </row>
    <row r="28" spans="1:11" ht="12.75" customHeight="1"/>
    <row r="29" spans="1:11" ht="19.5" customHeight="1">
      <c r="G29" s="65"/>
    </row>
    <row r="30" spans="1:11" ht="33" customHeight="1">
      <c r="A30" s="2157" t="s">
        <v>1053</v>
      </c>
      <c r="B30" s="2158"/>
      <c r="C30" s="2158"/>
      <c r="D30" s="2158"/>
      <c r="E30" s="2158"/>
      <c r="F30" s="2158"/>
      <c r="G30" s="2158"/>
      <c r="H30" s="2158"/>
      <c r="I30" s="2158"/>
    </row>
    <row r="31" spans="1:11" ht="18">
      <c r="A31" s="2156" t="s">
        <v>1054</v>
      </c>
      <c r="B31" s="2156"/>
      <c r="C31" s="2156"/>
      <c r="D31" s="2156"/>
      <c r="E31" s="2156"/>
      <c r="F31" s="2156"/>
      <c r="G31" s="2156"/>
      <c r="H31" s="2156"/>
      <c r="I31" s="2156"/>
    </row>
    <row r="32" spans="1:11">
      <c r="A32" s="66"/>
    </row>
    <row r="33" ht="14.25" customHeight="1"/>
  </sheetData>
  <customSheetViews>
    <customSheetView guid="{F8F6599B-2A1F-4529-A350-AEBC686D896D}" scale="110" showPageBreaks="1" fitToPage="1" printArea="1">
      <pageMargins left="0" right="0" top="0" bottom="0" header="0" footer="0"/>
      <printOptions horizontalCentered="1" verticalCentered="1" headings="1" gridLines="1"/>
      <pageSetup firstPageNumber="81" fitToHeight="3" orientation="landscape" useFirstPageNumber="1" r:id="rId1"/>
      <headerFooter scaleWithDoc="0" alignWithMargins="0"/>
    </customSheetView>
  </customSheetViews>
  <mergeCells count="9">
    <mergeCell ref="A31:I31"/>
    <mergeCell ref="A30:I30"/>
    <mergeCell ref="A1:I1"/>
    <mergeCell ref="A2:I2"/>
    <mergeCell ref="A3:I3"/>
    <mergeCell ref="A4:A5"/>
    <mergeCell ref="B4:E4"/>
    <mergeCell ref="F4:H4"/>
    <mergeCell ref="B27:E27"/>
  </mergeCells>
  <printOptions horizontalCentered="1" verticalCentered="1" headings="1" gridLines="1"/>
  <pageMargins left="0.25" right="0.25" top="0.5" bottom="0.5" header="0.3" footer="0.3"/>
  <pageSetup firstPageNumber="81" fitToHeight="3" orientation="landscape" useFirstPageNumber="1" r:id="rId2"/>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128B-0F90-42C2-B4CE-CAE5782D62F1}">
  <sheetPr>
    <tabColor rgb="FF00B050"/>
    <pageSetUpPr fitToPage="1"/>
  </sheetPr>
  <dimension ref="A1:M20"/>
  <sheetViews>
    <sheetView workbookViewId="0"/>
  </sheetViews>
  <sheetFormatPr defaultColWidth="9.42578125" defaultRowHeight="15"/>
  <cols>
    <col min="1" max="1" width="25.42578125" style="50" customWidth="1"/>
    <col min="2" max="2" width="16.42578125" style="55" customWidth="1"/>
    <col min="3" max="3" width="9.42578125" style="55" customWidth="1"/>
    <col min="4" max="4" width="18.5703125" style="51" customWidth="1"/>
    <col min="5" max="6" width="16.5703125" style="51" customWidth="1"/>
    <col min="7" max="7" width="15.5703125" style="55" customWidth="1"/>
    <col min="8" max="8" width="16.5703125" style="51" customWidth="1"/>
    <col min="9" max="9" width="25.5703125" style="51" bestFit="1" customWidth="1"/>
    <col min="10" max="10" width="14.5703125" style="51" bestFit="1" customWidth="1"/>
    <col min="11" max="11" width="11.42578125" style="51" bestFit="1" customWidth="1"/>
    <col min="12" max="16384" width="9.42578125" style="51"/>
  </cols>
  <sheetData>
    <row r="1" spans="1:13" ht="21" customHeight="1">
      <c r="A1" s="2171" t="s">
        <v>882</v>
      </c>
      <c r="B1" s="2172"/>
      <c r="C1" s="2172"/>
      <c r="D1" s="2172"/>
      <c r="E1" s="2172"/>
      <c r="F1" s="2172"/>
      <c r="G1" s="2172"/>
      <c r="H1" s="2173"/>
      <c r="I1" s="49"/>
    </row>
    <row r="2" spans="1:13" s="50" customFormat="1" ht="23.85" customHeight="1">
      <c r="A2" s="2171" t="s">
        <v>1055</v>
      </c>
      <c r="B2" s="2172"/>
      <c r="C2" s="2172"/>
      <c r="D2" s="2172"/>
      <c r="E2" s="2172"/>
      <c r="F2" s="2172"/>
      <c r="G2" s="2172"/>
      <c r="H2" s="2173"/>
    </row>
    <row r="3" spans="1:13" s="50" customFormat="1" ht="15.75">
      <c r="A3" s="2174" t="s">
        <v>1056</v>
      </c>
      <c r="B3" s="2152"/>
      <c r="C3" s="2152"/>
      <c r="D3" s="2152"/>
      <c r="E3" s="2152"/>
      <c r="F3" s="2152"/>
      <c r="G3" s="2152"/>
      <c r="H3" s="2175"/>
    </row>
    <row r="4" spans="1:13" s="91" customFormat="1" ht="31.5">
      <c r="A4" s="1742">
        <v>2022</v>
      </c>
      <c r="B4" s="1456" t="s">
        <v>1057</v>
      </c>
      <c r="C4" s="1456" t="s">
        <v>1058</v>
      </c>
      <c r="D4" s="1457" t="s">
        <v>1059</v>
      </c>
      <c r="E4" s="1456" t="s">
        <v>53</v>
      </c>
      <c r="F4" s="1456" t="s">
        <v>1060</v>
      </c>
      <c r="G4" s="1456" t="s">
        <v>36</v>
      </c>
      <c r="H4" s="1743" t="s">
        <v>1061</v>
      </c>
    </row>
    <row r="5" spans="1:13" ht="15.75">
      <c r="A5" s="1744" t="s">
        <v>944</v>
      </c>
      <c r="B5" s="233">
        <v>189625</v>
      </c>
      <c r="C5" s="233">
        <v>0</v>
      </c>
      <c r="D5" s="233">
        <v>134385</v>
      </c>
      <c r="E5" s="233">
        <f>B5+D5</f>
        <v>324010</v>
      </c>
      <c r="F5" s="234">
        <v>289316</v>
      </c>
      <c r="G5" s="235">
        <f>E5/F5</f>
        <v>1.1199173222358942</v>
      </c>
      <c r="H5" s="1745">
        <v>2.0500000000000001E-2</v>
      </c>
      <c r="I5" s="336"/>
      <c r="J5" s="92"/>
      <c r="K5" s="106"/>
      <c r="L5" s="107"/>
      <c r="M5" s="107"/>
    </row>
    <row r="6" spans="1:13" ht="15.75">
      <c r="A6" s="1746" t="s">
        <v>945</v>
      </c>
      <c r="B6" s="1160">
        <v>190369</v>
      </c>
      <c r="C6" s="1160">
        <v>0</v>
      </c>
      <c r="D6" s="1160">
        <v>134644</v>
      </c>
      <c r="E6" s="233">
        <f t="shared" ref="E6:E16" si="0">B6+D6</f>
        <v>325013</v>
      </c>
      <c r="F6" s="234">
        <v>289316</v>
      </c>
      <c r="G6" s="235">
        <f t="shared" ref="G6:G16" si="1">E6/F6</f>
        <v>1.123384119785978</v>
      </c>
      <c r="H6" s="1745">
        <f t="shared" ref="H6:H16" si="2">(E6-E5)/E5</f>
        <v>3.0955834696459986E-3</v>
      </c>
      <c r="I6" s="336"/>
      <c r="J6" s="92"/>
      <c r="K6" s="106"/>
      <c r="L6" s="108"/>
      <c r="M6" s="108"/>
    </row>
    <row r="7" spans="1:13" ht="15.75">
      <c r="A7" s="1746" t="s">
        <v>946</v>
      </c>
      <c r="B7" s="1160">
        <v>190717</v>
      </c>
      <c r="C7" s="1160">
        <v>0</v>
      </c>
      <c r="D7" s="1160">
        <v>134266</v>
      </c>
      <c r="E7" s="233">
        <f t="shared" si="0"/>
        <v>324983</v>
      </c>
      <c r="F7" s="234">
        <v>289316</v>
      </c>
      <c r="G7" s="235">
        <f t="shared" si="1"/>
        <v>1.1232804269380194</v>
      </c>
      <c r="H7" s="1745">
        <f t="shared" si="2"/>
        <v>-9.2304000147686404E-5</v>
      </c>
      <c r="I7" s="336"/>
      <c r="J7" s="92"/>
      <c r="K7" s="106"/>
      <c r="L7" s="108"/>
      <c r="M7" s="108"/>
    </row>
    <row r="8" spans="1:13" ht="15.75">
      <c r="A8" s="1746" t="s">
        <v>947</v>
      </c>
      <c r="B8" s="1160">
        <v>201823</v>
      </c>
      <c r="C8" s="1160">
        <v>0</v>
      </c>
      <c r="D8" s="1160">
        <v>140615</v>
      </c>
      <c r="E8" s="233">
        <f t="shared" si="0"/>
        <v>342438</v>
      </c>
      <c r="F8" s="234">
        <v>289316</v>
      </c>
      <c r="G8" s="235">
        <f t="shared" si="1"/>
        <v>1.1836123823086175</v>
      </c>
      <c r="H8" s="1745">
        <f t="shared" si="2"/>
        <v>5.3710501780093116E-2</v>
      </c>
      <c r="I8" s="336"/>
      <c r="J8" s="92"/>
      <c r="K8" s="106"/>
      <c r="L8" s="108"/>
      <c r="M8" s="108"/>
    </row>
    <row r="9" spans="1:13" ht="15.75">
      <c r="A9" s="1746" t="s">
        <v>948</v>
      </c>
      <c r="B9" s="1160">
        <v>202881</v>
      </c>
      <c r="C9" s="1160">
        <v>0</v>
      </c>
      <c r="D9" s="1160">
        <v>141210</v>
      </c>
      <c r="E9" s="233">
        <f t="shared" si="0"/>
        <v>344091</v>
      </c>
      <c r="F9" s="234">
        <v>289316</v>
      </c>
      <c r="G9" s="235">
        <f t="shared" si="1"/>
        <v>1.1893258582311383</v>
      </c>
      <c r="H9" s="1745">
        <f t="shared" si="2"/>
        <v>4.8271511923326264E-3</v>
      </c>
      <c r="I9" s="336"/>
      <c r="J9" s="92"/>
      <c r="K9" s="106"/>
      <c r="L9" s="108"/>
      <c r="M9" s="108"/>
    </row>
    <row r="10" spans="1:13" ht="15.75">
      <c r="A10" s="1746" t="s">
        <v>949</v>
      </c>
      <c r="B10" s="1160">
        <v>204456</v>
      </c>
      <c r="C10" s="1160">
        <v>0</v>
      </c>
      <c r="D10" s="1160">
        <v>142168</v>
      </c>
      <c r="E10" s="233">
        <f t="shared" si="0"/>
        <v>346624</v>
      </c>
      <c r="F10" s="234">
        <v>289316</v>
      </c>
      <c r="G10" s="235">
        <f t="shared" si="1"/>
        <v>1.1980809910271122</v>
      </c>
      <c r="H10" s="1745">
        <f t="shared" si="2"/>
        <v>7.3614247393858018E-3</v>
      </c>
      <c r="I10" s="336"/>
      <c r="J10" s="92"/>
      <c r="K10" s="106"/>
      <c r="L10" s="108"/>
      <c r="M10" s="108"/>
    </row>
    <row r="11" spans="1:13" ht="15.75">
      <c r="A11" s="1746" t="s">
        <v>950</v>
      </c>
      <c r="B11" s="1160">
        <v>205537</v>
      </c>
      <c r="C11" s="1160">
        <v>0</v>
      </c>
      <c r="D11" s="1160">
        <v>142554</v>
      </c>
      <c r="E11" s="233">
        <f t="shared" si="0"/>
        <v>348091</v>
      </c>
      <c r="F11" s="234">
        <v>289316</v>
      </c>
      <c r="G11" s="235">
        <f t="shared" si="1"/>
        <v>1.2031515712922893</v>
      </c>
      <c r="H11" s="1745">
        <f t="shared" si="2"/>
        <v>4.2322516617429836E-3</v>
      </c>
      <c r="I11" s="336"/>
      <c r="J11" s="92"/>
      <c r="K11" s="106"/>
      <c r="L11" s="108"/>
      <c r="M11" s="108"/>
    </row>
    <row r="12" spans="1:13" ht="15.75">
      <c r="A12" s="1746" t="s">
        <v>951</v>
      </c>
      <c r="B12" s="1160">
        <v>207356</v>
      </c>
      <c r="C12" s="1160">
        <v>0</v>
      </c>
      <c r="D12" s="1160">
        <v>143743</v>
      </c>
      <c r="E12" s="233">
        <f t="shared" si="0"/>
        <v>351099</v>
      </c>
      <c r="F12" s="234">
        <v>289316</v>
      </c>
      <c r="G12" s="235">
        <f t="shared" si="1"/>
        <v>1.2135485075142751</v>
      </c>
      <c r="H12" s="1745">
        <f t="shared" si="2"/>
        <v>8.6414184796504371E-3</v>
      </c>
      <c r="I12" s="336"/>
      <c r="J12" s="92"/>
      <c r="K12" s="106"/>
      <c r="L12" s="108"/>
      <c r="M12" s="108"/>
    </row>
    <row r="13" spans="1:13" ht="15.75">
      <c r="A13" s="1746" t="s">
        <v>952</v>
      </c>
      <c r="B13" s="1160">
        <v>206326</v>
      </c>
      <c r="C13" s="1160">
        <v>0</v>
      </c>
      <c r="D13" s="1160">
        <v>142590</v>
      </c>
      <c r="E13" s="233">
        <f t="shared" si="0"/>
        <v>348916</v>
      </c>
      <c r="F13" s="234">
        <v>289316</v>
      </c>
      <c r="G13" s="235">
        <f t="shared" si="1"/>
        <v>1.2060031246111518</v>
      </c>
      <c r="H13" s="1745">
        <f t="shared" si="2"/>
        <v>-6.2176195318129641E-3</v>
      </c>
      <c r="I13" s="336"/>
      <c r="J13" s="92"/>
      <c r="K13" s="106"/>
      <c r="L13" s="108"/>
      <c r="M13" s="108"/>
    </row>
    <row r="14" spans="1:13" ht="15.75">
      <c r="A14" s="1746" t="s">
        <v>953</v>
      </c>
      <c r="B14" s="1160">
        <v>208193</v>
      </c>
      <c r="C14" s="1160">
        <v>0</v>
      </c>
      <c r="D14" s="1160">
        <v>145223</v>
      </c>
      <c r="E14" s="233">
        <f t="shared" si="0"/>
        <v>353416</v>
      </c>
      <c r="F14" s="234">
        <v>289316</v>
      </c>
      <c r="G14" s="235">
        <f t="shared" si="1"/>
        <v>1.2215570518049468</v>
      </c>
      <c r="H14" s="1745">
        <f t="shared" si="2"/>
        <v>1.2897086977954579E-2</v>
      </c>
      <c r="I14" s="336"/>
      <c r="J14" s="92"/>
      <c r="K14" s="106"/>
      <c r="L14" s="108"/>
      <c r="M14" s="108"/>
    </row>
    <row r="15" spans="1:13" ht="15.75">
      <c r="A15" s="1746" t="s">
        <v>954</v>
      </c>
      <c r="B15" s="1160">
        <v>208997</v>
      </c>
      <c r="C15" s="1160">
        <v>0</v>
      </c>
      <c r="D15" s="1160">
        <v>146010</v>
      </c>
      <c r="E15" s="233">
        <f t="shared" si="0"/>
        <v>355007</v>
      </c>
      <c r="F15" s="234">
        <v>289316</v>
      </c>
      <c r="G15" s="235">
        <f t="shared" si="1"/>
        <v>1.2270562291750198</v>
      </c>
      <c r="H15" s="1745">
        <f t="shared" si="2"/>
        <v>4.5017769427530161E-3</v>
      </c>
      <c r="I15" s="336"/>
      <c r="J15" s="92"/>
      <c r="K15" s="106"/>
      <c r="L15" s="108"/>
      <c r="M15" s="108"/>
    </row>
    <row r="16" spans="1:13" ht="15.75">
      <c r="A16" s="1747" t="s">
        <v>955</v>
      </c>
      <c r="B16" s="1748">
        <v>209403</v>
      </c>
      <c r="C16" s="1748">
        <v>0</v>
      </c>
      <c r="D16" s="1748">
        <v>146197</v>
      </c>
      <c r="E16" s="1748">
        <f t="shared" si="0"/>
        <v>355600</v>
      </c>
      <c r="F16" s="1749">
        <v>289316</v>
      </c>
      <c r="G16" s="1750">
        <f t="shared" si="1"/>
        <v>1.2291058911363353</v>
      </c>
      <c r="H16" s="1751">
        <f t="shared" si="2"/>
        <v>1.6703895979515897E-3</v>
      </c>
      <c r="I16" s="336"/>
      <c r="J16" s="92"/>
      <c r="K16" s="106"/>
      <c r="L16" s="108"/>
      <c r="M16" s="108"/>
    </row>
    <row r="17" spans="1:12" ht="15.75">
      <c r="A17" s="236"/>
      <c r="B17" s="205"/>
      <c r="C17" s="205"/>
      <c r="D17" s="205"/>
      <c r="E17" s="205"/>
      <c r="F17" s="205"/>
      <c r="G17" s="205"/>
      <c r="H17" s="205"/>
    </row>
    <row r="18" spans="1:12" ht="20.100000000000001" customHeight="1">
      <c r="A18" s="2176"/>
      <c r="B18" s="2176"/>
      <c r="C18" s="2176"/>
      <c r="D18" s="2176"/>
      <c r="E18" s="2176"/>
      <c r="F18" s="2176"/>
      <c r="G18" s="2176"/>
      <c r="H18" s="2176"/>
    </row>
    <row r="19" spans="1:12" ht="15.75">
      <c r="A19" s="204"/>
      <c r="B19" s="205"/>
      <c r="C19" s="205"/>
      <c r="D19" s="206"/>
      <c r="E19" s="206"/>
      <c r="F19" s="206"/>
      <c r="G19" s="205"/>
      <c r="H19" s="206"/>
      <c r="L19" s="92"/>
    </row>
    <row r="20" spans="1:12">
      <c r="D20" s="55"/>
    </row>
  </sheetData>
  <customSheetViews>
    <customSheetView guid="{F8F6599B-2A1F-4529-A350-AEBC686D896D}" showPageBreaks="1" fitToPage="1" printArea="1">
      <pageMargins left="0" right="0" top="0" bottom="0" header="0" footer="0"/>
      <printOptions horizontalCentered="1" verticalCentered="1" headings="1" gridLines="1"/>
      <pageSetup scale="98" firstPageNumber="106" orientation="landscape" useFirstPageNumber="1" r:id="rId1"/>
      <headerFooter scaleWithDoc="0" alignWithMargins="0"/>
    </customSheetView>
  </customSheetViews>
  <mergeCells count="4">
    <mergeCell ref="A1:H1"/>
    <mergeCell ref="A2:H2"/>
    <mergeCell ref="A3:H3"/>
    <mergeCell ref="A18:H18"/>
  </mergeCells>
  <printOptions horizontalCentered="1" verticalCentered="1" headings="1" gridLines="1"/>
  <pageMargins left="0.25" right="0.25" top="0.5" bottom="0.5" header="0.3" footer="0.3"/>
  <pageSetup scale="98" firstPageNumber="106" orientation="landscape" useFirstPageNumber="1" r:id="rId2"/>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XFD50"/>
  <sheetViews>
    <sheetView zoomScale="50" zoomScaleNormal="50" workbookViewId="0"/>
  </sheetViews>
  <sheetFormatPr defaultColWidth="8.5703125" defaultRowHeight="12.75"/>
  <cols>
    <col min="1" max="1" width="40.42578125" customWidth="1"/>
    <col min="2" max="2" width="16.140625" customWidth="1"/>
    <col min="3" max="3" width="14.85546875" customWidth="1"/>
    <col min="4" max="4" width="18.85546875" customWidth="1"/>
    <col min="5" max="5" width="47.140625" customWidth="1"/>
    <col min="6" max="6" width="15.42578125" customWidth="1"/>
    <col min="7" max="7" width="16.28515625" customWidth="1"/>
    <col min="11" max="11" width="14.85546875" customWidth="1"/>
    <col min="17" max="17" width="13.7109375" customWidth="1"/>
  </cols>
  <sheetData>
    <row r="1" spans="1:11" ht="50.85" customHeight="1">
      <c r="A1" s="1842" t="s">
        <v>87</v>
      </c>
      <c r="B1" s="1842"/>
      <c r="C1" s="1842"/>
      <c r="D1" s="1842"/>
      <c r="E1" s="1842"/>
      <c r="F1" s="1842"/>
      <c r="G1" s="1842"/>
      <c r="H1" s="1842"/>
      <c r="I1" s="1842"/>
      <c r="J1" s="1843"/>
      <c r="K1" s="1506"/>
    </row>
    <row r="2" spans="1:11" ht="65.099999999999994" hidden="1" customHeight="1">
      <c r="A2" s="530"/>
      <c r="B2" s="492"/>
      <c r="C2" s="492"/>
      <c r="D2" s="492"/>
      <c r="E2" s="492"/>
      <c r="F2" s="492"/>
      <c r="G2" s="492"/>
      <c r="H2" s="492"/>
      <c r="I2" s="492"/>
      <c r="J2" s="493"/>
    </row>
    <row r="3" spans="1:11" ht="18.75">
      <c r="A3" s="951"/>
      <c r="B3" s="952" t="s">
        <v>88</v>
      </c>
      <c r="C3" s="952"/>
      <c r="D3" s="952"/>
      <c r="E3" s="952" t="s">
        <v>89</v>
      </c>
      <c r="F3" s="952"/>
      <c r="G3" s="952"/>
      <c r="H3" s="302" t="s">
        <v>90</v>
      </c>
      <c r="I3" s="303"/>
      <c r="J3" s="870"/>
    </row>
    <row r="4" spans="1:11" ht="20.100000000000001" customHeight="1">
      <c r="A4" s="953" t="s">
        <v>50</v>
      </c>
      <c r="B4" s="304" t="s">
        <v>51</v>
      </c>
      <c r="C4" s="304" t="s">
        <v>52</v>
      </c>
      <c r="D4" s="304" t="s">
        <v>53</v>
      </c>
      <c r="E4" s="304" t="s">
        <v>51</v>
      </c>
      <c r="F4" s="304" t="s">
        <v>52</v>
      </c>
      <c r="G4" s="304" t="s">
        <v>53</v>
      </c>
      <c r="H4" s="304" t="s">
        <v>51</v>
      </c>
      <c r="I4" s="304" t="s">
        <v>52</v>
      </c>
      <c r="J4" s="304" t="s">
        <v>53</v>
      </c>
    </row>
    <row r="5" spans="1:11" ht="17.850000000000001" customHeight="1">
      <c r="A5" s="305" t="s">
        <v>91</v>
      </c>
      <c r="B5" s="306"/>
      <c r="C5" s="307"/>
      <c r="D5" s="307"/>
      <c r="E5" s="307"/>
      <c r="F5" s="307"/>
      <c r="G5" s="307"/>
      <c r="H5" s="307"/>
      <c r="I5" s="307"/>
      <c r="J5" s="871"/>
    </row>
    <row r="6" spans="1:11" ht="15.75">
      <c r="A6" s="170" t="s">
        <v>92</v>
      </c>
      <c r="B6" s="954">
        <v>1169081.3562522349</v>
      </c>
      <c r="C6" s="954">
        <v>158278.59190011938</v>
      </c>
      <c r="D6" s="955">
        <f>B6+C6</f>
        <v>1327359.9481523542</v>
      </c>
      <c r="E6" s="954">
        <v>836771.53999999992</v>
      </c>
      <c r="F6" s="954">
        <v>123876.11999999998</v>
      </c>
      <c r="G6" s="955">
        <f>E6+F6</f>
        <v>960647.65999999992</v>
      </c>
      <c r="H6" s="450">
        <f>E6/B6</f>
        <v>0.71575133375017441</v>
      </c>
      <c r="I6" s="450">
        <f>F6/C6</f>
        <v>0.78264608316815931</v>
      </c>
      <c r="J6" s="450">
        <f t="shared" ref="H6:J9" si="0">G6/D6</f>
        <v>0.72372807491833169</v>
      </c>
    </row>
    <row r="7" spans="1:11" ht="15.75">
      <c r="A7" s="170" t="s">
        <v>93</v>
      </c>
      <c r="B7" s="954">
        <v>69194.732946668708</v>
      </c>
      <c r="C7" s="954">
        <v>2237296.3652756219</v>
      </c>
      <c r="D7" s="955">
        <f t="shared" ref="D7:D15" si="1">B7+C7</f>
        <v>2306491.0982222906</v>
      </c>
      <c r="E7" s="954">
        <v>29378.379999999997</v>
      </c>
      <c r="F7" s="954">
        <v>949900.48</v>
      </c>
      <c r="G7" s="955">
        <f t="shared" ref="G7:G15" si="2">E7+F7</f>
        <v>979278.86</v>
      </c>
      <c r="H7" s="450">
        <f t="shared" si="0"/>
        <v>0.42457537949663238</v>
      </c>
      <c r="I7" s="450">
        <f t="shared" si="0"/>
        <v>0.42457516793175398</v>
      </c>
      <c r="J7" s="450">
        <f t="shared" si="0"/>
        <v>0.42457517427870034</v>
      </c>
    </row>
    <row r="8" spans="1:11">
      <c r="A8" s="170" t="s">
        <v>94</v>
      </c>
      <c r="B8" s="954">
        <v>1545074.2091207306</v>
      </c>
      <c r="C8" s="954">
        <v>2048121.6260437591</v>
      </c>
      <c r="D8" s="955">
        <f t="shared" si="1"/>
        <v>3593195.8351644897</v>
      </c>
      <c r="E8" s="954">
        <v>968148.06</v>
      </c>
      <c r="F8" s="954">
        <v>1283359.0699999998</v>
      </c>
      <c r="G8" s="955">
        <f t="shared" si="2"/>
        <v>2251507.13</v>
      </c>
      <c r="H8" s="450">
        <f t="shared" si="0"/>
        <v>0.62660295168019975</v>
      </c>
      <c r="I8" s="450">
        <f t="shared" si="0"/>
        <v>0.62660295837947477</v>
      </c>
      <c r="J8" s="450">
        <f t="shared" si="0"/>
        <v>0.62660295549878653</v>
      </c>
    </row>
    <row r="9" spans="1:11">
      <c r="A9" s="391" t="s">
        <v>95</v>
      </c>
      <c r="B9" s="954">
        <v>1357480.7019804877</v>
      </c>
      <c r="C9" s="954">
        <v>1411687.2468840599</v>
      </c>
      <c r="D9" s="955">
        <f t="shared" si="1"/>
        <v>2769167.9488645475</v>
      </c>
      <c r="E9" s="954">
        <v>210280.88999999996</v>
      </c>
      <c r="F9" s="954">
        <v>1375510.79</v>
      </c>
      <c r="G9" s="955">
        <f t="shared" si="2"/>
        <v>1585791.68</v>
      </c>
      <c r="H9" s="450">
        <f t="shared" si="0"/>
        <v>0.15490525183393916</v>
      </c>
      <c r="I9" s="450">
        <f t="shared" si="0"/>
        <v>0.9743736036690066</v>
      </c>
      <c r="J9" s="450">
        <f t="shared" si="0"/>
        <v>0.57265998642307991</v>
      </c>
    </row>
    <row r="10" spans="1:11">
      <c r="A10" s="170" t="s">
        <v>96</v>
      </c>
      <c r="B10" s="954">
        <v>0</v>
      </c>
      <c r="C10" s="954">
        <v>0</v>
      </c>
      <c r="D10" s="955">
        <f t="shared" si="1"/>
        <v>0</v>
      </c>
      <c r="E10" s="954">
        <v>0</v>
      </c>
      <c r="F10" s="954">
        <v>0</v>
      </c>
      <c r="G10" s="955">
        <f t="shared" si="2"/>
        <v>0</v>
      </c>
      <c r="H10" s="450">
        <v>0</v>
      </c>
      <c r="I10" s="450">
        <v>0</v>
      </c>
      <c r="J10" s="450">
        <v>0</v>
      </c>
    </row>
    <row r="11" spans="1:11">
      <c r="A11" s="111" t="s">
        <v>97</v>
      </c>
      <c r="B11" s="954">
        <v>1813943.1992693476</v>
      </c>
      <c r="C11" s="954">
        <v>0</v>
      </c>
      <c r="D11" s="955">
        <f t="shared" si="1"/>
        <v>1813943.1992693476</v>
      </c>
      <c r="E11" s="954">
        <v>1369014.9699999986</v>
      </c>
      <c r="F11" s="954">
        <v>0</v>
      </c>
      <c r="G11" s="955">
        <f t="shared" si="2"/>
        <v>1369014.9699999986</v>
      </c>
      <c r="H11" s="450">
        <f>E11/B11</f>
        <v>0.75471766180519595</v>
      </c>
      <c r="I11" s="112">
        <v>0</v>
      </c>
      <c r="J11" s="450">
        <f>G11/D11</f>
        <v>0.75471766180519595</v>
      </c>
    </row>
    <row r="12" spans="1:11">
      <c r="A12" s="111" t="s">
        <v>98</v>
      </c>
      <c r="B12" s="954">
        <v>645702.54160200048</v>
      </c>
      <c r="C12" s="954">
        <v>0</v>
      </c>
      <c r="D12" s="955">
        <f t="shared" si="1"/>
        <v>645702.54160200048</v>
      </c>
      <c r="E12" s="954">
        <v>289567.95000000007</v>
      </c>
      <c r="F12" s="954">
        <v>0</v>
      </c>
      <c r="G12" s="955">
        <f>E12+F12</f>
        <v>289567.95000000007</v>
      </c>
      <c r="H12" s="450">
        <f>E12/B12</f>
        <v>0.44845409665196051</v>
      </c>
      <c r="I12" s="112">
        <v>0</v>
      </c>
      <c r="J12" s="450">
        <f>G12/D12</f>
        <v>0.44845409665196051</v>
      </c>
    </row>
    <row r="13" spans="1:11">
      <c r="A13" s="170" t="s">
        <v>99</v>
      </c>
      <c r="B13" s="954">
        <v>1863549.6446219124</v>
      </c>
      <c r="C13" s="954">
        <v>1863549.6446219124</v>
      </c>
      <c r="D13" s="955">
        <f t="shared" si="1"/>
        <v>3727099.2892438248</v>
      </c>
      <c r="E13" s="954">
        <v>1241566.8900000004</v>
      </c>
      <c r="F13" s="954">
        <v>1241566.8500000001</v>
      </c>
      <c r="G13" s="955">
        <f>E13+F13</f>
        <v>2483133.7400000002</v>
      </c>
      <c r="H13" s="450">
        <f>E13/B13</f>
        <v>0.66623762537428755</v>
      </c>
      <c r="I13" s="450">
        <f>F13/C13</f>
        <v>0.66623760390987397</v>
      </c>
      <c r="J13" s="450">
        <f>G13/D13</f>
        <v>0.66623761464208076</v>
      </c>
    </row>
    <row r="14" spans="1:11">
      <c r="A14" s="111" t="s">
        <v>100</v>
      </c>
      <c r="B14" s="954">
        <v>316271.56974057283</v>
      </c>
      <c r="C14" s="954">
        <v>316271.56974057283</v>
      </c>
      <c r="D14" s="955">
        <f t="shared" si="1"/>
        <v>632543.13948114566</v>
      </c>
      <c r="E14" s="954">
        <v>198544.88999999998</v>
      </c>
      <c r="F14" s="954">
        <v>198544.87</v>
      </c>
      <c r="G14" s="955">
        <f t="shared" si="2"/>
        <v>397089.76</v>
      </c>
      <c r="H14" s="450">
        <f>E14/B14</f>
        <v>0.62776711217786607</v>
      </c>
      <c r="I14" s="450">
        <f>F14/C14</f>
        <v>0.62776704894107249</v>
      </c>
      <c r="J14" s="450">
        <f>G14/D14</f>
        <v>0.62776708055946928</v>
      </c>
      <c r="K14" s="531"/>
    </row>
    <row r="15" spans="1:11">
      <c r="A15" s="111" t="s">
        <v>101</v>
      </c>
      <c r="B15" s="954">
        <v>0</v>
      </c>
      <c r="C15" s="954">
        <v>0</v>
      </c>
      <c r="D15" s="955">
        <f t="shared" si="1"/>
        <v>0</v>
      </c>
      <c r="E15" s="954">
        <v>0</v>
      </c>
      <c r="F15" s="954">
        <v>0</v>
      </c>
      <c r="G15" s="955">
        <f t="shared" si="2"/>
        <v>0</v>
      </c>
      <c r="H15" s="450">
        <v>0</v>
      </c>
      <c r="I15" s="450">
        <v>0</v>
      </c>
      <c r="J15" s="450">
        <v>0</v>
      </c>
      <c r="K15" s="531"/>
    </row>
    <row r="16" spans="1:11">
      <c r="A16" s="532"/>
      <c r="B16" s="955"/>
      <c r="C16" s="955"/>
      <c r="D16" s="955"/>
      <c r="E16" s="954"/>
      <c r="F16" s="954"/>
      <c r="G16" s="955"/>
      <c r="H16" s="450"/>
      <c r="I16" s="450"/>
      <c r="J16" s="450"/>
    </row>
    <row r="17" spans="1:12">
      <c r="A17" s="533"/>
      <c r="B17" s="1670"/>
      <c r="C17" s="1670"/>
      <c r="D17" s="955"/>
      <c r="E17" s="954"/>
      <c r="F17" s="954"/>
      <c r="G17" s="955"/>
      <c r="H17" s="450"/>
      <c r="I17" s="450"/>
      <c r="J17" s="450"/>
    </row>
    <row r="18" spans="1:12">
      <c r="A18" s="116" t="s">
        <v>102</v>
      </c>
      <c r="B18" s="117">
        <f>SUM(B6:B17)</f>
        <v>8780297.9555339552</v>
      </c>
      <c r="C18" s="117">
        <f>SUM(C6:C17)</f>
        <v>8035205.0444660457</v>
      </c>
      <c r="D18" s="117">
        <v>16815503</v>
      </c>
      <c r="E18" s="117">
        <f>SUM(E6:E17)</f>
        <v>5143273.5699999984</v>
      </c>
      <c r="F18" s="117">
        <f>SUM(F6:F17)</f>
        <v>5172758.1800000006</v>
      </c>
      <c r="G18" s="117">
        <f t="shared" ref="G18" si="3">E18+F18</f>
        <v>10316031.75</v>
      </c>
      <c r="H18" s="118">
        <f t="shared" ref="H18:J18" si="4">E18/B18</f>
        <v>0.58577437759482287</v>
      </c>
      <c r="I18" s="118">
        <f t="shared" si="4"/>
        <v>0.64376181458649262</v>
      </c>
      <c r="J18" s="118">
        <f t="shared" si="4"/>
        <v>0.61348338791887458</v>
      </c>
    </row>
    <row r="19" spans="1:12">
      <c r="A19" s="953"/>
      <c r="B19" s="953"/>
      <c r="C19" s="953"/>
      <c r="D19" s="953"/>
      <c r="E19" s="953"/>
      <c r="F19" s="953"/>
      <c r="G19" s="953"/>
      <c r="H19" s="953"/>
      <c r="I19" s="953"/>
      <c r="J19" s="953"/>
    </row>
    <row r="20" spans="1:12">
      <c r="A20" s="119" t="s">
        <v>103</v>
      </c>
      <c r="B20" s="955">
        <f>337201/2</f>
        <v>168600.5</v>
      </c>
      <c r="C20" s="955">
        <f>337201/2</f>
        <v>168600.5</v>
      </c>
      <c r="D20" s="955">
        <v>337201</v>
      </c>
      <c r="E20" s="954">
        <v>9581.02</v>
      </c>
      <c r="F20" s="954">
        <v>9580.8600000000024</v>
      </c>
      <c r="G20" s="955">
        <f t="shared" ref="G20:G27" si="5">E20+F20</f>
        <v>19161.880000000005</v>
      </c>
      <c r="H20" s="113">
        <f>E20/B20</f>
        <v>5.6826759114000258E-2</v>
      </c>
      <c r="I20" s="113">
        <f>F20/C20</f>
        <v>5.6825810125118267E-2</v>
      </c>
      <c r="J20" s="113">
        <f>G20/D20</f>
        <v>5.682628461955927E-2</v>
      </c>
    </row>
    <row r="21" spans="1:12">
      <c r="A21" s="111" t="s">
        <v>104</v>
      </c>
      <c r="B21" s="954">
        <f>162981/2</f>
        <v>81490.5</v>
      </c>
      <c r="C21" s="954">
        <f>162981/2</f>
        <v>81490.5</v>
      </c>
      <c r="D21" s="955">
        <v>162981</v>
      </c>
      <c r="E21" s="954">
        <v>70900.290000000023</v>
      </c>
      <c r="F21" s="954">
        <v>70900.049999999988</v>
      </c>
      <c r="G21" s="955">
        <f t="shared" si="5"/>
        <v>141800.34000000003</v>
      </c>
      <c r="H21" s="113">
        <f>E21/B21</f>
        <v>0.87004362471699181</v>
      </c>
      <c r="I21" s="113">
        <f>F21/C21</f>
        <v>0.87004067958841813</v>
      </c>
      <c r="J21" s="113">
        <f t="shared" ref="J21:J27" si="6">G21/D21</f>
        <v>0.87004215215270508</v>
      </c>
    </row>
    <row r="22" spans="1:12">
      <c r="A22" s="111" t="s">
        <v>105</v>
      </c>
      <c r="B22" s="954">
        <f>1069140/2</f>
        <v>534570</v>
      </c>
      <c r="C22" s="954">
        <f>1069140/2</f>
        <v>534570</v>
      </c>
      <c r="D22" s="955">
        <v>1069140</v>
      </c>
      <c r="E22" s="954">
        <v>534818.79000000015</v>
      </c>
      <c r="F22" s="954">
        <v>534818.77</v>
      </c>
      <c r="G22" s="955">
        <f t="shared" si="5"/>
        <v>1069637.56</v>
      </c>
      <c r="H22" s="113">
        <f>E22/B22</f>
        <v>1.0004654020988835</v>
      </c>
      <c r="I22" s="113">
        <f>F22/C22</f>
        <v>1.0004653646856352</v>
      </c>
      <c r="J22" s="112">
        <f>G22/D22</f>
        <v>1.0004653833922592</v>
      </c>
    </row>
    <row r="23" spans="1:12">
      <c r="A23" s="120" t="s">
        <v>106</v>
      </c>
      <c r="B23" s="954"/>
      <c r="C23" s="954"/>
      <c r="D23" s="955">
        <v>0</v>
      </c>
      <c r="E23" s="954">
        <v>0</v>
      </c>
      <c r="F23" s="954">
        <v>0</v>
      </c>
      <c r="G23" s="955">
        <f t="shared" si="5"/>
        <v>0</v>
      </c>
      <c r="H23" s="113">
        <v>0</v>
      </c>
      <c r="I23" s="113">
        <v>0</v>
      </c>
      <c r="J23" s="114">
        <v>0</v>
      </c>
    </row>
    <row r="24" spans="1:12">
      <c r="A24" s="121" t="s">
        <v>107</v>
      </c>
      <c r="B24" s="954">
        <f>162500/2</f>
        <v>81250</v>
      </c>
      <c r="C24" s="954">
        <f>162500/2</f>
        <v>81250</v>
      </c>
      <c r="D24" s="955">
        <v>162500</v>
      </c>
      <c r="E24" s="954">
        <v>59268.310000000005</v>
      </c>
      <c r="F24" s="954">
        <v>59268.319999999992</v>
      </c>
      <c r="G24" s="955">
        <f t="shared" si="5"/>
        <v>118536.63</v>
      </c>
      <c r="H24" s="113">
        <f t="shared" ref="H24:I28" si="7">E24/B24</f>
        <v>0.72945612307692309</v>
      </c>
      <c r="I24" s="113">
        <f t="shared" si="7"/>
        <v>0.72945624615384608</v>
      </c>
      <c r="J24" s="112">
        <f t="shared" si="6"/>
        <v>0.72945618461538464</v>
      </c>
    </row>
    <row r="25" spans="1:12">
      <c r="A25" s="111" t="s">
        <v>108</v>
      </c>
      <c r="B25" s="954">
        <f>294680/2</f>
        <v>147340</v>
      </c>
      <c r="C25" s="954">
        <f>294680/2</f>
        <v>147340</v>
      </c>
      <c r="D25" s="955">
        <v>294680</v>
      </c>
      <c r="E25" s="954">
        <v>145671.935</v>
      </c>
      <c r="F25" s="954">
        <v>145671.69499999995</v>
      </c>
      <c r="G25" s="955">
        <f t="shared" si="5"/>
        <v>291343.62999999995</v>
      </c>
      <c r="H25" s="113">
        <f t="shared" si="7"/>
        <v>0.9886788041265101</v>
      </c>
      <c r="I25" s="113">
        <f t="shared" si="7"/>
        <v>0.98867717524093901</v>
      </c>
      <c r="J25" s="112">
        <f t="shared" si="6"/>
        <v>0.98867798968372456</v>
      </c>
    </row>
    <row r="26" spans="1:12">
      <c r="A26" s="111" t="s">
        <v>109</v>
      </c>
      <c r="B26" s="954">
        <f>5104453/2</f>
        <v>2552226.5</v>
      </c>
      <c r="C26" s="954">
        <f>5104453/2</f>
        <v>2552226.5</v>
      </c>
      <c r="D26" s="955">
        <v>5104453</v>
      </c>
      <c r="E26" s="954">
        <v>1175035.345</v>
      </c>
      <c r="F26" s="954">
        <v>1175034.1749999998</v>
      </c>
      <c r="G26" s="955">
        <f t="shared" si="5"/>
        <v>2350069.5199999996</v>
      </c>
      <c r="H26" s="113">
        <f t="shared" si="7"/>
        <v>0.46039618544827426</v>
      </c>
      <c r="I26" s="113">
        <f t="shared" si="7"/>
        <v>0.46039572702501125</v>
      </c>
      <c r="J26" s="112">
        <f t="shared" si="6"/>
        <v>0.4603959562366427</v>
      </c>
      <c r="L26" s="531"/>
    </row>
    <row r="27" spans="1:12">
      <c r="A27" s="115" t="s">
        <v>110</v>
      </c>
      <c r="B27" s="954">
        <f>53113/2</f>
        <v>26556.5</v>
      </c>
      <c r="C27" s="954">
        <f>53113/2</f>
        <v>26556.5</v>
      </c>
      <c r="D27" s="955">
        <v>53113</v>
      </c>
      <c r="E27" s="954">
        <v>16191.059999999998</v>
      </c>
      <c r="F27" s="954">
        <v>16191.029999999999</v>
      </c>
      <c r="G27" s="955">
        <f t="shared" si="5"/>
        <v>32382.089999999997</v>
      </c>
      <c r="H27" s="113">
        <f t="shared" si="7"/>
        <v>0.60968350497994828</v>
      </c>
      <c r="I27" s="113">
        <f t="shared" si="7"/>
        <v>0.60968237531301184</v>
      </c>
      <c r="J27" s="112">
        <f t="shared" si="6"/>
        <v>0.60968294014648006</v>
      </c>
    </row>
    <row r="28" spans="1:12">
      <c r="A28" s="767" t="s">
        <v>111</v>
      </c>
      <c r="B28" s="954">
        <f>306076/2</f>
        <v>153038</v>
      </c>
      <c r="C28" s="954">
        <f>306076/2</f>
        <v>153038</v>
      </c>
      <c r="D28" s="955">
        <v>306076</v>
      </c>
      <c r="E28" s="954">
        <v>15395.260000000002</v>
      </c>
      <c r="F28" s="954">
        <v>15395.110000000004</v>
      </c>
      <c r="G28" s="955">
        <f t="shared" ref="G28" si="8">E28+F28</f>
        <v>30790.370000000006</v>
      </c>
      <c r="H28" s="113">
        <f t="shared" si="7"/>
        <v>0.10059762934695959</v>
      </c>
      <c r="I28" s="113">
        <f t="shared" si="7"/>
        <v>0.10059664919823838</v>
      </c>
      <c r="J28" s="112">
        <f t="shared" ref="J28" si="9">G28/D28</f>
        <v>0.10059713927259899</v>
      </c>
    </row>
    <row r="29" spans="1:12" ht="15.6" customHeight="1">
      <c r="A29" s="872"/>
      <c r="B29" s="954"/>
      <c r="C29" s="954"/>
      <c r="D29" s="955"/>
      <c r="E29" s="954"/>
      <c r="F29" s="954"/>
      <c r="G29" s="955"/>
      <c r="H29" s="112"/>
      <c r="I29" s="112"/>
      <c r="J29" s="112"/>
    </row>
    <row r="30" spans="1:12">
      <c r="A30" s="802" t="s">
        <v>112</v>
      </c>
      <c r="B30" s="956">
        <f t="shared" ref="B30:G30" si="10">SUM(B20:B28)</f>
        <v>3745072</v>
      </c>
      <c r="C30" s="956">
        <f t="shared" si="10"/>
        <v>3745072</v>
      </c>
      <c r="D30" s="956">
        <f t="shared" si="10"/>
        <v>7490144</v>
      </c>
      <c r="E30" s="956">
        <f t="shared" si="10"/>
        <v>2026862.0100000002</v>
      </c>
      <c r="F30" s="956">
        <f t="shared" si="10"/>
        <v>2026860.0099999998</v>
      </c>
      <c r="G30" s="956">
        <f t="shared" si="10"/>
        <v>4053722.0199999996</v>
      </c>
      <c r="H30" s="113">
        <f>E30/B30</f>
        <v>0.54120775515130293</v>
      </c>
      <c r="I30" s="113">
        <f>F30/C30</f>
        <v>0.54120722111617603</v>
      </c>
      <c r="J30" s="112">
        <f t="shared" ref="J30" si="11">G30/D30</f>
        <v>0.54120748813373942</v>
      </c>
    </row>
    <row r="31" spans="1:12">
      <c r="A31" s="122" t="s">
        <v>113</v>
      </c>
      <c r="B31" s="117">
        <f>B18+B30</f>
        <v>12525369.955533955</v>
      </c>
      <c r="C31" s="117">
        <f>C18+C30</f>
        <v>11780277.044466045</v>
      </c>
      <c r="D31" s="117">
        <f>D18+D30</f>
        <v>24305647</v>
      </c>
      <c r="E31" s="461">
        <f t="shared" ref="E31:G31" si="12">E18+E30</f>
        <v>7170135.5799999982</v>
      </c>
      <c r="F31" s="461">
        <f t="shared" si="12"/>
        <v>7199618.1900000004</v>
      </c>
      <c r="G31" s="461">
        <f t="shared" si="12"/>
        <v>14369753.77</v>
      </c>
      <c r="H31" s="118">
        <f>E31/B31</f>
        <v>0.57244900593391979</v>
      </c>
      <c r="I31" s="118">
        <f>F31/C31</f>
        <v>0.61115864786746465</v>
      </c>
      <c r="J31" s="118">
        <f>G31/D31</f>
        <v>0.59121050223431615</v>
      </c>
    </row>
    <row r="32" spans="1:12">
      <c r="A32" s="302" t="s">
        <v>114</v>
      </c>
      <c r="B32" s="303"/>
      <c r="C32" s="303"/>
      <c r="D32" s="303"/>
      <c r="E32" s="303"/>
      <c r="F32" s="303"/>
      <c r="G32" s="303"/>
      <c r="H32" s="303"/>
      <c r="I32" s="303"/>
      <c r="J32" s="870"/>
    </row>
    <row r="33" spans="1:16384">
      <c r="A33" s="123" t="s">
        <v>115</v>
      </c>
      <c r="B33" s="953"/>
      <c r="C33" s="953"/>
      <c r="D33" s="953"/>
      <c r="E33" s="954">
        <v>628169</v>
      </c>
      <c r="F33" s="954">
        <v>623251</v>
      </c>
      <c r="G33" s="956">
        <f t="shared" ref="G33" si="13">E33+F33</f>
        <v>1251420</v>
      </c>
      <c r="H33" s="953"/>
      <c r="I33" s="953"/>
      <c r="J33" s="953"/>
    </row>
    <row r="34" spans="1:16384">
      <c r="A34" s="957" t="s">
        <v>116</v>
      </c>
      <c r="B34" s="953"/>
      <c r="C34" s="954">
        <v>200000</v>
      </c>
      <c r="D34" s="956">
        <f>C34</f>
        <v>200000</v>
      </c>
      <c r="E34" s="953"/>
      <c r="F34" s="958">
        <v>151359</v>
      </c>
      <c r="G34" s="956">
        <f>F34</f>
        <v>151359</v>
      </c>
      <c r="H34" s="953"/>
      <c r="I34" s="112">
        <f>F34/C34</f>
        <v>0.756795</v>
      </c>
      <c r="J34" s="112">
        <f>G34/D34</f>
        <v>0.756795</v>
      </c>
    </row>
    <row r="35" spans="1:16384" ht="15">
      <c r="A35" s="124"/>
      <c r="B35" s="124"/>
      <c r="C35" s="124"/>
      <c r="D35" s="124"/>
      <c r="E35" s="124"/>
      <c r="F35" s="124"/>
      <c r="G35" s="125"/>
      <c r="H35" s="126"/>
      <c r="I35" s="126"/>
      <c r="J35" s="126"/>
    </row>
    <row r="36" spans="1:16384" ht="16.350000000000001" customHeight="1">
      <c r="A36" s="1844"/>
      <c r="B36" s="1845"/>
      <c r="C36" s="1845"/>
      <c r="D36" s="1845"/>
      <c r="E36" s="1845"/>
      <c r="F36" s="1845"/>
      <c r="G36" s="1845"/>
      <c r="H36" s="1845"/>
      <c r="I36" s="1845"/>
      <c r="J36" s="1845"/>
    </row>
    <row r="37" spans="1:16384">
      <c r="A37" s="1846" t="s">
        <v>117</v>
      </c>
      <c r="B37" s="1846"/>
      <c r="C37" s="1846"/>
      <c r="D37" s="1846"/>
      <c r="E37" s="1846"/>
      <c r="F37" s="1846"/>
      <c r="G37" s="1846"/>
      <c r="H37" s="1846"/>
      <c r="I37" s="1846"/>
      <c r="J37" s="1846"/>
    </row>
    <row r="38" spans="1:16384" ht="15">
      <c r="A38" s="1846" t="s">
        <v>118</v>
      </c>
      <c r="B38" s="1846"/>
      <c r="C38" s="1846"/>
      <c r="D38" s="1846"/>
      <c r="E38" s="1846"/>
      <c r="F38" s="1846"/>
      <c r="G38" s="1846"/>
      <c r="H38" s="1846"/>
      <c r="I38" s="1846"/>
      <c r="J38" s="1846"/>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4"/>
      <c r="BV38" s="1844"/>
      <c r="BW38" s="1844"/>
      <c r="BX38" s="1844"/>
      <c r="BY38" s="1844"/>
      <c r="BZ38" s="1844"/>
      <c r="CA38" s="1844"/>
      <c r="CB38" s="1844"/>
      <c r="CC38" s="1844"/>
      <c r="CD38" s="1844"/>
      <c r="CE38" s="1844"/>
      <c r="CF38" s="1844"/>
      <c r="CG38" s="1844"/>
      <c r="CH38" s="1844"/>
      <c r="CI38" s="1844"/>
      <c r="CJ38" s="1844"/>
      <c r="CK38" s="1844"/>
      <c r="CL38" s="1844"/>
      <c r="CM38" s="1844"/>
      <c r="CN38" s="1844"/>
      <c r="CO38" s="1844"/>
      <c r="CP38" s="1844"/>
      <c r="CQ38" s="1844"/>
      <c r="CR38" s="1844"/>
      <c r="CS38" s="1844"/>
      <c r="CT38" s="1844"/>
      <c r="CU38" s="1844"/>
      <c r="CV38" s="1844"/>
      <c r="CW38" s="1844"/>
      <c r="CX38" s="1844"/>
      <c r="CY38" s="1844"/>
      <c r="CZ38" s="1844"/>
      <c r="DA38" s="1844"/>
      <c r="DB38" s="1844"/>
      <c r="DC38" s="1844"/>
      <c r="DD38" s="1844"/>
      <c r="DE38" s="1844"/>
      <c r="DF38" s="1844"/>
      <c r="DG38" s="1844"/>
      <c r="DH38" s="1844"/>
      <c r="DI38" s="1844"/>
      <c r="DJ38" s="1844"/>
      <c r="DK38" s="1844"/>
      <c r="DL38" s="1844"/>
      <c r="DM38" s="1844"/>
      <c r="DN38" s="1844"/>
      <c r="DO38" s="1844"/>
      <c r="DP38" s="1844"/>
      <c r="DQ38" s="1844"/>
      <c r="DR38" s="1844"/>
      <c r="DS38" s="1844"/>
      <c r="DT38" s="1844"/>
      <c r="DU38" s="1844"/>
      <c r="DV38" s="1844"/>
      <c r="DW38" s="1844"/>
      <c r="DX38" s="1844"/>
      <c r="DY38" s="1844"/>
      <c r="DZ38" s="1844"/>
      <c r="EA38" s="1844"/>
      <c r="EB38" s="1844"/>
      <c r="EC38" s="1844"/>
      <c r="ED38" s="1844"/>
      <c r="EE38" s="1844"/>
      <c r="EF38" s="1844"/>
      <c r="EG38" s="1844"/>
      <c r="EH38" s="1844"/>
      <c r="EI38" s="1844"/>
      <c r="EJ38" s="1844"/>
      <c r="EK38" s="1844"/>
      <c r="EL38" s="1844"/>
      <c r="EM38" s="1844"/>
      <c r="EN38" s="1844"/>
      <c r="EO38" s="1844"/>
      <c r="EP38" s="1844"/>
      <c r="EQ38" s="1844"/>
      <c r="ER38" s="1844"/>
      <c r="ES38" s="1844"/>
      <c r="ET38" s="1844"/>
      <c r="EU38" s="1844"/>
      <c r="EV38" s="1844"/>
      <c r="EW38" s="1844"/>
      <c r="EX38" s="1844"/>
      <c r="EY38" s="1844"/>
      <c r="EZ38" s="1844"/>
      <c r="FA38" s="1844"/>
      <c r="FB38" s="1844"/>
      <c r="FC38" s="1844"/>
      <c r="FD38" s="1844"/>
      <c r="FE38" s="1844"/>
      <c r="FF38" s="1844"/>
      <c r="FG38" s="1844"/>
      <c r="FH38" s="1844"/>
      <c r="FI38" s="1844"/>
      <c r="FJ38" s="1844"/>
      <c r="FK38" s="1844"/>
      <c r="FL38" s="1844"/>
      <c r="FM38" s="1844"/>
      <c r="FN38" s="1844"/>
      <c r="FO38" s="1844"/>
      <c r="FP38" s="1844"/>
      <c r="FQ38" s="1844"/>
      <c r="FR38" s="1844"/>
      <c r="FS38" s="1844"/>
      <c r="FT38" s="1844"/>
      <c r="FU38" s="1844"/>
      <c r="FV38" s="1844"/>
      <c r="FW38" s="1844"/>
      <c r="FX38" s="1844"/>
      <c r="FY38" s="1844"/>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c r="HX38" s="1844"/>
      <c r="HY38" s="1844"/>
      <c r="HZ38" s="1844"/>
      <c r="IA38" s="1844"/>
      <c r="IB38" s="1844"/>
      <c r="IC38" s="1844"/>
      <c r="ID38" s="1844"/>
      <c r="IE38" s="1844"/>
      <c r="IF38" s="1844"/>
      <c r="IG38" s="1844"/>
      <c r="IH38" s="1844"/>
      <c r="II38" s="1844"/>
      <c r="IJ38" s="1844"/>
      <c r="IK38" s="1844"/>
      <c r="IL38" s="1844"/>
      <c r="IM38" s="1844"/>
      <c r="IN38" s="1844"/>
      <c r="IO38" s="1844"/>
      <c r="IP38" s="1844"/>
      <c r="IQ38" s="1844"/>
      <c r="IR38" s="1844"/>
      <c r="IS38" s="1844"/>
      <c r="IT38" s="1844"/>
      <c r="IU38" s="1844"/>
      <c r="IV38" s="1844"/>
      <c r="IW38" s="1844"/>
      <c r="IX38" s="1844"/>
      <c r="IY38" s="1844"/>
      <c r="IZ38" s="1844"/>
      <c r="JA38" s="1844"/>
      <c r="JB38" s="1844"/>
      <c r="JC38" s="1844"/>
      <c r="JD38" s="1844"/>
      <c r="JE38" s="1844"/>
      <c r="JF38" s="1844"/>
      <c r="JG38" s="1844"/>
      <c r="JH38" s="1844"/>
      <c r="JI38" s="1844"/>
      <c r="JJ38" s="1844"/>
      <c r="JK38" s="1844"/>
      <c r="JL38" s="1844"/>
      <c r="JM38" s="1844"/>
      <c r="JN38" s="1844"/>
      <c r="JO38" s="1844"/>
      <c r="JP38" s="1844"/>
      <c r="JQ38" s="1844"/>
      <c r="JR38" s="1844"/>
      <c r="JS38" s="1844"/>
      <c r="JT38" s="1844"/>
      <c r="JU38" s="1844"/>
      <c r="JV38" s="1844"/>
      <c r="JW38" s="1844"/>
      <c r="JX38" s="1844"/>
      <c r="JY38" s="1844"/>
      <c r="JZ38" s="1844"/>
      <c r="KA38" s="1844"/>
      <c r="KB38" s="1844"/>
      <c r="KC38" s="1844"/>
      <c r="KD38" s="1844"/>
      <c r="KE38" s="1844"/>
      <c r="KF38" s="1844"/>
      <c r="KG38" s="1844"/>
      <c r="KH38" s="1844"/>
      <c r="KI38" s="1844"/>
      <c r="KJ38" s="1844"/>
      <c r="KK38" s="1844"/>
      <c r="KL38" s="1844"/>
      <c r="KM38" s="1844"/>
      <c r="KN38" s="1844"/>
      <c r="KO38" s="1844"/>
      <c r="KP38" s="1844"/>
      <c r="KQ38" s="1844"/>
      <c r="KR38" s="1844"/>
      <c r="KS38" s="1844"/>
      <c r="KT38" s="1844"/>
      <c r="KU38" s="1844"/>
      <c r="KV38" s="1844"/>
      <c r="KW38" s="1844"/>
      <c r="KX38" s="1844"/>
      <c r="KY38" s="1844"/>
      <c r="KZ38" s="1844"/>
      <c r="LA38" s="1844"/>
      <c r="LB38" s="1844"/>
      <c r="LC38" s="1844"/>
      <c r="LD38" s="1844"/>
      <c r="LE38" s="1844"/>
      <c r="LF38" s="1844"/>
      <c r="LG38" s="1844"/>
      <c r="LH38" s="1844"/>
      <c r="LI38" s="1844"/>
      <c r="LJ38" s="1844"/>
      <c r="LK38" s="1844"/>
      <c r="LL38" s="1844"/>
      <c r="LM38" s="1844"/>
      <c r="LN38" s="1844"/>
      <c r="LO38" s="1844"/>
      <c r="LP38" s="1844"/>
      <c r="LQ38" s="1844"/>
      <c r="LR38" s="1844"/>
      <c r="LS38" s="1844"/>
      <c r="LT38" s="1844"/>
      <c r="LU38" s="1844"/>
      <c r="LV38" s="1844"/>
      <c r="LW38" s="1844"/>
      <c r="LX38" s="1844"/>
      <c r="LY38" s="1844"/>
      <c r="LZ38" s="1844"/>
      <c r="MA38" s="1844"/>
      <c r="MB38" s="1844"/>
      <c r="MC38" s="1844"/>
      <c r="MD38" s="1844"/>
      <c r="ME38" s="1844"/>
      <c r="MF38" s="1844"/>
      <c r="MG38" s="1844"/>
      <c r="MH38" s="1844"/>
      <c r="MI38" s="1844"/>
      <c r="MJ38" s="1844"/>
      <c r="MK38" s="1844"/>
      <c r="ML38" s="1844"/>
      <c r="MM38" s="1844"/>
      <c r="MN38" s="1844"/>
      <c r="MO38" s="1844"/>
      <c r="MP38" s="1844"/>
      <c r="MQ38" s="1844"/>
      <c r="MR38" s="1844"/>
      <c r="MS38" s="1844"/>
      <c r="MT38" s="1844"/>
      <c r="MU38" s="1844"/>
      <c r="MV38" s="1844"/>
      <c r="MW38" s="1844"/>
      <c r="MX38" s="1844"/>
      <c r="MY38" s="1844"/>
      <c r="MZ38" s="1844"/>
      <c r="NA38" s="1844"/>
      <c r="NB38" s="1844"/>
      <c r="NC38" s="1844"/>
      <c r="ND38" s="1844"/>
      <c r="NE38" s="1844"/>
      <c r="NF38" s="1844"/>
      <c r="NG38" s="1844"/>
      <c r="NH38" s="1844"/>
      <c r="NI38" s="1844"/>
      <c r="NJ38" s="1844"/>
      <c r="NK38" s="1844"/>
      <c r="NL38" s="1844"/>
      <c r="NM38" s="1844"/>
      <c r="NN38" s="1844"/>
      <c r="NO38" s="1844"/>
      <c r="NP38" s="1844"/>
      <c r="NQ38" s="1844"/>
      <c r="NR38" s="1844"/>
      <c r="NS38" s="1844"/>
      <c r="NT38" s="1844"/>
      <c r="NU38" s="1844"/>
      <c r="NV38" s="1844"/>
      <c r="NW38" s="1844"/>
      <c r="NX38" s="1844"/>
      <c r="NY38" s="1844"/>
      <c r="NZ38" s="1844"/>
      <c r="OA38" s="1844"/>
      <c r="OB38" s="1844"/>
      <c r="OC38" s="1844"/>
      <c r="OD38" s="1844"/>
      <c r="OE38" s="1844"/>
      <c r="OF38" s="1844"/>
      <c r="OG38" s="1844"/>
      <c r="OH38" s="1844"/>
      <c r="OI38" s="1844"/>
      <c r="OJ38" s="1844"/>
      <c r="OK38" s="1844"/>
      <c r="OL38" s="1844"/>
      <c r="OM38" s="1844"/>
      <c r="ON38" s="1844"/>
      <c r="OO38" s="1844"/>
      <c r="OP38" s="1844"/>
      <c r="OQ38" s="1844"/>
      <c r="OR38" s="1844"/>
      <c r="OS38" s="1844"/>
      <c r="OT38" s="1844"/>
      <c r="OU38" s="1844"/>
      <c r="OV38" s="1844"/>
      <c r="OW38" s="1844"/>
      <c r="OX38" s="1844"/>
      <c r="OY38" s="1844"/>
      <c r="OZ38" s="1844"/>
      <c r="PA38" s="1844"/>
      <c r="PB38" s="1844"/>
      <c r="PC38" s="1844"/>
      <c r="PD38" s="1844"/>
      <c r="PE38" s="1844"/>
      <c r="PF38" s="1844"/>
      <c r="PG38" s="1844"/>
      <c r="PH38" s="1844"/>
      <c r="PI38" s="1844"/>
      <c r="PJ38" s="1844"/>
      <c r="PK38" s="1844"/>
      <c r="PL38" s="1844"/>
      <c r="PM38" s="1844"/>
      <c r="PN38" s="1844"/>
      <c r="PO38" s="1844"/>
      <c r="PP38" s="1844"/>
      <c r="PQ38" s="1844"/>
      <c r="PR38" s="1844"/>
      <c r="PS38" s="1844"/>
      <c r="PT38" s="1844"/>
      <c r="PU38" s="1844"/>
      <c r="PV38" s="1844"/>
      <c r="PW38" s="1844"/>
      <c r="PX38" s="1844"/>
      <c r="PY38" s="1844"/>
      <c r="PZ38" s="1844"/>
      <c r="QA38" s="1844"/>
      <c r="QB38" s="1844"/>
      <c r="QC38" s="1844"/>
      <c r="QD38" s="1844"/>
      <c r="QE38" s="1844"/>
      <c r="QF38" s="1844"/>
      <c r="QG38" s="1844"/>
      <c r="QH38" s="1844"/>
      <c r="QI38" s="1844"/>
      <c r="QJ38" s="1844"/>
      <c r="QK38" s="1844"/>
      <c r="QL38" s="1844"/>
      <c r="QM38" s="1844"/>
      <c r="QN38" s="1844"/>
      <c r="QO38" s="1844"/>
      <c r="QP38" s="1844"/>
      <c r="QQ38" s="1844"/>
      <c r="QR38" s="1844"/>
      <c r="QS38" s="1844"/>
      <c r="QT38" s="1844"/>
      <c r="QU38" s="1844"/>
      <c r="QV38" s="1844"/>
      <c r="QW38" s="1844"/>
      <c r="QX38" s="1844"/>
      <c r="QY38" s="1844"/>
      <c r="QZ38" s="1844"/>
      <c r="RA38" s="1844"/>
      <c r="RB38" s="1844"/>
      <c r="RC38" s="1844"/>
      <c r="RD38" s="1844"/>
      <c r="RE38" s="1844"/>
      <c r="RF38" s="1844"/>
      <c r="RG38" s="1844"/>
      <c r="RH38" s="1844"/>
      <c r="RI38" s="1844"/>
      <c r="RJ38" s="1844"/>
      <c r="RK38" s="1844"/>
      <c r="RL38" s="1844"/>
      <c r="RM38" s="1844"/>
      <c r="RN38" s="1844"/>
      <c r="RO38" s="1844"/>
      <c r="RP38" s="1844"/>
      <c r="RQ38" s="1844"/>
      <c r="RR38" s="1844"/>
      <c r="RS38" s="1844"/>
      <c r="RT38" s="1844"/>
      <c r="RU38" s="1844"/>
      <c r="RV38" s="1844"/>
      <c r="RW38" s="1844"/>
      <c r="RX38" s="1844"/>
      <c r="RY38" s="1844"/>
      <c r="RZ38" s="1844"/>
      <c r="SA38" s="1844"/>
      <c r="SB38" s="1844"/>
      <c r="SC38" s="1844"/>
      <c r="SD38" s="1844"/>
      <c r="SE38" s="1844"/>
      <c r="SF38" s="1844"/>
      <c r="SG38" s="1844"/>
      <c r="SH38" s="1844"/>
      <c r="SI38" s="1844"/>
      <c r="SJ38" s="1844"/>
      <c r="SK38" s="1844"/>
      <c r="SL38" s="1844"/>
      <c r="SM38" s="1844"/>
      <c r="SN38" s="1844"/>
      <c r="SO38" s="1844"/>
      <c r="SP38" s="1844"/>
      <c r="SQ38" s="1844"/>
      <c r="SR38" s="1844"/>
      <c r="SS38" s="1844"/>
      <c r="ST38" s="1844"/>
      <c r="SU38" s="1844"/>
      <c r="SV38" s="1844"/>
      <c r="SW38" s="1844"/>
      <c r="SX38" s="1844"/>
      <c r="SY38" s="1844"/>
      <c r="SZ38" s="1844"/>
      <c r="TA38" s="1844"/>
      <c r="TB38" s="1844"/>
      <c r="TC38" s="1844"/>
      <c r="TD38" s="1844"/>
      <c r="TE38" s="1844"/>
      <c r="TF38" s="1844"/>
      <c r="TG38" s="1844"/>
      <c r="TH38" s="1844"/>
      <c r="TI38" s="1844"/>
      <c r="TJ38" s="1844"/>
      <c r="TK38" s="1844"/>
      <c r="TL38" s="1844"/>
      <c r="TM38" s="1844"/>
      <c r="TN38" s="1844"/>
      <c r="TO38" s="1844"/>
      <c r="TP38" s="1844"/>
      <c r="TQ38" s="1844"/>
      <c r="TR38" s="1844"/>
      <c r="TS38" s="1844"/>
      <c r="TT38" s="1844"/>
      <c r="TU38" s="1844"/>
      <c r="TV38" s="1844"/>
      <c r="TW38" s="1844"/>
      <c r="TX38" s="1844"/>
      <c r="TY38" s="1844"/>
      <c r="TZ38" s="1844"/>
      <c r="UA38" s="1844"/>
      <c r="UB38" s="1844"/>
      <c r="UC38" s="1844"/>
      <c r="UD38" s="1844"/>
      <c r="UE38" s="1844"/>
      <c r="UF38" s="1844"/>
      <c r="UG38" s="1844"/>
      <c r="UH38" s="1844"/>
      <c r="UI38" s="1844"/>
      <c r="UJ38" s="1844"/>
      <c r="UK38" s="1844"/>
      <c r="UL38" s="1844"/>
      <c r="UM38" s="1844"/>
      <c r="UN38" s="1844"/>
      <c r="UO38" s="1844"/>
      <c r="UP38" s="1844"/>
      <c r="UQ38" s="1844"/>
      <c r="UR38" s="1844"/>
      <c r="US38" s="1844"/>
      <c r="UT38" s="1844"/>
      <c r="UU38" s="1844"/>
      <c r="UV38" s="1844"/>
      <c r="UW38" s="1844"/>
      <c r="UX38" s="1844"/>
      <c r="UY38" s="1844"/>
      <c r="UZ38" s="1844"/>
      <c r="VA38" s="1844"/>
      <c r="VB38" s="1844"/>
      <c r="VC38" s="1844"/>
      <c r="VD38" s="1844"/>
      <c r="VE38" s="1844"/>
      <c r="VF38" s="1844"/>
      <c r="VG38" s="1844"/>
      <c r="VH38" s="1844"/>
      <c r="VI38" s="1844"/>
      <c r="VJ38" s="1844"/>
      <c r="VK38" s="1844"/>
      <c r="VL38" s="1844"/>
      <c r="VM38" s="1844"/>
      <c r="VN38" s="1844"/>
      <c r="VO38" s="1844"/>
      <c r="VP38" s="1844"/>
      <c r="VQ38" s="1844"/>
      <c r="VR38" s="1844"/>
      <c r="VS38" s="1844"/>
      <c r="VT38" s="1844"/>
      <c r="VU38" s="1844"/>
      <c r="VV38" s="1844"/>
      <c r="VW38" s="1844"/>
      <c r="VX38" s="1844"/>
      <c r="VY38" s="1844"/>
      <c r="VZ38" s="1844"/>
      <c r="WA38" s="1844"/>
      <c r="WB38" s="1844"/>
      <c r="WC38" s="1844"/>
      <c r="WD38" s="1844"/>
      <c r="WE38" s="1844"/>
      <c r="WF38" s="1844"/>
      <c r="WG38" s="1844"/>
      <c r="WH38" s="1844"/>
      <c r="WI38" s="1844"/>
      <c r="WJ38" s="1844"/>
      <c r="WK38" s="1844"/>
      <c r="WL38" s="1844"/>
      <c r="WM38" s="1844"/>
      <c r="WN38" s="1844"/>
      <c r="WO38" s="1844"/>
      <c r="WP38" s="1844"/>
      <c r="WQ38" s="1844"/>
      <c r="WR38" s="1844"/>
      <c r="WS38" s="1844"/>
      <c r="WT38" s="1844"/>
      <c r="WU38" s="1844"/>
      <c r="WV38" s="1844"/>
      <c r="WW38" s="1844"/>
      <c r="WX38" s="1844"/>
      <c r="WY38" s="1844"/>
      <c r="WZ38" s="1844"/>
      <c r="XA38" s="1844"/>
      <c r="XB38" s="1844"/>
      <c r="XC38" s="1844"/>
      <c r="XD38" s="1844"/>
      <c r="XE38" s="1844"/>
      <c r="XF38" s="1844"/>
      <c r="XG38" s="1844"/>
      <c r="XH38" s="1844"/>
      <c r="XI38" s="1844"/>
      <c r="XJ38" s="1844"/>
      <c r="XK38" s="1844"/>
      <c r="XL38" s="1844"/>
      <c r="XM38" s="1844"/>
      <c r="XN38" s="1844"/>
      <c r="XO38" s="1844"/>
      <c r="XP38" s="1844"/>
      <c r="XQ38" s="1844"/>
      <c r="XR38" s="1844"/>
      <c r="XS38" s="1844"/>
      <c r="XT38" s="1844"/>
      <c r="XU38" s="1844"/>
      <c r="XV38" s="1844"/>
      <c r="XW38" s="1844"/>
      <c r="XX38" s="1844"/>
      <c r="XY38" s="1844"/>
      <c r="XZ38" s="1844"/>
      <c r="YA38" s="1844"/>
      <c r="YB38" s="1844"/>
      <c r="YC38" s="1844"/>
      <c r="YD38" s="1844"/>
      <c r="YE38" s="1844"/>
      <c r="YF38" s="1844"/>
      <c r="YG38" s="1844"/>
      <c r="YH38" s="1844"/>
      <c r="YI38" s="1844"/>
      <c r="YJ38" s="1844"/>
      <c r="YK38" s="1844"/>
      <c r="YL38" s="1844"/>
      <c r="YM38" s="1844"/>
      <c r="YN38" s="1844"/>
      <c r="YO38" s="1844"/>
      <c r="YP38" s="1844"/>
      <c r="YQ38" s="1844"/>
      <c r="YR38" s="1844"/>
      <c r="YS38" s="1844"/>
      <c r="YT38" s="1844"/>
      <c r="YU38" s="1844"/>
      <c r="YV38" s="1844"/>
      <c r="YW38" s="1844"/>
      <c r="YX38" s="1844"/>
      <c r="YY38" s="1844"/>
      <c r="YZ38" s="1844"/>
      <c r="ZA38" s="1844"/>
      <c r="ZB38" s="1844"/>
      <c r="ZC38" s="1844"/>
      <c r="ZD38" s="1844"/>
      <c r="ZE38" s="1844"/>
      <c r="ZF38" s="1844"/>
      <c r="ZG38" s="1844"/>
      <c r="ZH38" s="1844"/>
      <c r="ZI38" s="1844"/>
      <c r="ZJ38" s="1844"/>
      <c r="ZK38" s="1844"/>
      <c r="ZL38" s="1844"/>
      <c r="ZM38" s="1844"/>
      <c r="ZN38" s="1844"/>
      <c r="ZO38" s="1844"/>
      <c r="ZP38" s="1844"/>
      <c r="ZQ38" s="1844"/>
      <c r="ZR38" s="1844"/>
      <c r="ZS38" s="1844"/>
      <c r="ZT38" s="1844"/>
      <c r="ZU38" s="1844"/>
      <c r="ZV38" s="1844"/>
      <c r="ZW38" s="1844"/>
      <c r="ZX38" s="1844"/>
      <c r="ZY38" s="1844"/>
      <c r="ZZ38" s="1844"/>
      <c r="AAA38" s="1844"/>
      <c r="AAB38" s="1844"/>
      <c r="AAC38" s="1844"/>
      <c r="AAD38" s="1844"/>
      <c r="AAE38" s="1844"/>
      <c r="AAF38" s="1844"/>
      <c r="AAG38" s="1844"/>
      <c r="AAH38" s="1844"/>
      <c r="AAI38" s="1844"/>
      <c r="AAJ38" s="1844"/>
      <c r="AAK38" s="1844"/>
      <c r="AAL38" s="1844"/>
      <c r="AAM38" s="1844"/>
      <c r="AAN38" s="1844"/>
      <c r="AAO38" s="1844"/>
      <c r="AAP38" s="1844"/>
      <c r="AAQ38" s="1844"/>
      <c r="AAR38" s="1844"/>
      <c r="AAS38" s="1844"/>
      <c r="AAT38" s="1844"/>
      <c r="AAU38" s="1844"/>
      <c r="AAV38" s="1844"/>
      <c r="AAW38" s="1844"/>
      <c r="AAX38" s="1844"/>
      <c r="AAY38" s="1844"/>
      <c r="AAZ38" s="1844"/>
      <c r="ABA38" s="1844"/>
      <c r="ABB38" s="1844"/>
      <c r="ABC38" s="1844"/>
      <c r="ABD38" s="1844"/>
      <c r="ABE38" s="1844"/>
      <c r="ABF38" s="1844"/>
      <c r="ABG38" s="1844"/>
      <c r="ABH38" s="1844"/>
      <c r="ABI38" s="1844"/>
      <c r="ABJ38" s="1844"/>
      <c r="ABK38" s="1844"/>
      <c r="ABL38" s="1844"/>
      <c r="ABM38" s="1844"/>
      <c r="ABN38" s="1844"/>
      <c r="ABO38" s="1844"/>
      <c r="ABP38" s="1844"/>
      <c r="ABQ38" s="1844"/>
      <c r="ABR38" s="1844"/>
      <c r="ABS38" s="1844"/>
      <c r="ABT38" s="1844"/>
      <c r="ABU38" s="1844"/>
      <c r="ABV38" s="1844"/>
      <c r="ABW38" s="1844"/>
      <c r="ABX38" s="1844"/>
      <c r="ABY38" s="1844"/>
      <c r="ABZ38" s="1844"/>
      <c r="ACA38" s="1844"/>
      <c r="ACB38" s="1844"/>
      <c r="ACC38" s="1844"/>
      <c r="ACD38" s="1844"/>
      <c r="ACE38" s="1844"/>
      <c r="ACF38" s="1844"/>
      <c r="ACG38" s="1844"/>
      <c r="ACH38" s="1844"/>
      <c r="ACI38" s="1844"/>
      <c r="ACJ38" s="1844"/>
      <c r="ACK38" s="1844"/>
      <c r="ACL38" s="1844"/>
      <c r="ACM38" s="1844"/>
      <c r="ACN38" s="1844"/>
      <c r="ACO38" s="1844"/>
      <c r="ACP38" s="1844"/>
      <c r="ACQ38" s="1844"/>
      <c r="ACR38" s="1844"/>
      <c r="ACS38" s="1844"/>
      <c r="ACT38" s="1844"/>
      <c r="ACU38" s="1844"/>
      <c r="ACV38" s="1844"/>
      <c r="ACW38" s="1844"/>
      <c r="ACX38" s="1844"/>
      <c r="ACY38" s="1844"/>
      <c r="ACZ38" s="1844"/>
      <c r="ADA38" s="1844"/>
      <c r="ADB38" s="1844"/>
      <c r="ADC38" s="1844"/>
      <c r="ADD38" s="1844"/>
      <c r="ADE38" s="1844"/>
      <c r="ADF38" s="1844"/>
      <c r="ADG38" s="1844"/>
      <c r="ADH38" s="1844"/>
      <c r="ADI38" s="1844"/>
      <c r="ADJ38" s="1844"/>
      <c r="ADK38" s="1844"/>
      <c r="ADL38" s="1844"/>
      <c r="ADM38" s="1844"/>
      <c r="ADN38" s="1844"/>
      <c r="ADO38" s="1844"/>
      <c r="ADP38" s="1844"/>
      <c r="ADQ38" s="1844"/>
      <c r="ADR38" s="1844"/>
      <c r="ADS38" s="1844"/>
      <c r="ADT38" s="1844"/>
      <c r="ADU38" s="1844"/>
      <c r="ADV38" s="1844"/>
      <c r="ADW38" s="1844"/>
      <c r="ADX38" s="1844"/>
      <c r="ADY38" s="1844"/>
      <c r="ADZ38" s="1844"/>
      <c r="AEA38" s="1844"/>
      <c r="AEB38" s="1844"/>
      <c r="AEC38" s="1844"/>
      <c r="AED38" s="1844"/>
      <c r="AEE38" s="1844"/>
      <c r="AEF38" s="1844"/>
      <c r="AEG38" s="1844"/>
      <c r="AEH38" s="1844"/>
      <c r="AEI38" s="1844"/>
      <c r="AEJ38" s="1844"/>
      <c r="AEK38" s="1844"/>
      <c r="AEL38" s="1844"/>
      <c r="AEM38" s="1844"/>
      <c r="AEN38" s="1844"/>
      <c r="AEO38" s="1844"/>
      <c r="AEP38" s="1844"/>
      <c r="AEQ38" s="1844"/>
      <c r="AER38" s="1844"/>
      <c r="AES38" s="1844"/>
      <c r="AET38" s="1844"/>
      <c r="AEU38" s="1844"/>
      <c r="AEV38" s="1844"/>
      <c r="AEW38" s="1844"/>
      <c r="AEX38" s="1844"/>
      <c r="AEY38" s="1844"/>
      <c r="AEZ38" s="1844"/>
      <c r="AFA38" s="1844"/>
      <c r="AFB38" s="1844"/>
      <c r="AFC38" s="1844"/>
      <c r="AFD38" s="1844"/>
      <c r="AFE38" s="1844"/>
      <c r="AFF38" s="1844"/>
      <c r="AFG38" s="1844"/>
      <c r="AFH38" s="1844"/>
      <c r="AFI38" s="1844"/>
      <c r="AFJ38" s="1844"/>
      <c r="AFK38" s="1844"/>
      <c r="AFL38" s="1844"/>
      <c r="AFM38" s="1844"/>
      <c r="AFN38" s="1844"/>
      <c r="AFO38" s="1844"/>
      <c r="AFP38" s="1844"/>
      <c r="AFQ38" s="1844"/>
      <c r="AFR38" s="1844"/>
      <c r="AFS38" s="1844"/>
      <c r="AFT38" s="1844"/>
      <c r="AFU38" s="1844"/>
      <c r="AFV38" s="1844"/>
      <c r="AFW38" s="1844"/>
      <c r="AFX38" s="1844"/>
      <c r="AFY38" s="1844"/>
      <c r="AFZ38" s="1844"/>
      <c r="AGA38" s="1844"/>
      <c r="AGB38" s="1844"/>
      <c r="AGC38" s="1844"/>
      <c r="AGD38" s="1844"/>
      <c r="AGE38" s="1844"/>
      <c r="AGF38" s="1844"/>
      <c r="AGG38" s="1844"/>
      <c r="AGH38" s="1844"/>
      <c r="AGI38" s="1844"/>
      <c r="AGJ38" s="1844"/>
      <c r="AGK38" s="1844"/>
      <c r="AGL38" s="1844"/>
      <c r="AGM38" s="1844"/>
      <c r="AGN38" s="1844"/>
      <c r="AGO38" s="1844"/>
      <c r="AGP38" s="1844"/>
      <c r="AGQ38" s="1844"/>
      <c r="AGR38" s="1844"/>
      <c r="AGS38" s="1844"/>
      <c r="AGT38" s="1844"/>
      <c r="AGU38" s="1844"/>
      <c r="AGV38" s="1844"/>
      <c r="AGW38" s="1844"/>
      <c r="AGX38" s="1844"/>
      <c r="AGY38" s="1844"/>
      <c r="AGZ38" s="1844"/>
      <c r="AHA38" s="1844"/>
      <c r="AHB38" s="1844"/>
      <c r="AHC38" s="1844"/>
      <c r="AHD38" s="1844"/>
      <c r="AHE38" s="1844"/>
      <c r="AHF38" s="1844"/>
      <c r="AHG38" s="1844"/>
      <c r="AHH38" s="1844"/>
      <c r="AHI38" s="1844"/>
      <c r="AHJ38" s="1844"/>
      <c r="AHK38" s="1844"/>
      <c r="AHL38" s="1844"/>
      <c r="AHM38" s="1844"/>
      <c r="AHN38" s="1844"/>
      <c r="AHO38" s="1844"/>
      <c r="AHP38" s="1844"/>
      <c r="AHQ38" s="1844"/>
      <c r="AHR38" s="1844"/>
      <c r="AHS38" s="1844"/>
      <c r="AHT38" s="1844"/>
      <c r="AHU38" s="1844"/>
      <c r="AHV38" s="1844"/>
      <c r="AHW38" s="1844"/>
      <c r="AHX38" s="1844"/>
      <c r="AHY38" s="1844"/>
      <c r="AHZ38" s="1844"/>
      <c r="AIA38" s="1844"/>
      <c r="AIB38" s="1844"/>
      <c r="AIC38" s="1844"/>
      <c r="AID38" s="1844"/>
      <c r="AIE38" s="1844"/>
      <c r="AIF38" s="1844"/>
      <c r="AIG38" s="1844"/>
      <c r="AIH38" s="1844"/>
      <c r="AII38" s="1844"/>
      <c r="AIJ38" s="1844"/>
      <c r="AIK38" s="1844"/>
      <c r="AIL38" s="1844"/>
      <c r="AIM38" s="1844"/>
      <c r="AIN38" s="1844"/>
      <c r="AIO38" s="1844"/>
      <c r="AIP38" s="1844"/>
      <c r="AIQ38" s="1844"/>
      <c r="AIR38" s="1844"/>
      <c r="AIS38" s="1844"/>
      <c r="AIT38" s="1844"/>
      <c r="AIU38" s="1844"/>
      <c r="AIV38" s="1844"/>
      <c r="AIW38" s="1844"/>
      <c r="AIX38" s="1844"/>
      <c r="AIY38" s="1844"/>
      <c r="AIZ38" s="1844"/>
      <c r="AJA38" s="1844"/>
      <c r="AJB38" s="1844"/>
      <c r="AJC38" s="1844"/>
      <c r="AJD38" s="1844"/>
      <c r="AJE38" s="1844"/>
      <c r="AJF38" s="1844"/>
      <c r="AJG38" s="1844"/>
      <c r="AJH38" s="1844"/>
      <c r="AJI38" s="1844"/>
      <c r="AJJ38" s="1844"/>
      <c r="AJK38" s="1844"/>
      <c r="AJL38" s="1844"/>
      <c r="AJM38" s="1844"/>
      <c r="AJN38" s="1844"/>
      <c r="AJO38" s="1844"/>
      <c r="AJP38" s="1844"/>
      <c r="AJQ38" s="1844"/>
      <c r="AJR38" s="1844"/>
      <c r="AJS38" s="1844"/>
      <c r="AJT38" s="1844"/>
      <c r="AJU38" s="1844"/>
      <c r="AJV38" s="1844"/>
      <c r="AJW38" s="1844"/>
      <c r="AJX38" s="1844"/>
      <c r="AJY38" s="1844"/>
      <c r="AJZ38" s="1844"/>
      <c r="AKA38" s="1844"/>
      <c r="AKB38" s="1844"/>
      <c r="AKC38" s="1844"/>
      <c r="AKD38" s="1844"/>
      <c r="AKE38" s="1844"/>
      <c r="AKF38" s="1844"/>
      <c r="AKG38" s="1844"/>
      <c r="AKH38" s="1844"/>
      <c r="AKI38" s="1844"/>
      <c r="AKJ38" s="1844"/>
      <c r="AKK38" s="1844"/>
      <c r="AKL38" s="1844"/>
      <c r="AKM38" s="1844"/>
      <c r="AKN38" s="1844"/>
      <c r="AKO38" s="1844"/>
      <c r="AKP38" s="1844"/>
      <c r="AKQ38" s="1844"/>
      <c r="AKR38" s="1844"/>
      <c r="AKS38" s="1844"/>
      <c r="AKT38" s="1844"/>
      <c r="AKU38" s="1844"/>
      <c r="AKV38" s="1844"/>
      <c r="AKW38" s="1844"/>
      <c r="AKX38" s="1844"/>
      <c r="AKY38" s="1844"/>
      <c r="AKZ38" s="1844"/>
      <c r="ALA38" s="1844"/>
      <c r="ALB38" s="1844"/>
      <c r="ALC38" s="1844"/>
      <c r="ALD38" s="1844"/>
      <c r="ALE38" s="1844"/>
      <c r="ALF38" s="1844"/>
      <c r="ALG38" s="1844"/>
      <c r="ALH38" s="1844"/>
      <c r="ALI38" s="1844"/>
      <c r="ALJ38" s="1844"/>
      <c r="ALK38" s="1844"/>
      <c r="ALL38" s="1844"/>
      <c r="ALM38" s="1844"/>
      <c r="ALN38" s="1844"/>
      <c r="ALO38" s="1844"/>
      <c r="ALP38" s="1844"/>
      <c r="ALQ38" s="1844"/>
      <c r="ALR38" s="1844"/>
      <c r="ALS38" s="1844"/>
      <c r="ALT38" s="1844"/>
      <c r="ALU38" s="1844"/>
      <c r="ALV38" s="1844"/>
      <c r="ALW38" s="1844"/>
      <c r="ALX38" s="1844"/>
      <c r="ALY38" s="1844"/>
      <c r="ALZ38" s="1844"/>
      <c r="AMA38" s="1844"/>
      <c r="AMB38" s="1844"/>
      <c r="AMC38" s="1844"/>
      <c r="AMD38" s="1844"/>
      <c r="AME38" s="1844"/>
      <c r="AMF38" s="1844"/>
      <c r="AMG38" s="1844"/>
      <c r="AMH38" s="1844"/>
      <c r="AMI38" s="1844"/>
      <c r="AMJ38" s="1844"/>
      <c r="AMK38" s="1844"/>
      <c r="AML38" s="1844"/>
      <c r="AMM38" s="1844"/>
      <c r="AMN38" s="1844"/>
      <c r="AMO38" s="1844"/>
      <c r="AMP38" s="1844"/>
      <c r="AMQ38" s="1844"/>
      <c r="AMR38" s="1844"/>
      <c r="AMS38" s="1844"/>
      <c r="AMT38" s="1844"/>
      <c r="AMU38" s="1844"/>
      <c r="AMV38" s="1844"/>
      <c r="AMW38" s="1844"/>
      <c r="AMX38" s="1844"/>
      <c r="AMY38" s="1844"/>
      <c r="AMZ38" s="1844"/>
      <c r="ANA38" s="1844"/>
      <c r="ANB38" s="1844"/>
      <c r="ANC38" s="1844"/>
      <c r="AND38" s="1844"/>
      <c r="ANE38" s="1844"/>
      <c r="ANF38" s="1844"/>
      <c r="ANG38" s="1844"/>
      <c r="ANH38" s="1844"/>
      <c r="ANI38" s="1844"/>
      <c r="ANJ38" s="1844"/>
      <c r="ANK38" s="1844"/>
      <c r="ANL38" s="1844"/>
      <c r="ANM38" s="1844"/>
      <c r="ANN38" s="1844"/>
      <c r="ANO38" s="1844"/>
      <c r="ANP38" s="1844"/>
      <c r="ANQ38" s="1844"/>
      <c r="ANR38" s="1844"/>
      <c r="ANS38" s="1844"/>
      <c r="ANT38" s="1844"/>
      <c r="ANU38" s="1844"/>
      <c r="ANV38" s="1844"/>
      <c r="ANW38" s="1844"/>
      <c r="ANX38" s="1844"/>
      <c r="ANY38" s="1844"/>
      <c r="ANZ38" s="1844"/>
      <c r="AOA38" s="1844"/>
      <c r="AOB38" s="1844"/>
      <c r="AOC38" s="1844"/>
      <c r="AOD38" s="1844"/>
      <c r="AOE38" s="1844"/>
      <c r="AOF38" s="1844"/>
      <c r="AOG38" s="1844"/>
      <c r="AOH38" s="1844"/>
      <c r="AOI38" s="1844"/>
      <c r="AOJ38" s="1844"/>
      <c r="AOK38" s="1844"/>
      <c r="AOL38" s="1844"/>
      <c r="AOM38" s="1844"/>
      <c r="AON38" s="1844"/>
      <c r="AOO38" s="1844"/>
      <c r="AOP38" s="1844"/>
      <c r="AOQ38" s="1844"/>
      <c r="AOR38" s="1844"/>
      <c r="AOS38" s="1844"/>
      <c r="AOT38" s="1844"/>
      <c r="AOU38" s="1844"/>
      <c r="AOV38" s="1844"/>
      <c r="AOW38" s="1844"/>
      <c r="AOX38" s="1844"/>
      <c r="AOY38" s="1844"/>
      <c r="AOZ38" s="1844"/>
      <c r="APA38" s="1844"/>
      <c r="APB38" s="1844"/>
      <c r="APC38" s="1844"/>
      <c r="APD38" s="1844"/>
      <c r="APE38" s="1844"/>
      <c r="APF38" s="1844"/>
      <c r="APG38" s="1844"/>
      <c r="APH38" s="1844"/>
      <c r="API38" s="1844"/>
      <c r="APJ38" s="1844"/>
      <c r="APK38" s="1844"/>
      <c r="APL38" s="1844"/>
      <c r="APM38" s="1844"/>
      <c r="APN38" s="1844"/>
      <c r="APO38" s="1844"/>
      <c r="APP38" s="1844"/>
      <c r="APQ38" s="1844"/>
      <c r="APR38" s="1844"/>
      <c r="APS38" s="1844"/>
      <c r="APT38" s="1844"/>
      <c r="APU38" s="1844"/>
      <c r="APV38" s="1844"/>
      <c r="APW38" s="1844"/>
      <c r="APX38" s="1844"/>
      <c r="APY38" s="1844"/>
      <c r="APZ38" s="1844"/>
      <c r="AQA38" s="1844"/>
      <c r="AQB38" s="1844"/>
      <c r="AQC38" s="1844"/>
      <c r="AQD38" s="1844"/>
      <c r="AQE38" s="1844"/>
      <c r="AQF38" s="1844"/>
      <c r="AQG38" s="1844"/>
      <c r="AQH38" s="1844"/>
      <c r="AQI38" s="1844"/>
      <c r="AQJ38" s="1844"/>
      <c r="AQK38" s="1844"/>
      <c r="AQL38" s="1844"/>
      <c r="AQM38" s="1844"/>
      <c r="AQN38" s="1844"/>
      <c r="AQO38" s="1844"/>
      <c r="AQP38" s="1844"/>
      <c r="AQQ38" s="1844"/>
      <c r="AQR38" s="1844"/>
      <c r="AQS38" s="1844"/>
      <c r="AQT38" s="1844"/>
      <c r="AQU38" s="1844"/>
      <c r="AQV38" s="1844"/>
      <c r="AQW38" s="1844"/>
      <c r="AQX38" s="1844"/>
      <c r="AQY38" s="1844"/>
      <c r="AQZ38" s="1844"/>
      <c r="ARA38" s="1844"/>
      <c r="ARB38" s="1844"/>
      <c r="ARC38" s="1844"/>
      <c r="ARD38" s="1844"/>
      <c r="ARE38" s="1844"/>
      <c r="ARF38" s="1844"/>
      <c r="ARG38" s="1844"/>
      <c r="ARH38" s="1844"/>
      <c r="ARI38" s="1844"/>
      <c r="ARJ38" s="1844"/>
      <c r="ARK38" s="1844"/>
      <c r="ARL38" s="1844"/>
      <c r="ARM38" s="1844"/>
      <c r="ARN38" s="1844"/>
      <c r="ARO38" s="1844"/>
      <c r="ARP38" s="1844"/>
      <c r="ARQ38" s="1844"/>
      <c r="ARR38" s="1844"/>
      <c r="ARS38" s="1844"/>
      <c r="ART38" s="1844"/>
      <c r="ARU38" s="1844"/>
      <c r="ARV38" s="1844"/>
      <c r="ARW38" s="1844"/>
      <c r="ARX38" s="1844"/>
      <c r="ARY38" s="1844"/>
      <c r="ARZ38" s="1844"/>
      <c r="ASA38" s="1844"/>
      <c r="ASB38" s="1844"/>
      <c r="ASC38" s="1844"/>
      <c r="ASD38" s="1844"/>
      <c r="ASE38" s="1844"/>
      <c r="ASF38" s="1844"/>
      <c r="ASG38" s="1844"/>
      <c r="ASH38" s="1844"/>
      <c r="ASI38" s="1844"/>
      <c r="ASJ38" s="1844"/>
      <c r="ASK38" s="1844"/>
      <c r="ASL38" s="1844"/>
      <c r="ASM38" s="1844"/>
      <c r="ASN38" s="1844"/>
      <c r="ASO38" s="1844"/>
      <c r="ASP38" s="1844"/>
      <c r="ASQ38" s="1844"/>
      <c r="ASR38" s="1844"/>
      <c r="ASS38" s="1844"/>
      <c r="AST38" s="1844"/>
      <c r="ASU38" s="1844"/>
      <c r="ASV38" s="1844"/>
      <c r="ASW38" s="1844"/>
      <c r="ASX38" s="1844"/>
      <c r="ASY38" s="1844"/>
      <c r="ASZ38" s="1844"/>
      <c r="ATA38" s="1844"/>
      <c r="ATB38" s="1844"/>
      <c r="ATC38" s="1844"/>
      <c r="ATD38" s="1844"/>
      <c r="ATE38" s="1844"/>
      <c r="ATF38" s="1844"/>
      <c r="ATG38" s="1844"/>
      <c r="ATH38" s="1844"/>
      <c r="ATI38" s="1844"/>
      <c r="ATJ38" s="1844"/>
      <c r="ATK38" s="1844"/>
      <c r="ATL38" s="1844"/>
      <c r="ATM38" s="1844"/>
      <c r="ATN38" s="1844"/>
      <c r="ATO38" s="1844"/>
      <c r="ATP38" s="1844"/>
      <c r="ATQ38" s="1844"/>
      <c r="ATR38" s="1844"/>
      <c r="ATS38" s="1844"/>
      <c r="ATT38" s="1844"/>
      <c r="ATU38" s="1844"/>
      <c r="ATV38" s="1844"/>
      <c r="ATW38" s="1844"/>
      <c r="ATX38" s="1844"/>
      <c r="ATY38" s="1844"/>
      <c r="ATZ38" s="1844"/>
      <c r="AUA38" s="1844"/>
      <c r="AUB38" s="1844"/>
      <c r="AUC38" s="1844"/>
      <c r="AUD38" s="1844"/>
      <c r="AUE38" s="1844"/>
      <c r="AUF38" s="1844"/>
      <c r="AUG38" s="1844"/>
      <c r="AUH38" s="1844"/>
      <c r="AUI38" s="1844"/>
      <c r="AUJ38" s="1844"/>
      <c r="AUK38" s="1844"/>
      <c r="AUL38" s="1844"/>
      <c r="AUM38" s="1844"/>
      <c r="AUN38" s="1844"/>
      <c r="AUO38" s="1844"/>
      <c r="AUP38" s="1844"/>
      <c r="AUQ38" s="1844"/>
      <c r="AUR38" s="1844"/>
      <c r="AUS38" s="1844"/>
      <c r="AUT38" s="1844"/>
      <c r="AUU38" s="1844"/>
      <c r="AUV38" s="1844"/>
      <c r="AUW38" s="1844"/>
      <c r="AUX38" s="1844"/>
      <c r="AUY38" s="1844"/>
      <c r="AUZ38" s="1844"/>
      <c r="AVA38" s="1844"/>
      <c r="AVB38" s="1844"/>
      <c r="AVC38" s="1844"/>
      <c r="AVD38" s="1844"/>
      <c r="AVE38" s="1844"/>
      <c r="AVF38" s="1844"/>
      <c r="AVG38" s="1844"/>
      <c r="AVH38" s="1844"/>
      <c r="AVI38" s="1844"/>
      <c r="AVJ38" s="1844"/>
      <c r="AVK38" s="1844"/>
      <c r="AVL38" s="1844"/>
      <c r="AVM38" s="1844"/>
      <c r="AVN38" s="1844"/>
      <c r="AVO38" s="1844"/>
      <c r="AVP38" s="1844"/>
      <c r="AVQ38" s="1844"/>
      <c r="AVR38" s="1844"/>
      <c r="AVS38" s="1844"/>
      <c r="AVT38" s="1844"/>
      <c r="AVU38" s="1844"/>
      <c r="AVV38" s="1844"/>
      <c r="AVW38" s="1844"/>
      <c r="AVX38" s="1844"/>
      <c r="AVY38" s="1844"/>
      <c r="AVZ38" s="1844"/>
      <c r="AWA38" s="1844"/>
      <c r="AWB38" s="1844"/>
      <c r="AWC38" s="1844"/>
      <c r="AWD38" s="1844"/>
      <c r="AWE38" s="1844"/>
      <c r="AWF38" s="1844"/>
      <c r="AWG38" s="1844"/>
      <c r="AWH38" s="1844"/>
      <c r="AWI38" s="1844"/>
      <c r="AWJ38" s="1844"/>
      <c r="AWK38" s="1844"/>
      <c r="AWL38" s="1844"/>
      <c r="AWM38" s="1844"/>
      <c r="AWN38" s="1844"/>
      <c r="AWO38" s="1844"/>
      <c r="AWP38" s="1844"/>
      <c r="AWQ38" s="1844"/>
      <c r="AWR38" s="1844"/>
      <c r="AWS38" s="1844"/>
      <c r="AWT38" s="1844"/>
      <c r="AWU38" s="1844"/>
      <c r="AWV38" s="1844"/>
      <c r="AWW38" s="1844"/>
      <c r="AWX38" s="1844"/>
      <c r="AWY38" s="1844"/>
      <c r="AWZ38" s="1844"/>
      <c r="AXA38" s="1844"/>
      <c r="AXB38" s="1844"/>
      <c r="AXC38" s="1844"/>
      <c r="AXD38" s="1844"/>
      <c r="AXE38" s="1844"/>
      <c r="AXF38" s="1844"/>
      <c r="AXG38" s="1844"/>
      <c r="AXH38" s="1844"/>
      <c r="AXI38" s="1844"/>
      <c r="AXJ38" s="1844"/>
      <c r="AXK38" s="1844"/>
      <c r="AXL38" s="1844"/>
      <c r="AXM38" s="1844"/>
      <c r="AXN38" s="1844"/>
      <c r="AXO38" s="1844"/>
      <c r="AXP38" s="1844"/>
      <c r="AXQ38" s="1844"/>
      <c r="AXR38" s="1844"/>
      <c r="AXS38" s="1844"/>
      <c r="AXT38" s="1844"/>
      <c r="AXU38" s="1844"/>
      <c r="AXV38" s="1844"/>
      <c r="AXW38" s="1844"/>
      <c r="AXX38" s="1844"/>
      <c r="AXY38" s="1844"/>
      <c r="AXZ38" s="1844"/>
      <c r="AYA38" s="1844"/>
      <c r="AYB38" s="1844"/>
      <c r="AYC38" s="1844"/>
      <c r="AYD38" s="1844"/>
      <c r="AYE38" s="1844"/>
      <c r="AYF38" s="1844"/>
      <c r="AYG38" s="1844"/>
      <c r="AYH38" s="1844"/>
      <c r="AYI38" s="1844"/>
      <c r="AYJ38" s="1844"/>
      <c r="AYK38" s="1844"/>
      <c r="AYL38" s="1844"/>
      <c r="AYM38" s="1844"/>
      <c r="AYN38" s="1844"/>
      <c r="AYO38" s="1844"/>
      <c r="AYP38" s="1844"/>
      <c r="AYQ38" s="1844"/>
      <c r="AYR38" s="1844"/>
      <c r="AYS38" s="1844"/>
      <c r="AYT38" s="1844"/>
      <c r="AYU38" s="1844"/>
      <c r="AYV38" s="1844"/>
      <c r="AYW38" s="1844"/>
      <c r="AYX38" s="1844"/>
      <c r="AYY38" s="1844"/>
      <c r="AYZ38" s="1844"/>
      <c r="AZA38" s="1844"/>
      <c r="AZB38" s="1844"/>
      <c r="AZC38" s="1844"/>
      <c r="AZD38" s="1844"/>
      <c r="AZE38" s="1844"/>
      <c r="AZF38" s="1844"/>
      <c r="AZG38" s="1844"/>
      <c r="AZH38" s="1844"/>
      <c r="AZI38" s="1844"/>
      <c r="AZJ38" s="1844"/>
      <c r="AZK38" s="1844"/>
      <c r="AZL38" s="1844"/>
      <c r="AZM38" s="1844"/>
      <c r="AZN38" s="1844"/>
      <c r="AZO38" s="1844"/>
      <c r="AZP38" s="1844"/>
      <c r="AZQ38" s="1844"/>
      <c r="AZR38" s="1844"/>
      <c r="AZS38" s="1844"/>
      <c r="AZT38" s="1844"/>
      <c r="AZU38" s="1844"/>
      <c r="AZV38" s="1844"/>
      <c r="AZW38" s="1844"/>
      <c r="AZX38" s="1844"/>
      <c r="AZY38" s="1844"/>
      <c r="AZZ38" s="1844"/>
      <c r="BAA38" s="1844"/>
      <c r="BAB38" s="1844"/>
      <c r="BAC38" s="1844"/>
      <c r="BAD38" s="1844"/>
      <c r="BAE38" s="1844"/>
      <c r="BAF38" s="1844"/>
      <c r="BAG38" s="1844"/>
      <c r="BAH38" s="1844"/>
      <c r="BAI38" s="1844"/>
      <c r="BAJ38" s="1844"/>
      <c r="BAK38" s="1844"/>
      <c r="BAL38" s="1844"/>
      <c r="BAM38" s="1844"/>
      <c r="BAN38" s="1844"/>
      <c r="BAO38" s="1844"/>
      <c r="BAP38" s="1844"/>
      <c r="BAQ38" s="1844"/>
      <c r="BAR38" s="1844"/>
      <c r="BAS38" s="1844"/>
      <c r="BAT38" s="1844"/>
      <c r="BAU38" s="1844"/>
      <c r="BAV38" s="1844"/>
      <c r="BAW38" s="1844"/>
      <c r="BAX38" s="1844"/>
      <c r="BAY38" s="1844"/>
      <c r="BAZ38" s="1844"/>
      <c r="BBA38" s="1844"/>
      <c r="BBB38" s="1844"/>
      <c r="BBC38" s="1844"/>
      <c r="BBD38" s="1844"/>
      <c r="BBE38" s="1844"/>
      <c r="BBF38" s="1844"/>
      <c r="BBG38" s="1844"/>
      <c r="BBH38" s="1844"/>
      <c r="BBI38" s="1844"/>
      <c r="BBJ38" s="1844"/>
      <c r="BBK38" s="1844"/>
      <c r="BBL38" s="1844"/>
      <c r="BBM38" s="1844"/>
      <c r="BBN38" s="1844"/>
      <c r="BBO38" s="1844"/>
      <c r="BBP38" s="1844"/>
      <c r="BBQ38" s="1844"/>
      <c r="BBR38" s="1844"/>
      <c r="BBS38" s="1844"/>
      <c r="BBT38" s="1844"/>
      <c r="BBU38" s="1844"/>
      <c r="BBV38" s="1844"/>
      <c r="BBW38" s="1844"/>
      <c r="BBX38" s="1844"/>
      <c r="BBY38" s="1844"/>
      <c r="BBZ38" s="1844"/>
      <c r="BCA38" s="1844"/>
      <c r="BCB38" s="1844"/>
      <c r="BCC38" s="1844"/>
      <c r="BCD38" s="1844"/>
      <c r="BCE38" s="1844"/>
      <c r="BCF38" s="1844"/>
      <c r="BCG38" s="1844"/>
      <c r="BCH38" s="1844"/>
      <c r="BCI38" s="1844"/>
      <c r="BCJ38" s="1844"/>
      <c r="BCK38" s="1844"/>
      <c r="BCL38" s="1844"/>
      <c r="BCM38" s="1844"/>
      <c r="BCN38" s="1844"/>
      <c r="BCO38" s="1844"/>
      <c r="BCP38" s="1844"/>
      <c r="BCQ38" s="1844"/>
      <c r="BCR38" s="1844"/>
      <c r="BCS38" s="1844"/>
      <c r="BCT38" s="1844"/>
      <c r="BCU38" s="1844"/>
      <c r="BCV38" s="1844"/>
      <c r="BCW38" s="1844"/>
      <c r="BCX38" s="1844"/>
      <c r="BCY38" s="1844"/>
      <c r="BCZ38" s="1844"/>
      <c r="BDA38" s="1844"/>
      <c r="BDB38" s="1844"/>
      <c r="BDC38" s="1844"/>
      <c r="BDD38" s="1844"/>
      <c r="BDE38" s="1844"/>
      <c r="BDF38" s="1844"/>
      <c r="BDG38" s="1844"/>
      <c r="BDH38" s="1844"/>
      <c r="BDI38" s="1844"/>
      <c r="BDJ38" s="1844"/>
      <c r="BDK38" s="1844"/>
      <c r="BDL38" s="1844"/>
      <c r="BDM38" s="1844"/>
      <c r="BDN38" s="1844"/>
      <c r="BDO38" s="1844"/>
      <c r="BDP38" s="1844"/>
      <c r="BDQ38" s="1844"/>
      <c r="BDR38" s="1844"/>
      <c r="BDS38" s="1844"/>
      <c r="BDT38" s="1844"/>
      <c r="BDU38" s="1844"/>
      <c r="BDV38" s="1844"/>
      <c r="BDW38" s="1844"/>
      <c r="BDX38" s="1844"/>
      <c r="BDY38" s="1844"/>
      <c r="BDZ38" s="1844"/>
      <c r="BEA38" s="1844"/>
      <c r="BEB38" s="1844"/>
      <c r="BEC38" s="1844"/>
      <c r="BED38" s="1844"/>
      <c r="BEE38" s="1844"/>
      <c r="BEF38" s="1844"/>
      <c r="BEG38" s="1844"/>
      <c r="BEH38" s="1844"/>
      <c r="BEI38" s="1844"/>
      <c r="BEJ38" s="1844"/>
      <c r="BEK38" s="1844"/>
      <c r="BEL38" s="1844"/>
      <c r="BEM38" s="1844"/>
      <c r="BEN38" s="1844"/>
      <c r="BEO38" s="1844"/>
      <c r="BEP38" s="1844"/>
      <c r="BEQ38" s="1844"/>
      <c r="BER38" s="1844"/>
      <c r="BES38" s="1844"/>
      <c r="BET38" s="1844"/>
      <c r="BEU38" s="1844"/>
      <c r="BEV38" s="1844"/>
      <c r="BEW38" s="1844"/>
      <c r="BEX38" s="1844"/>
      <c r="BEY38" s="1844"/>
      <c r="BEZ38" s="1844"/>
      <c r="BFA38" s="1844"/>
      <c r="BFB38" s="1844"/>
      <c r="BFC38" s="1844"/>
      <c r="BFD38" s="1844"/>
      <c r="BFE38" s="1844"/>
      <c r="BFF38" s="1844"/>
      <c r="BFG38" s="1844"/>
      <c r="BFH38" s="1844"/>
      <c r="BFI38" s="1844"/>
      <c r="BFJ38" s="1844"/>
      <c r="BFK38" s="1844"/>
      <c r="BFL38" s="1844"/>
      <c r="BFM38" s="1844"/>
      <c r="BFN38" s="1844"/>
      <c r="BFO38" s="1844"/>
      <c r="BFP38" s="1844"/>
      <c r="BFQ38" s="1844"/>
      <c r="BFR38" s="1844"/>
      <c r="BFS38" s="1844"/>
      <c r="BFT38" s="1844"/>
      <c r="BFU38" s="1844"/>
      <c r="BFV38" s="1844"/>
      <c r="BFW38" s="1844"/>
      <c r="BFX38" s="1844"/>
      <c r="BFY38" s="1844"/>
      <c r="BFZ38" s="1844"/>
      <c r="BGA38" s="1844"/>
      <c r="BGB38" s="1844"/>
      <c r="BGC38" s="1844"/>
      <c r="BGD38" s="1844"/>
      <c r="BGE38" s="1844"/>
      <c r="BGF38" s="1844"/>
      <c r="BGG38" s="1844"/>
      <c r="BGH38" s="1844"/>
      <c r="BGI38" s="1844"/>
      <c r="BGJ38" s="1844"/>
      <c r="BGK38" s="1844"/>
      <c r="BGL38" s="1844"/>
      <c r="BGM38" s="1844"/>
      <c r="BGN38" s="1844"/>
      <c r="BGO38" s="1844"/>
      <c r="BGP38" s="1844"/>
      <c r="BGQ38" s="1844"/>
      <c r="BGR38" s="1844"/>
      <c r="BGS38" s="1844"/>
      <c r="BGT38" s="1844"/>
      <c r="BGU38" s="1844"/>
      <c r="BGV38" s="1844"/>
      <c r="BGW38" s="1844"/>
      <c r="BGX38" s="1844"/>
      <c r="BGY38" s="1844"/>
      <c r="BGZ38" s="1844"/>
      <c r="BHA38" s="1844"/>
      <c r="BHB38" s="1844"/>
      <c r="BHC38" s="1844"/>
      <c r="BHD38" s="1844"/>
      <c r="BHE38" s="1844"/>
      <c r="BHF38" s="1844"/>
      <c r="BHG38" s="1844"/>
      <c r="BHH38" s="1844"/>
      <c r="BHI38" s="1844"/>
      <c r="BHJ38" s="1844"/>
      <c r="BHK38" s="1844"/>
      <c r="BHL38" s="1844"/>
      <c r="BHM38" s="1844"/>
      <c r="BHN38" s="1844"/>
      <c r="BHO38" s="1844"/>
      <c r="BHP38" s="1844"/>
      <c r="BHQ38" s="1844"/>
      <c r="BHR38" s="1844"/>
      <c r="BHS38" s="1844"/>
      <c r="BHT38" s="1844"/>
      <c r="BHU38" s="1844"/>
      <c r="BHV38" s="1844"/>
      <c r="BHW38" s="1844"/>
      <c r="BHX38" s="1844"/>
      <c r="BHY38" s="1844"/>
      <c r="BHZ38" s="1844"/>
      <c r="BIA38" s="1844"/>
      <c r="BIB38" s="1844"/>
      <c r="BIC38" s="1844"/>
      <c r="BID38" s="1844"/>
      <c r="BIE38" s="1844"/>
      <c r="BIF38" s="1844"/>
      <c r="BIG38" s="1844"/>
      <c r="BIH38" s="1844"/>
      <c r="BII38" s="1844"/>
      <c r="BIJ38" s="1844"/>
      <c r="BIK38" s="1844"/>
      <c r="BIL38" s="1844"/>
      <c r="BIM38" s="1844"/>
      <c r="BIN38" s="1844"/>
      <c r="BIO38" s="1844"/>
      <c r="BIP38" s="1844"/>
      <c r="BIQ38" s="1844"/>
      <c r="BIR38" s="1844"/>
      <c r="BIS38" s="1844"/>
      <c r="BIT38" s="1844"/>
      <c r="BIU38" s="1844"/>
      <c r="BIV38" s="1844"/>
      <c r="BIW38" s="1844"/>
      <c r="BIX38" s="1844"/>
      <c r="BIY38" s="1844"/>
      <c r="BIZ38" s="1844"/>
      <c r="BJA38" s="1844"/>
      <c r="BJB38" s="1844"/>
      <c r="BJC38" s="1844"/>
      <c r="BJD38" s="1844"/>
      <c r="BJE38" s="1844"/>
      <c r="BJF38" s="1844"/>
      <c r="BJG38" s="1844"/>
      <c r="BJH38" s="1844"/>
      <c r="BJI38" s="1844"/>
      <c r="BJJ38" s="1844"/>
      <c r="BJK38" s="1844"/>
      <c r="BJL38" s="1844"/>
      <c r="BJM38" s="1844"/>
      <c r="BJN38" s="1844"/>
      <c r="BJO38" s="1844"/>
      <c r="BJP38" s="1844"/>
      <c r="BJQ38" s="1844"/>
      <c r="BJR38" s="1844"/>
      <c r="BJS38" s="1844"/>
      <c r="BJT38" s="1844"/>
      <c r="BJU38" s="1844"/>
      <c r="BJV38" s="1844"/>
      <c r="BJW38" s="1844"/>
      <c r="BJX38" s="1844"/>
      <c r="BJY38" s="1844"/>
      <c r="BJZ38" s="1844"/>
      <c r="BKA38" s="1844"/>
      <c r="BKB38" s="1844"/>
      <c r="BKC38" s="1844"/>
      <c r="BKD38" s="1844"/>
      <c r="BKE38" s="1844"/>
      <c r="BKF38" s="1844"/>
      <c r="BKG38" s="1844"/>
      <c r="BKH38" s="1844"/>
      <c r="BKI38" s="1844"/>
      <c r="BKJ38" s="1844"/>
      <c r="BKK38" s="1844"/>
      <c r="BKL38" s="1844"/>
      <c r="BKM38" s="1844"/>
      <c r="BKN38" s="1844"/>
      <c r="BKO38" s="1844"/>
      <c r="BKP38" s="1844"/>
      <c r="BKQ38" s="1844"/>
      <c r="BKR38" s="1844"/>
      <c r="BKS38" s="1844"/>
      <c r="BKT38" s="1844"/>
      <c r="BKU38" s="1844"/>
      <c r="BKV38" s="1844"/>
      <c r="BKW38" s="1844"/>
      <c r="BKX38" s="1844"/>
      <c r="BKY38" s="1844"/>
      <c r="BKZ38" s="1844"/>
      <c r="BLA38" s="1844"/>
      <c r="BLB38" s="1844"/>
      <c r="BLC38" s="1844"/>
      <c r="BLD38" s="1844"/>
      <c r="BLE38" s="1844"/>
      <c r="BLF38" s="1844"/>
      <c r="BLG38" s="1844"/>
      <c r="BLH38" s="1844"/>
      <c r="BLI38" s="1844"/>
      <c r="BLJ38" s="1844"/>
      <c r="BLK38" s="1844"/>
      <c r="BLL38" s="1844"/>
      <c r="BLM38" s="1844"/>
      <c r="BLN38" s="1844"/>
      <c r="BLO38" s="1844"/>
      <c r="BLP38" s="1844"/>
      <c r="BLQ38" s="1844"/>
      <c r="BLR38" s="1844"/>
      <c r="BLS38" s="1844"/>
      <c r="BLT38" s="1844"/>
      <c r="BLU38" s="1844"/>
      <c r="BLV38" s="1844"/>
      <c r="BLW38" s="1844"/>
      <c r="BLX38" s="1844"/>
      <c r="BLY38" s="1844"/>
      <c r="BLZ38" s="1844"/>
      <c r="BMA38" s="1844"/>
      <c r="BMB38" s="1844"/>
      <c r="BMC38" s="1844"/>
      <c r="BMD38" s="1844"/>
      <c r="BME38" s="1844"/>
      <c r="BMF38" s="1844"/>
      <c r="BMG38" s="1844"/>
      <c r="BMH38" s="1844"/>
      <c r="BMI38" s="1844"/>
      <c r="BMJ38" s="1844"/>
      <c r="BMK38" s="1844"/>
      <c r="BML38" s="1844"/>
      <c r="BMM38" s="1844"/>
      <c r="BMN38" s="1844"/>
      <c r="BMO38" s="1844"/>
      <c r="BMP38" s="1844"/>
      <c r="BMQ38" s="1844"/>
      <c r="BMR38" s="1844"/>
      <c r="BMS38" s="1844"/>
      <c r="BMT38" s="1844"/>
      <c r="BMU38" s="1844"/>
      <c r="BMV38" s="1844"/>
      <c r="BMW38" s="1844"/>
      <c r="BMX38" s="1844"/>
      <c r="BMY38" s="1844"/>
      <c r="BMZ38" s="1844"/>
      <c r="BNA38" s="1844"/>
      <c r="BNB38" s="1844"/>
      <c r="BNC38" s="1844"/>
      <c r="BND38" s="1844"/>
      <c r="BNE38" s="1844"/>
      <c r="BNF38" s="1844"/>
      <c r="BNG38" s="1844"/>
      <c r="BNH38" s="1844"/>
      <c r="BNI38" s="1844"/>
      <c r="BNJ38" s="1844"/>
      <c r="BNK38" s="1844"/>
      <c r="BNL38" s="1844"/>
      <c r="BNM38" s="1844"/>
      <c r="BNN38" s="1844"/>
      <c r="BNO38" s="1844"/>
      <c r="BNP38" s="1844"/>
      <c r="BNQ38" s="1844"/>
      <c r="BNR38" s="1844"/>
      <c r="BNS38" s="1844"/>
      <c r="BNT38" s="1844"/>
      <c r="BNU38" s="1844"/>
      <c r="BNV38" s="1844"/>
      <c r="BNW38" s="1844"/>
      <c r="BNX38" s="1844"/>
      <c r="BNY38" s="1844"/>
      <c r="BNZ38" s="1844"/>
      <c r="BOA38" s="1844"/>
      <c r="BOB38" s="1844"/>
      <c r="BOC38" s="1844"/>
      <c r="BOD38" s="1844"/>
      <c r="BOE38" s="1844"/>
      <c r="BOF38" s="1844"/>
      <c r="BOG38" s="1844"/>
      <c r="BOH38" s="1844"/>
      <c r="BOI38" s="1844"/>
      <c r="BOJ38" s="1844"/>
      <c r="BOK38" s="1844"/>
      <c r="BOL38" s="1844"/>
      <c r="BOM38" s="1844"/>
      <c r="BON38" s="1844"/>
      <c r="BOO38" s="1844"/>
      <c r="BOP38" s="1844"/>
      <c r="BOQ38" s="1844"/>
      <c r="BOR38" s="1844"/>
      <c r="BOS38" s="1844"/>
      <c r="BOT38" s="1844"/>
      <c r="BOU38" s="1844"/>
      <c r="BOV38" s="1844"/>
      <c r="BOW38" s="1844"/>
      <c r="BOX38" s="1844"/>
      <c r="BOY38" s="1844"/>
      <c r="BOZ38" s="1844"/>
      <c r="BPA38" s="1844"/>
      <c r="BPB38" s="1844"/>
      <c r="BPC38" s="1844"/>
      <c r="BPD38" s="1844"/>
      <c r="BPE38" s="1844"/>
      <c r="BPF38" s="1844"/>
      <c r="BPG38" s="1844"/>
      <c r="BPH38" s="1844"/>
      <c r="BPI38" s="1844"/>
      <c r="BPJ38" s="1844"/>
      <c r="BPK38" s="1844"/>
      <c r="BPL38" s="1844"/>
      <c r="BPM38" s="1844"/>
      <c r="BPN38" s="1844"/>
      <c r="BPO38" s="1844"/>
      <c r="BPP38" s="1844"/>
      <c r="BPQ38" s="1844"/>
      <c r="BPR38" s="1844"/>
      <c r="BPS38" s="1844"/>
      <c r="BPT38" s="1844"/>
      <c r="BPU38" s="1844"/>
      <c r="BPV38" s="1844"/>
      <c r="BPW38" s="1844"/>
      <c r="BPX38" s="1844"/>
      <c r="BPY38" s="1844"/>
      <c r="BPZ38" s="1844"/>
      <c r="BQA38" s="1844"/>
      <c r="BQB38" s="1844"/>
      <c r="BQC38" s="1844"/>
      <c r="BQD38" s="1844"/>
      <c r="BQE38" s="1844"/>
      <c r="BQF38" s="1844"/>
      <c r="BQG38" s="1844"/>
      <c r="BQH38" s="1844"/>
      <c r="BQI38" s="1844"/>
      <c r="BQJ38" s="1844"/>
      <c r="BQK38" s="1844"/>
      <c r="BQL38" s="1844"/>
      <c r="BQM38" s="1844"/>
      <c r="BQN38" s="1844"/>
      <c r="BQO38" s="1844"/>
      <c r="BQP38" s="1844"/>
      <c r="BQQ38" s="1844"/>
      <c r="BQR38" s="1844"/>
      <c r="BQS38" s="1844"/>
      <c r="BQT38" s="1844"/>
      <c r="BQU38" s="1844"/>
      <c r="BQV38" s="1844"/>
      <c r="BQW38" s="1844"/>
      <c r="BQX38" s="1844"/>
      <c r="BQY38" s="1844"/>
      <c r="BQZ38" s="1844"/>
      <c r="BRA38" s="1844"/>
      <c r="BRB38" s="1844"/>
      <c r="BRC38" s="1844"/>
      <c r="BRD38" s="1844"/>
      <c r="BRE38" s="1844"/>
      <c r="BRF38" s="1844"/>
      <c r="BRG38" s="1844"/>
      <c r="BRH38" s="1844"/>
      <c r="BRI38" s="1844"/>
      <c r="BRJ38" s="1844"/>
      <c r="BRK38" s="1844"/>
      <c r="BRL38" s="1844"/>
      <c r="BRM38" s="1844"/>
      <c r="BRN38" s="1844"/>
      <c r="BRO38" s="1844"/>
      <c r="BRP38" s="1844"/>
      <c r="BRQ38" s="1844"/>
      <c r="BRR38" s="1844"/>
      <c r="BRS38" s="1844"/>
      <c r="BRT38" s="1844"/>
      <c r="BRU38" s="1844"/>
      <c r="BRV38" s="1844"/>
      <c r="BRW38" s="1844"/>
      <c r="BRX38" s="1844"/>
      <c r="BRY38" s="1844"/>
      <c r="BRZ38" s="1844"/>
      <c r="BSA38" s="1844"/>
      <c r="BSB38" s="1844"/>
      <c r="BSC38" s="1844"/>
      <c r="BSD38" s="1844"/>
      <c r="BSE38" s="1844"/>
      <c r="BSF38" s="1844"/>
      <c r="BSG38" s="1844"/>
      <c r="BSH38" s="1844"/>
      <c r="BSI38" s="1844"/>
      <c r="BSJ38" s="1844"/>
      <c r="BSK38" s="1844"/>
      <c r="BSL38" s="1844"/>
      <c r="BSM38" s="1844"/>
      <c r="BSN38" s="1844"/>
      <c r="BSO38" s="1844"/>
      <c r="BSP38" s="1844"/>
      <c r="BSQ38" s="1844"/>
      <c r="BSR38" s="1844"/>
      <c r="BSS38" s="1844"/>
      <c r="BST38" s="1844"/>
      <c r="BSU38" s="1844"/>
      <c r="BSV38" s="1844"/>
      <c r="BSW38" s="1844"/>
      <c r="BSX38" s="1844"/>
      <c r="BSY38" s="1844"/>
      <c r="BSZ38" s="1844"/>
      <c r="BTA38" s="1844"/>
      <c r="BTB38" s="1844"/>
      <c r="BTC38" s="1844"/>
      <c r="BTD38" s="1844"/>
      <c r="BTE38" s="1844"/>
      <c r="BTF38" s="1844"/>
      <c r="BTG38" s="1844"/>
      <c r="BTH38" s="1844"/>
      <c r="BTI38" s="1844"/>
      <c r="BTJ38" s="1844"/>
      <c r="BTK38" s="1844"/>
      <c r="BTL38" s="1844"/>
      <c r="BTM38" s="1844"/>
      <c r="BTN38" s="1844"/>
      <c r="BTO38" s="1844"/>
      <c r="BTP38" s="1844"/>
      <c r="BTQ38" s="1844"/>
      <c r="BTR38" s="1844"/>
      <c r="BTS38" s="1844"/>
      <c r="BTT38" s="1844"/>
      <c r="BTU38" s="1844"/>
      <c r="BTV38" s="1844"/>
      <c r="BTW38" s="1844"/>
      <c r="BTX38" s="1844"/>
      <c r="BTY38" s="1844"/>
      <c r="BTZ38" s="1844"/>
      <c r="BUA38" s="1844"/>
      <c r="BUB38" s="1844"/>
      <c r="BUC38" s="1844"/>
      <c r="BUD38" s="1844"/>
      <c r="BUE38" s="1844"/>
      <c r="BUF38" s="1844"/>
      <c r="BUG38" s="1844"/>
      <c r="BUH38" s="1844"/>
      <c r="BUI38" s="1844"/>
      <c r="BUJ38" s="1844"/>
      <c r="BUK38" s="1844"/>
      <c r="BUL38" s="1844"/>
      <c r="BUM38" s="1844"/>
      <c r="BUN38" s="1844"/>
      <c r="BUO38" s="1844"/>
      <c r="BUP38" s="1844"/>
      <c r="BUQ38" s="1844"/>
      <c r="BUR38" s="1844"/>
      <c r="BUS38" s="1844"/>
      <c r="BUT38" s="1844"/>
      <c r="BUU38" s="1844"/>
      <c r="BUV38" s="1844"/>
      <c r="BUW38" s="1844"/>
      <c r="BUX38" s="1844"/>
      <c r="BUY38" s="1844"/>
      <c r="BUZ38" s="1844"/>
      <c r="BVA38" s="1844"/>
      <c r="BVB38" s="1844"/>
      <c r="BVC38" s="1844"/>
      <c r="BVD38" s="1844"/>
      <c r="BVE38" s="1844"/>
      <c r="BVF38" s="1844"/>
      <c r="BVG38" s="1844"/>
      <c r="BVH38" s="1844"/>
      <c r="BVI38" s="1844"/>
      <c r="BVJ38" s="1844"/>
      <c r="BVK38" s="1844"/>
      <c r="BVL38" s="1844"/>
      <c r="BVM38" s="1844"/>
      <c r="BVN38" s="1844"/>
      <c r="BVO38" s="1844"/>
      <c r="BVP38" s="1844"/>
      <c r="BVQ38" s="1844"/>
      <c r="BVR38" s="1844"/>
      <c r="BVS38" s="1844"/>
      <c r="BVT38" s="1844"/>
      <c r="BVU38" s="1844"/>
      <c r="BVV38" s="1844"/>
      <c r="BVW38" s="1844"/>
      <c r="BVX38" s="1844"/>
      <c r="BVY38" s="1844"/>
      <c r="BVZ38" s="1844"/>
      <c r="BWA38" s="1844"/>
      <c r="BWB38" s="1844"/>
      <c r="BWC38" s="1844"/>
      <c r="BWD38" s="1844"/>
      <c r="BWE38" s="1844"/>
      <c r="BWF38" s="1844"/>
      <c r="BWG38" s="1844"/>
      <c r="BWH38" s="1844"/>
      <c r="BWI38" s="1844"/>
      <c r="BWJ38" s="1844"/>
      <c r="BWK38" s="1844"/>
      <c r="BWL38" s="1844"/>
      <c r="BWM38" s="1844"/>
      <c r="BWN38" s="1844"/>
      <c r="BWO38" s="1844"/>
      <c r="BWP38" s="1844"/>
      <c r="BWQ38" s="1844"/>
      <c r="BWR38" s="1844"/>
      <c r="BWS38" s="1844"/>
      <c r="BWT38" s="1844"/>
      <c r="BWU38" s="1844"/>
      <c r="BWV38" s="1844"/>
      <c r="BWW38" s="1844"/>
      <c r="BWX38" s="1844"/>
      <c r="BWY38" s="1844"/>
      <c r="BWZ38" s="1844"/>
      <c r="BXA38" s="1844"/>
      <c r="BXB38" s="1844"/>
      <c r="BXC38" s="1844"/>
      <c r="BXD38" s="1844"/>
      <c r="BXE38" s="1844"/>
      <c r="BXF38" s="1844"/>
      <c r="BXG38" s="1844"/>
      <c r="BXH38" s="1844"/>
      <c r="BXI38" s="1844"/>
      <c r="BXJ38" s="1844"/>
      <c r="BXK38" s="1844"/>
      <c r="BXL38" s="1844"/>
      <c r="BXM38" s="1844"/>
      <c r="BXN38" s="1844"/>
      <c r="BXO38" s="1844"/>
      <c r="BXP38" s="1844"/>
      <c r="BXQ38" s="1844"/>
      <c r="BXR38" s="1844"/>
      <c r="BXS38" s="1844"/>
      <c r="BXT38" s="1844"/>
      <c r="BXU38" s="1844"/>
      <c r="BXV38" s="1844"/>
      <c r="BXW38" s="1844"/>
      <c r="BXX38" s="1844"/>
      <c r="BXY38" s="1844"/>
      <c r="BXZ38" s="1844"/>
      <c r="BYA38" s="1844"/>
      <c r="BYB38" s="1844"/>
      <c r="BYC38" s="1844"/>
      <c r="BYD38" s="1844"/>
      <c r="BYE38" s="1844"/>
      <c r="BYF38" s="1844"/>
      <c r="BYG38" s="1844"/>
      <c r="BYH38" s="1844"/>
      <c r="BYI38" s="1844"/>
      <c r="BYJ38" s="1844"/>
      <c r="BYK38" s="1844"/>
      <c r="BYL38" s="1844"/>
      <c r="BYM38" s="1844"/>
      <c r="BYN38" s="1844"/>
      <c r="BYO38" s="1844"/>
      <c r="BYP38" s="1844"/>
      <c r="BYQ38" s="1844"/>
      <c r="BYR38" s="1844"/>
      <c r="BYS38" s="1844"/>
      <c r="BYT38" s="1844"/>
      <c r="BYU38" s="1844"/>
      <c r="BYV38" s="1844"/>
      <c r="BYW38" s="1844"/>
      <c r="BYX38" s="1844"/>
      <c r="BYY38" s="1844"/>
      <c r="BYZ38" s="1844"/>
      <c r="BZA38" s="1844"/>
      <c r="BZB38" s="1844"/>
      <c r="BZC38" s="1844"/>
      <c r="BZD38" s="1844"/>
      <c r="BZE38" s="1844"/>
      <c r="BZF38" s="1844"/>
      <c r="BZG38" s="1844"/>
      <c r="BZH38" s="1844"/>
      <c r="BZI38" s="1844"/>
      <c r="BZJ38" s="1844"/>
      <c r="BZK38" s="1844"/>
      <c r="BZL38" s="1844"/>
      <c r="BZM38" s="1844"/>
      <c r="BZN38" s="1844"/>
      <c r="BZO38" s="1844"/>
      <c r="BZP38" s="1844"/>
      <c r="BZQ38" s="1844"/>
      <c r="BZR38" s="1844"/>
      <c r="BZS38" s="1844"/>
      <c r="BZT38" s="1844"/>
      <c r="BZU38" s="1844"/>
      <c r="BZV38" s="1844"/>
      <c r="BZW38" s="1844"/>
      <c r="BZX38" s="1844"/>
      <c r="BZY38" s="1844"/>
      <c r="BZZ38" s="1844"/>
      <c r="CAA38" s="1844"/>
      <c r="CAB38" s="1844"/>
      <c r="CAC38" s="1844"/>
      <c r="CAD38" s="1844"/>
      <c r="CAE38" s="1844"/>
      <c r="CAF38" s="1844"/>
      <c r="CAG38" s="1844"/>
      <c r="CAH38" s="1844"/>
      <c r="CAI38" s="1844"/>
      <c r="CAJ38" s="1844"/>
      <c r="CAK38" s="1844"/>
      <c r="CAL38" s="1844"/>
      <c r="CAM38" s="1844"/>
      <c r="CAN38" s="1844"/>
      <c r="CAO38" s="1844"/>
      <c r="CAP38" s="1844"/>
      <c r="CAQ38" s="1844"/>
      <c r="CAR38" s="1844"/>
      <c r="CAS38" s="1844"/>
      <c r="CAT38" s="1844"/>
      <c r="CAU38" s="1844"/>
      <c r="CAV38" s="1844"/>
      <c r="CAW38" s="1844"/>
      <c r="CAX38" s="1844"/>
      <c r="CAY38" s="1844"/>
      <c r="CAZ38" s="1844"/>
      <c r="CBA38" s="1844"/>
      <c r="CBB38" s="1844"/>
      <c r="CBC38" s="1844"/>
      <c r="CBD38" s="1844"/>
      <c r="CBE38" s="1844"/>
      <c r="CBF38" s="1844"/>
      <c r="CBG38" s="1844"/>
      <c r="CBH38" s="1844"/>
      <c r="CBI38" s="1844"/>
      <c r="CBJ38" s="1844"/>
      <c r="CBK38" s="1844"/>
      <c r="CBL38" s="1844"/>
      <c r="CBM38" s="1844"/>
      <c r="CBN38" s="1844"/>
      <c r="CBO38" s="1844"/>
      <c r="CBP38" s="1844"/>
      <c r="CBQ38" s="1844"/>
      <c r="CBR38" s="1844"/>
      <c r="CBS38" s="1844"/>
      <c r="CBT38" s="1844"/>
      <c r="CBU38" s="1844"/>
      <c r="CBV38" s="1844"/>
      <c r="CBW38" s="1844"/>
      <c r="CBX38" s="1844"/>
      <c r="CBY38" s="1844"/>
      <c r="CBZ38" s="1844"/>
      <c r="CCA38" s="1844"/>
      <c r="CCB38" s="1844"/>
      <c r="CCC38" s="1844"/>
      <c r="CCD38" s="1844"/>
      <c r="CCE38" s="1844"/>
      <c r="CCF38" s="1844"/>
      <c r="CCG38" s="1844"/>
      <c r="CCH38" s="1844"/>
      <c r="CCI38" s="1844"/>
      <c r="CCJ38" s="1844"/>
      <c r="CCK38" s="1844"/>
      <c r="CCL38" s="1844"/>
      <c r="CCM38" s="1844"/>
      <c r="CCN38" s="1844"/>
      <c r="CCO38" s="1844"/>
      <c r="CCP38" s="1844"/>
      <c r="CCQ38" s="1844"/>
      <c r="CCR38" s="1844"/>
      <c r="CCS38" s="1844"/>
      <c r="CCT38" s="1844"/>
      <c r="CCU38" s="1844"/>
      <c r="CCV38" s="1844"/>
      <c r="CCW38" s="1844"/>
      <c r="CCX38" s="1844"/>
      <c r="CCY38" s="1844"/>
      <c r="CCZ38" s="1844"/>
      <c r="CDA38" s="1844"/>
      <c r="CDB38" s="1844"/>
      <c r="CDC38" s="1844"/>
      <c r="CDD38" s="1844"/>
      <c r="CDE38" s="1844"/>
      <c r="CDF38" s="1844"/>
      <c r="CDG38" s="1844"/>
      <c r="CDH38" s="1844"/>
      <c r="CDI38" s="1844"/>
      <c r="CDJ38" s="1844"/>
      <c r="CDK38" s="1844"/>
      <c r="CDL38" s="1844"/>
      <c r="CDM38" s="1844"/>
      <c r="CDN38" s="1844"/>
      <c r="CDO38" s="1844"/>
      <c r="CDP38" s="1844"/>
      <c r="CDQ38" s="1844"/>
      <c r="CDR38" s="1844"/>
      <c r="CDS38" s="1844"/>
      <c r="CDT38" s="1844"/>
      <c r="CDU38" s="1844"/>
      <c r="CDV38" s="1844"/>
      <c r="CDW38" s="1844"/>
      <c r="CDX38" s="1844"/>
      <c r="CDY38" s="1844"/>
      <c r="CDZ38" s="1844"/>
      <c r="CEA38" s="1844"/>
      <c r="CEB38" s="1844"/>
      <c r="CEC38" s="1844"/>
      <c r="CED38" s="1844"/>
      <c r="CEE38" s="1844"/>
      <c r="CEF38" s="1844"/>
      <c r="CEG38" s="1844"/>
      <c r="CEH38" s="1844"/>
      <c r="CEI38" s="1844"/>
      <c r="CEJ38" s="1844"/>
      <c r="CEK38" s="1844"/>
      <c r="CEL38" s="1844"/>
      <c r="CEM38" s="1844"/>
      <c r="CEN38" s="1844"/>
      <c r="CEO38" s="1844"/>
      <c r="CEP38" s="1844"/>
      <c r="CEQ38" s="1844"/>
      <c r="CER38" s="1844"/>
      <c r="CES38" s="1844"/>
      <c r="CET38" s="1844"/>
      <c r="CEU38" s="1844"/>
      <c r="CEV38" s="1844"/>
      <c r="CEW38" s="1844"/>
      <c r="CEX38" s="1844"/>
      <c r="CEY38" s="1844"/>
      <c r="CEZ38" s="1844"/>
      <c r="CFA38" s="1844"/>
      <c r="CFB38" s="1844"/>
      <c r="CFC38" s="1844"/>
      <c r="CFD38" s="1844"/>
      <c r="CFE38" s="1844"/>
      <c r="CFF38" s="1844"/>
      <c r="CFG38" s="1844"/>
      <c r="CFH38" s="1844"/>
      <c r="CFI38" s="1844"/>
      <c r="CFJ38" s="1844"/>
      <c r="CFK38" s="1844"/>
      <c r="CFL38" s="1844"/>
      <c r="CFM38" s="1844"/>
      <c r="CFN38" s="1844"/>
      <c r="CFO38" s="1844"/>
      <c r="CFP38" s="1844"/>
      <c r="CFQ38" s="1844"/>
      <c r="CFR38" s="1844"/>
      <c r="CFS38" s="1844"/>
      <c r="CFT38" s="1844"/>
      <c r="CFU38" s="1844"/>
      <c r="CFV38" s="1844"/>
      <c r="CFW38" s="1844"/>
      <c r="CFX38" s="1844"/>
      <c r="CFY38" s="1844"/>
      <c r="CFZ38" s="1844"/>
      <c r="CGA38" s="1844"/>
      <c r="CGB38" s="1844"/>
      <c r="CGC38" s="1844"/>
      <c r="CGD38" s="1844"/>
      <c r="CGE38" s="1844"/>
      <c r="CGF38" s="1844"/>
      <c r="CGG38" s="1844"/>
      <c r="CGH38" s="1844"/>
      <c r="CGI38" s="1844"/>
      <c r="CGJ38" s="1844"/>
      <c r="CGK38" s="1844"/>
      <c r="CGL38" s="1844"/>
      <c r="CGM38" s="1844"/>
      <c r="CGN38" s="1844"/>
      <c r="CGO38" s="1844"/>
      <c r="CGP38" s="1844"/>
      <c r="CGQ38" s="1844"/>
      <c r="CGR38" s="1844"/>
      <c r="CGS38" s="1844"/>
      <c r="CGT38" s="1844"/>
      <c r="CGU38" s="1844"/>
      <c r="CGV38" s="1844"/>
      <c r="CGW38" s="1844"/>
      <c r="CGX38" s="1844"/>
      <c r="CGY38" s="1844"/>
      <c r="CGZ38" s="1844"/>
      <c r="CHA38" s="1844"/>
      <c r="CHB38" s="1844"/>
      <c r="CHC38" s="1844"/>
      <c r="CHD38" s="1844"/>
      <c r="CHE38" s="1844"/>
      <c r="CHF38" s="1844"/>
      <c r="CHG38" s="1844"/>
      <c r="CHH38" s="1844"/>
      <c r="CHI38" s="1844"/>
      <c r="CHJ38" s="1844"/>
      <c r="CHK38" s="1844"/>
      <c r="CHL38" s="1844"/>
      <c r="CHM38" s="1844"/>
      <c r="CHN38" s="1844"/>
      <c r="CHO38" s="1844"/>
      <c r="CHP38" s="1844"/>
      <c r="CHQ38" s="1844"/>
      <c r="CHR38" s="1844"/>
      <c r="CHS38" s="1844"/>
      <c r="CHT38" s="1844"/>
      <c r="CHU38" s="1844"/>
      <c r="CHV38" s="1844"/>
      <c r="CHW38" s="1844"/>
      <c r="CHX38" s="1844"/>
      <c r="CHY38" s="1844"/>
      <c r="CHZ38" s="1844"/>
      <c r="CIA38" s="1844"/>
      <c r="CIB38" s="1844"/>
      <c r="CIC38" s="1844"/>
      <c r="CID38" s="1844"/>
      <c r="CIE38" s="1844"/>
      <c r="CIF38" s="1844"/>
      <c r="CIG38" s="1844"/>
      <c r="CIH38" s="1844"/>
      <c r="CII38" s="1844"/>
      <c r="CIJ38" s="1844"/>
      <c r="CIK38" s="1844"/>
      <c r="CIL38" s="1844"/>
      <c r="CIM38" s="1844"/>
      <c r="CIN38" s="1844"/>
      <c r="CIO38" s="1844"/>
      <c r="CIP38" s="1844"/>
      <c r="CIQ38" s="1844"/>
      <c r="CIR38" s="1844"/>
      <c r="CIS38" s="1844"/>
      <c r="CIT38" s="1844"/>
      <c r="CIU38" s="1844"/>
      <c r="CIV38" s="1844"/>
      <c r="CIW38" s="1844"/>
      <c r="CIX38" s="1844"/>
      <c r="CIY38" s="1844"/>
      <c r="CIZ38" s="1844"/>
      <c r="CJA38" s="1844"/>
      <c r="CJB38" s="1844"/>
      <c r="CJC38" s="1844"/>
      <c r="CJD38" s="1844"/>
      <c r="CJE38" s="1844"/>
      <c r="CJF38" s="1844"/>
      <c r="CJG38" s="1844"/>
      <c r="CJH38" s="1844"/>
      <c r="CJI38" s="1844"/>
      <c r="CJJ38" s="1844"/>
      <c r="CJK38" s="1844"/>
      <c r="CJL38" s="1844"/>
      <c r="CJM38" s="1844"/>
      <c r="CJN38" s="1844"/>
      <c r="CJO38" s="1844"/>
      <c r="CJP38" s="1844"/>
      <c r="CJQ38" s="1844"/>
      <c r="CJR38" s="1844"/>
      <c r="CJS38" s="1844"/>
      <c r="CJT38" s="1844"/>
      <c r="CJU38" s="1844"/>
      <c r="CJV38" s="1844"/>
      <c r="CJW38" s="1844"/>
      <c r="CJX38" s="1844"/>
      <c r="CJY38" s="1844"/>
      <c r="CJZ38" s="1844"/>
      <c r="CKA38" s="1844"/>
      <c r="CKB38" s="1844"/>
      <c r="CKC38" s="1844"/>
      <c r="CKD38" s="1844"/>
      <c r="CKE38" s="1844"/>
      <c r="CKF38" s="1844"/>
      <c r="CKG38" s="1844"/>
      <c r="CKH38" s="1844"/>
      <c r="CKI38" s="1844"/>
      <c r="CKJ38" s="1844"/>
      <c r="CKK38" s="1844"/>
      <c r="CKL38" s="1844"/>
      <c r="CKM38" s="1844"/>
      <c r="CKN38" s="1844"/>
      <c r="CKO38" s="1844"/>
      <c r="CKP38" s="1844"/>
      <c r="CKQ38" s="1844"/>
      <c r="CKR38" s="1844"/>
      <c r="CKS38" s="1844"/>
      <c r="CKT38" s="1844"/>
      <c r="CKU38" s="1844"/>
      <c r="CKV38" s="1844"/>
      <c r="CKW38" s="1844"/>
      <c r="CKX38" s="1844"/>
      <c r="CKY38" s="1844"/>
      <c r="CKZ38" s="1844"/>
      <c r="CLA38" s="1844"/>
      <c r="CLB38" s="1844"/>
      <c r="CLC38" s="1844"/>
      <c r="CLD38" s="1844"/>
      <c r="CLE38" s="1844"/>
      <c r="CLF38" s="1844"/>
      <c r="CLG38" s="1844"/>
      <c r="CLH38" s="1844"/>
      <c r="CLI38" s="1844"/>
      <c r="CLJ38" s="1844"/>
      <c r="CLK38" s="1844"/>
      <c r="CLL38" s="1844"/>
      <c r="CLM38" s="1844"/>
      <c r="CLN38" s="1844"/>
      <c r="CLO38" s="1844"/>
      <c r="CLP38" s="1844"/>
      <c r="CLQ38" s="1844"/>
      <c r="CLR38" s="1844"/>
      <c r="CLS38" s="1844"/>
      <c r="CLT38" s="1844"/>
      <c r="CLU38" s="1844"/>
      <c r="CLV38" s="1844"/>
      <c r="CLW38" s="1844"/>
      <c r="CLX38" s="1844"/>
      <c r="CLY38" s="1844"/>
      <c r="CLZ38" s="1844"/>
      <c r="CMA38" s="1844"/>
      <c r="CMB38" s="1844"/>
      <c r="CMC38" s="1844"/>
      <c r="CMD38" s="1844"/>
      <c r="CME38" s="1844"/>
      <c r="CMF38" s="1844"/>
      <c r="CMG38" s="1844"/>
      <c r="CMH38" s="1844"/>
      <c r="CMI38" s="1844"/>
      <c r="CMJ38" s="1844"/>
      <c r="CMK38" s="1844"/>
      <c r="CML38" s="1844"/>
      <c r="CMM38" s="1844"/>
      <c r="CMN38" s="1844"/>
      <c r="CMO38" s="1844"/>
      <c r="CMP38" s="1844"/>
      <c r="CMQ38" s="1844"/>
      <c r="CMR38" s="1844"/>
      <c r="CMS38" s="1844"/>
      <c r="CMT38" s="1844"/>
      <c r="CMU38" s="1844"/>
      <c r="CMV38" s="1844"/>
      <c r="CMW38" s="1844"/>
      <c r="CMX38" s="1844"/>
      <c r="CMY38" s="1844"/>
      <c r="CMZ38" s="1844"/>
      <c r="CNA38" s="1844"/>
      <c r="CNB38" s="1844"/>
      <c r="CNC38" s="1844"/>
      <c r="CND38" s="1844"/>
      <c r="CNE38" s="1844"/>
      <c r="CNF38" s="1844"/>
      <c r="CNG38" s="1844"/>
      <c r="CNH38" s="1844"/>
      <c r="CNI38" s="1844"/>
      <c r="CNJ38" s="1844"/>
      <c r="CNK38" s="1844"/>
      <c r="CNL38" s="1844"/>
      <c r="CNM38" s="1844"/>
      <c r="CNN38" s="1844"/>
      <c r="CNO38" s="1844"/>
      <c r="CNP38" s="1844"/>
      <c r="CNQ38" s="1844"/>
      <c r="CNR38" s="1844"/>
      <c r="CNS38" s="1844"/>
      <c r="CNT38" s="1844"/>
      <c r="CNU38" s="1844"/>
      <c r="CNV38" s="1844"/>
      <c r="CNW38" s="1844"/>
      <c r="CNX38" s="1844"/>
      <c r="CNY38" s="1844"/>
      <c r="CNZ38" s="1844"/>
      <c r="COA38" s="1844"/>
      <c r="COB38" s="1844"/>
      <c r="COC38" s="1844"/>
      <c r="COD38" s="1844"/>
      <c r="COE38" s="1844"/>
      <c r="COF38" s="1844"/>
      <c r="COG38" s="1844"/>
      <c r="COH38" s="1844"/>
      <c r="COI38" s="1844"/>
      <c r="COJ38" s="1844"/>
      <c r="COK38" s="1844"/>
      <c r="COL38" s="1844"/>
      <c r="COM38" s="1844"/>
      <c r="CON38" s="1844"/>
      <c r="COO38" s="1844"/>
      <c r="COP38" s="1844"/>
      <c r="COQ38" s="1844"/>
      <c r="COR38" s="1844"/>
      <c r="COS38" s="1844"/>
      <c r="COT38" s="1844"/>
      <c r="COU38" s="1844"/>
      <c r="COV38" s="1844"/>
      <c r="COW38" s="1844"/>
      <c r="COX38" s="1844"/>
      <c r="COY38" s="1844"/>
      <c r="COZ38" s="1844"/>
      <c r="CPA38" s="1844"/>
      <c r="CPB38" s="1844"/>
      <c r="CPC38" s="1844"/>
      <c r="CPD38" s="1844"/>
      <c r="CPE38" s="1844"/>
      <c r="CPF38" s="1844"/>
      <c r="CPG38" s="1844"/>
      <c r="CPH38" s="1844"/>
      <c r="CPI38" s="1844"/>
      <c r="CPJ38" s="1844"/>
      <c r="CPK38" s="1844"/>
      <c r="CPL38" s="1844"/>
      <c r="CPM38" s="1844"/>
      <c r="CPN38" s="1844"/>
      <c r="CPO38" s="1844"/>
      <c r="CPP38" s="1844"/>
      <c r="CPQ38" s="1844"/>
      <c r="CPR38" s="1844"/>
      <c r="CPS38" s="1844"/>
      <c r="CPT38" s="1844"/>
      <c r="CPU38" s="1844"/>
      <c r="CPV38" s="1844"/>
      <c r="CPW38" s="1844"/>
      <c r="CPX38" s="1844"/>
      <c r="CPY38" s="1844"/>
      <c r="CPZ38" s="1844"/>
      <c r="CQA38" s="1844"/>
      <c r="CQB38" s="1844"/>
      <c r="CQC38" s="1844"/>
      <c r="CQD38" s="1844"/>
      <c r="CQE38" s="1844"/>
      <c r="CQF38" s="1844"/>
      <c r="CQG38" s="1844"/>
      <c r="CQH38" s="1844"/>
      <c r="CQI38" s="1844"/>
      <c r="CQJ38" s="1844"/>
      <c r="CQK38" s="1844"/>
      <c r="CQL38" s="1844"/>
      <c r="CQM38" s="1844"/>
      <c r="CQN38" s="1844"/>
      <c r="CQO38" s="1844"/>
      <c r="CQP38" s="1844"/>
      <c r="CQQ38" s="1844"/>
      <c r="CQR38" s="1844"/>
      <c r="CQS38" s="1844"/>
      <c r="CQT38" s="1844"/>
      <c r="CQU38" s="1844"/>
      <c r="CQV38" s="1844"/>
      <c r="CQW38" s="1844"/>
      <c r="CQX38" s="1844"/>
      <c r="CQY38" s="1844"/>
      <c r="CQZ38" s="1844"/>
      <c r="CRA38" s="1844"/>
      <c r="CRB38" s="1844"/>
      <c r="CRC38" s="1844"/>
      <c r="CRD38" s="1844"/>
      <c r="CRE38" s="1844"/>
      <c r="CRF38" s="1844"/>
      <c r="CRG38" s="1844"/>
      <c r="CRH38" s="1844"/>
      <c r="CRI38" s="1844"/>
      <c r="CRJ38" s="1844"/>
      <c r="CRK38" s="1844"/>
      <c r="CRL38" s="1844"/>
      <c r="CRM38" s="1844"/>
      <c r="CRN38" s="1844"/>
      <c r="CRO38" s="1844"/>
      <c r="CRP38" s="1844"/>
      <c r="CRQ38" s="1844"/>
      <c r="CRR38" s="1844"/>
      <c r="CRS38" s="1844"/>
      <c r="CRT38" s="1844"/>
      <c r="CRU38" s="1844"/>
      <c r="CRV38" s="1844"/>
      <c r="CRW38" s="1844"/>
      <c r="CRX38" s="1844"/>
      <c r="CRY38" s="1844"/>
      <c r="CRZ38" s="1844"/>
      <c r="CSA38" s="1844"/>
      <c r="CSB38" s="1844"/>
      <c r="CSC38" s="1844"/>
      <c r="CSD38" s="1844"/>
      <c r="CSE38" s="1844"/>
      <c r="CSF38" s="1844"/>
      <c r="CSG38" s="1844"/>
      <c r="CSH38" s="1844"/>
      <c r="CSI38" s="1844"/>
      <c r="CSJ38" s="1844"/>
      <c r="CSK38" s="1844"/>
      <c r="CSL38" s="1844"/>
      <c r="CSM38" s="1844"/>
      <c r="CSN38" s="1844"/>
      <c r="CSO38" s="1844"/>
      <c r="CSP38" s="1844"/>
      <c r="CSQ38" s="1844"/>
      <c r="CSR38" s="1844"/>
      <c r="CSS38" s="1844"/>
      <c r="CST38" s="1844"/>
      <c r="CSU38" s="1844"/>
      <c r="CSV38" s="1844"/>
      <c r="CSW38" s="1844"/>
      <c r="CSX38" s="1844"/>
      <c r="CSY38" s="1844"/>
      <c r="CSZ38" s="1844"/>
      <c r="CTA38" s="1844"/>
      <c r="CTB38" s="1844"/>
      <c r="CTC38" s="1844"/>
      <c r="CTD38" s="1844"/>
      <c r="CTE38" s="1844"/>
      <c r="CTF38" s="1844"/>
      <c r="CTG38" s="1844"/>
      <c r="CTH38" s="1844"/>
      <c r="CTI38" s="1844"/>
      <c r="CTJ38" s="1844"/>
      <c r="CTK38" s="1844"/>
      <c r="CTL38" s="1844"/>
      <c r="CTM38" s="1844"/>
      <c r="CTN38" s="1844"/>
      <c r="CTO38" s="1844"/>
      <c r="CTP38" s="1844"/>
      <c r="CTQ38" s="1844"/>
      <c r="CTR38" s="1844"/>
      <c r="CTS38" s="1844"/>
      <c r="CTT38" s="1844"/>
      <c r="CTU38" s="1844"/>
      <c r="CTV38" s="1844"/>
      <c r="CTW38" s="1844"/>
      <c r="CTX38" s="1844"/>
      <c r="CTY38" s="1844"/>
      <c r="CTZ38" s="1844"/>
      <c r="CUA38" s="1844"/>
      <c r="CUB38" s="1844"/>
      <c r="CUC38" s="1844"/>
      <c r="CUD38" s="1844"/>
      <c r="CUE38" s="1844"/>
      <c r="CUF38" s="1844"/>
      <c r="CUG38" s="1844"/>
      <c r="CUH38" s="1844"/>
      <c r="CUI38" s="1844"/>
      <c r="CUJ38" s="1844"/>
      <c r="CUK38" s="1844"/>
      <c r="CUL38" s="1844"/>
      <c r="CUM38" s="1844"/>
      <c r="CUN38" s="1844"/>
      <c r="CUO38" s="1844"/>
      <c r="CUP38" s="1844"/>
      <c r="CUQ38" s="1844"/>
      <c r="CUR38" s="1844"/>
      <c r="CUS38" s="1844"/>
      <c r="CUT38" s="1844"/>
      <c r="CUU38" s="1844"/>
      <c r="CUV38" s="1844"/>
      <c r="CUW38" s="1844"/>
      <c r="CUX38" s="1844"/>
      <c r="CUY38" s="1844"/>
      <c r="CUZ38" s="1844"/>
      <c r="CVA38" s="1844"/>
      <c r="CVB38" s="1844"/>
      <c r="CVC38" s="1844"/>
      <c r="CVD38" s="1844"/>
      <c r="CVE38" s="1844"/>
      <c r="CVF38" s="1844"/>
      <c r="CVG38" s="1844"/>
      <c r="CVH38" s="1844"/>
      <c r="CVI38" s="1844"/>
      <c r="CVJ38" s="1844"/>
      <c r="CVK38" s="1844"/>
      <c r="CVL38" s="1844"/>
      <c r="CVM38" s="1844"/>
      <c r="CVN38" s="1844"/>
      <c r="CVO38" s="1844"/>
      <c r="CVP38" s="1844"/>
      <c r="CVQ38" s="1844"/>
      <c r="CVR38" s="1844"/>
      <c r="CVS38" s="1844"/>
      <c r="CVT38" s="1844"/>
      <c r="CVU38" s="1844"/>
      <c r="CVV38" s="1844"/>
      <c r="CVW38" s="1844"/>
      <c r="CVX38" s="1844"/>
      <c r="CVY38" s="1844"/>
      <c r="CVZ38" s="1844"/>
      <c r="CWA38" s="1844"/>
      <c r="CWB38" s="1844"/>
      <c r="CWC38" s="1844"/>
      <c r="CWD38" s="1844"/>
      <c r="CWE38" s="1844"/>
      <c r="CWF38" s="1844"/>
      <c r="CWG38" s="1844"/>
      <c r="CWH38" s="1844"/>
      <c r="CWI38" s="1844"/>
      <c r="CWJ38" s="1844"/>
      <c r="CWK38" s="1844"/>
      <c r="CWL38" s="1844"/>
      <c r="CWM38" s="1844"/>
      <c r="CWN38" s="1844"/>
      <c r="CWO38" s="1844"/>
      <c r="CWP38" s="1844"/>
      <c r="CWQ38" s="1844"/>
      <c r="CWR38" s="1844"/>
      <c r="CWS38" s="1844"/>
      <c r="CWT38" s="1844"/>
      <c r="CWU38" s="1844"/>
      <c r="CWV38" s="1844"/>
      <c r="CWW38" s="1844"/>
      <c r="CWX38" s="1844"/>
      <c r="CWY38" s="1844"/>
      <c r="CWZ38" s="1844"/>
      <c r="CXA38" s="1844"/>
      <c r="CXB38" s="1844"/>
      <c r="CXC38" s="1844"/>
      <c r="CXD38" s="1844"/>
      <c r="CXE38" s="1844"/>
      <c r="CXF38" s="1844"/>
      <c r="CXG38" s="1844"/>
      <c r="CXH38" s="1844"/>
      <c r="CXI38" s="1844"/>
      <c r="CXJ38" s="1844"/>
      <c r="CXK38" s="1844"/>
      <c r="CXL38" s="1844"/>
      <c r="CXM38" s="1844"/>
      <c r="CXN38" s="1844"/>
      <c r="CXO38" s="1844"/>
      <c r="CXP38" s="1844"/>
      <c r="CXQ38" s="1844"/>
      <c r="CXR38" s="1844"/>
      <c r="CXS38" s="1844"/>
      <c r="CXT38" s="1844"/>
      <c r="CXU38" s="1844"/>
      <c r="CXV38" s="1844"/>
      <c r="CXW38" s="1844"/>
      <c r="CXX38" s="1844"/>
      <c r="CXY38" s="1844"/>
      <c r="CXZ38" s="1844"/>
      <c r="CYA38" s="1844"/>
      <c r="CYB38" s="1844"/>
      <c r="CYC38" s="1844"/>
      <c r="CYD38" s="1844"/>
      <c r="CYE38" s="1844"/>
      <c r="CYF38" s="1844"/>
      <c r="CYG38" s="1844"/>
      <c r="CYH38" s="1844"/>
      <c r="CYI38" s="1844"/>
      <c r="CYJ38" s="1844"/>
      <c r="CYK38" s="1844"/>
      <c r="CYL38" s="1844"/>
      <c r="CYM38" s="1844"/>
      <c r="CYN38" s="1844"/>
      <c r="CYO38" s="1844"/>
      <c r="CYP38" s="1844"/>
      <c r="CYQ38" s="1844"/>
      <c r="CYR38" s="1844"/>
      <c r="CYS38" s="1844"/>
      <c r="CYT38" s="1844"/>
      <c r="CYU38" s="1844"/>
      <c r="CYV38" s="1844"/>
      <c r="CYW38" s="1844"/>
      <c r="CYX38" s="1844"/>
      <c r="CYY38" s="1844"/>
      <c r="CYZ38" s="1844"/>
      <c r="CZA38" s="1844"/>
      <c r="CZB38" s="1844"/>
      <c r="CZC38" s="1844"/>
      <c r="CZD38" s="1844"/>
      <c r="CZE38" s="1844"/>
      <c r="CZF38" s="1844"/>
      <c r="CZG38" s="1844"/>
      <c r="CZH38" s="1844"/>
      <c r="CZI38" s="1844"/>
      <c r="CZJ38" s="1844"/>
      <c r="CZK38" s="1844"/>
      <c r="CZL38" s="1844"/>
      <c r="CZM38" s="1844"/>
      <c r="CZN38" s="1844"/>
      <c r="CZO38" s="1844"/>
      <c r="CZP38" s="1844"/>
      <c r="CZQ38" s="1844"/>
      <c r="CZR38" s="1844"/>
      <c r="CZS38" s="1844"/>
      <c r="CZT38" s="1844"/>
      <c r="CZU38" s="1844"/>
      <c r="CZV38" s="1844"/>
      <c r="CZW38" s="1844"/>
      <c r="CZX38" s="1844"/>
      <c r="CZY38" s="1844"/>
      <c r="CZZ38" s="1844"/>
      <c r="DAA38" s="1844"/>
      <c r="DAB38" s="1844"/>
      <c r="DAC38" s="1844"/>
      <c r="DAD38" s="1844"/>
      <c r="DAE38" s="1844"/>
      <c r="DAF38" s="1844"/>
      <c r="DAG38" s="1844"/>
      <c r="DAH38" s="1844"/>
      <c r="DAI38" s="1844"/>
      <c r="DAJ38" s="1844"/>
      <c r="DAK38" s="1844"/>
      <c r="DAL38" s="1844"/>
      <c r="DAM38" s="1844"/>
      <c r="DAN38" s="1844"/>
      <c r="DAO38" s="1844"/>
      <c r="DAP38" s="1844"/>
      <c r="DAQ38" s="1844"/>
      <c r="DAR38" s="1844"/>
      <c r="DAS38" s="1844"/>
      <c r="DAT38" s="1844"/>
      <c r="DAU38" s="1844"/>
      <c r="DAV38" s="1844"/>
      <c r="DAW38" s="1844"/>
      <c r="DAX38" s="1844"/>
      <c r="DAY38" s="1844"/>
      <c r="DAZ38" s="1844"/>
      <c r="DBA38" s="1844"/>
      <c r="DBB38" s="1844"/>
      <c r="DBC38" s="1844"/>
      <c r="DBD38" s="1844"/>
      <c r="DBE38" s="1844"/>
      <c r="DBF38" s="1844"/>
      <c r="DBG38" s="1844"/>
      <c r="DBH38" s="1844"/>
      <c r="DBI38" s="1844"/>
      <c r="DBJ38" s="1844"/>
      <c r="DBK38" s="1844"/>
      <c r="DBL38" s="1844"/>
      <c r="DBM38" s="1844"/>
      <c r="DBN38" s="1844"/>
      <c r="DBO38" s="1844"/>
      <c r="DBP38" s="1844"/>
      <c r="DBQ38" s="1844"/>
      <c r="DBR38" s="1844"/>
      <c r="DBS38" s="1844"/>
      <c r="DBT38" s="1844"/>
      <c r="DBU38" s="1844"/>
      <c r="DBV38" s="1844"/>
      <c r="DBW38" s="1844"/>
      <c r="DBX38" s="1844"/>
      <c r="DBY38" s="1844"/>
      <c r="DBZ38" s="1844"/>
      <c r="DCA38" s="1844"/>
      <c r="DCB38" s="1844"/>
      <c r="DCC38" s="1844"/>
      <c r="DCD38" s="1844"/>
      <c r="DCE38" s="1844"/>
      <c r="DCF38" s="1844"/>
      <c r="DCG38" s="1844"/>
      <c r="DCH38" s="1844"/>
      <c r="DCI38" s="1844"/>
      <c r="DCJ38" s="1844"/>
      <c r="DCK38" s="1844"/>
      <c r="DCL38" s="1844"/>
      <c r="DCM38" s="1844"/>
      <c r="DCN38" s="1844"/>
      <c r="DCO38" s="1844"/>
      <c r="DCP38" s="1844"/>
      <c r="DCQ38" s="1844"/>
      <c r="DCR38" s="1844"/>
      <c r="DCS38" s="1844"/>
      <c r="DCT38" s="1844"/>
      <c r="DCU38" s="1844"/>
      <c r="DCV38" s="1844"/>
      <c r="DCW38" s="1844"/>
      <c r="DCX38" s="1844"/>
      <c r="DCY38" s="1844"/>
      <c r="DCZ38" s="1844"/>
      <c r="DDA38" s="1844"/>
      <c r="DDB38" s="1844"/>
      <c r="DDC38" s="1844"/>
      <c r="DDD38" s="1844"/>
      <c r="DDE38" s="1844"/>
      <c r="DDF38" s="1844"/>
      <c r="DDG38" s="1844"/>
      <c r="DDH38" s="1844"/>
      <c r="DDI38" s="1844"/>
      <c r="DDJ38" s="1844"/>
      <c r="DDK38" s="1844"/>
      <c r="DDL38" s="1844"/>
      <c r="DDM38" s="1844"/>
      <c r="DDN38" s="1844"/>
      <c r="DDO38" s="1844"/>
      <c r="DDP38" s="1844"/>
      <c r="DDQ38" s="1844"/>
      <c r="DDR38" s="1844"/>
      <c r="DDS38" s="1844"/>
      <c r="DDT38" s="1844"/>
      <c r="DDU38" s="1844"/>
      <c r="DDV38" s="1844"/>
      <c r="DDW38" s="1844"/>
      <c r="DDX38" s="1844"/>
      <c r="DDY38" s="1844"/>
      <c r="DDZ38" s="1844"/>
      <c r="DEA38" s="1844"/>
      <c r="DEB38" s="1844"/>
      <c r="DEC38" s="1844"/>
      <c r="DED38" s="1844"/>
      <c r="DEE38" s="1844"/>
      <c r="DEF38" s="1844"/>
      <c r="DEG38" s="1844"/>
      <c r="DEH38" s="1844"/>
      <c r="DEI38" s="1844"/>
      <c r="DEJ38" s="1844"/>
      <c r="DEK38" s="1844"/>
      <c r="DEL38" s="1844"/>
      <c r="DEM38" s="1844"/>
      <c r="DEN38" s="1844"/>
      <c r="DEO38" s="1844"/>
      <c r="DEP38" s="1844"/>
      <c r="DEQ38" s="1844"/>
      <c r="DER38" s="1844"/>
      <c r="DES38" s="1844"/>
      <c r="DET38" s="1844"/>
      <c r="DEU38" s="1844"/>
      <c r="DEV38" s="1844"/>
      <c r="DEW38" s="1844"/>
      <c r="DEX38" s="1844"/>
      <c r="DEY38" s="1844"/>
      <c r="DEZ38" s="1844"/>
      <c r="DFA38" s="1844"/>
      <c r="DFB38" s="1844"/>
      <c r="DFC38" s="1844"/>
      <c r="DFD38" s="1844"/>
      <c r="DFE38" s="1844"/>
      <c r="DFF38" s="1844"/>
      <c r="DFG38" s="1844"/>
      <c r="DFH38" s="1844"/>
      <c r="DFI38" s="1844"/>
      <c r="DFJ38" s="1844"/>
      <c r="DFK38" s="1844"/>
      <c r="DFL38" s="1844"/>
      <c r="DFM38" s="1844"/>
      <c r="DFN38" s="1844"/>
      <c r="DFO38" s="1844"/>
      <c r="DFP38" s="1844"/>
      <c r="DFQ38" s="1844"/>
      <c r="DFR38" s="1844"/>
      <c r="DFS38" s="1844"/>
      <c r="DFT38" s="1844"/>
      <c r="DFU38" s="1844"/>
      <c r="DFV38" s="1844"/>
      <c r="DFW38" s="1844"/>
      <c r="DFX38" s="1844"/>
      <c r="DFY38" s="1844"/>
      <c r="DFZ38" s="1844"/>
      <c r="DGA38" s="1844"/>
      <c r="DGB38" s="1844"/>
      <c r="DGC38" s="1844"/>
      <c r="DGD38" s="1844"/>
      <c r="DGE38" s="1844"/>
      <c r="DGF38" s="1844"/>
      <c r="DGG38" s="1844"/>
      <c r="DGH38" s="1844"/>
      <c r="DGI38" s="1844"/>
      <c r="DGJ38" s="1844"/>
      <c r="DGK38" s="1844"/>
      <c r="DGL38" s="1844"/>
      <c r="DGM38" s="1844"/>
      <c r="DGN38" s="1844"/>
      <c r="DGO38" s="1844"/>
      <c r="DGP38" s="1844"/>
      <c r="DGQ38" s="1844"/>
      <c r="DGR38" s="1844"/>
      <c r="DGS38" s="1844"/>
      <c r="DGT38" s="1844"/>
      <c r="DGU38" s="1844"/>
      <c r="DGV38" s="1844"/>
      <c r="DGW38" s="1844"/>
      <c r="DGX38" s="1844"/>
      <c r="DGY38" s="1844"/>
      <c r="DGZ38" s="1844"/>
      <c r="DHA38" s="1844"/>
      <c r="DHB38" s="1844"/>
      <c r="DHC38" s="1844"/>
      <c r="DHD38" s="1844"/>
      <c r="DHE38" s="1844"/>
      <c r="DHF38" s="1844"/>
      <c r="DHG38" s="1844"/>
      <c r="DHH38" s="1844"/>
      <c r="DHI38" s="1844"/>
      <c r="DHJ38" s="1844"/>
      <c r="DHK38" s="1844"/>
      <c r="DHL38" s="1844"/>
      <c r="DHM38" s="1844"/>
      <c r="DHN38" s="1844"/>
      <c r="DHO38" s="1844"/>
      <c r="DHP38" s="1844"/>
      <c r="DHQ38" s="1844"/>
      <c r="DHR38" s="1844"/>
      <c r="DHS38" s="1844"/>
      <c r="DHT38" s="1844"/>
      <c r="DHU38" s="1844"/>
      <c r="DHV38" s="1844"/>
      <c r="DHW38" s="1844"/>
      <c r="DHX38" s="1844"/>
      <c r="DHY38" s="1844"/>
      <c r="DHZ38" s="1844"/>
      <c r="DIA38" s="1844"/>
      <c r="DIB38" s="1844"/>
      <c r="DIC38" s="1844"/>
      <c r="DID38" s="1844"/>
      <c r="DIE38" s="1844"/>
      <c r="DIF38" s="1844"/>
      <c r="DIG38" s="1844"/>
      <c r="DIH38" s="1844"/>
      <c r="DII38" s="1844"/>
      <c r="DIJ38" s="1844"/>
      <c r="DIK38" s="1844"/>
      <c r="DIL38" s="1844"/>
      <c r="DIM38" s="1844"/>
      <c r="DIN38" s="1844"/>
      <c r="DIO38" s="1844"/>
      <c r="DIP38" s="1844"/>
      <c r="DIQ38" s="1844"/>
      <c r="DIR38" s="1844"/>
      <c r="DIS38" s="1844"/>
      <c r="DIT38" s="1844"/>
      <c r="DIU38" s="1844"/>
      <c r="DIV38" s="1844"/>
      <c r="DIW38" s="1844"/>
      <c r="DIX38" s="1844"/>
      <c r="DIY38" s="1844"/>
      <c r="DIZ38" s="1844"/>
      <c r="DJA38" s="1844"/>
      <c r="DJB38" s="1844"/>
      <c r="DJC38" s="1844"/>
      <c r="DJD38" s="1844"/>
      <c r="DJE38" s="1844"/>
      <c r="DJF38" s="1844"/>
      <c r="DJG38" s="1844"/>
      <c r="DJH38" s="1844"/>
      <c r="DJI38" s="1844"/>
      <c r="DJJ38" s="1844"/>
      <c r="DJK38" s="1844"/>
      <c r="DJL38" s="1844"/>
      <c r="DJM38" s="1844"/>
      <c r="DJN38" s="1844"/>
      <c r="DJO38" s="1844"/>
      <c r="DJP38" s="1844"/>
      <c r="DJQ38" s="1844"/>
      <c r="DJR38" s="1844"/>
      <c r="DJS38" s="1844"/>
      <c r="DJT38" s="1844"/>
      <c r="DJU38" s="1844"/>
      <c r="DJV38" s="1844"/>
      <c r="DJW38" s="1844"/>
      <c r="DJX38" s="1844"/>
      <c r="DJY38" s="1844"/>
      <c r="DJZ38" s="1844"/>
      <c r="DKA38" s="1844"/>
      <c r="DKB38" s="1844"/>
      <c r="DKC38" s="1844"/>
      <c r="DKD38" s="1844"/>
      <c r="DKE38" s="1844"/>
      <c r="DKF38" s="1844"/>
      <c r="DKG38" s="1844"/>
      <c r="DKH38" s="1844"/>
      <c r="DKI38" s="1844"/>
      <c r="DKJ38" s="1844"/>
      <c r="DKK38" s="1844"/>
      <c r="DKL38" s="1844"/>
      <c r="DKM38" s="1844"/>
      <c r="DKN38" s="1844"/>
      <c r="DKO38" s="1844"/>
      <c r="DKP38" s="1844"/>
      <c r="DKQ38" s="1844"/>
      <c r="DKR38" s="1844"/>
      <c r="DKS38" s="1844"/>
      <c r="DKT38" s="1844"/>
      <c r="DKU38" s="1844"/>
      <c r="DKV38" s="1844"/>
      <c r="DKW38" s="1844"/>
      <c r="DKX38" s="1844"/>
      <c r="DKY38" s="1844"/>
      <c r="DKZ38" s="1844"/>
      <c r="DLA38" s="1844"/>
      <c r="DLB38" s="1844"/>
      <c r="DLC38" s="1844"/>
      <c r="DLD38" s="1844"/>
      <c r="DLE38" s="1844"/>
      <c r="DLF38" s="1844"/>
      <c r="DLG38" s="1844"/>
      <c r="DLH38" s="1844"/>
      <c r="DLI38" s="1844"/>
      <c r="DLJ38" s="1844"/>
      <c r="DLK38" s="1844"/>
      <c r="DLL38" s="1844"/>
      <c r="DLM38" s="1844"/>
      <c r="DLN38" s="1844"/>
      <c r="DLO38" s="1844"/>
      <c r="DLP38" s="1844"/>
      <c r="DLQ38" s="1844"/>
      <c r="DLR38" s="1844"/>
      <c r="DLS38" s="1844"/>
      <c r="DLT38" s="1844"/>
      <c r="DLU38" s="1844"/>
      <c r="DLV38" s="1844"/>
      <c r="DLW38" s="1844"/>
      <c r="DLX38" s="1844"/>
      <c r="DLY38" s="1844"/>
      <c r="DLZ38" s="1844"/>
      <c r="DMA38" s="1844"/>
      <c r="DMB38" s="1844"/>
      <c r="DMC38" s="1844"/>
      <c r="DMD38" s="1844"/>
      <c r="DME38" s="1844"/>
      <c r="DMF38" s="1844"/>
      <c r="DMG38" s="1844"/>
      <c r="DMH38" s="1844"/>
      <c r="DMI38" s="1844"/>
      <c r="DMJ38" s="1844"/>
      <c r="DMK38" s="1844"/>
      <c r="DML38" s="1844"/>
      <c r="DMM38" s="1844"/>
      <c r="DMN38" s="1844"/>
      <c r="DMO38" s="1844"/>
      <c r="DMP38" s="1844"/>
      <c r="DMQ38" s="1844"/>
      <c r="DMR38" s="1844"/>
      <c r="DMS38" s="1844"/>
      <c r="DMT38" s="1844"/>
      <c r="DMU38" s="1844"/>
      <c r="DMV38" s="1844"/>
      <c r="DMW38" s="1844"/>
      <c r="DMX38" s="1844"/>
      <c r="DMY38" s="1844"/>
      <c r="DMZ38" s="1844"/>
      <c r="DNA38" s="1844"/>
      <c r="DNB38" s="1844"/>
      <c r="DNC38" s="1844"/>
      <c r="DND38" s="1844"/>
      <c r="DNE38" s="1844"/>
      <c r="DNF38" s="1844"/>
      <c r="DNG38" s="1844"/>
      <c r="DNH38" s="1844"/>
      <c r="DNI38" s="1844"/>
      <c r="DNJ38" s="1844"/>
      <c r="DNK38" s="1844"/>
      <c r="DNL38" s="1844"/>
      <c r="DNM38" s="1844"/>
      <c r="DNN38" s="1844"/>
      <c r="DNO38" s="1844"/>
      <c r="DNP38" s="1844"/>
      <c r="DNQ38" s="1844"/>
      <c r="DNR38" s="1844"/>
      <c r="DNS38" s="1844"/>
      <c r="DNT38" s="1844"/>
      <c r="DNU38" s="1844"/>
      <c r="DNV38" s="1844"/>
      <c r="DNW38" s="1844"/>
      <c r="DNX38" s="1844"/>
      <c r="DNY38" s="1844"/>
      <c r="DNZ38" s="1844"/>
      <c r="DOA38" s="1844"/>
      <c r="DOB38" s="1844"/>
      <c r="DOC38" s="1844"/>
      <c r="DOD38" s="1844"/>
      <c r="DOE38" s="1844"/>
      <c r="DOF38" s="1844"/>
      <c r="DOG38" s="1844"/>
      <c r="DOH38" s="1844"/>
      <c r="DOI38" s="1844"/>
      <c r="DOJ38" s="1844"/>
      <c r="DOK38" s="1844"/>
      <c r="DOL38" s="1844"/>
      <c r="DOM38" s="1844"/>
      <c r="DON38" s="1844"/>
      <c r="DOO38" s="1844"/>
      <c r="DOP38" s="1844"/>
      <c r="DOQ38" s="1844"/>
      <c r="DOR38" s="1844"/>
      <c r="DOS38" s="1844"/>
      <c r="DOT38" s="1844"/>
      <c r="DOU38" s="1844"/>
      <c r="DOV38" s="1844"/>
      <c r="DOW38" s="1844"/>
      <c r="DOX38" s="1844"/>
      <c r="DOY38" s="1844"/>
      <c r="DOZ38" s="1844"/>
      <c r="DPA38" s="1844"/>
      <c r="DPB38" s="1844"/>
      <c r="DPC38" s="1844"/>
      <c r="DPD38" s="1844"/>
      <c r="DPE38" s="1844"/>
      <c r="DPF38" s="1844"/>
      <c r="DPG38" s="1844"/>
      <c r="DPH38" s="1844"/>
      <c r="DPI38" s="1844"/>
      <c r="DPJ38" s="1844"/>
      <c r="DPK38" s="1844"/>
      <c r="DPL38" s="1844"/>
      <c r="DPM38" s="1844"/>
      <c r="DPN38" s="1844"/>
      <c r="DPO38" s="1844"/>
      <c r="DPP38" s="1844"/>
      <c r="DPQ38" s="1844"/>
      <c r="DPR38" s="1844"/>
      <c r="DPS38" s="1844"/>
      <c r="DPT38" s="1844"/>
      <c r="DPU38" s="1844"/>
      <c r="DPV38" s="1844"/>
      <c r="DPW38" s="1844"/>
      <c r="DPX38" s="1844"/>
      <c r="DPY38" s="1844"/>
      <c r="DPZ38" s="1844"/>
      <c r="DQA38" s="1844"/>
      <c r="DQB38" s="1844"/>
      <c r="DQC38" s="1844"/>
      <c r="DQD38" s="1844"/>
      <c r="DQE38" s="1844"/>
      <c r="DQF38" s="1844"/>
      <c r="DQG38" s="1844"/>
      <c r="DQH38" s="1844"/>
      <c r="DQI38" s="1844"/>
      <c r="DQJ38" s="1844"/>
      <c r="DQK38" s="1844"/>
      <c r="DQL38" s="1844"/>
      <c r="DQM38" s="1844"/>
      <c r="DQN38" s="1844"/>
      <c r="DQO38" s="1844"/>
      <c r="DQP38" s="1844"/>
      <c r="DQQ38" s="1844"/>
      <c r="DQR38" s="1844"/>
      <c r="DQS38" s="1844"/>
      <c r="DQT38" s="1844"/>
      <c r="DQU38" s="1844"/>
      <c r="DQV38" s="1844"/>
      <c r="DQW38" s="1844"/>
      <c r="DQX38" s="1844"/>
      <c r="DQY38" s="1844"/>
      <c r="DQZ38" s="1844"/>
      <c r="DRA38" s="1844"/>
      <c r="DRB38" s="1844"/>
      <c r="DRC38" s="1844"/>
      <c r="DRD38" s="1844"/>
      <c r="DRE38" s="1844"/>
      <c r="DRF38" s="1844"/>
      <c r="DRG38" s="1844"/>
      <c r="DRH38" s="1844"/>
      <c r="DRI38" s="1844"/>
      <c r="DRJ38" s="1844"/>
      <c r="DRK38" s="1844"/>
      <c r="DRL38" s="1844"/>
      <c r="DRM38" s="1844"/>
      <c r="DRN38" s="1844"/>
      <c r="DRO38" s="1844"/>
      <c r="DRP38" s="1844"/>
      <c r="DRQ38" s="1844"/>
      <c r="DRR38" s="1844"/>
      <c r="DRS38" s="1844"/>
      <c r="DRT38" s="1844"/>
      <c r="DRU38" s="1844"/>
      <c r="DRV38" s="1844"/>
      <c r="DRW38" s="1844"/>
      <c r="DRX38" s="1844"/>
      <c r="DRY38" s="1844"/>
      <c r="DRZ38" s="1844"/>
      <c r="DSA38" s="1844"/>
      <c r="DSB38" s="1844"/>
      <c r="DSC38" s="1844"/>
      <c r="DSD38" s="1844"/>
      <c r="DSE38" s="1844"/>
      <c r="DSF38" s="1844"/>
      <c r="DSG38" s="1844"/>
      <c r="DSH38" s="1844"/>
      <c r="DSI38" s="1844"/>
      <c r="DSJ38" s="1844"/>
      <c r="DSK38" s="1844"/>
      <c r="DSL38" s="1844"/>
      <c r="DSM38" s="1844"/>
      <c r="DSN38" s="1844"/>
      <c r="DSO38" s="1844"/>
      <c r="DSP38" s="1844"/>
      <c r="DSQ38" s="1844"/>
      <c r="DSR38" s="1844"/>
      <c r="DSS38" s="1844"/>
      <c r="DST38" s="1844"/>
      <c r="DSU38" s="1844"/>
      <c r="DSV38" s="1844"/>
      <c r="DSW38" s="1844"/>
      <c r="DSX38" s="1844"/>
      <c r="DSY38" s="1844"/>
      <c r="DSZ38" s="1844"/>
      <c r="DTA38" s="1844"/>
      <c r="DTB38" s="1844"/>
      <c r="DTC38" s="1844"/>
      <c r="DTD38" s="1844"/>
      <c r="DTE38" s="1844"/>
      <c r="DTF38" s="1844"/>
      <c r="DTG38" s="1844"/>
      <c r="DTH38" s="1844"/>
      <c r="DTI38" s="1844"/>
      <c r="DTJ38" s="1844"/>
      <c r="DTK38" s="1844"/>
      <c r="DTL38" s="1844"/>
      <c r="DTM38" s="1844"/>
      <c r="DTN38" s="1844"/>
      <c r="DTO38" s="1844"/>
      <c r="DTP38" s="1844"/>
      <c r="DTQ38" s="1844"/>
      <c r="DTR38" s="1844"/>
      <c r="DTS38" s="1844"/>
      <c r="DTT38" s="1844"/>
      <c r="DTU38" s="1844"/>
      <c r="DTV38" s="1844"/>
      <c r="DTW38" s="1844"/>
      <c r="DTX38" s="1844"/>
      <c r="DTY38" s="1844"/>
      <c r="DTZ38" s="1844"/>
      <c r="DUA38" s="1844"/>
      <c r="DUB38" s="1844"/>
      <c r="DUC38" s="1844"/>
      <c r="DUD38" s="1844"/>
      <c r="DUE38" s="1844"/>
      <c r="DUF38" s="1844"/>
      <c r="DUG38" s="1844"/>
      <c r="DUH38" s="1844"/>
      <c r="DUI38" s="1844"/>
      <c r="DUJ38" s="1844"/>
      <c r="DUK38" s="1844"/>
      <c r="DUL38" s="1844"/>
      <c r="DUM38" s="1844"/>
      <c r="DUN38" s="1844"/>
      <c r="DUO38" s="1844"/>
      <c r="DUP38" s="1844"/>
      <c r="DUQ38" s="1844"/>
      <c r="DUR38" s="1844"/>
      <c r="DUS38" s="1844"/>
      <c r="DUT38" s="1844"/>
      <c r="DUU38" s="1844"/>
      <c r="DUV38" s="1844"/>
      <c r="DUW38" s="1844"/>
      <c r="DUX38" s="1844"/>
      <c r="DUY38" s="1844"/>
      <c r="DUZ38" s="1844"/>
      <c r="DVA38" s="1844"/>
      <c r="DVB38" s="1844"/>
      <c r="DVC38" s="1844"/>
      <c r="DVD38" s="1844"/>
      <c r="DVE38" s="1844"/>
      <c r="DVF38" s="1844"/>
      <c r="DVG38" s="1844"/>
      <c r="DVH38" s="1844"/>
      <c r="DVI38" s="1844"/>
      <c r="DVJ38" s="1844"/>
      <c r="DVK38" s="1844"/>
      <c r="DVL38" s="1844"/>
      <c r="DVM38" s="1844"/>
      <c r="DVN38" s="1844"/>
      <c r="DVO38" s="1844"/>
      <c r="DVP38" s="1844"/>
      <c r="DVQ38" s="1844"/>
      <c r="DVR38" s="1844"/>
      <c r="DVS38" s="1844"/>
      <c r="DVT38" s="1844"/>
      <c r="DVU38" s="1844"/>
      <c r="DVV38" s="1844"/>
      <c r="DVW38" s="1844"/>
      <c r="DVX38" s="1844"/>
      <c r="DVY38" s="1844"/>
      <c r="DVZ38" s="1844"/>
      <c r="DWA38" s="1844"/>
      <c r="DWB38" s="1844"/>
      <c r="DWC38" s="1844"/>
      <c r="DWD38" s="1844"/>
      <c r="DWE38" s="1844"/>
      <c r="DWF38" s="1844"/>
      <c r="DWG38" s="1844"/>
      <c r="DWH38" s="1844"/>
      <c r="DWI38" s="1844"/>
      <c r="DWJ38" s="1844"/>
      <c r="DWK38" s="1844"/>
      <c r="DWL38" s="1844"/>
      <c r="DWM38" s="1844"/>
      <c r="DWN38" s="1844"/>
      <c r="DWO38" s="1844"/>
      <c r="DWP38" s="1844"/>
      <c r="DWQ38" s="1844"/>
      <c r="DWR38" s="1844"/>
      <c r="DWS38" s="1844"/>
      <c r="DWT38" s="1844"/>
      <c r="DWU38" s="1844"/>
      <c r="DWV38" s="1844"/>
      <c r="DWW38" s="1844"/>
      <c r="DWX38" s="1844"/>
      <c r="DWY38" s="1844"/>
      <c r="DWZ38" s="1844"/>
      <c r="DXA38" s="1844"/>
      <c r="DXB38" s="1844"/>
      <c r="DXC38" s="1844"/>
      <c r="DXD38" s="1844"/>
      <c r="DXE38" s="1844"/>
      <c r="DXF38" s="1844"/>
      <c r="DXG38" s="1844"/>
      <c r="DXH38" s="1844"/>
      <c r="DXI38" s="1844"/>
      <c r="DXJ38" s="1844"/>
      <c r="DXK38" s="1844"/>
      <c r="DXL38" s="1844"/>
      <c r="DXM38" s="1844"/>
      <c r="DXN38" s="1844"/>
      <c r="DXO38" s="1844"/>
      <c r="DXP38" s="1844"/>
      <c r="DXQ38" s="1844"/>
      <c r="DXR38" s="1844"/>
      <c r="DXS38" s="1844"/>
      <c r="DXT38" s="1844"/>
      <c r="DXU38" s="1844"/>
      <c r="DXV38" s="1844"/>
      <c r="DXW38" s="1844"/>
      <c r="DXX38" s="1844"/>
      <c r="DXY38" s="1844"/>
      <c r="DXZ38" s="1844"/>
      <c r="DYA38" s="1844"/>
      <c r="DYB38" s="1844"/>
      <c r="DYC38" s="1844"/>
      <c r="DYD38" s="1844"/>
      <c r="DYE38" s="1844"/>
      <c r="DYF38" s="1844"/>
      <c r="DYG38" s="1844"/>
      <c r="DYH38" s="1844"/>
      <c r="DYI38" s="1844"/>
      <c r="DYJ38" s="1844"/>
      <c r="DYK38" s="1844"/>
      <c r="DYL38" s="1844"/>
      <c r="DYM38" s="1844"/>
      <c r="DYN38" s="1844"/>
      <c r="DYO38" s="1844"/>
      <c r="DYP38" s="1844"/>
      <c r="DYQ38" s="1844"/>
      <c r="DYR38" s="1844"/>
      <c r="DYS38" s="1844"/>
      <c r="DYT38" s="1844"/>
      <c r="DYU38" s="1844"/>
      <c r="DYV38" s="1844"/>
      <c r="DYW38" s="1844"/>
      <c r="DYX38" s="1844"/>
      <c r="DYY38" s="1844"/>
      <c r="DYZ38" s="1844"/>
      <c r="DZA38" s="1844"/>
      <c r="DZB38" s="1844"/>
      <c r="DZC38" s="1844"/>
      <c r="DZD38" s="1844"/>
      <c r="DZE38" s="1844"/>
      <c r="DZF38" s="1844"/>
      <c r="DZG38" s="1844"/>
      <c r="DZH38" s="1844"/>
      <c r="DZI38" s="1844"/>
      <c r="DZJ38" s="1844"/>
      <c r="DZK38" s="1844"/>
      <c r="DZL38" s="1844"/>
      <c r="DZM38" s="1844"/>
      <c r="DZN38" s="1844"/>
      <c r="DZO38" s="1844"/>
      <c r="DZP38" s="1844"/>
      <c r="DZQ38" s="1844"/>
      <c r="DZR38" s="1844"/>
      <c r="DZS38" s="1844"/>
      <c r="DZT38" s="1844"/>
      <c r="DZU38" s="1844"/>
      <c r="DZV38" s="1844"/>
      <c r="DZW38" s="1844"/>
      <c r="DZX38" s="1844"/>
      <c r="DZY38" s="1844"/>
      <c r="DZZ38" s="1844"/>
      <c r="EAA38" s="1844"/>
      <c r="EAB38" s="1844"/>
      <c r="EAC38" s="1844"/>
      <c r="EAD38" s="1844"/>
      <c r="EAE38" s="1844"/>
      <c r="EAF38" s="1844"/>
      <c r="EAG38" s="1844"/>
      <c r="EAH38" s="1844"/>
      <c r="EAI38" s="1844"/>
      <c r="EAJ38" s="1844"/>
      <c r="EAK38" s="1844"/>
      <c r="EAL38" s="1844"/>
      <c r="EAM38" s="1844"/>
      <c r="EAN38" s="1844"/>
      <c r="EAO38" s="1844"/>
      <c r="EAP38" s="1844"/>
      <c r="EAQ38" s="1844"/>
      <c r="EAR38" s="1844"/>
      <c r="EAS38" s="1844"/>
      <c r="EAT38" s="1844"/>
      <c r="EAU38" s="1844"/>
      <c r="EAV38" s="1844"/>
      <c r="EAW38" s="1844"/>
      <c r="EAX38" s="1844"/>
      <c r="EAY38" s="1844"/>
      <c r="EAZ38" s="1844"/>
      <c r="EBA38" s="1844"/>
      <c r="EBB38" s="1844"/>
      <c r="EBC38" s="1844"/>
      <c r="EBD38" s="1844"/>
      <c r="EBE38" s="1844"/>
      <c r="EBF38" s="1844"/>
      <c r="EBG38" s="1844"/>
      <c r="EBH38" s="1844"/>
      <c r="EBI38" s="1844"/>
      <c r="EBJ38" s="1844"/>
      <c r="EBK38" s="1844"/>
      <c r="EBL38" s="1844"/>
      <c r="EBM38" s="1844"/>
      <c r="EBN38" s="1844"/>
      <c r="EBO38" s="1844"/>
      <c r="EBP38" s="1844"/>
      <c r="EBQ38" s="1844"/>
      <c r="EBR38" s="1844"/>
      <c r="EBS38" s="1844"/>
      <c r="EBT38" s="1844"/>
      <c r="EBU38" s="1844"/>
      <c r="EBV38" s="1844"/>
      <c r="EBW38" s="1844"/>
      <c r="EBX38" s="1844"/>
      <c r="EBY38" s="1844"/>
      <c r="EBZ38" s="1844"/>
      <c r="ECA38" s="1844"/>
      <c r="ECB38" s="1844"/>
      <c r="ECC38" s="1844"/>
      <c r="ECD38" s="1844"/>
      <c r="ECE38" s="1844"/>
      <c r="ECF38" s="1844"/>
      <c r="ECG38" s="1844"/>
      <c r="ECH38" s="1844"/>
      <c r="ECI38" s="1844"/>
      <c r="ECJ38" s="1844"/>
      <c r="ECK38" s="1844"/>
      <c r="ECL38" s="1844"/>
      <c r="ECM38" s="1844"/>
      <c r="ECN38" s="1844"/>
      <c r="ECO38" s="1844"/>
      <c r="ECP38" s="1844"/>
      <c r="ECQ38" s="1844"/>
      <c r="ECR38" s="1844"/>
      <c r="ECS38" s="1844"/>
      <c r="ECT38" s="1844"/>
      <c r="ECU38" s="1844"/>
      <c r="ECV38" s="1844"/>
      <c r="ECW38" s="1844"/>
      <c r="ECX38" s="1844"/>
      <c r="ECY38" s="1844"/>
      <c r="ECZ38" s="1844"/>
      <c r="EDA38" s="1844"/>
      <c r="EDB38" s="1844"/>
      <c r="EDC38" s="1844"/>
      <c r="EDD38" s="1844"/>
      <c r="EDE38" s="1844"/>
      <c r="EDF38" s="1844"/>
      <c r="EDG38" s="1844"/>
      <c r="EDH38" s="1844"/>
      <c r="EDI38" s="1844"/>
      <c r="EDJ38" s="1844"/>
      <c r="EDK38" s="1844"/>
      <c r="EDL38" s="1844"/>
      <c r="EDM38" s="1844"/>
      <c r="EDN38" s="1844"/>
      <c r="EDO38" s="1844"/>
      <c r="EDP38" s="1844"/>
      <c r="EDQ38" s="1844"/>
      <c r="EDR38" s="1844"/>
      <c r="EDS38" s="1844"/>
      <c r="EDT38" s="1844"/>
      <c r="EDU38" s="1844"/>
      <c r="EDV38" s="1844"/>
      <c r="EDW38" s="1844"/>
      <c r="EDX38" s="1844"/>
      <c r="EDY38" s="1844"/>
      <c r="EDZ38" s="1844"/>
      <c r="EEA38" s="1844"/>
      <c r="EEB38" s="1844"/>
      <c r="EEC38" s="1844"/>
      <c r="EED38" s="1844"/>
      <c r="EEE38" s="1844"/>
      <c r="EEF38" s="1844"/>
      <c r="EEG38" s="1844"/>
      <c r="EEH38" s="1844"/>
      <c r="EEI38" s="1844"/>
      <c r="EEJ38" s="1844"/>
      <c r="EEK38" s="1844"/>
      <c r="EEL38" s="1844"/>
      <c r="EEM38" s="1844"/>
      <c r="EEN38" s="1844"/>
      <c r="EEO38" s="1844"/>
      <c r="EEP38" s="1844"/>
      <c r="EEQ38" s="1844"/>
      <c r="EER38" s="1844"/>
      <c r="EES38" s="1844"/>
      <c r="EET38" s="1844"/>
      <c r="EEU38" s="1844"/>
      <c r="EEV38" s="1844"/>
      <c r="EEW38" s="1844"/>
      <c r="EEX38" s="1844"/>
      <c r="EEY38" s="1844"/>
      <c r="EEZ38" s="1844"/>
      <c r="EFA38" s="1844"/>
      <c r="EFB38" s="1844"/>
      <c r="EFC38" s="1844"/>
      <c r="EFD38" s="1844"/>
      <c r="EFE38" s="1844"/>
      <c r="EFF38" s="1844"/>
      <c r="EFG38" s="1844"/>
      <c r="EFH38" s="1844"/>
      <c r="EFI38" s="1844"/>
      <c r="EFJ38" s="1844"/>
      <c r="EFK38" s="1844"/>
      <c r="EFL38" s="1844"/>
      <c r="EFM38" s="1844"/>
      <c r="EFN38" s="1844"/>
      <c r="EFO38" s="1844"/>
      <c r="EFP38" s="1844"/>
      <c r="EFQ38" s="1844"/>
      <c r="EFR38" s="1844"/>
      <c r="EFS38" s="1844"/>
      <c r="EFT38" s="1844"/>
      <c r="EFU38" s="1844"/>
      <c r="EFV38" s="1844"/>
      <c r="EFW38" s="1844"/>
      <c r="EFX38" s="1844"/>
      <c r="EFY38" s="1844"/>
      <c r="EFZ38" s="1844"/>
      <c r="EGA38" s="1844"/>
      <c r="EGB38" s="1844"/>
      <c r="EGC38" s="1844"/>
      <c r="EGD38" s="1844"/>
      <c r="EGE38" s="1844"/>
      <c r="EGF38" s="1844"/>
      <c r="EGG38" s="1844"/>
      <c r="EGH38" s="1844"/>
      <c r="EGI38" s="1844"/>
      <c r="EGJ38" s="1844"/>
      <c r="EGK38" s="1844"/>
      <c r="EGL38" s="1844"/>
      <c r="EGM38" s="1844"/>
      <c r="EGN38" s="1844"/>
      <c r="EGO38" s="1844"/>
      <c r="EGP38" s="1844"/>
      <c r="EGQ38" s="1844"/>
      <c r="EGR38" s="1844"/>
      <c r="EGS38" s="1844"/>
      <c r="EGT38" s="1844"/>
      <c r="EGU38" s="1844"/>
      <c r="EGV38" s="1844"/>
      <c r="EGW38" s="1844"/>
      <c r="EGX38" s="1844"/>
      <c r="EGY38" s="1844"/>
      <c r="EGZ38" s="1844"/>
      <c r="EHA38" s="1844"/>
      <c r="EHB38" s="1844"/>
      <c r="EHC38" s="1844"/>
      <c r="EHD38" s="1844"/>
      <c r="EHE38" s="1844"/>
      <c r="EHF38" s="1844"/>
      <c r="EHG38" s="1844"/>
      <c r="EHH38" s="1844"/>
      <c r="EHI38" s="1844"/>
      <c r="EHJ38" s="1844"/>
      <c r="EHK38" s="1844"/>
      <c r="EHL38" s="1844"/>
      <c r="EHM38" s="1844"/>
      <c r="EHN38" s="1844"/>
      <c r="EHO38" s="1844"/>
      <c r="EHP38" s="1844"/>
      <c r="EHQ38" s="1844"/>
      <c r="EHR38" s="1844"/>
      <c r="EHS38" s="1844"/>
      <c r="EHT38" s="1844"/>
      <c r="EHU38" s="1844"/>
      <c r="EHV38" s="1844"/>
      <c r="EHW38" s="1844"/>
      <c r="EHX38" s="1844"/>
      <c r="EHY38" s="1844"/>
      <c r="EHZ38" s="1844"/>
      <c r="EIA38" s="1844"/>
      <c r="EIB38" s="1844"/>
      <c r="EIC38" s="1844"/>
      <c r="EID38" s="1844"/>
      <c r="EIE38" s="1844"/>
      <c r="EIF38" s="1844"/>
      <c r="EIG38" s="1844"/>
      <c r="EIH38" s="1844"/>
      <c r="EII38" s="1844"/>
      <c r="EIJ38" s="1844"/>
      <c r="EIK38" s="1844"/>
      <c r="EIL38" s="1844"/>
      <c r="EIM38" s="1844"/>
      <c r="EIN38" s="1844"/>
      <c r="EIO38" s="1844"/>
      <c r="EIP38" s="1844"/>
      <c r="EIQ38" s="1844"/>
      <c r="EIR38" s="1844"/>
      <c r="EIS38" s="1844"/>
      <c r="EIT38" s="1844"/>
      <c r="EIU38" s="1844"/>
      <c r="EIV38" s="1844"/>
      <c r="EIW38" s="1844"/>
      <c r="EIX38" s="1844"/>
      <c r="EIY38" s="1844"/>
      <c r="EIZ38" s="1844"/>
      <c r="EJA38" s="1844"/>
      <c r="EJB38" s="1844"/>
      <c r="EJC38" s="1844"/>
      <c r="EJD38" s="1844"/>
      <c r="EJE38" s="1844"/>
      <c r="EJF38" s="1844"/>
      <c r="EJG38" s="1844"/>
      <c r="EJH38" s="1844"/>
      <c r="EJI38" s="1844"/>
      <c r="EJJ38" s="1844"/>
      <c r="EJK38" s="1844"/>
      <c r="EJL38" s="1844"/>
      <c r="EJM38" s="1844"/>
      <c r="EJN38" s="1844"/>
      <c r="EJO38" s="1844"/>
      <c r="EJP38" s="1844"/>
      <c r="EJQ38" s="1844"/>
      <c r="EJR38" s="1844"/>
      <c r="EJS38" s="1844"/>
      <c r="EJT38" s="1844"/>
      <c r="EJU38" s="1844"/>
      <c r="EJV38" s="1844"/>
      <c r="EJW38" s="1844"/>
      <c r="EJX38" s="1844"/>
      <c r="EJY38" s="1844"/>
      <c r="EJZ38" s="1844"/>
      <c r="EKA38" s="1844"/>
      <c r="EKB38" s="1844"/>
      <c r="EKC38" s="1844"/>
      <c r="EKD38" s="1844"/>
      <c r="EKE38" s="1844"/>
      <c r="EKF38" s="1844"/>
      <c r="EKG38" s="1844"/>
      <c r="EKH38" s="1844"/>
      <c r="EKI38" s="1844"/>
      <c r="EKJ38" s="1844"/>
      <c r="EKK38" s="1844"/>
      <c r="EKL38" s="1844"/>
      <c r="EKM38" s="1844"/>
      <c r="EKN38" s="1844"/>
      <c r="EKO38" s="1844"/>
      <c r="EKP38" s="1844"/>
      <c r="EKQ38" s="1844"/>
      <c r="EKR38" s="1844"/>
      <c r="EKS38" s="1844"/>
      <c r="EKT38" s="1844"/>
      <c r="EKU38" s="1844"/>
      <c r="EKV38" s="1844"/>
      <c r="EKW38" s="1844"/>
      <c r="EKX38" s="1844"/>
      <c r="EKY38" s="1844"/>
      <c r="EKZ38" s="1844"/>
      <c r="ELA38" s="1844"/>
      <c r="ELB38" s="1844"/>
      <c r="ELC38" s="1844"/>
      <c r="ELD38" s="1844"/>
      <c r="ELE38" s="1844"/>
      <c r="ELF38" s="1844"/>
      <c r="ELG38" s="1844"/>
      <c r="ELH38" s="1844"/>
      <c r="ELI38" s="1844"/>
      <c r="ELJ38" s="1844"/>
      <c r="ELK38" s="1844"/>
      <c r="ELL38" s="1844"/>
      <c r="ELM38" s="1844"/>
      <c r="ELN38" s="1844"/>
      <c r="ELO38" s="1844"/>
      <c r="ELP38" s="1844"/>
      <c r="ELQ38" s="1844"/>
      <c r="ELR38" s="1844"/>
      <c r="ELS38" s="1844"/>
      <c r="ELT38" s="1844"/>
      <c r="ELU38" s="1844"/>
      <c r="ELV38" s="1844"/>
      <c r="ELW38" s="1844"/>
      <c r="ELX38" s="1844"/>
      <c r="ELY38" s="1844"/>
      <c r="ELZ38" s="1844"/>
      <c r="EMA38" s="1844"/>
      <c r="EMB38" s="1844"/>
      <c r="EMC38" s="1844"/>
      <c r="EMD38" s="1844"/>
      <c r="EME38" s="1844"/>
      <c r="EMF38" s="1844"/>
      <c r="EMG38" s="1844"/>
      <c r="EMH38" s="1844"/>
      <c r="EMI38" s="1844"/>
      <c r="EMJ38" s="1844"/>
      <c r="EMK38" s="1844"/>
      <c r="EML38" s="1844"/>
      <c r="EMM38" s="1844"/>
      <c r="EMN38" s="1844"/>
      <c r="EMO38" s="1844"/>
      <c r="EMP38" s="1844"/>
      <c r="EMQ38" s="1844"/>
      <c r="EMR38" s="1844"/>
      <c r="EMS38" s="1844"/>
      <c r="EMT38" s="1844"/>
      <c r="EMU38" s="1844"/>
      <c r="EMV38" s="1844"/>
      <c r="EMW38" s="1844"/>
      <c r="EMX38" s="1844"/>
      <c r="EMY38" s="1844"/>
      <c r="EMZ38" s="1844"/>
      <c r="ENA38" s="1844"/>
      <c r="ENB38" s="1844"/>
      <c r="ENC38" s="1844"/>
      <c r="END38" s="1844"/>
      <c r="ENE38" s="1844"/>
      <c r="ENF38" s="1844"/>
      <c r="ENG38" s="1844"/>
      <c r="ENH38" s="1844"/>
      <c r="ENI38" s="1844"/>
      <c r="ENJ38" s="1844"/>
      <c r="ENK38" s="1844"/>
      <c r="ENL38" s="1844"/>
      <c r="ENM38" s="1844"/>
      <c r="ENN38" s="1844"/>
      <c r="ENO38" s="1844"/>
      <c r="ENP38" s="1844"/>
      <c r="ENQ38" s="1844"/>
      <c r="ENR38" s="1844"/>
      <c r="ENS38" s="1844"/>
      <c r="ENT38" s="1844"/>
      <c r="ENU38" s="1844"/>
      <c r="ENV38" s="1844"/>
      <c r="ENW38" s="1844"/>
      <c r="ENX38" s="1844"/>
      <c r="ENY38" s="1844"/>
      <c r="ENZ38" s="1844"/>
      <c r="EOA38" s="1844"/>
      <c r="EOB38" s="1844"/>
      <c r="EOC38" s="1844"/>
      <c r="EOD38" s="1844"/>
      <c r="EOE38" s="1844"/>
      <c r="EOF38" s="1844"/>
      <c r="EOG38" s="1844"/>
      <c r="EOH38" s="1844"/>
      <c r="EOI38" s="1844"/>
      <c r="EOJ38" s="1844"/>
      <c r="EOK38" s="1844"/>
      <c r="EOL38" s="1844"/>
      <c r="EOM38" s="1844"/>
      <c r="EON38" s="1844"/>
      <c r="EOO38" s="1844"/>
      <c r="EOP38" s="1844"/>
      <c r="EOQ38" s="1844"/>
      <c r="EOR38" s="1844"/>
      <c r="EOS38" s="1844"/>
      <c r="EOT38" s="1844"/>
      <c r="EOU38" s="1844"/>
      <c r="EOV38" s="1844"/>
      <c r="EOW38" s="1844"/>
      <c r="EOX38" s="1844"/>
      <c r="EOY38" s="1844"/>
      <c r="EOZ38" s="1844"/>
      <c r="EPA38" s="1844"/>
      <c r="EPB38" s="1844"/>
      <c r="EPC38" s="1844"/>
      <c r="EPD38" s="1844"/>
      <c r="EPE38" s="1844"/>
      <c r="EPF38" s="1844"/>
      <c r="EPG38" s="1844"/>
      <c r="EPH38" s="1844"/>
      <c r="EPI38" s="1844"/>
      <c r="EPJ38" s="1844"/>
      <c r="EPK38" s="1844"/>
      <c r="EPL38" s="1844"/>
      <c r="EPM38" s="1844"/>
      <c r="EPN38" s="1844"/>
      <c r="EPO38" s="1844"/>
      <c r="EPP38" s="1844"/>
      <c r="EPQ38" s="1844"/>
      <c r="EPR38" s="1844"/>
      <c r="EPS38" s="1844"/>
      <c r="EPT38" s="1844"/>
      <c r="EPU38" s="1844"/>
      <c r="EPV38" s="1844"/>
      <c r="EPW38" s="1844"/>
      <c r="EPX38" s="1844"/>
      <c r="EPY38" s="1844"/>
      <c r="EPZ38" s="1844"/>
      <c r="EQA38" s="1844"/>
      <c r="EQB38" s="1844"/>
      <c r="EQC38" s="1844"/>
      <c r="EQD38" s="1844"/>
      <c r="EQE38" s="1844"/>
      <c r="EQF38" s="1844"/>
      <c r="EQG38" s="1844"/>
      <c r="EQH38" s="1844"/>
      <c r="EQI38" s="1844"/>
      <c r="EQJ38" s="1844"/>
      <c r="EQK38" s="1844"/>
      <c r="EQL38" s="1844"/>
      <c r="EQM38" s="1844"/>
      <c r="EQN38" s="1844"/>
      <c r="EQO38" s="1844"/>
      <c r="EQP38" s="1844"/>
      <c r="EQQ38" s="1844"/>
      <c r="EQR38" s="1844"/>
      <c r="EQS38" s="1844"/>
      <c r="EQT38" s="1844"/>
      <c r="EQU38" s="1844"/>
      <c r="EQV38" s="1844"/>
      <c r="EQW38" s="1844"/>
      <c r="EQX38" s="1844"/>
      <c r="EQY38" s="1844"/>
      <c r="EQZ38" s="1844"/>
      <c r="ERA38" s="1844"/>
      <c r="ERB38" s="1844"/>
      <c r="ERC38" s="1844"/>
      <c r="ERD38" s="1844"/>
      <c r="ERE38" s="1844"/>
      <c r="ERF38" s="1844"/>
      <c r="ERG38" s="1844"/>
      <c r="ERH38" s="1844"/>
      <c r="ERI38" s="1844"/>
      <c r="ERJ38" s="1844"/>
      <c r="ERK38" s="1844"/>
      <c r="ERL38" s="1844"/>
      <c r="ERM38" s="1844"/>
      <c r="ERN38" s="1844"/>
      <c r="ERO38" s="1844"/>
      <c r="ERP38" s="1844"/>
      <c r="ERQ38" s="1844"/>
      <c r="ERR38" s="1844"/>
      <c r="ERS38" s="1844"/>
      <c r="ERT38" s="1844"/>
      <c r="ERU38" s="1844"/>
      <c r="ERV38" s="1844"/>
      <c r="ERW38" s="1844"/>
      <c r="ERX38" s="1844"/>
      <c r="ERY38" s="1844"/>
      <c r="ERZ38" s="1844"/>
      <c r="ESA38" s="1844"/>
      <c r="ESB38" s="1844"/>
      <c r="ESC38" s="1844"/>
      <c r="ESD38" s="1844"/>
      <c r="ESE38" s="1844"/>
      <c r="ESF38" s="1844"/>
      <c r="ESG38" s="1844"/>
      <c r="ESH38" s="1844"/>
      <c r="ESI38" s="1844"/>
      <c r="ESJ38" s="1844"/>
      <c r="ESK38" s="1844"/>
      <c r="ESL38" s="1844"/>
      <c r="ESM38" s="1844"/>
      <c r="ESN38" s="1844"/>
      <c r="ESO38" s="1844"/>
      <c r="ESP38" s="1844"/>
      <c r="ESQ38" s="1844"/>
      <c r="ESR38" s="1844"/>
      <c r="ESS38" s="1844"/>
      <c r="EST38" s="1844"/>
      <c r="ESU38" s="1844"/>
      <c r="ESV38" s="1844"/>
      <c r="ESW38" s="1844"/>
      <c r="ESX38" s="1844"/>
      <c r="ESY38" s="1844"/>
      <c r="ESZ38" s="1844"/>
      <c r="ETA38" s="1844"/>
      <c r="ETB38" s="1844"/>
      <c r="ETC38" s="1844"/>
      <c r="ETD38" s="1844"/>
      <c r="ETE38" s="1844"/>
      <c r="ETF38" s="1844"/>
      <c r="ETG38" s="1844"/>
      <c r="ETH38" s="1844"/>
      <c r="ETI38" s="1844"/>
      <c r="ETJ38" s="1844"/>
      <c r="ETK38" s="1844"/>
      <c r="ETL38" s="1844"/>
      <c r="ETM38" s="1844"/>
      <c r="ETN38" s="1844"/>
      <c r="ETO38" s="1844"/>
      <c r="ETP38" s="1844"/>
      <c r="ETQ38" s="1844"/>
      <c r="ETR38" s="1844"/>
      <c r="ETS38" s="1844"/>
      <c r="ETT38" s="1844"/>
      <c r="ETU38" s="1844"/>
      <c r="ETV38" s="1844"/>
      <c r="ETW38" s="1844"/>
      <c r="ETX38" s="1844"/>
      <c r="ETY38" s="1844"/>
      <c r="ETZ38" s="1844"/>
      <c r="EUA38" s="1844"/>
      <c r="EUB38" s="1844"/>
      <c r="EUC38" s="1844"/>
      <c r="EUD38" s="1844"/>
      <c r="EUE38" s="1844"/>
      <c r="EUF38" s="1844"/>
      <c r="EUG38" s="1844"/>
      <c r="EUH38" s="1844"/>
      <c r="EUI38" s="1844"/>
      <c r="EUJ38" s="1844"/>
      <c r="EUK38" s="1844"/>
      <c r="EUL38" s="1844"/>
      <c r="EUM38" s="1844"/>
      <c r="EUN38" s="1844"/>
      <c r="EUO38" s="1844"/>
      <c r="EUP38" s="1844"/>
      <c r="EUQ38" s="1844"/>
      <c r="EUR38" s="1844"/>
      <c r="EUS38" s="1844"/>
      <c r="EUT38" s="1844"/>
      <c r="EUU38" s="1844"/>
      <c r="EUV38" s="1844"/>
      <c r="EUW38" s="1844"/>
      <c r="EUX38" s="1844"/>
      <c r="EUY38" s="1844"/>
      <c r="EUZ38" s="1844"/>
      <c r="EVA38" s="1844"/>
      <c r="EVB38" s="1844"/>
      <c r="EVC38" s="1844"/>
      <c r="EVD38" s="1844"/>
      <c r="EVE38" s="1844"/>
      <c r="EVF38" s="1844"/>
      <c r="EVG38" s="1844"/>
      <c r="EVH38" s="1844"/>
      <c r="EVI38" s="1844"/>
      <c r="EVJ38" s="1844"/>
      <c r="EVK38" s="1844"/>
      <c r="EVL38" s="1844"/>
      <c r="EVM38" s="1844"/>
      <c r="EVN38" s="1844"/>
      <c r="EVO38" s="1844"/>
      <c r="EVP38" s="1844"/>
      <c r="EVQ38" s="1844"/>
      <c r="EVR38" s="1844"/>
      <c r="EVS38" s="1844"/>
      <c r="EVT38" s="1844"/>
      <c r="EVU38" s="1844"/>
      <c r="EVV38" s="1844"/>
      <c r="EVW38" s="1844"/>
      <c r="EVX38" s="1844"/>
      <c r="EVY38" s="1844"/>
      <c r="EVZ38" s="1844"/>
      <c r="EWA38" s="1844"/>
      <c r="EWB38" s="1844"/>
      <c r="EWC38" s="1844"/>
      <c r="EWD38" s="1844"/>
      <c r="EWE38" s="1844"/>
      <c r="EWF38" s="1844"/>
      <c r="EWG38" s="1844"/>
      <c r="EWH38" s="1844"/>
      <c r="EWI38" s="1844"/>
      <c r="EWJ38" s="1844"/>
      <c r="EWK38" s="1844"/>
      <c r="EWL38" s="1844"/>
      <c r="EWM38" s="1844"/>
      <c r="EWN38" s="1844"/>
      <c r="EWO38" s="1844"/>
      <c r="EWP38" s="1844"/>
      <c r="EWQ38" s="1844"/>
      <c r="EWR38" s="1844"/>
      <c r="EWS38" s="1844"/>
      <c r="EWT38" s="1844"/>
      <c r="EWU38" s="1844"/>
      <c r="EWV38" s="1844"/>
      <c r="EWW38" s="1844"/>
      <c r="EWX38" s="1844"/>
      <c r="EWY38" s="1844"/>
      <c r="EWZ38" s="1844"/>
      <c r="EXA38" s="1844"/>
      <c r="EXB38" s="1844"/>
      <c r="EXC38" s="1844"/>
      <c r="EXD38" s="1844"/>
      <c r="EXE38" s="1844"/>
      <c r="EXF38" s="1844"/>
      <c r="EXG38" s="1844"/>
      <c r="EXH38" s="1844"/>
      <c r="EXI38" s="1844"/>
      <c r="EXJ38" s="1844"/>
      <c r="EXK38" s="1844"/>
      <c r="EXL38" s="1844"/>
      <c r="EXM38" s="1844"/>
      <c r="EXN38" s="1844"/>
      <c r="EXO38" s="1844"/>
      <c r="EXP38" s="1844"/>
      <c r="EXQ38" s="1844"/>
      <c r="EXR38" s="1844"/>
      <c r="EXS38" s="1844"/>
      <c r="EXT38" s="1844"/>
      <c r="EXU38" s="1844"/>
      <c r="EXV38" s="1844"/>
      <c r="EXW38" s="1844"/>
      <c r="EXX38" s="1844"/>
      <c r="EXY38" s="1844"/>
      <c r="EXZ38" s="1844"/>
      <c r="EYA38" s="1844"/>
      <c r="EYB38" s="1844"/>
      <c r="EYC38" s="1844"/>
      <c r="EYD38" s="1844"/>
      <c r="EYE38" s="1844"/>
      <c r="EYF38" s="1844"/>
      <c r="EYG38" s="1844"/>
      <c r="EYH38" s="1844"/>
      <c r="EYI38" s="1844"/>
      <c r="EYJ38" s="1844"/>
      <c r="EYK38" s="1844"/>
      <c r="EYL38" s="1844"/>
      <c r="EYM38" s="1844"/>
      <c r="EYN38" s="1844"/>
      <c r="EYO38" s="1844"/>
      <c r="EYP38" s="1844"/>
      <c r="EYQ38" s="1844"/>
      <c r="EYR38" s="1844"/>
      <c r="EYS38" s="1844"/>
      <c r="EYT38" s="1844"/>
      <c r="EYU38" s="1844"/>
      <c r="EYV38" s="1844"/>
      <c r="EYW38" s="1844"/>
      <c r="EYX38" s="1844"/>
      <c r="EYY38" s="1844"/>
      <c r="EYZ38" s="1844"/>
      <c r="EZA38" s="1844"/>
      <c r="EZB38" s="1844"/>
      <c r="EZC38" s="1844"/>
      <c r="EZD38" s="1844"/>
      <c r="EZE38" s="1844"/>
      <c r="EZF38" s="1844"/>
      <c r="EZG38" s="1844"/>
      <c r="EZH38" s="1844"/>
      <c r="EZI38" s="1844"/>
      <c r="EZJ38" s="1844"/>
      <c r="EZK38" s="1844"/>
      <c r="EZL38" s="1844"/>
      <c r="EZM38" s="1844"/>
      <c r="EZN38" s="1844"/>
      <c r="EZO38" s="1844"/>
      <c r="EZP38" s="1844"/>
      <c r="EZQ38" s="1844"/>
      <c r="EZR38" s="1844"/>
      <c r="EZS38" s="1844"/>
      <c r="EZT38" s="1844"/>
      <c r="EZU38" s="1844"/>
      <c r="EZV38" s="1844"/>
      <c r="EZW38" s="1844"/>
      <c r="EZX38" s="1844"/>
      <c r="EZY38" s="1844"/>
      <c r="EZZ38" s="1844"/>
      <c r="FAA38" s="1844"/>
      <c r="FAB38" s="1844"/>
      <c r="FAC38" s="1844"/>
      <c r="FAD38" s="1844"/>
      <c r="FAE38" s="1844"/>
      <c r="FAF38" s="1844"/>
      <c r="FAG38" s="1844"/>
      <c r="FAH38" s="1844"/>
      <c r="FAI38" s="1844"/>
      <c r="FAJ38" s="1844"/>
      <c r="FAK38" s="1844"/>
      <c r="FAL38" s="1844"/>
      <c r="FAM38" s="1844"/>
      <c r="FAN38" s="1844"/>
      <c r="FAO38" s="1844"/>
      <c r="FAP38" s="1844"/>
      <c r="FAQ38" s="1844"/>
      <c r="FAR38" s="1844"/>
      <c r="FAS38" s="1844"/>
      <c r="FAT38" s="1844"/>
      <c r="FAU38" s="1844"/>
      <c r="FAV38" s="1844"/>
      <c r="FAW38" s="1844"/>
      <c r="FAX38" s="1844"/>
      <c r="FAY38" s="1844"/>
      <c r="FAZ38" s="1844"/>
      <c r="FBA38" s="1844"/>
      <c r="FBB38" s="1844"/>
      <c r="FBC38" s="1844"/>
      <c r="FBD38" s="1844"/>
      <c r="FBE38" s="1844"/>
      <c r="FBF38" s="1844"/>
      <c r="FBG38" s="1844"/>
      <c r="FBH38" s="1844"/>
      <c r="FBI38" s="1844"/>
      <c r="FBJ38" s="1844"/>
      <c r="FBK38" s="1844"/>
      <c r="FBL38" s="1844"/>
      <c r="FBM38" s="1844"/>
      <c r="FBN38" s="1844"/>
      <c r="FBO38" s="1844"/>
      <c r="FBP38" s="1844"/>
      <c r="FBQ38" s="1844"/>
      <c r="FBR38" s="1844"/>
      <c r="FBS38" s="1844"/>
      <c r="FBT38" s="1844"/>
      <c r="FBU38" s="1844"/>
      <c r="FBV38" s="1844"/>
      <c r="FBW38" s="1844"/>
      <c r="FBX38" s="1844"/>
      <c r="FBY38" s="1844"/>
      <c r="FBZ38" s="1844"/>
      <c r="FCA38" s="1844"/>
      <c r="FCB38" s="1844"/>
      <c r="FCC38" s="1844"/>
      <c r="FCD38" s="1844"/>
      <c r="FCE38" s="1844"/>
      <c r="FCF38" s="1844"/>
      <c r="FCG38" s="1844"/>
      <c r="FCH38" s="1844"/>
      <c r="FCI38" s="1844"/>
      <c r="FCJ38" s="1844"/>
      <c r="FCK38" s="1844"/>
      <c r="FCL38" s="1844"/>
      <c r="FCM38" s="1844"/>
      <c r="FCN38" s="1844"/>
      <c r="FCO38" s="1844"/>
      <c r="FCP38" s="1844"/>
      <c r="FCQ38" s="1844"/>
      <c r="FCR38" s="1844"/>
      <c r="FCS38" s="1844"/>
      <c r="FCT38" s="1844"/>
      <c r="FCU38" s="1844"/>
      <c r="FCV38" s="1844"/>
      <c r="FCW38" s="1844"/>
      <c r="FCX38" s="1844"/>
      <c r="FCY38" s="1844"/>
      <c r="FCZ38" s="1844"/>
      <c r="FDA38" s="1844"/>
      <c r="FDB38" s="1844"/>
      <c r="FDC38" s="1844"/>
      <c r="FDD38" s="1844"/>
      <c r="FDE38" s="1844"/>
      <c r="FDF38" s="1844"/>
      <c r="FDG38" s="1844"/>
      <c r="FDH38" s="1844"/>
      <c r="FDI38" s="1844"/>
      <c r="FDJ38" s="1844"/>
      <c r="FDK38" s="1844"/>
      <c r="FDL38" s="1844"/>
      <c r="FDM38" s="1844"/>
      <c r="FDN38" s="1844"/>
      <c r="FDO38" s="1844"/>
      <c r="FDP38" s="1844"/>
      <c r="FDQ38" s="1844"/>
      <c r="FDR38" s="1844"/>
      <c r="FDS38" s="1844"/>
      <c r="FDT38" s="1844"/>
      <c r="FDU38" s="1844"/>
      <c r="FDV38" s="1844"/>
      <c r="FDW38" s="1844"/>
      <c r="FDX38" s="1844"/>
      <c r="FDY38" s="1844"/>
      <c r="FDZ38" s="1844"/>
      <c r="FEA38" s="1844"/>
      <c r="FEB38" s="1844"/>
      <c r="FEC38" s="1844"/>
      <c r="FED38" s="1844"/>
      <c r="FEE38" s="1844"/>
      <c r="FEF38" s="1844"/>
      <c r="FEG38" s="1844"/>
      <c r="FEH38" s="1844"/>
      <c r="FEI38" s="1844"/>
      <c r="FEJ38" s="1844"/>
      <c r="FEK38" s="1844"/>
      <c r="FEL38" s="1844"/>
      <c r="FEM38" s="1844"/>
      <c r="FEN38" s="1844"/>
      <c r="FEO38" s="1844"/>
      <c r="FEP38" s="1844"/>
      <c r="FEQ38" s="1844"/>
      <c r="FER38" s="1844"/>
      <c r="FES38" s="1844"/>
      <c r="FET38" s="1844"/>
      <c r="FEU38" s="1844"/>
      <c r="FEV38" s="1844"/>
      <c r="FEW38" s="1844"/>
      <c r="FEX38" s="1844"/>
      <c r="FEY38" s="1844"/>
      <c r="FEZ38" s="1844"/>
      <c r="FFA38" s="1844"/>
      <c r="FFB38" s="1844"/>
      <c r="FFC38" s="1844"/>
      <c r="FFD38" s="1844"/>
      <c r="FFE38" s="1844"/>
      <c r="FFF38" s="1844"/>
      <c r="FFG38" s="1844"/>
      <c r="FFH38" s="1844"/>
      <c r="FFI38" s="1844"/>
      <c r="FFJ38" s="1844"/>
      <c r="FFK38" s="1844"/>
      <c r="FFL38" s="1844"/>
      <c r="FFM38" s="1844"/>
      <c r="FFN38" s="1844"/>
      <c r="FFO38" s="1844"/>
      <c r="FFP38" s="1844"/>
      <c r="FFQ38" s="1844"/>
      <c r="FFR38" s="1844"/>
      <c r="FFS38" s="1844"/>
      <c r="FFT38" s="1844"/>
      <c r="FFU38" s="1844"/>
      <c r="FFV38" s="1844"/>
      <c r="FFW38" s="1844"/>
      <c r="FFX38" s="1844"/>
      <c r="FFY38" s="1844"/>
      <c r="FFZ38" s="1844"/>
      <c r="FGA38" s="1844"/>
      <c r="FGB38" s="1844"/>
      <c r="FGC38" s="1844"/>
      <c r="FGD38" s="1844"/>
      <c r="FGE38" s="1844"/>
      <c r="FGF38" s="1844"/>
      <c r="FGG38" s="1844"/>
      <c r="FGH38" s="1844"/>
      <c r="FGI38" s="1844"/>
      <c r="FGJ38" s="1844"/>
      <c r="FGK38" s="1844"/>
      <c r="FGL38" s="1844"/>
      <c r="FGM38" s="1844"/>
      <c r="FGN38" s="1844"/>
      <c r="FGO38" s="1844"/>
      <c r="FGP38" s="1844"/>
      <c r="FGQ38" s="1844"/>
      <c r="FGR38" s="1844"/>
      <c r="FGS38" s="1844"/>
      <c r="FGT38" s="1844"/>
      <c r="FGU38" s="1844"/>
      <c r="FGV38" s="1844"/>
      <c r="FGW38" s="1844"/>
      <c r="FGX38" s="1844"/>
      <c r="FGY38" s="1844"/>
      <c r="FGZ38" s="1844"/>
      <c r="FHA38" s="1844"/>
      <c r="FHB38" s="1844"/>
      <c r="FHC38" s="1844"/>
      <c r="FHD38" s="1844"/>
      <c r="FHE38" s="1844"/>
      <c r="FHF38" s="1844"/>
      <c r="FHG38" s="1844"/>
      <c r="FHH38" s="1844"/>
      <c r="FHI38" s="1844"/>
      <c r="FHJ38" s="1844"/>
      <c r="FHK38" s="1844"/>
      <c r="FHL38" s="1844"/>
      <c r="FHM38" s="1844"/>
      <c r="FHN38" s="1844"/>
      <c r="FHO38" s="1844"/>
      <c r="FHP38" s="1844"/>
      <c r="FHQ38" s="1844"/>
      <c r="FHR38" s="1844"/>
      <c r="FHS38" s="1844"/>
      <c r="FHT38" s="1844"/>
      <c r="FHU38" s="1844"/>
      <c r="FHV38" s="1844"/>
      <c r="FHW38" s="1844"/>
      <c r="FHX38" s="1844"/>
      <c r="FHY38" s="1844"/>
      <c r="FHZ38" s="1844"/>
      <c r="FIA38" s="1844"/>
      <c r="FIB38" s="1844"/>
      <c r="FIC38" s="1844"/>
      <c r="FID38" s="1844"/>
      <c r="FIE38" s="1844"/>
      <c r="FIF38" s="1844"/>
      <c r="FIG38" s="1844"/>
      <c r="FIH38" s="1844"/>
      <c r="FII38" s="1844"/>
      <c r="FIJ38" s="1844"/>
      <c r="FIK38" s="1844"/>
      <c r="FIL38" s="1844"/>
      <c r="FIM38" s="1844"/>
      <c r="FIN38" s="1844"/>
      <c r="FIO38" s="1844"/>
      <c r="FIP38" s="1844"/>
      <c r="FIQ38" s="1844"/>
      <c r="FIR38" s="1844"/>
      <c r="FIS38" s="1844"/>
      <c r="FIT38" s="1844"/>
      <c r="FIU38" s="1844"/>
      <c r="FIV38" s="1844"/>
      <c r="FIW38" s="1844"/>
      <c r="FIX38" s="1844"/>
      <c r="FIY38" s="1844"/>
      <c r="FIZ38" s="1844"/>
      <c r="FJA38" s="1844"/>
      <c r="FJB38" s="1844"/>
      <c r="FJC38" s="1844"/>
      <c r="FJD38" s="1844"/>
      <c r="FJE38" s="1844"/>
      <c r="FJF38" s="1844"/>
      <c r="FJG38" s="1844"/>
      <c r="FJH38" s="1844"/>
      <c r="FJI38" s="1844"/>
      <c r="FJJ38" s="1844"/>
      <c r="FJK38" s="1844"/>
      <c r="FJL38" s="1844"/>
      <c r="FJM38" s="1844"/>
      <c r="FJN38" s="1844"/>
      <c r="FJO38" s="1844"/>
      <c r="FJP38" s="1844"/>
      <c r="FJQ38" s="1844"/>
      <c r="FJR38" s="1844"/>
      <c r="FJS38" s="1844"/>
      <c r="FJT38" s="1844"/>
      <c r="FJU38" s="1844"/>
      <c r="FJV38" s="1844"/>
      <c r="FJW38" s="1844"/>
      <c r="FJX38" s="1844"/>
      <c r="FJY38" s="1844"/>
      <c r="FJZ38" s="1844"/>
      <c r="FKA38" s="1844"/>
      <c r="FKB38" s="1844"/>
      <c r="FKC38" s="1844"/>
      <c r="FKD38" s="1844"/>
      <c r="FKE38" s="1844"/>
      <c r="FKF38" s="1844"/>
      <c r="FKG38" s="1844"/>
      <c r="FKH38" s="1844"/>
      <c r="FKI38" s="1844"/>
      <c r="FKJ38" s="1844"/>
      <c r="FKK38" s="1844"/>
      <c r="FKL38" s="1844"/>
      <c r="FKM38" s="1844"/>
      <c r="FKN38" s="1844"/>
      <c r="FKO38" s="1844"/>
      <c r="FKP38" s="1844"/>
      <c r="FKQ38" s="1844"/>
      <c r="FKR38" s="1844"/>
      <c r="FKS38" s="1844"/>
      <c r="FKT38" s="1844"/>
      <c r="FKU38" s="1844"/>
      <c r="FKV38" s="1844"/>
      <c r="FKW38" s="1844"/>
      <c r="FKX38" s="1844"/>
      <c r="FKY38" s="1844"/>
      <c r="FKZ38" s="1844"/>
      <c r="FLA38" s="1844"/>
      <c r="FLB38" s="1844"/>
      <c r="FLC38" s="1844"/>
      <c r="FLD38" s="1844"/>
      <c r="FLE38" s="1844"/>
      <c r="FLF38" s="1844"/>
      <c r="FLG38" s="1844"/>
      <c r="FLH38" s="1844"/>
      <c r="FLI38" s="1844"/>
      <c r="FLJ38" s="1844"/>
      <c r="FLK38" s="1844"/>
      <c r="FLL38" s="1844"/>
      <c r="FLM38" s="1844"/>
      <c r="FLN38" s="1844"/>
      <c r="FLO38" s="1844"/>
      <c r="FLP38" s="1844"/>
      <c r="FLQ38" s="1844"/>
      <c r="FLR38" s="1844"/>
      <c r="FLS38" s="1844"/>
      <c r="FLT38" s="1844"/>
      <c r="FLU38" s="1844"/>
      <c r="FLV38" s="1844"/>
      <c r="FLW38" s="1844"/>
      <c r="FLX38" s="1844"/>
      <c r="FLY38" s="1844"/>
      <c r="FLZ38" s="1844"/>
      <c r="FMA38" s="1844"/>
      <c r="FMB38" s="1844"/>
      <c r="FMC38" s="1844"/>
      <c r="FMD38" s="1844"/>
      <c r="FME38" s="1844"/>
      <c r="FMF38" s="1844"/>
      <c r="FMG38" s="1844"/>
      <c r="FMH38" s="1844"/>
      <c r="FMI38" s="1844"/>
      <c r="FMJ38" s="1844"/>
      <c r="FMK38" s="1844"/>
      <c r="FML38" s="1844"/>
      <c r="FMM38" s="1844"/>
      <c r="FMN38" s="1844"/>
      <c r="FMO38" s="1844"/>
      <c r="FMP38" s="1844"/>
      <c r="FMQ38" s="1844"/>
      <c r="FMR38" s="1844"/>
      <c r="FMS38" s="1844"/>
      <c r="FMT38" s="1844"/>
      <c r="FMU38" s="1844"/>
      <c r="FMV38" s="1844"/>
      <c r="FMW38" s="1844"/>
      <c r="FMX38" s="1844"/>
      <c r="FMY38" s="1844"/>
      <c r="FMZ38" s="1844"/>
      <c r="FNA38" s="1844"/>
      <c r="FNB38" s="1844"/>
      <c r="FNC38" s="1844"/>
      <c r="FND38" s="1844"/>
      <c r="FNE38" s="1844"/>
      <c r="FNF38" s="1844"/>
      <c r="FNG38" s="1844"/>
      <c r="FNH38" s="1844"/>
      <c r="FNI38" s="1844"/>
      <c r="FNJ38" s="1844"/>
      <c r="FNK38" s="1844"/>
      <c r="FNL38" s="1844"/>
      <c r="FNM38" s="1844"/>
      <c r="FNN38" s="1844"/>
      <c r="FNO38" s="1844"/>
      <c r="FNP38" s="1844"/>
      <c r="FNQ38" s="1844"/>
      <c r="FNR38" s="1844"/>
      <c r="FNS38" s="1844"/>
      <c r="FNT38" s="1844"/>
      <c r="FNU38" s="1844"/>
      <c r="FNV38" s="1844"/>
      <c r="FNW38" s="1844"/>
      <c r="FNX38" s="1844"/>
      <c r="FNY38" s="1844"/>
      <c r="FNZ38" s="1844"/>
      <c r="FOA38" s="1844"/>
      <c r="FOB38" s="1844"/>
      <c r="FOC38" s="1844"/>
      <c r="FOD38" s="1844"/>
      <c r="FOE38" s="1844"/>
      <c r="FOF38" s="1844"/>
      <c r="FOG38" s="1844"/>
      <c r="FOH38" s="1844"/>
      <c r="FOI38" s="1844"/>
      <c r="FOJ38" s="1844"/>
      <c r="FOK38" s="1844"/>
      <c r="FOL38" s="1844"/>
      <c r="FOM38" s="1844"/>
      <c r="FON38" s="1844"/>
      <c r="FOO38" s="1844"/>
      <c r="FOP38" s="1844"/>
      <c r="FOQ38" s="1844"/>
      <c r="FOR38" s="1844"/>
      <c r="FOS38" s="1844"/>
      <c r="FOT38" s="1844"/>
      <c r="FOU38" s="1844"/>
      <c r="FOV38" s="1844"/>
      <c r="FOW38" s="1844"/>
      <c r="FOX38" s="1844"/>
      <c r="FOY38" s="1844"/>
      <c r="FOZ38" s="1844"/>
      <c r="FPA38" s="1844"/>
      <c r="FPB38" s="1844"/>
      <c r="FPC38" s="1844"/>
      <c r="FPD38" s="1844"/>
      <c r="FPE38" s="1844"/>
      <c r="FPF38" s="1844"/>
      <c r="FPG38" s="1844"/>
      <c r="FPH38" s="1844"/>
      <c r="FPI38" s="1844"/>
      <c r="FPJ38" s="1844"/>
      <c r="FPK38" s="1844"/>
      <c r="FPL38" s="1844"/>
      <c r="FPM38" s="1844"/>
      <c r="FPN38" s="1844"/>
      <c r="FPO38" s="1844"/>
      <c r="FPP38" s="1844"/>
      <c r="FPQ38" s="1844"/>
      <c r="FPR38" s="1844"/>
      <c r="FPS38" s="1844"/>
      <c r="FPT38" s="1844"/>
      <c r="FPU38" s="1844"/>
      <c r="FPV38" s="1844"/>
      <c r="FPW38" s="1844"/>
      <c r="FPX38" s="1844"/>
      <c r="FPY38" s="1844"/>
      <c r="FPZ38" s="1844"/>
      <c r="FQA38" s="1844"/>
      <c r="FQB38" s="1844"/>
      <c r="FQC38" s="1844"/>
      <c r="FQD38" s="1844"/>
      <c r="FQE38" s="1844"/>
      <c r="FQF38" s="1844"/>
      <c r="FQG38" s="1844"/>
      <c r="FQH38" s="1844"/>
      <c r="FQI38" s="1844"/>
      <c r="FQJ38" s="1844"/>
      <c r="FQK38" s="1844"/>
      <c r="FQL38" s="1844"/>
      <c r="FQM38" s="1844"/>
      <c r="FQN38" s="1844"/>
      <c r="FQO38" s="1844"/>
      <c r="FQP38" s="1844"/>
      <c r="FQQ38" s="1844"/>
      <c r="FQR38" s="1844"/>
      <c r="FQS38" s="1844"/>
      <c r="FQT38" s="1844"/>
      <c r="FQU38" s="1844"/>
      <c r="FQV38" s="1844"/>
      <c r="FQW38" s="1844"/>
      <c r="FQX38" s="1844"/>
      <c r="FQY38" s="1844"/>
      <c r="FQZ38" s="1844"/>
      <c r="FRA38" s="1844"/>
      <c r="FRB38" s="1844"/>
      <c r="FRC38" s="1844"/>
      <c r="FRD38" s="1844"/>
      <c r="FRE38" s="1844"/>
      <c r="FRF38" s="1844"/>
      <c r="FRG38" s="1844"/>
      <c r="FRH38" s="1844"/>
      <c r="FRI38" s="1844"/>
      <c r="FRJ38" s="1844"/>
      <c r="FRK38" s="1844"/>
      <c r="FRL38" s="1844"/>
      <c r="FRM38" s="1844"/>
      <c r="FRN38" s="1844"/>
      <c r="FRO38" s="1844"/>
      <c r="FRP38" s="1844"/>
      <c r="FRQ38" s="1844"/>
      <c r="FRR38" s="1844"/>
      <c r="FRS38" s="1844"/>
      <c r="FRT38" s="1844"/>
      <c r="FRU38" s="1844"/>
      <c r="FRV38" s="1844"/>
      <c r="FRW38" s="1844"/>
      <c r="FRX38" s="1844"/>
      <c r="FRY38" s="1844"/>
      <c r="FRZ38" s="1844"/>
      <c r="FSA38" s="1844"/>
      <c r="FSB38" s="1844"/>
      <c r="FSC38" s="1844"/>
      <c r="FSD38" s="1844"/>
      <c r="FSE38" s="1844"/>
      <c r="FSF38" s="1844"/>
      <c r="FSG38" s="1844"/>
      <c r="FSH38" s="1844"/>
      <c r="FSI38" s="1844"/>
      <c r="FSJ38" s="1844"/>
      <c r="FSK38" s="1844"/>
      <c r="FSL38" s="1844"/>
      <c r="FSM38" s="1844"/>
      <c r="FSN38" s="1844"/>
      <c r="FSO38" s="1844"/>
      <c r="FSP38" s="1844"/>
      <c r="FSQ38" s="1844"/>
      <c r="FSR38" s="1844"/>
      <c r="FSS38" s="1844"/>
      <c r="FST38" s="1844"/>
      <c r="FSU38" s="1844"/>
      <c r="FSV38" s="1844"/>
      <c r="FSW38" s="1844"/>
      <c r="FSX38" s="1844"/>
      <c r="FSY38" s="1844"/>
      <c r="FSZ38" s="1844"/>
      <c r="FTA38" s="1844"/>
      <c r="FTB38" s="1844"/>
      <c r="FTC38" s="1844"/>
      <c r="FTD38" s="1844"/>
      <c r="FTE38" s="1844"/>
      <c r="FTF38" s="1844"/>
      <c r="FTG38" s="1844"/>
      <c r="FTH38" s="1844"/>
      <c r="FTI38" s="1844"/>
      <c r="FTJ38" s="1844"/>
      <c r="FTK38" s="1844"/>
      <c r="FTL38" s="1844"/>
      <c r="FTM38" s="1844"/>
      <c r="FTN38" s="1844"/>
      <c r="FTO38" s="1844"/>
      <c r="FTP38" s="1844"/>
      <c r="FTQ38" s="1844"/>
      <c r="FTR38" s="1844"/>
      <c r="FTS38" s="1844"/>
      <c r="FTT38" s="1844"/>
      <c r="FTU38" s="1844"/>
      <c r="FTV38" s="1844"/>
      <c r="FTW38" s="1844"/>
      <c r="FTX38" s="1844"/>
      <c r="FTY38" s="1844"/>
      <c r="FTZ38" s="1844"/>
      <c r="FUA38" s="1844"/>
      <c r="FUB38" s="1844"/>
      <c r="FUC38" s="1844"/>
      <c r="FUD38" s="1844"/>
      <c r="FUE38" s="1844"/>
      <c r="FUF38" s="1844"/>
      <c r="FUG38" s="1844"/>
      <c r="FUH38" s="1844"/>
      <c r="FUI38" s="1844"/>
      <c r="FUJ38" s="1844"/>
      <c r="FUK38" s="1844"/>
      <c r="FUL38" s="1844"/>
      <c r="FUM38" s="1844"/>
      <c r="FUN38" s="1844"/>
      <c r="FUO38" s="1844"/>
      <c r="FUP38" s="1844"/>
      <c r="FUQ38" s="1844"/>
      <c r="FUR38" s="1844"/>
      <c r="FUS38" s="1844"/>
      <c r="FUT38" s="1844"/>
      <c r="FUU38" s="1844"/>
      <c r="FUV38" s="1844"/>
      <c r="FUW38" s="1844"/>
      <c r="FUX38" s="1844"/>
      <c r="FUY38" s="1844"/>
      <c r="FUZ38" s="1844"/>
      <c r="FVA38" s="1844"/>
      <c r="FVB38" s="1844"/>
      <c r="FVC38" s="1844"/>
      <c r="FVD38" s="1844"/>
      <c r="FVE38" s="1844"/>
      <c r="FVF38" s="1844"/>
      <c r="FVG38" s="1844"/>
      <c r="FVH38" s="1844"/>
      <c r="FVI38" s="1844"/>
      <c r="FVJ38" s="1844"/>
      <c r="FVK38" s="1844"/>
      <c r="FVL38" s="1844"/>
      <c r="FVM38" s="1844"/>
      <c r="FVN38" s="1844"/>
      <c r="FVO38" s="1844"/>
      <c r="FVP38" s="1844"/>
      <c r="FVQ38" s="1844"/>
      <c r="FVR38" s="1844"/>
      <c r="FVS38" s="1844"/>
      <c r="FVT38" s="1844"/>
      <c r="FVU38" s="1844"/>
      <c r="FVV38" s="1844"/>
      <c r="FVW38" s="1844"/>
      <c r="FVX38" s="1844"/>
      <c r="FVY38" s="1844"/>
      <c r="FVZ38" s="1844"/>
      <c r="FWA38" s="1844"/>
      <c r="FWB38" s="1844"/>
      <c r="FWC38" s="1844"/>
      <c r="FWD38" s="1844"/>
      <c r="FWE38" s="1844"/>
      <c r="FWF38" s="1844"/>
      <c r="FWG38" s="1844"/>
      <c r="FWH38" s="1844"/>
      <c r="FWI38" s="1844"/>
      <c r="FWJ38" s="1844"/>
      <c r="FWK38" s="1844"/>
      <c r="FWL38" s="1844"/>
      <c r="FWM38" s="1844"/>
      <c r="FWN38" s="1844"/>
      <c r="FWO38" s="1844"/>
      <c r="FWP38" s="1844"/>
      <c r="FWQ38" s="1844"/>
      <c r="FWR38" s="1844"/>
      <c r="FWS38" s="1844"/>
      <c r="FWT38" s="1844"/>
      <c r="FWU38" s="1844"/>
      <c r="FWV38" s="1844"/>
      <c r="FWW38" s="1844"/>
      <c r="FWX38" s="1844"/>
      <c r="FWY38" s="1844"/>
      <c r="FWZ38" s="1844"/>
      <c r="FXA38" s="1844"/>
      <c r="FXB38" s="1844"/>
      <c r="FXC38" s="1844"/>
      <c r="FXD38" s="1844"/>
      <c r="FXE38" s="1844"/>
      <c r="FXF38" s="1844"/>
      <c r="FXG38" s="1844"/>
      <c r="FXH38" s="1844"/>
      <c r="FXI38" s="1844"/>
      <c r="FXJ38" s="1844"/>
      <c r="FXK38" s="1844"/>
      <c r="FXL38" s="1844"/>
      <c r="FXM38" s="1844"/>
      <c r="FXN38" s="1844"/>
      <c r="FXO38" s="1844"/>
      <c r="FXP38" s="1844"/>
      <c r="FXQ38" s="1844"/>
      <c r="FXR38" s="1844"/>
      <c r="FXS38" s="1844"/>
      <c r="FXT38" s="1844"/>
      <c r="FXU38" s="1844"/>
      <c r="FXV38" s="1844"/>
      <c r="FXW38" s="1844"/>
      <c r="FXX38" s="1844"/>
      <c r="FXY38" s="1844"/>
      <c r="FXZ38" s="1844"/>
      <c r="FYA38" s="1844"/>
      <c r="FYB38" s="1844"/>
      <c r="FYC38" s="1844"/>
      <c r="FYD38" s="1844"/>
      <c r="FYE38" s="1844"/>
      <c r="FYF38" s="1844"/>
      <c r="FYG38" s="1844"/>
      <c r="FYH38" s="1844"/>
      <c r="FYI38" s="1844"/>
      <c r="FYJ38" s="1844"/>
      <c r="FYK38" s="1844"/>
      <c r="FYL38" s="1844"/>
      <c r="FYM38" s="1844"/>
      <c r="FYN38" s="1844"/>
      <c r="FYO38" s="1844"/>
      <c r="FYP38" s="1844"/>
      <c r="FYQ38" s="1844"/>
      <c r="FYR38" s="1844"/>
      <c r="FYS38" s="1844"/>
      <c r="FYT38" s="1844"/>
      <c r="FYU38" s="1844"/>
      <c r="FYV38" s="1844"/>
      <c r="FYW38" s="1844"/>
      <c r="FYX38" s="1844"/>
      <c r="FYY38" s="1844"/>
      <c r="FYZ38" s="1844"/>
      <c r="FZA38" s="1844"/>
      <c r="FZB38" s="1844"/>
      <c r="FZC38" s="1844"/>
      <c r="FZD38" s="1844"/>
      <c r="FZE38" s="1844"/>
      <c r="FZF38" s="1844"/>
      <c r="FZG38" s="1844"/>
      <c r="FZH38" s="1844"/>
      <c r="FZI38" s="1844"/>
      <c r="FZJ38" s="1844"/>
      <c r="FZK38" s="1844"/>
      <c r="FZL38" s="1844"/>
      <c r="FZM38" s="1844"/>
      <c r="FZN38" s="1844"/>
      <c r="FZO38" s="1844"/>
      <c r="FZP38" s="1844"/>
      <c r="FZQ38" s="1844"/>
      <c r="FZR38" s="1844"/>
      <c r="FZS38" s="1844"/>
      <c r="FZT38" s="1844"/>
      <c r="FZU38" s="1844"/>
      <c r="FZV38" s="1844"/>
      <c r="FZW38" s="1844"/>
      <c r="FZX38" s="1844"/>
      <c r="FZY38" s="1844"/>
      <c r="FZZ38" s="1844"/>
      <c r="GAA38" s="1844"/>
      <c r="GAB38" s="1844"/>
      <c r="GAC38" s="1844"/>
      <c r="GAD38" s="1844"/>
      <c r="GAE38" s="1844"/>
      <c r="GAF38" s="1844"/>
      <c r="GAG38" s="1844"/>
      <c r="GAH38" s="1844"/>
      <c r="GAI38" s="1844"/>
      <c r="GAJ38" s="1844"/>
      <c r="GAK38" s="1844"/>
      <c r="GAL38" s="1844"/>
      <c r="GAM38" s="1844"/>
      <c r="GAN38" s="1844"/>
      <c r="GAO38" s="1844"/>
      <c r="GAP38" s="1844"/>
      <c r="GAQ38" s="1844"/>
      <c r="GAR38" s="1844"/>
      <c r="GAS38" s="1844"/>
      <c r="GAT38" s="1844"/>
      <c r="GAU38" s="1844"/>
      <c r="GAV38" s="1844"/>
      <c r="GAW38" s="1844"/>
      <c r="GAX38" s="1844"/>
      <c r="GAY38" s="1844"/>
      <c r="GAZ38" s="1844"/>
      <c r="GBA38" s="1844"/>
      <c r="GBB38" s="1844"/>
      <c r="GBC38" s="1844"/>
      <c r="GBD38" s="1844"/>
      <c r="GBE38" s="1844"/>
      <c r="GBF38" s="1844"/>
      <c r="GBG38" s="1844"/>
      <c r="GBH38" s="1844"/>
      <c r="GBI38" s="1844"/>
      <c r="GBJ38" s="1844"/>
      <c r="GBK38" s="1844"/>
      <c r="GBL38" s="1844"/>
      <c r="GBM38" s="1844"/>
      <c r="GBN38" s="1844"/>
      <c r="GBO38" s="1844"/>
      <c r="GBP38" s="1844"/>
      <c r="GBQ38" s="1844"/>
      <c r="GBR38" s="1844"/>
      <c r="GBS38" s="1844"/>
      <c r="GBT38" s="1844"/>
      <c r="GBU38" s="1844"/>
      <c r="GBV38" s="1844"/>
      <c r="GBW38" s="1844"/>
      <c r="GBX38" s="1844"/>
      <c r="GBY38" s="1844"/>
      <c r="GBZ38" s="1844"/>
      <c r="GCA38" s="1844"/>
      <c r="GCB38" s="1844"/>
      <c r="GCC38" s="1844"/>
      <c r="GCD38" s="1844"/>
      <c r="GCE38" s="1844"/>
      <c r="GCF38" s="1844"/>
      <c r="GCG38" s="1844"/>
      <c r="GCH38" s="1844"/>
      <c r="GCI38" s="1844"/>
      <c r="GCJ38" s="1844"/>
      <c r="GCK38" s="1844"/>
      <c r="GCL38" s="1844"/>
      <c r="GCM38" s="1844"/>
      <c r="GCN38" s="1844"/>
      <c r="GCO38" s="1844"/>
      <c r="GCP38" s="1844"/>
      <c r="GCQ38" s="1844"/>
      <c r="GCR38" s="1844"/>
      <c r="GCS38" s="1844"/>
      <c r="GCT38" s="1844"/>
      <c r="GCU38" s="1844"/>
      <c r="GCV38" s="1844"/>
      <c r="GCW38" s="1844"/>
      <c r="GCX38" s="1844"/>
      <c r="GCY38" s="1844"/>
      <c r="GCZ38" s="1844"/>
      <c r="GDA38" s="1844"/>
      <c r="GDB38" s="1844"/>
      <c r="GDC38" s="1844"/>
      <c r="GDD38" s="1844"/>
      <c r="GDE38" s="1844"/>
      <c r="GDF38" s="1844"/>
      <c r="GDG38" s="1844"/>
      <c r="GDH38" s="1844"/>
      <c r="GDI38" s="1844"/>
      <c r="GDJ38" s="1844"/>
      <c r="GDK38" s="1844"/>
      <c r="GDL38" s="1844"/>
      <c r="GDM38" s="1844"/>
      <c r="GDN38" s="1844"/>
      <c r="GDO38" s="1844"/>
      <c r="GDP38" s="1844"/>
      <c r="GDQ38" s="1844"/>
      <c r="GDR38" s="1844"/>
      <c r="GDS38" s="1844"/>
      <c r="GDT38" s="1844"/>
      <c r="GDU38" s="1844"/>
      <c r="GDV38" s="1844"/>
      <c r="GDW38" s="1844"/>
      <c r="GDX38" s="1844"/>
      <c r="GDY38" s="1844"/>
      <c r="GDZ38" s="1844"/>
      <c r="GEA38" s="1844"/>
      <c r="GEB38" s="1844"/>
      <c r="GEC38" s="1844"/>
      <c r="GED38" s="1844"/>
      <c r="GEE38" s="1844"/>
      <c r="GEF38" s="1844"/>
      <c r="GEG38" s="1844"/>
      <c r="GEH38" s="1844"/>
      <c r="GEI38" s="1844"/>
      <c r="GEJ38" s="1844"/>
      <c r="GEK38" s="1844"/>
      <c r="GEL38" s="1844"/>
      <c r="GEM38" s="1844"/>
      <c r="GEN38" s="1844"/>
      <c r="GEO38" s="1844"/>
      <c r="GEP38" s="1844"/>
      <c r="GEQ38" s="1844"/>
      <c r="GER38" s="1844"/>
      <c r="GES38" s="1844"/>
      <c r="GET38" s="1844"/>
      <c r="GEU38" s="1844"/>
      <c r="GEV38" s="1844"/>
      <c r="GEW38" s="1844"/>
      <c r="GEX38" s="1844"/>
      <c r="GEY38" s="1844"/>
      <c r="GEZ38" s="1844"/>
      <c r="GFA38" s="1844"/>
      <c r="GFB38" s="1844"/>
      <c r="GFC38" s="1844"/>
      <c r="GFD38" s="1844"/>
      <c r="GFE38" s="1844"/>
      <c r="GFF38" s="1844"/>
      <c r="GFG38" s="1844"/>
      <c r="GFH38" s="1844"/>
      <c r="GFI38" s="1844"/>
      <c r="GFJ38" s="1844"/>
      <c r="GFK38" s="1844"/>
      <c r="GFL38" s="1844"/>
      <c r="GFM38" s="1844"/>
      <c r="GFN38" s="1844"/>
      <c r="GFO38" s="1844"/>
      <c r="GFP38" s="1844"/>
      <c r="GFQ38" s="1844"/>
      <c r="GFR38" s="1844"/>
      <c r="GFS38" s="1844"/>
      <c r="GFT38" s="1844"/>
      <c r="GFU38" s="1844"/>
      <c r="GFV38" s="1844"/>
      <c r="GFW38" s="1844"/>
      <c r="GFX38" s="1844"/>
      <c r="GFY38" s="1844"/>
      <c r="GFZ38" s="1844"/>
      <c r="GGA38" s="1844"/>
      <c r="GGB38" s="1844"/>
      <c r="GGC38" s="1844"/>
      <c r="GGD38" s="1844"/>
      <c r="GGE38" s="1844"/>
      <c r="GGF38" s="1844"/>
      <c r="GGG38" s="1844"/>
      <c r="GGH38" s="1844"/>
      <c r="GGI38" s="1844"/>
      <c r="GGJ38" s="1844"/>
      <c r="GGK38" s="1844"/>
      <c r="GGL38" s="1844"/>
      <c r="GGM38" s="1844"/>
      <c r="GGN38" s="1844"/>
      <c r="GGO38" s="1844"/>
      <c r="GGP38" s="1844"/>
      <c r="GGQ38" s="1844"/>
      <c r="GGR38" s="1844"/>
      <c r="GGS38" s="1844"/>
      <c r="GGT38" s="1844"/>
      <c r="GGU38" s="1844"/>
      <c r="GGV38" s="1844"/>
      <c r="GGW38" s="1844"/>
      <c r="GGX38" s="1844"/>
      <c r="GGY38" s="1844"/>
      <c r="GGZ38" s="1844"/>
      <c r="GHA38" s="1844"/>
      <c r="GHB38" s="1844"/>
      <c r="GHC38" s="1844"/>
      <c r="GHD38" s="1844"/>
      <c r="GHE38" s="1844"/>
      <c r="GHF38" s="1844"/>
      <c r="GHG38" s="1844"/>
      <c r="GHH38" s="1844"/>
      <c r="GHI38" s="1844"/>
      <c r="GHJ38" s="1844"/>
      <c r="GHK38" s="1844"/>
      <c r="GHL38" s="1844"/>
      <c r="GHM38" s="1844"/>
      <c r="GHN38" s="1844"/>
      <c r="GHO38" s="1844"/>
      <c r="GHP38" s="1844"/>
      <c r="GHQ38" s="1844"/>
      <c r="GHR38" s="1844"/>
      <c r="GHS38" s="1844"/>
      <c r="GHT38" s="1844"/>
      <c r="GHU38" s="1844"/>
      <c r="GHV38" s="1844"/>
      <c r="GHW38" s="1844"/>
      <c r="GHX38" s="1844"/>
      <c r="GHY38" s="1844"/>
      <c r="GHZ38" s="1844"/>
      <c r="GIA38" s="1844"/>
      <c r="GIB38" s="1844"/>
      <c r="GIC38" s="1844"/>
      <c r="GID38" s="1844"/>
      <c r="GIE38" s="1844"/>
      <c r="GIF38" s="1844"/>
      <c r="GIG38" s="1844"/>
      <c r="GIH38" s="1844"/>
      <c r="GII38" s="1844"/>
      <c r="GIJ38" s="1844"/>
      <c r="GIK38" s="1844"/>
      <c r="GIL38" s="1844"/>
      <c r="GIM38" s="1844"/>
      <c r="GIN38" s="1844"/>
      <c r="GIO38" s="1844"/>
      <c r="GIP38" s="1844"/>
      <c r="GIQ38" s="1844"/>
      <c r="GIR38" s="1844"/>
      <c r="GIS38" s="1844"/>
      <c r="GIT38" s="1844"/>
      <c r="GIU38" s="1844"/>
      <c r="GIV38" s="1844"/>
      <c r="GIW38" s="1844"/>
      <c r="GIX38" s="1844"/>
      <c r="GIY38" s="1844"/>
      <c r="GIZ38" s="1844"/>
      <c r="GJA38" s="1844"/>
      <c r="GJB38" s="1844"/>
      <c r="GJC38" s="1844"/>
      <c r="GJD38" s="1844"/>
      <c r="GJE38" s="1844"/>
      <c r="GJF38" s="1844"/>
      <c r="GJG38" s="1844"/>
      <c r="GJH38" s="1844"/>
      <c r="GJI38" s="1844"/>
      <c r="GJJ38" s="1844"/>
      <c r="GJK38" s="1844"/>
      <c r="GJL38" s="1844"/>
      <c r="GJM38" s="1844"/>
      <c r="GJN38" s="1844"/>
      <c r="GJO38" s="1844"/>
      <c r="GJP38" s="1844"/>
      <c r="GJQ38" s="1844"/>
      <c r="GJR38" s="1844"/>
      <c r="GJS38" s="1844"/>
      <c r="GJT38" s="1844"/>
      <c r="GJU38" s="1844"/>
      <c r="GJV38" s="1844"/>
      <c r="GJW38" s="1844"/>
      <c r="GJX38" s="1844"/>
      <c r="GJY38" s="1844"/>
      <c r="GJZ38" s="1844"/>
      <c r="GKA38" s="1844"/>
      <c r="GKB38" s="1844"/>
      <c r="GKC38" s="1844"/>
      <c r="GKD38" s="1844"/>
      <c r="GKE38" s="1844"/>
      <c r="GKF38" s="1844"/>
      <c r="GKG38" s="1844"/>
      <c r="GKH38" s="1844"/>
      <c r="GKI38" s="1844"/>
      <c r="GKJ38" s="1844"/>
      <c r="GKK38" s="1844"/>
      <c r="GKL38" s="1844"/>
      <c r="GKM38" s="1844"/>
      <c r="GKN38" s="1844"/>
      <c r="GKO38" s="1844"/>
      <c r="GKP38" s="1844"/>
      <c r="GKQ38" s="1844"/>
      <c r="GKR38" s="1844"/>
      <c r="GKS38" s="1844"/>
      <c r="GKT38" s="1844"/>
      <c r="GKU38" s="1844"/>
      <c r="GKV38" s="1844"/>
      <c r="GKW38" s="1844"/>
      <c r="GKX38" s="1844"/>
      <c r="GKY38" s="1844"/>
      <c r="GKZ38" s="1844"/>
      <c r="GLA38" s="1844"/>
      <c r="GLB38" s="1844"/>
      <c r="GLC38" s="1844"/>
      <c r="GLD38" s="1844"/>
      <c r="GLE38" s="1844"/>
      <c r="GLF38" s="1844"/>
      <c r="GLG38" s="1844"/>
      <c r="GLH38" s="1844"/>
      <c r="GLI38" s="1844"/>
      <c r="GLJ38" s="1844"/>
      <c r="GLK38" s="1844"/>
      <c r="GLL38" s="1844"/>
      <c r="GLM38" s="1844"/>
      <c r="GLN38" s="1844"/>
      <c r="GLO38" s="1844"/>
      <c r="GLP38" s="1844"/>
      <c r="GLQ38" s="1844"/>
      <c r="GLR38" s="1844"/>
      <c r="GLS38" s="1844"/>
      <c r="GLT38" s="1844"/>
      <c r="GLU38" s="1844"/>
      <c r="GLV38" s="1844"/>
      <c r="GLW38" s="1844"/>
      <c r="GLX38" s="1844"/>
      <c r="GLY38" s="1844"/>
      <c r="GLZ38" s="1844"/>
      <c r="GMA38" s="1844"/>
      <c r="GMB38" s="1844"/>
      <c r="GMC38" s="1844"/>
      <c r="GMD38" s="1844"/>
      <c r="GME38" s="1844"/>
      <c r="GMF38" s="1844"/>
      <c r="GMG38" s="1844"/>
      <c r="GMH38" s="1844"/>
      <c r="GMI38" s="1844"/>
      <c r="GMJ38" s="1844"/>
      <c r="GMK38" s="1844"/>
      <c r="GML38" s="1844"/>
      <c r="GMM38" s="1844"/>
      <c r="GMN38" s="1844"/>
      <c r="GMO38" s="1844"/>
      <c r="GMP38" s="1844"/>
      <c r="GMQ38" s="1844"/>
      <c r="GMR38" s="1844"/>
      <c r="GMS38" s="1844"/>
      <c r="GMT38" s="1844"/>
      <c r="GMU38" s="1844"/>
      <c r="GMV38" s="1844"/>
      <c r="GMW38" s="1844"/>
      <c r="GMX38" s="1844"/>
      <c r="GMY38" s="1844"/>
      <c r="GMZ38" s="1844"/>
      <c r="GNA38" s="1844"/>
      <c r="GNB38" s="1844"/>
      <c r="GNC38" s="1844"/>
      <c r="GND38" s="1844"/>
      <c r="GNE38" s="1844"/>
      <c r="GNF38" s="1844"/>
      <c r="GNG38" s="1844"/>
      <c r="GNH38" s="1844"/>
      <c r="GNI38" s="1844"/>
      <c r="GNJ38" s="1844"/>
      <c r="GNK38" s="1844"/>
      <c r="GNL38" s="1844"/>
      <c r="GNM38" s="1844"/>
      <c r="GNN38" s="1844"/>
      <c r="GNO38" s="1844"/>
      <c r="GNP38" s="1844"/>
      <c r="GNQ38" s="1844"/>
      <c r="GNR38" s="1844"/>
      <c r="GNS38" s="1844"/>
      <c r="GNT38" s="1844"/>
      <c r="GNU38" s="1844"/>
      <c r="GNV38" s="1844"/>
      <c r="GNW38" s="1844"/>
      <c r="GNX38" s="1844"/>
      <c r="GNY38" s="1844"/>
      <c r="GNZ38" s="1844"/>
      <c r="GOA38" s="1844"/>
      <c r="GOB38" s="1844"/>
      <c r="GOC38" s="1844"/>
      <c r="GOD38" s="1844"/>
      <c r="GOE38" s="1844"/>
      <c r="GOF38" s="1844"/>
      <c r="GOG38" s="1844"/>
      <c r="GOH38" s="1844"/>
      <c r="GOI38" s="1844"/>
      <c r="GOJ38" s="1844"/>
      <c r="GOK38" s="1844"/>
      <c r="GOL38" s="1844"/>
      <c r="GOM38" s="1844"/>
      <c r="GON38" s="1844"/>
      <c r="GOO38" s="1844"/>
      <c r="GOP38" s="1844"/>
      <c r="GOQ38" s="1844"/>
      <c r="GOR38" s="1844"/>
      <c r="GOS38" s="1844"/>
      <c r="GOT38" s="1844"/>
      <c r="GOU38" s="1844"/>
      <c r="GOV38" s="1844"/>
      <c r="GOW38" s="1844"/>
      <c r="GOX38" s="1844"/>
      <c r="GOY38" s="1844"/>
      <c r="GOZ38" s="1844"/>
      <c r="GPA38" s="1844"/>
      <c r="GPB38" s="1844"/>
      <c r="GPC38" s="1844"/>
      <c r="GPD38" s="1844"/>
      <c r="GPE38" s="1844"/>
      <c r="GPF38" s="1844"/>
      <c r="GPG38" s="1844"/>
      <c r="GPH38" s="1844"/>
      <c r="GPI38" s="1844"/>
      <c r="GPJ38" s="1844"/>
      <c r="GPK38" s="1844"/>
      <c r="GPL38" s="1844"/>
      <c r="GPM38" s="1844"/>
      <c r="GPN38" s="1844"/>
      <c r="GPO38" s="1844"/>
      <c r="GPP38" s="1844"/>
      <c r="GPQ38" s="1844"/>
      <c r="GPR38" s="1844"/>
      <c r="GPS38" s="1844"/>
      <c r="GPT38" s="1844"/>
      <c r="GPU38" s="1844"/>
      <c r="GPV38" s="1844"/>
      <c r="GPW38" s="1844"/>
      <c r="GPX38" s="1844"/>
      <c r="GPY38" s="1844"/>
      <c r="GPZ38" s="1844"/>
      <c r="GQA38" s="1844"/>
      <c r="GQB38" s="1844"/>
      <c r="GQC38" s="1844"/>
      <c r="GQD38" s="1844"/>
      <c r="GQE38" s="1844"/>
      <c r="GQF38" s="1844"/>
      <c r="GQG38" s="1844"/>
      <c r="GQH38" s="1844"/>
      <c r="GQI38" s="1844"/>
      <c r="GQJ38" s="1844"/>
      <c r="GQK38" s="1844"/>
      <c r="GQL38" s="1844"/>
      <c r="GQM38" s="1844"/>
      <c r="GQN38" s="1844"/>
      <c r="GQO38" s="1844"/>
      <c r="GQP38" s="1844"/>
      <c r="GQQ38" s="1844"/>
      <c r="GQR38" s="1844"/>
      <c r="GQS38" s="1844"/>
      <c r="GQT38" s="1844"/>
      <c r="GQU38" s="1844"/>
      <c r="GQV38" s="1844"/>
      <c r="GQW38" s="1844"/>
      <c r="GQX38" s="1844"/>
      <c r="GQY38" s="1844"/>
      <c r="GQZ38" s="1844"/>
      <c r="GRA38" s="1844"/>
      <c r="GRB38" s="1844"/>
      <c r="GRC38" s="1844"/>
      <c r="GRD38" s="1844"/>
      <c r="GRE38" s="1844"/>
      <c r="GRF38" s="1844"/>
      <c r="GRG38" s="1844"/>
      <c r="GRH38" s="1844"/>
      <c r="GRI38" s="1844"/>
      <c r="GRJ38" s="1844"/>
      <c r="GRK38" s="1844"/>
      <c r="GRL38" s="1844"/>
      <c r="GRM38" s="1844"/>
      <c r="GRN38" s="1844"/>
      <c r="GRO38" s="1844"/>
      <c r="GRP38" s="1844"/>
      <c r="GRQ38" s="1844"/>
      <c r="GRR38" s="1844"/>
      <c r="GRS38" s="1844"/>
      <c r="GRT38" s="1844"/>
      <c r="GRU38" s="1844"/>
      <c r="GRV38" s="1844"/>
      <c r="GRW38" s="1844"/>
      <c r="GRX38" s="1844"/>
      <c r="GRY38" s="1844"/>
      <c r="GRZ38" s="1844"/>
      <c r="GSA38" s="1844"/>
      <c r="GSB38" s="1844"/>
      <c r="GSC38" s="1844"/>
      <c r="GSD38" s="1844"/>
      <c r="GSE38" s="1844"/>
      <c r="GSF38" s="1844"/>
      <c r="GSG38" s="1844"/>
      <c r="GSH38" s="1844"/>
      <c r="GSI38" s="1844"/>
      <c r="GSJ38" s="1844"/>
      <c r="GSK38" s="1844"/>
      <c r="GSL38" s="1844"/>
      <c r="GSM38" s="1844"/>
      <c r="GSN38" s="1844"/>
      <c r="GSO38" s="1844"/>
      <c r="GSP38" s="1844"/>
      <c r="GSQ38" s="1844"/>
      <c r="GSR38" s="1844"/>
      <c r="GSS38" s="1844"/>
      <c r="GST38" s="1844"/>
      <c r="GSU38" s="1844"/>
      <c r="GSV38" s="1844"/>
      <c r="GSW38" s="1844"/>
      <c r="GSX38" s="1844"/>
      <c r="GSY38" s="1844"/>
      <c r="GSZ38" s="1844"/>
      <c r="GTA38" s="1844"/>
      <c r="GTB38" s="1844"/>
      <c r="GTC38" s="1844"/>
      <c r="GTD38" s="1844"/>
      <c r="GTE38" s="1844"/>
      <c r="GTF38" s="1844"/>
      <c r="GTG38" s="1844"/>
      <c r="GTH38" s="1844"/>
      <c r="GTI38" s="1844"/>
      <c r="GTJ38" s="1844"/>
      <c r="GTK38" s="1844"/>
      <c r="GTL38" s="1844"/>
      <c r="GTM38" s="1844"/>
      <c r="GTN38" s="1844"/>
      <c r="GTO38" s="1844"/>
      <c r="GTP38" s="1844"/>
      <c r="GTQ38" s="1844"/>
      <c r="GTR38" s="1844"/>
      <c r="GTS38" s="1844"/>
      <c r="GTT38" s="1844"/>
      <c r="GTU38" s="1844"/>
      <c r="GTV38" s="1844"/>
      <c r="GTW38" s="1844"/>
      <c r="GTX38" s="1844"/>
      <c r="GTY38" s="1844"/>
      <c r="GTZ38" s="1844"/>
      <c r="GUA38" s="1844"/>
      <c r="GUB38" s="1844"/>
      <c r="GUC38" s="1844"/>
      <c r="GUD38" s="1844"/>
      <c r="GUE38" s="1844"/>
      <c r="GUF38" s="1844"/>
      <c r="GUG38" s="1844"/>
      <c r="GUH38" s="1844"/>
      <c r="GUI38" s="1844"/>
      <c r="GUJ38" s="1844"/>
      <c r="GUK38" s="1844"/>
      <c r="GUL38" s="1844"/>
      <c r="GUM38" s="1844"/>
      <c r="GUN38" s="1844"/>
      <c r="GUO38" s="1844"/>
      <c r="GUP38" s="1844"/>
      <c r="GUQ38" s="1844"/>
      <c r="GUR38" s="1844"/>
      <c r="GUS38" s="1844"/>
      <c r="GUT38" s="1844"/>
      <c r="GUU38" s="1844"/>
      <c r="GUV38" s="1844"/>
      <c r="GUW38" s="1844"/>
      <c r="GUX38" s="1844"/>
      <c r="GUY38" s="1844"/>
      <c r="GUZ38" s="1844"/>
      <c r="GVA38" s="1844"/>
      <c r="GVB38" s="1844"/>
      <c r="GVC38" s="1844"/>
      <c r="GVD38" s="1844"/>
      <c r="GVE38" s="1844"/>
      <c r="GVF38" s="1844"/>
      <c r="GVG38" s="1844"/>
      <c r="GVH38" s="1844"/>
      <c r="GVI38" s="1844"/>
      <c r="GVJ38" s="1844"/>
      <c r="GVK38" s="1844"/>
      <c r="GVL38" s="1844"/>
      <c r="GVM38" s="1844"/>
      <c r="GVN38" s="1844"/>
      <c r="GVO38" s="1844"/>
      <c r="GVP38" s="1844"/>
      <c r="GVQ38" s="1844"/>
      <c r="GVR38" s="1844"/>
      <c r="GVS38" s="1844"/>
      <c r="GVT38" s="1844"/>
      <c r="GVU38" s="1844"/>
      <c r="GVV38" s="1844"/>
      <c r="GVW38" s="1844"/>
      <c r="GVX38" s="1844"/>
      <c r="GVY38" s="1844"/>
      <c r="GVZ38" s="1844"/>
      <c r="GWA38" s="1844"/>
      <c r="GWB38" s="1844"/>
      <c r="GWC38" s="1844"/>
      <c r="GWD38" s="1844"/>
      <c r="GWE38" s="1844"/>
      <c r="GWF38" s="1844"/>
      <c r="GWG38" s="1844"/>
      <c r="GWH38" s="1844"/>
      <c r="GWI38" s="1844"/>
      <c r="GWJ38" s="1844"/>
      <c r="GWK38" s="1844"/>
      <c r="GWL38" s="1844"/>
      <c r="GWM38" s="1844"/>
      <c r="GWN38" s="1844"/>
      <c r="GWO38" s="1844"/>
      <c r="GWP38" s="1844"/>
      <c r="GWQ38" s="1844"/>
      <c r="GWR38" s="1844"/>
      <c r="GWS38" s="1844"/>
      <c r="GWT38" s="1844"/>
      <c r="GWU38" s="1844"/>
      <c r="GWV38" s="1844"/>
      <c r="GWW38" s="1844"/>
      <c r="GWX38" s="1844"/>
      <c r="GWY38" s="1844"/>
      <c r="GWZ38" s="1844"/>
      <c r="GXA38" s="1844"/>
      <c r="GXB38" s="1844"/>
      <c r="GXC38" s="1844"/>
      <c r="GXD38" s="1844"/>
      <c r="GXE38" s="1844"/>
      <c r="GXF38" s="1844"/>
      <c r="GXG38" s="1844"/>
      <c r="GXH38" s="1844"/>
      <c r="GXI38" s="1844"/>
      <c r="GXJ38" s="1844"/>
      <c r="GXK38" s="1844"/>
      <c r="GXL38" s="1844"/>
      <c r="GXM38" s="1844"/>
      <c r="GXN38" s="1844"/>
      <c r="GXO38" s="1844"/>
      <c r="GXP38" s="1844"/>
      <c r="GXQ38" s="1844"/>
      <c r="GXR38" s="1844"/>
      <c r="GXS38" s="1844"/>
      <c r="GXT38" s="1844"/>
      <c r="GXU38" s="1844"/>
      <c r="GXV38" s="1844"/>
      <c r="GXW38" s="1844"/>
      <c r="GXX38" s="1844"/>
      <c r="GXY38" s="1844"/>
      <c r="GXZ38" s="1844"/>
      <c r="GYA38" s="1844"/>
      <c r="GYB38" s="1844"/>
      <c r="GYC38" s="1844"/>
      <c r="GYD38" s="1844"/>
      <c r="GYE38" s="1844"/>
      <c r="GYF38" s="1844"/>
      <c r="GYG38" s="1844"/>
      <c r="GYH38" s="1844"/>
      <c r="GYI38" s="1844"/>
      <c r="GYJ38" s="1844"/>
      <c r="GYK38" s="1844"/>
      <c r="GYL38" s="1844"/>
      <c r="GYM38" s="1844"/>
      <c r="GYN38" s="1844"/>
      <c r="GYO38" s="1844"/>
      <c r="GYP38" s="1844"/>
      <c r="GYQ38" s="1844"/>
      <c r="GYR38" s="1844"/>
      <c r="GYS38" s="1844"/>
      <c r="GYT38" s="1844"/>
      <c r="GYU38" s="1844"/>
      <c r="GYV38" s="1844"/>
      <c r="GYW38" s="1844"/>
      <c r="GYX38" s="1844"/>
      <c r="GYY38" s="1844"/>
      <c r="GYZ38" s="1844"/>
      <c r="GZA38" s="1844"/>
      <c r="GZB38" s="1844"/>
      <c r="GZC38" s="1844"/>
      <c r="GZD38" s="1844"/>
      <c r="GZE38" s="1844"/>
      <c r="GZF38" s="1844"/>
      <c r="GZG38" s="1844"/>
      <c r="GZH38" s="1844"/>
      <c r="GZI38" s="1844"/>
      <c r="GZJ38" s="1844"/>
      <c r="GZK38" s="1844"/>
      <c r="GZL38" s="1844"/>
      <c r="GZM38" s="1844"/>
      <c r="GZN38" s="1844"/>
      <c r="GZO38" s="1844"/>
      <c r="GZP38" s="1844"/>
      <c r="GZQ38" s="1844"/>
      <c r="GZR38" s="1844"/>
      <c r="GZS38" s="1844"/>
      <c r="GZT38" s="1844"/>
      <c r="GZU38" s="1844"/>
      <c r="GZV38" s="1844"/>
      <c r="GZW38" s="1844"/>
      <c r="GZX38" s="1844"/>
      <c r="GZY38" s="1844"/>
      <c r="GZZ38" s="1844"/>
      <c r="HAA38" s="1844"/>
      <c r="HAB38" s="1844"/>
      <c r="HAC38" s="1844"/>
      <c r="HAD38" s="1844"/>
      <c r="HAE38" s="1844"/>
      <c r="HAF38" s="1844"/>
      <c r="HAG38" s="1844"/>
      <c r="HAH38" s="1844"/>
      <c r="HAI38" s="1844"/>
      <c r="HAJ38" s="1844"/>
      <c r="HAK38" s="1844"/>
      <c r="HAL38" s="1844"/>
      <c r="HAM38" s="1844"/>
      <c r="HAN38" s="1844"/>
      <c r="HAO38" s="1844"/>
      <c r="HAP38" s="1844"/>
      <c r="HAQ38" s="1844"/>
      <c r="HAR38" s="1844"/>
      <c r="HAS38" s="1844"/>
      <c r="HAT38" s="1844"/>
      <c r="HAU38" s="1844"/>
      <c r="HAV38" s="1844"/>
      <c r="HAW38" s="1844"/>
      <c r="HAX38" s="1844"/>
      <c r="HAY38" s="1844"/>
      <c r="HAZ38" s="1844"/>
      <c r="HBA38" s="1844"/>
      <c r="HBB38" s="1844"/>
      <c r="HBC38" s="1844"/>
      <c r="HBD38" s="1844"/>
      <c r="HBE38" s="1844"/>
      <c r="HBF38" s="1844"/>
      <c r="HBG38" s="1844"/>
      <c r="HBH38" s="1844"/>
      <c r="HBI38" s="1844"/>
      <c r="HBJ38" s="1844"/>
      <c r="HBK38" s="1844"/>
      <c r="HBL38" s="1844"/>
      <c r="HBM38" s="1844"/>
      <c r="HBN38" s="1844"/>
      <c r="HBO38" s="1844"/>
      <c r="HBP38" s="1844"/>
      <c r="HBQ38" s="1844"/>
      <c r="HBR38" s="1844"/>
      <c r="HBS38" s="1844"/>
      <c r="HBT38" s="1844"/>
      <c r="HBU38" s="1844"/>
      <c r="HBV38" s="1844"/>
      <c r="HBW38" s="1844"/>
      <c r="HBX38" s="1844"/>
      <c r="HBY38" s="1844"/>
      <c r="HBZ38" s="1844"/>
      <c r="HCA38" s="1844"/>
      <c r="HCB38" s="1844"/>
      <c r="HCC38" s="1844"/>
      <c r="HCD38" s="1844"/>
      <c r="HCE38" s="1844"/>
      <c r="HCF38" s="1844"/>
      <c r="HCG38" s="1844"/>
      <c r="HCH38" s="1844"/>
      <c r="HCI38" s="1844"/>
      <c r="HCJ38" s="1844"/>
      <c r="HCK38" s="1844"/>
      <c r="HCL38" s="1844"/>
      <c r="HCM38" s="1844"/>
      <c r="HCN38" s="1844"/>
      <c r="HCO38" s="1844"/>
      <c r="HCP38" s="1844"/>
      <c r="HCQ38" s="1844"/>
      <c r="HCR38" s="1844"/>
      <c r="HCS38" s="1844"/>
      <c r="HCT38" s="1844"/>
      <c r="HCU38" s="1844"/>
      <c r="HCV38" s="1844"/>
      <c r="HCW38" s="1844"/>
      <c r="HCX38" s="1844"/>
      <c r="HCY38" s="1844"/>
      <c r="HCZ38" s="1844"/>
      <c r="HDA38" s="1844"/>
      <c r="HDB38" s="1844"/>
      <c r="HDC38" s="1844"/>
      <c r="HDD38" s="1844"/>
      <c r="HDE38" s="1844"/>
      <c r="HDF38" s="1844"/>
      <c r="HDG38" s="1844"/>
      <c r="HDH38" s="1844"/>
      <c r="HDI38" s="1844"/>
      <c r="HDJ38" s="1844"/>
      <c r="HDK38" s="1844"/>
      <c r="HDL38" s="1844"/>
      <c r="HDM38" s="1844"/>
      <c r="HDN38" s="1844"/>
      <c r="HDO38" s="1844"/>
      <c r="HDP38" s="1844"/>
      <c r="HDQ38" s="1844"/>
      <c r="HDR38" s="1844"/>
      <c r="HDS38" s="1844"/>
      <c r="HDT38" s="1844"/>
      <c r="HDU38" s="1844"/>
      <c r="HDV38" s="1844"/>
      <c r="HDW38" s="1844"/>
      <c r="HDX38" s="1844"/>
      <c r="HDY38" s="1844"/>
      <c r="HDZ38" s="1844"/>
      <c r="HEA38" s="1844"/>
      <c r="HEB38" s="1844"/>
      <c r="HEC38" s="1844"/>
      <c r="HED38" s="1844"/>
      <c r="HEE38" s="1844"/>
      <c r="HEF38" s="1844"/>
      <c r="HEG38" s="1844"/>
      <c r="HEH38" s="1844"/>
      <c r="HEI38" s="1844"/>
      <c r="HEJ38" s="1844"/>
      <c r="HEK38" s="1844"/>
      <c r="HEL38" s="1844"/>
      <c r="HEM38" s="1844"/>
      <c r="HEN38" s="1844"/>
      <c r="HEO38" s="1844"/>
      <c r="HEP38" s="1844"/>
      <c r="HEQ38" s="1844"/>
      <c r="HER38" s="1844"/>
      <c r="HES38" s="1844"/>
      <c r="HET38" s="1844"/>
      <c r="HEU38" s="1844"/>
      <c r="HEV38" s="1844"/>
      <c r="HEW38" s="1844"/>
      <c r="HEX38" s="1844"/>
      <c r="HEY38" s="1844"/>
      <c r="HEZ38" s="1844"/>
      <c r="HFA38" s="1844"/>
      <c r="HFB38" s="1844"/>
      <c r="HFC38" s="1844"/>
      <c r="HFD38" s="1844"/>
      <c r="HFE38" s="1844"/>
      <c r="HFF38" s="1844"/>
      <c r="HFG38" s="1844"/>
      <c r="HFH38" s="1844"/>
      <c r="HFI38" s="1844"/>
      <c r="HFJ38" s="1844"/>
      <c r="HFK38" s="1844"/>
      <c r="HFL38" s="1844"/>
      <c r="HFM38" s="1844"/>
      <c r="HFN38" s="1844"/>
      <c r="HFO38" s="1844"/>
      <c r="HFP38" s="1844"/>
      <c r="HFQ38" s="1844"/>
      <c r="HFR38" s="1844"/>
      <c r="HFS38" s="1844"/>
      <c r="HFT38" s="1844"/>
      <c r="HFU38" s="1844"/>
      <c r="HFV38" s="1844"/>
      <c r="HFW38" s="1844"/>
      <c r="HFX38" s="1844"/>
      <c r="HFY38" s="1844"/>
      <c r="HFZ38" s="1844"/>
      <c r="HGA38" s="1844"/>
      <c r="HGB38" s="1844"/>
      <c r="HGC38" s="1844"/>
      <c r="HGD38" s="1844"/>
      <c r="HGE38" s="1844"/>
      <c r="HGF38" s="1844"/>
      <c r="HGG38" s="1844"/>
      <c r="HGH38" s="1844"/>
      <c r="HGI38" s="1844"/>
      <c r="HGJ38" s="1844"/>
      <c r="HGK38" s="1844"/>
      <c r="HGL38" s="1844"/>
      <c r="HGM38" s="1844"/>
      <c r="HGN38" s="1844"/>
      <c r="HGO38" s="1844"/>
      <c r="HGP38" s="1844"/>
      <c r="HGQ38" s="1844"/>
      <c r="HGR38" s="1844"/>
      <c r="HGS38" s="1844"/>
      <c r="HGT38" s="1844"/>
      <c r="HGU38" s="1844"/>
      <c r="HGV38" s="1844"/>
      <c r="HGW38" s="1844"/>
      <c r="HGX38" s="1844"/>
      <c r="HGY38" s="1844"/>
      <c r="HGZ38" s="1844"/>
      <c r="HHA38" s="1844"/>
      <c r="HHB38" s="1844"/>
      <c r="HHC38" s="1844"/>
      <c r="HHD38" s="1844"/>
      <c r="HHE38" s="1844"/>
      <c r="HHF38" s="1844"/>
      <c r="HHG38" s="1844"/>
      <c r="HHH38" s="1844"/>
      <c r="HHI38" s="1844"/>
      <c r="HHJ38" s="1844"/>
      <c r="HHK38" s="1844"/>
      <c r="HHL38" s="1844"/>
      <c r="HHM38" s="1844"/>
      <c r="HHN38" s="1844"/>
      <c r="HHO38" s="1844"/>
      <c r="HHP38" s="1844"/>
      <c r="HHQ38" s="1844"/>
      <c r="HHR38" s="1844"/>
      <c r="HHS38" s="1844"/>
      <c r="HHT38" s="1844"/>
      <c r="HHU38" s="1844"/>
      <c r="HHV38" s="1844"/>
      <c r="HHW38" s="1844"/>
      <c r="HHX38" s="1844"/>
      <c r="HHY38" s="1844"/>
      <c r="HHZ38" s="1844"/>
      <c r="HIA38" s="1844"/>
      <c r="HIB38" s="1844"/>
      <c r="HIC38" s="1844"/>
      <c r="HID38" s="1844"/>
      <c r="HIE38" s="1844"/>
      <c r="HIF38" s="1844"/>
      <c r="HIG38" s="1844"/>
      <c r="HIH38" s="1844"/>
      <c r="HII38" s="1844"/>
      <c r="HIJ38" s="1844"/>
      <c r="HIK38" s="1844"/>
      <c r="HIL38" s="1844"/>
      <c r="HIM38" s="1844"/>
      <c r="HIN38" s="1844"/>
      <c r="HIO38" s="1844"/>
      <c r="HIP38" s="1844"/>
      <c r="HIQ38" s="1844"/>
      <c r="HIR38" s="1844"/>
      <c r="HIS38" s="1844"/>
      <c r="HIT38" s="1844"/>
      <c r="HIU38" s="1844"/>
      <c r="HIV38" s="1844"/>
      <c r="HIW38" s="1844"/>
      <c r="HIX38" s="1844"/>
      <c r="HIY38" s="1844"/>
      <c r="HIZ38" s="1844"/>
      <c r="HJA38" s="1844"/>
      <c r="HJB38" s="1844"/>
      <c r="HJC38" s="1844"/>
      <c r="HJD38" s="1844"/>
      <c r="HJE38" s="1844"/>
      <c r="HJF38" s="1844"/>
      <c r="HJG38" s="1844"/>
      <c r="HJH38" s="1844"/>
      <c r="HJI38" s="1844"/>
      <c r="HJJ38" s="1844"/>
      <c r="HJK38" s="1844"/>
      <c r="HJL38" s="1844"/>
      <c r="HJM38" s="1844"/>
      <c r="HJN38" s="1844"/>
      <c r="HJO38" s="1844"/>
      <c r="HJP38" s="1844"/>
      <c r="HJQ38" s="1844"/>
      <c r="HJR38" s="1844"/>
      <c r="HJS38" s="1844"/>
      <c r="HJT38" s="1844"/>
      <c r="HJU38" s="1844"/>
      <c r="HJV38" s="1844"/>
      <c r="HJW38" s="1844"/>
      <c r="HJX38" s="1844"/>
      <c r="HJY38" s="1844"/>
      <c r="HJZ38" s="1844"/>
      <c r="HKA38" s="1844"/>
      <c r="HKB38" s="1844"/>
      <c r="HKC38" s="1844"/>
      <c r="HKD38" s="1844"/>
      <c r="HKE38" s="1844"/>
      <c r="HKF38" s="1844"/>
      <c r="HKG38" s="1844"/>
      <c r="HKH38" s="1844"/>
      <c r="HKI38" s="1844"/>
      <c r="HKJ38" s="1844"/>
      <c r="HKK38" s="1844"/>
      <c r="HKL38" s="1844"/>
      <c r="HKM38" s="1844"/>
      <c r="HKN38" s="1844"/>
      <c r="HKO38" s="1844"/>
      <c r="HKP38" s="1844"/>
      <c r="HKQ38" s="1844"/>
      <c r="HKR38" s="1844"/>
      <c r="HKS38" s="1844"/>
      <c r="HKT38" s="1844"/>
      <c r="HKU38" s="1844"/>
      <c r="HKV38" s="1844"/>
      <c r="HKW38" s="1844"/>
      <c r="HKX38" s="1844"/>
      <c r="HKY38" s="1844"/>
      <c r="HKZ38" s="1844"/>
      <c r="HLA38" s="1844"/>
      <c r="HLB38" s="1844"/>
      <c r="HLC38" s="1844"/>
      <c r="HLD38" s="1844"/>
      <c r="HLE38" s="1844"/>
      <c r="HLF38" s="1844"/>
      <c r="HLG38" s="1844"/>
      <c r="HLH38" s="1844"/>
      <c r="HLI38" s="1844"/>
      <c r="HLJ38" s="1844"/>
      <c r="HLK38" s="1844"/>
      <c r="HLL38" s="1844"/>
      <c r="HLM38" s="1844"/>
      <c r="HLN38" s="1844"/>
      <c r="HLO38" s="1844"/>
      <c r="HLP38" s="1844"/>
      <c r="HLQ38" s="1844"/>
      <c r="HLR38" s="1844"/>
      <c r="HLS38" s="1844"/>
      <c r="HLT38" s="1844"/>
      <c r="HLU38" s="1844"/>
      <c r="HLV38" s="1844"/>
      <c r="HLW38" s="1844"/>
      <c r="HLX38" s="1844"/>
      <c r="HLY38" s="1844"/>
      <c r="HLZ38" s="1844"/>
      <c r="HMA38" s="1844"/>
      <c r="HMB38" s="1844"/>
      <c r="HMC38" s="1844"/>
      <c r="HMD38" s="1844"/>
      <c r="HME38" s="1844"/>
      <c r="HMF38" s="1844"/>
      <c r="HMG38" s="1844"/>
      <c r="HMH38" s="1844"/>
      <c r="HMI38" s="1844"/>
      <c r="HMJ38" s="1844"/>
      <c r="HMK38" s="1844"/>
      <c r="HML38" s="1844"/>
      <c r="HMM38" s="1844"/>
      <c r="HMN38" s="1844"/>
      <c r="HMO38" s="1844"/>
      <c r="HMP38" s="1844"/>
      <c r="HMQ38" s="1844"/>
      <c r="HMR38" s="1844"/>
      <c r="HMS38" s="1844"/>
      <c r="HMT38" s="1844"/>
      <c r="HMU38" s="1844"/>
      <c r="HMV38" s="1844"/>
      <c r="HMW38" s="1844"/>
      <c r="HMX38" s="1844"/>
      <c r="HMY38" s="1844"/>
      <c r="HMZ38" s="1844"/>
      <c r="HNA38" s="1844"/>
      <c r="HNB38" s="1844"/>
      <c r="HNC38" s="1844"/>
      <c r="HND38" s="1844"/>
      <c r="HNE38" s="1844"/>
      <c r="HNF38" s="1844"/>
      <c r="HNG38" s="1844"/>
      <c r="HNH38" s="1844"/>
      <c r="HNI38" s="1844"/>
      <c r="HNJ38" s="1844"/>
      <c r="HNK38" s="1844"/>
      <c r="HNL38" s="1844"/>
      <c r="HNM38" s="1844"/>
      <c r="HNN38" s="1844"/>
      <c r="HNO38" s="1844"/>
      <c r="HNP38" s="1844"/>
      <c r="HNQ38" s="1844"/>
      <c r="HNR38" s="1844"/>
      <c r="HNS38" s="1844"/>
      <c r="HNT38" s="1844"/>
      <c r="HNU38" s="1844"/>
      <c r="HNV38" s="1844"/>
      <c r="HNW38" s="1844"/>
      <c r="HNX38" s="1844"/>
      <c r="HNY38" s="1844"/>
      <c r="HNZ38" s="1844"/>
      <c r="HOA38" s="1844"/>
      <c r="HOB38" s="1844"/>
      <c r="HOC38" s="1844"/>
      <c r="HOD38" s="1844"/>
      <c r="HOE38" s="1844"/>
      <c r="HOF38" s="1844"/>
      <c r="HOG38" s="1844"/>
      <c r="HOH38" s="1844"/>
      <c r="HOI38" s="1844"/>
      <c r="HOJ38" s="1844"/>
      <c r="HOK38" s="1844"/>
      <c r="HOL38" s="1844"/>
      <c r="HOM38" s="1844"/>
      <c r="HON38" s="1844"/>
      <c r="HOO38" s="1844"/>
      <c r="HOP38" s="1844"/>
      <c r="HOQ38" s="1844"/>
      <c r="HOR38" s="1844"/>
      <c r="HOS38" s="1844"/>
      <c r="HOT38" s="1844"/>
      <c r="HOU38" s="1844"/>
      <c r="HOV38" s="1844"/>
      <c r="HOW38" s="1844"/>
      <c r="HOX38" s="1844"/>
      <c r="HOY38" s="1844"/>
      <c r="HOZ38" s="1844"/>
      <c r="HPA38" s="1844"/>
      <c r="HPB38" s="1844"/>
      <c r="HPC38" s="1844"/>
      <c r="HPD38" s="1844"/>
      <c r="HPE38" s="1844"/>
      <c r="HPF38" s="1844"/>
      <c r="HPG38" s="1844"/>
      <c r="HPH38" s="1844"/>
      <c r="HPI38" s="1844"/>
      <c r="HPJ38" s="1844"/>
      <c r="HPK38" s="1844"/>
      <c r="HPL38" s="1844"/>
      <c r="HPM38" s="1844"/>
      <c r="HPN38" s="1844"/>
      <c r="HPO38" s="1844"/>
      <c r="HPP38" s="1844"/>
      <c r="HPQ38" s="1844"/>
      <c r="HPR38" s="1844"/>
      <c r="HPS38" s="1844"/>
      <c r="HPT38" s="1844"/>
      <c r="HPU38" s="1844"/>
      <c r="HPV38" s="1844"/>
      <c r="HPW38" s="1844"/>
      <c r="HPX38" s="1844"/>
      <c r="HPY38" s="1844"/>
      <c r="HPZ38" s="1844"/>
      <c r="HQA38" s="1844"/>
      <c r="HQB38" s="1844"/>
      <c r="HQC38" s="1844"/>
      <c r="HQD38" s="1844"/>
      <c r="HQE38" s="1844"/>
      <c r="HQF38" s="1844"/>
      <c r="HQG38" s="1844"/>
      <c r="HQH38" s="1844"/>
      <c r="HQI38" s="1844"/>
      <c r="HQJ38" s="1844"/>
      <c r="HQK38" s="1844"/>
      <c r="HQL38" s="1844"/>
      <c r="HQM38" s="1844"/>
      <c r="HQN38" s="1844"/>
      <c r="HQO38" s="1844"/>
      <c r="HQP38" s="1844"/>
      <c r="HQQ38" s="1844"/>
      <c r="HQR38" s="1844"/>
      <c r="HQS38" s="1844"/>
      <c r="HQT38" s="1844"/>
      <c r="HQU38" s="1844"/>
      <c r="HQV38" s="1844"/>
      <c r="HQW38" s="1844"/>
      <c r="HQX38" s="1844"/>
      <c r="HQY38" s="1844"/>
      <c r="HQZ38" s="1844"/>
      <c r="HRA38" s="1844"/>
      <c r="HRB38" s="1844"/>
      <c r="HRC38" s="1844"/>
      <c r="HRD38" s="1844"/>
      <c r="HRE38" s="1844"/>
      <c r="HRF38" s="1844"/>
      <c r="HRG38" s="1844"/>
      <c r="HRH38" s="1844"/>
      <c r="HRI38" s="1844"/>
      <c r="HRJ38" s="1844"/>
      <c r="HRK38" s="1844"/>
      <c r="HRL38" s="1844"/>
      <c r="HRM38" s="1844"/>
      <c r="HRN38" s="1844"/>
      <c r="HRO38" s="1844"/>
      <c r="HRP38" s="1844"/>
      <c r="HRQ38" s="1844"/>
      <c r="HRR38" s="1844"/>
      <c r="HRS38" s="1844"/>
      <c r="HRT38" s="1844"/>
      <c r="HRU38" s="1844"/>
      <c r="HRV38" s="1844"/>
      <c r="HRW38" s="1844"/>
      <c r="HRX38" s="1844"/>
      <c r="HRY38" s="1844"/>
      <c r="HRZ38" s="1844"/>
      <c r="HSA38" s="1844"/>
      <c r="HSB38" s="1844"/>
      <c r="HSC38" s="1844"/>
      <c r="HSD38" s="1844"/>
      <c r="HSE38" s="1844"/>
      <c r="HSF38" s="1844"/>
      <c r="HSG38" s="1844"/>
      <c r="HSH38" s="1844"/>
      <c r="HSI38" s="1844"/>
      <c r="HSJ38" s="1844"/>
      <c r="HSK38" s="1844"/>
      <c r="HSL38" s="1844"/>
      <c r="HSM38" s="1844"/>
      <c r="HSN38" s="1844"/>
      <c r="HSO38" s="1844"/>
      <c r="HSP38" s="1844"/>
      <c r="HSQ38" s="1844"/>
      <c r="HSR38" s="1844"/>
      <c r="HSS38" s="1844"/>
      <c r="HST38" s="1844"/>
      <c r="HSU38" s="1844"/>
      <c r="HSV38" s="1844"/>
      <c r="HSW38" s="1844"/>
      <c r="HSX38" s="1844"/>
      <c r="HSY38" s="1844"/>
      <c r="HSZ38" s="1844"/>
      <c r="HTA38" s="1844"/>
      <c r="HTB38" s="1844"/>
      <c r="HTC38" s="1844"/>
      <c r="HTD38" s="1844"/>
      <c r="HTE38" s="1844"/>
      <c r="HTF38" s="1844"/>
      <c r="HTG38" s="1844"/>
      <c r="HTH38" s="1844"/>
      <c r="HTI38" s="1844"/>
      <c r="HTJ38" s="1844"/>
      <c r="HTK38" s="1844"/>
      <c r="HTL38" s="1844"/>
      <c r="HTM38" s="1844"/>
      <c r="HTN38" s="1844"/>
      <c r="HTO38" s="1844"/>
      <c r="HTP38" s="1844"/>
      <c r="HTQ38" s="1844"/>
      <c r="HTR38" s="1844"/>
      <c r="HTS38" s="1844"/>
      <c r="HTT38" s="1844"/>
      <c r="HTU38" s="1844"/>
      <c r="HTV38" s="1844"/>
      <c r="HTW38" s="1844"/>
      <c r="HTX38" s="1844"/>
      <c r="HTY38" s="1844"/>
      <c r="HTZ38" s="1844"/>
      <c r="HUA38" s="1844"/>
      <c r="HUB38" s="1844"/>
      <c r="HUC38" s="1844"/>
      <c r="HUD38" s="1844"/>
      <c r="HUE38" s="1844"/>
      <c r="HUF38" s="1844"/>
      <c r="HUG38" s="1844"/>
      <c r="HUH38" s="1844"/>
      <c r="HUI38" s="1844"/>
      <c r="HUJ38" s="1844"/>
      <c r="HUK38" s="1844"/>
      <c r="HUL38" s="1844"/>
      <c r="HUM38" s="1844"/>
      <c r="HUN38" s="1844"/>
      <c r="HUO38" s="1844"/>
      <c r="HUP38" s="1844"/>
      <c r="HUQ38" s="1844"/>
      <c r="HUR38" s="1844"/>
      <c r="HUS38" s="1844"/>
      <c r="HUT38" s="1844"/>
      <c r="HUU38" s="1844"/>
      <c r="HUV38" s="1844"/>
      <c r="HUW38" s="1844"/>
      <c r="HUX38" s="1844"/>
      <c r="HUY38" s="1844"/>
      <c r="HUZ38" s="1844"/>
      <c r="HVA38" s="1844"/>
      <c r="HVB38" s="1844"/>
      <c r="HVC38" s="1844"/>
      <c r="HVD38" s="1844"/>
      <c r="HVE38" s="1844"/>
      <c r="HVF38" s="1844"/>
      <c r="HVG38" s="1844"/>
      <c r="HVH38" s="1844"/>
      <c r="HVI38" s="1844"/>
      <c r="HVJ38" s="1844"/>
      <c r="HVK38" s="1844"/>
      <c r="HVL38" s="1844"/>
      <c r="HVM38" s="1844"/>
      <c r="HVN38" s="1844"/>
      <c r="HVO38" s="1844"/>
      <c r="HVP38" s="1844"/>
      <c r="HVQ38" s="1844"/>
      <c r="HVR38" s="1844"/>
      <c r="HVS38" s="1844"/>
      <c r="HVT38" s="1844"/>
      <c r="HVU38" s="1844"/>
      <c r="HVV38" s="1844"/>
      <c r="HVW38" s="1844"/>
      <c r="HVX38" s="1844"/>
      <c r="HVY38" s="1844"/>
      <c r="HVZ38" s="1844"/>
      <c r="HWA38" s="1844"/>
      <c r="HWB38" s="1844"/>
      <c r="HWC38" s="1844"/>
      <c r="HWD38" s="1844"/>
      <c r="HWE38" s="1844"/>
      <c r="HWF38" s="1844"/>
      <c r="HWG38" s="1844"/>
      <c r="HWH38" s="1844"/>
      <c r="HWI38" s="1844"/>
      <c r="HWJ38" s="1844"/>
      <c r="HWK38" s="1844"/>
      <c r="HWL38" s="1844"/>
      <c r="HWM38" s="1844"/>
      <c r="HWN38" s="1844"/>
      <c r="HWO38" s="1844"/>
      <c r="HWP38" s="1844"/>
      <c r="HWQ38" s="1844"/>
      <c r="HWR38" s="1844"/>
      <c r="HWS38" s="1844"/>
      <c r="HWT38" s="1844"/>
      <c r="HWU38" s="1844"/>
      <c r="HWV38" s="1844"/>
      <c r="HWW38" s="1844"/>
      <c r="HWX38" s="1844"/>
      <c r="HWY38" s="1844"/>
      <c r="HWZ38" s="1844"/>
      <c r="HXA38" s="1844"/>
      <c r="HXB38" s="1844"/>
      <c r="HXC38" s="1844"/>
      <c r="HXD38" s="1844"/>
      <c r="HXE38" s="1844"/>
      <c r="HXF38" s="1844"/>
      <c r="HXG38" s="1844"/>
      <c r="HXH38" s="1844"/>
      <c r="HXI38" s="1844"/>
      <c r="HXJ38" s="1844"/>
      <c r="HXK38" s="1844"/>
      <c r="HXL38" s="1844"/>
      <c r="HXM38" s="1844"/>
      <c r="HXN38" s="1844"/>
      <c r="HXO38" s="1844"/>
      <c r="HXP38" s="1844"/>
      <c r="HXQ38" s="1844"/>
      <c r="HXR38" s="1844"/>
      <c r="HXS38" s="1844"/>
      <c r="HXT38" s="1844"/>
      <c r="HXU38" s="1844"/>
      <c r="HXV38" s="1844"/>
      <c r="HXW38" s="1844"/>
      <c r="HXX38" s="1844"/>
      <c r="HXY38" s="1844"/>
      <c r="HXZ38" s="1844"/>
      <c r="HYA38" s="1844"/>
      <c r="HYB38" s="1844"/>
      <c r="HYC38" s="1844"/>
      <c r="HYD38" s="1844"/>
      <c r="HYE38" s="1844"/>
      <c r="HYF38" s="1844"/>
      <c r="HYG38" s="1844"/>
      <c r="HYH38" s="1844"/>
      <c r="HYI38" s="1844"/>
      <c r="HYJ38" s="1844"/>
      <c r="HYK38" s="1844"/>
      <c r="HYL38" s="1844"/>
      <c r="HYM38" s="1844"/>
      <c r="HYN38" s="1844"/>
      <c r="HYO38" s="1844"/>
      <c r="HYP38" s="1844"/>
      <c r="HYQ38" s="1844"/>
      <c r="HYR38" s="1844"/>
      <c r="HYS38" s="1844"/>
      <c r="HYT38" s="1844"/>
      <c r="HYU38" s="1844"/>
      <c r="HYV38" s="1844"/>
      <c r="HYW38" s="1844"/>
      <c r="HYX38" s="1844"/>
      <c r="HYY38" s="1844"/>
      <c r="HYZ38" s="1844"/>
      <c r="HZA38" s="1844"/>
      <c r="HZB38" s="1844"/>
      <c r="HZC38" s="1844"/>
      <c r="HZD38" s="1844"/>
      <c r="HZE38" s="1844"/>
      <c r="HZF38" s="1844"/>
      <c r="HZG38" s="1844"/>
      <c r="HZH38" s="1844"/>
      <c r="HZI38" s="1844"/>
      <c r="HZJ38" s="1844"/>
      <c r="HZK38" s="1844"/>
      <c r="HZL38" s="1844"/>
      <c r="HZM38" s="1844"/>
      <c r="HZN38" s="1844"/>
      <c r="HZO38" s="1844"/>
      <c r="HZP38" s="1844"/>
      <c r="HZQ38" s="1844"/>
      <c r="HZR38" s="1844"/>
      <c r="HZS38" s="1844"/>
      <c r="HZT38" s="1844"/>
      <c r="HZU38" s="1844"/>
      <c r="HZV38" s="1844"/>
      <c r="HZW38" s="1844"/>
      <c r="HZX38" s="1844"/>
      <c r="HZY38" s="1844"/>
      <c r="HZZ38" s="1844"/>
      <c r="IAA38" s="1844"/>
      <c r="IAB38" s="1844"/>
      <c r="IAC38" s="1844"/>
      <c r="IAD38" s="1844"/>
      <c r="IAE38" s="1844"/>
      <c r="IAF38" s="1844"/>
      <c r="IAG38" s="1844"/>
      <c r="IAH38" s="1844"/>
      <c r="IAI38" s="1844"/>
      <c r="IAJ38" s="1844"/>
      <c r="IAK38" s="1844"/>
      <c r="IAL38" s="1844"/>
      <c r="IAM38" s="1844"/>
      <c r="IAN38" s="1844"/>
      <c r="IAO38" s="1844"/>
      <c r="IAP38" s="1844"/>
      <c r="IAQ38" s="1844"/>
      <c r="IAR38" s="1844"/>
      <c r="IAS38" s="1844"/>
      <c r="IAT38" s="1844"/>
      <c r="IAU38" s="1844"/>
      <c r="IAV38" s="1844"/>
      <c r="IAW38" s="1844"/>
      <c r="IAX38" s="1844"/>
      <c r="IAY38" s="1844"/>
      <c r="IAZ38" s="1844"/>
      <c r="IBA38" s="1844"/>
      <c r="IBB38" s="1844"/>
      <c r="IBC38" s="1844"/>
      <c r="IBD38" s="1844"/>
      <c r="IBE38" s="1844"/>
      <c r="IBF38" s="1844"/>
      <c r="IBG38" s="1844"/>
      <c r="IBH38" s="1844"/>
      <c r="IBI38" s="1844"/>
      <c r="IBJ38" s="1844"/>
      <c r="IBK38" s="1844"/>
      <c r="IBL38" s="1844"/>
      <c r="IBM38" s="1844"/>
      <c r="IBN38" s="1844"/>
      <c r="IBO38" s="1844"/>
      <c r="IBP38" s="1844"/>
      <c r="IBQ38" s="1844"/>
      <c r="IBR38" s="1844"/>
      <c r="IBS38" s="1844"/>
      <c r="IBT38" s="1844"/>
      <c r="IBU38" s="1844"/>
      <c r="IBV38" s="1844"/>
      <c r="IBW38" s="1844"/>
      <c r="IBX38" s="1844"/>
      <c r="IBY38" s="1844"/>
      <c r="IBZ38" s="1844"/>
      <c r="ICA38" s="1844"/>
      <c r="ICB38" s="1844"/>
      <c r="ICC38" s="1844"/>
      <c r="ICD38" s="1844"/>
      <c r="ICE38" s="1844"/>
      <c r="ICF38" s="1844"/>
      <c r="ICG38" s="1844"/>
      <c r="ICH38" s="1844"/>
      <c r="ICI38" s="1844"/>
      <c r="ICJ38" s="1844"/>
      <c r="ICK38" s="1844"/>
      <c r="ICL38" s="1844"/>
      <c r="ICM38" s="1844"/>
      <c r="ICN38" s="1844"/>
      <c r="ICO38" s="1844"/>
      <c r="ICP38" s="1844"/>
      <c r="ICQ38" s="1844"/>
      <c r="ICR38" s="1844"/>
      <c r="ICS38" s="1844"/>
      <c r="ICT38" s="1844"/>
      <c r="ICU38" s="1844"/>
      <c r="ICV38" s="1844"/>
      <c r="ICW38" s="1844"/>
      <c r="ICX38" s="1844"/>
      <c r="ICY38" s="1844"/>
      <c r="ICZ38" s="1844"/>
      <c r="IDA38" s="1844"/>
      <c r="IDB38" s="1844"/>
      <c r="IDC38" s="1844"/>
      <c r="IDD38" s="1844"/>
      <c r="IDE38" s="1844"/>
      <c r="IDF38" s="1844"/>
      <c r="IDG38" s="1844"/>
      <c r="IDH38" s="1844"/>
      <c r="IDI38" s="1844"/>
      <c r="IDJ38" s="1844"/>
      <c r="IDK38" s="1844"/>
      <c r="IDL38" s="1844"/>
      <c r="IDM38" s="1844"/>
      <c r="IDN38" s="1844"/>
      <c r="IDO38" s="1844"/>
      <c r="IDP38" s="1844"/>
      <c r="IDQ38" s="1844"/>
      <c r="IDR38" s="1844"/>
      <c r="IDS38" s="1844"/>
      <c r="IDT38" s="1844"/>
      <c r="IDU38" s="1844"/>
      <c r="IDV38" s="1844"/>
      <c r="IDW38" s="1844"/>
      <c r="IDX38" s="1844"/>
      <c r="IDY38" s="1844"/>
      <c r="IDZ38" s="1844"/>
      <c r="IEA38" s="1844"/>
      <c r="IEB38" s="1844"/>
      <c r="IEC38" s="1844"/>
      <c r="IED38" s="1844"/>
      <c r="IEE38" s="1844"/>
      <c r="IEF38" s="1844"/>
      <c r="IEG38" s="1844"/>
      <c r="IEH38" s="1844"/>
      <c r="IEI38" s="1844"/>
      <c r="IEJ38" s="1844"/>
      <c r="IEK38" s="1844"/>
      <c r="IEL38" s="1844"/>
      <c r="IEM38" s="1844"/>
      <c r="IEN38" s="1844"/>
      <c r="IEO38" s="1844"/>
      <c r="IEP38" s="1844"/>
      <c r="IEQ38" s="1844"/>
      <c r="IER38" s="1844"/>
      <c r="IES38" s="1844"/>
      <c r="IET38" s="1844"/>
      <c r="IEU38" s="1844"/>
      <c r="IEV38" s="1844"/>
      <c r="IEW38" s="1844"/>
      <c r="IEX38" s="1844"/>
      <c r="IEY38" s="1844"/>
      <c r="IEZ38" s="1844"/>
      <c r="IFA38" s="1844"/>
      <c r="IFB38" s="1844"/>
      <c r="IFC38" s="1844"/>
      <c r="IFD38" s="1844"/>
      <c r="IFE38" s="1844"/>
      <c r="IFF38" s="1844"/>
      <c r="IFG38" s="1844"/>
      <c r="IFH38" s="1844"/>
      <c r="IFI38" s="1844"/>
      <c r="IFJ38" s="1844"/>
      <c r="IFK38" s="1844"/>
      <c r="IFL38" s="1844"/>
      <c r="IFM38" s="1844"/>
      <c r="IFN38" s="1844"/>
      <c r="IFO38" s="1844"/>
      <c r="IFP38" s="1844"/>
      <c r="IFQ38" s="1844"/>
      <c r="IFR38" s="1844"/>
      <c r="IFS38" s="1844"/>
      <c r="IFT38" s="1844"/>
      <c r="IFU38" s="1844"/>
      <c r="IFV38" s="1844"/>
      <c r="IFW38" s="1844"/>
      <c r="IFX38" s="1844"/>
      <c r="IFY38" s="1844"/>
      <c r="IFZ38" s="1844"/>
      <c r="IGA38" s="1844"/>
      <c r="IGB38" s="1844"/>
      <c r="IGC38" s="1844"/>
      <c r="IGD38" s="1844"/>
      <c r="IGE38" s="1844"/>
      <c r="IGF38" s="1844"/>
      <c r="IGG38" s="1844"/>
      <c r="IGH38" s="1844"/>
      <c r="IGI38" s="1844"/>
      <c r="IGJ38" s="1844"/>
      <c r="IGK38" s="1844"/>
      <c r="IGL38" s="1844"/>
      <c r="IGM38" s="1844"/>
      <c r="IGN38" s="1844"/>
      <c r="IGO38" s="1844"/>
      <c r="IGP38" s="1844"/>
      <c r="IGQ38" s="1844"/>
      <c r="IGR38" s="1844"/>
      <c r="IGS38" s="1844"/>
      <c r="IGT38" s="1844"/>
      <c r="IGU38" s="1844"/>
      <c r="IGV38" s="1844"/>
      <c r="IGW38" s="1844"/>
      <c r="IGX38" s="1844"/>
      <c r="IGY38" s="1844"/>
      <c r="IGZ38" s="1844"/>
      <c r="IHA38" s="1844"/>
      <c r="IHB38" s="1844"/>
      <c r="IHC38" s="1844"/>
      <c r="IHD38" s="1844"/>
      <c r="IHE38" s="1844"/>
      <c r="IHF38" s="1844"/>
      <c r="IHG38" s="1844"/>
      <c r="IHH38" s="1844"/>
      <c r="IHI38" s="1844"/>
      <c r="IHJ38" s="1844"/>
      <c r="IHK38" s="1844"/>
      <c r="IHL38" s="1844"/>
      <c r="IHM38" s="1844"/>
      <c r="IHN38" s="1844"/>
      <c r="IHO38" s="1844"/>
      <c r="IHP38" s="1844"/>
      <c r="IHQ38" s="1844"/>
      <c r="IHR38" s="1844"/>
      <c r="IHS38" s="1844"/>
      <c r="IHT38" s="1844"/>
      <c r="IHU38" s="1844"/>
      <c r="IHV38" s="1844"/>
      <c r="IHW38" s="1844"/>
      <c r="IHX38" s="1844"/>
      <c r="IHY38" s="1844"/>
      <c r="IHZ38" s="1844"/>
      <c r="IIA38" s="1844"/>
      <c r="IIB38" s="1844"/>
      <c r="IIC38" s="1844"/>
      <c r="IID38" s="1844"/>
      <c r="IIE38" s="1844"/>
      <c r="IIF38" s="1844"/>
      <c r="IIG38" s="1844"/>
      <c r="IIH38" s="1844"/>
      <c r="III38" s="1844"/>
      <c r="IIJ38" s="1844"/>
      <c r="IIK38" s="1844"/>
      <c r="IIL38" s="1844"/>
      <c r="IIM38" s="1844"/>
      <c r="IIN38" s="1844"/>
      <c r="IIO38" s="1844"/>
      <c r="IIP38" s="1844"/>
      <c r="IIQ38" s="1844"/>
      <c r="IIR38" s="1844"/>
      <c r="IIS38" s="1844"/>
      <c r="IIT38" s="1844"/>
      <c r="IIU38" s="1844"/>
      <c r="IIV38" s="1844"/>
      <c r="IIW38" s="1844"/>
      <c r="IIX38" s="1844"/>
      <c r="IIY38" s="1844"/>
      <c r="IIZ38" s="1844"/>
      <c r="IJA38" s="1844"/>
      <c r="IJB38" s="1844"/>
      <c r="IJC38" s="1844"/>
      <c r="IJD38" s="1844"/>
      <c r="IJE38" s="1844"/>
      <c r="IJF38" s="1844"/>
      <c r="IJG38" s="1844"/>
      <c r="IJH38" s="1844"/>
      <c r="IJI38" s="1844"/>
      <c r="IJJ38" s="1844"/>
      <c r="IJK38" s="1844"/>
      <c r="IJL38" s="1844"/>
      <c r="IJM38" s="1844"/>
      <c r="IJN38" s="1844"/>
      <c r="IJO38" s="1844"/>
      <c r="IJP38" s="1844"/>
      <c r="IJQ38" s="1844"/>
      <c r="IJR38" s="1844"/>
      <c r="IJS38" s="1844"/>
      <c r="IJT38" s="1844"/>
      <c r="IJU38" s="1844"/>
      <c r="IJV38" s="1844"/>
      <c r="IJW38" s="1844"/>
      <c r="IJX38" s="1844"/>
      <c r="IJY38" s="1844"/>
      <c r="IJZ38" s="1844"/>
      <c r="IKA38" s="1844"/>
      <c r="IKB38" s="1844"/>
      <c r="IKC38" s="1844"/>
      <c r="IKD38" s="1844"/>
      <c r="IKE38" s="1844"/>
      <c r="IKF38" s="1844"/>
      <c r="IKG38" s="1844"/>
      <c r="IKH38" s="1844"/>
      <c r="IKI38" s="1844"/>
      <c r="IKJ38" s="1844"/>
      <c r="IKK38" s="1844"/>
      <c r="IKL38" s="1844"/>
      <c r="IKM38" s="1844"/>
      <c r="IKN38" s="1844"/>
      <c r="IKO38" s="1844"/>
      <c r="IKP38" s="1844"/>
      <c r="IKQ38" s="1844"/>
      <c r="IKR38" s="1844"/>
      <c r="IKS38" s="1844"/>
      <c r="IKT38" s="1844"/>
      <c r="IKU38" s="1844"/>
      <c r="IKV38" s="1844"/>
      <c r="IKW38" s="1844"/>
      <c r="IKX38" s="1844"/>
      <c r="IKY38" s="1844"/>
      <c r="IKZ38" s="1844"/>
      <c r="ILA38" s="1844"/>
      <c r="ILB38" s="1844"/>
      <c r="ILC38" s="1844"/>
      <c r="ILD38" s="1844"/>
      <c r="ILE38" s="1844"/>
      <c r="ILF38" s="1844"/>
      <c r="ILG38" s="1844"/>
      <c r="ILH38" s="1844"/>
      <c r="ILI38" s="1844"/>
      <c r="ILJ38" s="1844"/>
      <c r="ILK38" s="1844"/>
      <c r="ILL38" s="1844"/>
      <c r="ILM38" s="1844"/>
      <c r="ILN38" s="1844"/>
      <c r="ILO38" s="1844"/>
      <c r="ILP38" s="1844"/>
      <c r="ILQ38" s="1844"/>
      <c r="ILR38" s="1844"/>
      <c r="ILS38" s="1844"/>
      <c r="ILT38" s="1844"/>
      <c r="ILU38" s="1844"/>
      <c r="ILV38" s="1844"/>
      <c r="ILW38" s="1844"/>
      <c r="ILX38" s="1844"/>
      <c r="ILY38" s="1844"/>
      <c r="ILZ38" s="1844"/>
      <c r="IMA38" s="1844"/>
      <c r="IMB38" s="1844"/>
      <c r="IMC38" s="1844"/>
      <c r="IMD38" s="1844"/>
      <c r="IME38" s="1844"/>
      <c r="IMF38" s="1844"/>
      <c r="IMG38" s="1844"/>
      <c r="IMH38" s="1844"/>
      <c r="IMI38" s="1844"/>
      <c r="IMJ38" s="1844"/>
      <c r="IMK38" s="1844"/>
      <c r="IML38" s="1844"/>
      <c r="IMM38" s="1844"/>
      <c r="IMN38" s="1844"/>
      <c r="IMO38" s="1844"/>
      <c r="IMP38" s="1844"/>
      <c r="IMQ38" s="1844"/>
      <c r="IMR38" s="1844"/>
      <c r="IMS38" s="1844"/>
      <c r="IMT38" s="1844"/>
      <c r="IMU38" s="1844"/>
      <c r="IMV38" s="1844"/>
      <c r="IMW38" s="1844"/>
      <c r="IMX38" s="1844"/>
      <c r="IMY38" s="1844"/>
      <c r="IMZ38" s="1844"/>
      <c r="INA38" s="1844"/>
      <c r="INB38" s="1844"/>
      <c r="INC38" s="1844"/>
      <c r="IND38" s="1844"/>
      <c r="INE38" s="1844"/>
      <c r="INF38" s="1844"/>
      <c r="ING38" s="1844"/>
      <c r="INH38" s="1844"/>
      <c r="INI38" s="1844"/>
      <c r="INJ38" s="1844"/>
      <c r="INK38" s="1844"/>
      <c r="INL38" s="1844"/>
      <c r="INM38" s="1844"/>
      <c r="INN38" s="1844"/>
      <c r="INO38" s="1844"/>
      <c r="INP38" s="1844"/>
      <c r="INQ38" s="1844"/>
      <c r="INR38" s="1844"/>
      <c r="INS38" s="1844"/>
      <c r="INT38" s="1844"/>
      <c r="INU38" s="1844"/>
      <c r="INV38" s="1844"/>
      <c r="INW38" s="1844"/>
      <c r="INX38" s="1844"/>
      <c r="INY38" s="1844"/>
      <c r="INZ38" s="1844"/>
      <c r="IOA38" s="1844"/>
      <c r="IOB38" s="1844"/>
      <c r="IOC38" s="1844"/>
      <c r="IOD38" s="1844"/>
      <c r="IOE38" s="1844"/>
      <c r="IOF38" s="1844"/>
      <c r="IOG38" s="1844"/>
      <c r="IOH38" s="1844"/>
      <c r="IOI38" s="1844"/>
      <c r="IOJ38" s="1844"/>
      <c r="IOK38" s="1844"/>
      <c r="IOL38" s="1844"/>
      <c r="IOM38" s="1844"/>
      <c r="ION38" s="1844"/>
      <c r="IOO38" s="1844"/>
      <c r="IOP38" s="1844"/>
      <c r="IOQ38" s="1844"/>
      <c r="IOR38" s="1844"/>
      <c r="IOS38" s="1844"/>
      <c r="IOT38" s="1844"/>
      <c r="IOU38" s="1844"/>
      <c r="IOV38" s="1844"/>
      <c r="IOW38" s="1844"/>
      <c r="IOX38" s="1844"/>
      <c r="IOY38" s="1844"/>
      <c r="IOZ38" s="1844"/>
      <c r="IPA38" s="1844"/>
      <c r="IPB38" s="1844"/>
      <c r="IPC38" s="1844"/>
      <c r="IPD38" s="1844"/>
      <c r="IPE38" s="1844"/>
      <c r="IPF38" s="1844"/>
      <c r="IPG38" s="1844"/>
      <c r="IPH38" s="1844"/>
      <c r="IPI38" s="1844"/>
      <c r="IPJ38" s="1844"/>
      <c r="IPK38" s="1844"/>
      <c r="IPL38" s="1844"/>
      <c r="IPM38" s="1844"/>
      <c r="IPN38" s="1844"/>
      <c r="IPO38" s="1844"/>
      <c r="IPP38" s="1844"/>
      <c r="IPQ38" s="1844"/>
      <c r="IPR38" s="1844"/>
      <c r="IPS38" s="1844"/>
      <c r="IPT38" s="1844"/>
      <c r="IPU38" s="1844"/>
      <c r="IPV38" s="1844"/>
      <c r="IPW38" s="1844"/>
      <c r="IPX38" s="1844"/>
      <c r="IPY38" s="1844"/>
      <c r="IPZ38" s="1844"/>
      <c r="IQA38" s="1844"/>
      <c r="IQB38" s="1844"/>
      <c r="IQC38" s="1844"/>
      <c r="IQD38" s="1844"/>
      <c r="IQE38" s="1844"/>
      <c r="IQF38" s="1844"/>
      <c r="IQG38" s="1844"/>
      <c r="IQH38" s="1844"/>
      <c r="IQI38" s="1844"/>
      <c r="IQJ38" s="1844"/>
      <c r="IQK38" s="1844"/>
      <c r="IQL38" s="1844"/>
      <c r="IQM38" s="1844"/>
      <c r="IQN38" s="1844"/>
      <c r="IQO38" s="1844"/>
      <c r="IQP38" s="1844"/>
      <c r="IQQ38" s="1844"/>
      <c r="IQR38" s="1844"/>
      <c r="IQS38" s="1844"/>
      <c r="IQT38" s="1844"/>
      <c r="IQU38" s="1844"/>
      <c r="IQV38" s="1844"/>
      <c r="IQW38" s="1844"/>
      <c r="IQX38" s="1844"/>
      <c r="IQY38" s="1844"/>
      <c r="IQZ38" s="1844"/>
      <c r="IRA38" s="1844"/>
      <c r="IRB38" s="1844"/>
      <c r="IRC38" s="1844"/>
      <c r="IRD38" s="1844"/>
      <c r="IRE38" s="1844"/>
      <c r="IRF38" s="1844"/>
      <c r="IRG38" s="1844"/>
      <c r="IRH38" s="1844"/>
      <c r="IRI38" s="1844"/>
      <c r="IRJ38" s="1844"/>
      <c r="IRK38" s="1844"/>
      <c r="IRL38" s="1844"/>
      <c r="IRM38" s="1844"/>
      <c r="IRN38" s="1844"/>
      <c r="IRO38" s="1844"/>
      <c r="IRP38" s="1844"/>
      <c r="IRQ38" s="1844"/>
      <c r="IRR38" s="1844"/>
      <c r="IRS38" s="1844"/>
      <c r="IRT38" s="1844"/>
      <c r="IRU38" s="1844"/>
      <c r="IRV38" s="1844"/>
      <c r="IRW38" s="1844"/>
      <c r="IRX38" s="1844"/>
      <c r="IRY38" s="1844"/>
      <c r="IRZ38" s="1844"/>
      <c r="ISA38" s="1844"/>
      <c r="ISB38" s="1844"/>
      <c r="ISC38" s="1844"/>
      <c r="ISD38" s="1844"/>
      <c r="ISE38" s="1844"/>
      <c r="ISF38" s="1844"/>
      <c r="ISG38" s="1844"/>
      <c r="ISH38" s="1844"/>
      <c r="ISI38" s="1844"/>
      <c r="ISJ38" s="1844"/>
      <c r="ISK38" s="1844"/>
      <c r="ISL38" s="1844"/>
      <c r="ISM38" s="1844"/>
      <c r="ISN38" s="1844"/>
      <c r="ISO38" s="1844"/>
      <c r="ISP38" s="1844"/>
      <c r="ISQ38" s="1844"/>
      <c r="ISR38" s="1844"/>
      <c r="ISS38" s="1844"/>
      <c r="IST38" s="1844"/>
      <c r="ISU38" s="1844"/>
      <c r="ISV38" s="1844"/>
      <c r="ISW38" s="1844"/>
      <c r="ISX38" s="1844"/>
      <c r="ISY38" s="1844"/>
      <c r="ISZ38" s="1844"/>
      <c r="ITA38" s="1844"/>
      <c r="ITB38" s="1844"/>
      <c r="ITC38" s="1844"/>
      <c r="ITD38" s="1844"/>
      <c r="ITE38" s="1844"/>
      <c r="ITF38" s="1844"/>
      <c r="ITG38" s="1844"/>
      <c r="ITH38" s="1844"/>
      <c r="ITI38" s="1844"/>
      <c r="ITJ38" s="1844"/>
      <c r="ITK38" s="1844"/>
      <c r="ITL38" s="1844"/>
      <c r="ITM38" s="1844"/>
      <c r="ITN38" s="1844"/>
      <c r="ITO38" s="1844"/>
      <c r="ITP38" s="1844"/>
      <c r="ITQ38" s="1844"/>
      <c r="ITR38" s="1844"/>
      <c r="ITS38" s="1844"/>
      <c r="ITT38" s="1844"/>
      <c r="ITU38" s="1844"/>
      <c r="ITV38" s="1844"/>
      <c r="ITW38" s="1844"/>
      <c r="ITX38" s="1844"/>
      <c r="ITY38" s="1844"/>
      <c r="ITZ38" s="1844"/>
      <c r="IUA38" s="1844"/>
      <c r="IUB38" s="1844"/>
      <c r="IUC38" s="1844"/>
      <c r="IUD38" s="1844"/>
      <c r="IUE38" s="1844"/>
      <c r="IUF38" s="1844"/>
      <c r="IUG38" s="1844"/>
      <c r="IUH38" s="1844"/>
      <c r="IUI38" s="1844"/>
      <c r="IUJ38" s="1844"/>
      <c r="IUK38" s="1844"/>
      <c r="IUL38" s="1844"/>
      <c r="IUM38" s="1844"/>
      <c r="IUN38" s="1844"/>
      <c r="IUO38" s="1844"/>
      <c r="IUP38" s="1844"/>
      <c r="IUQ38" s="1844"/>
      <c r="IUR38" s="1844"/>
      <c r="IUS38" s="1844"/>
      <c r="IUT38" s="1844"/>
      <c r="IUU38" s="1844"/>
      <c r="IUV38" s="1844"/>
      <c r="IUW38" s="1844"/>
      <c r="IUX38" s="1844"/>
      <c r="IUY38" s="1844"/>
      <c r="IUZ38" s="1844"/>
      <c r="IVA38" s="1844"/>
      <c r="IVB38" s="1844"/>
      <c r="IVC38" s="1844"/>
      <c r="IVD38" s="1844"/>
      <c r="IVE38" s="1844"/>
      <c r="IVF38" s="1844"/>
      <c r="IVG38" s="1844"/>
      <c r="IVH38" s="1844"/>
      <c r="IVI38" s="1844"/>
      <c r="IVJ38" s="1844"/>
      <c r="IVK38" s="1844"/>
      <c r="IVL38" s="1844"/>
      <c r="IVM38" s="1844"/>
      <c r="IVN38" s="1844"/>
      <c r="IVO38" s="1844"/>
      <c r="IVP38" s="1844"/>
      <c r="IVQ38" s="1844"/>
      <c r="IVR38" s="1844"/>
      <c r="IVS38" s="1844"/>
      <c r="IVT38" s="1844"/>
      <c r="IVU38" s="1844"/>
      <c r="IVV38" s="1844"/>
      <c r="IVW38" s="1844"/>
      <c r="IVX38" s="1844"/>
      <c r="IVY38" s="1844"/>
      <c r="IVZ38" s="1844"/>
      <c r="IWA38" s="1844"/>
      <c r="IWB38" s="1844"/>
      <c r="IWC38" s="1844"/>
      <c r="IWD38" s="1844"/>
      <c r="IWE38" s="1844"/>
      <c r="IWF38" s="1844"/>
      <c r="IWG38" s="1844"/>
      <c r="IWH38" s="1844"/>
      <c r="IWI38" s="1844"/>
      <c r="IWJ38" s="1844"/>
      <c r="IWK38" s="1844"/>
      <c r="IWL38" s="1844"/>
      <c r="IWM38" s="1844"/>
      <c r="IWN38" s="1844"/>
      <c r="IWO38" s="1844"/>
      <c r="IWP38" s="1844"/>
      <c r="IWQ38" s="1844"/>
      <c r="IWR38" s="1844"/>
      <c r="IWS38" s="1844"/>
      <c r="IWT38" s="1844"/>
      <c r="IWU38" s="1844"/>
      <c r="IWV38" s="1844"/>
      <c r="IWW38" s="1844"/>
      <c r="IWX38" s="1844"/>
      <c r="IWY38" s="1844"/>
      <c r="IWZ38" s="1844"/>
      <c r="IXA38" s="1844"/>
      <c r="IXB38" s="1844"/>
      <c r="IXC38" s="1844"/>
      <c r="IXD38" s="1844"/>
      <c r="IXE38" s="1844"/>
      <c r="IXF38" s="1844"/>
      <c r="IXG38" s="1844"/>
      <c r="IXH38" s="1844"/>
      <c r="IXI38" s="1844"/>
      <c r="IXJ38" s="1844"/>
      <c r="IXK38" s="1844"/>
      <c r="IXL38" s="1844"/>
      <c r="IXM38" s="1844"/>
      <c r="IXN38" s="1844"/>
      <c r="IXO38" s="1844"/>
      <c r="IXP38" s="1844"/>
      <c r="IXQ38" s="1844"/>
      <c r="IXR38" s="1844"/>
      <c r="IXS38" s="1844"/>
      <c r="IXT38" s="1844"/>
      <c r="IXU38" s="1844"/>
      <c r="IXV38" s="1844"/>
      <c r="IXW38" s="1844"/>
      <c r="IXX38" s="1844"/>
      <c r="IXY38" s="1844"/>
      <c r="IXZ38" s="1844"/>
      <c r="IYA38" s="1844"/>
      <c r="IYB38" s="1844"/>
      <c r="IYC38" s="1844"/>
      <c r="IYD38" s="1844"/>
      <c r="IYE38" s="1844"/>
      <c r="IYF38" s="1844"/>
      <c r="IYG38" s="1844"/>
      <c r="IYH38" s="1844"/>
      <c r="IYI38" s="1844"/>
      <c r="IYJ38" s="1844"/>
      <c r="IYK38" s="1844"/>
      <c r="IYL38" s="1844"/>
      <c r="IYM38" s="1844"/>
      <c r="IYN38" s="1844"/>
      <c r="IYO38" s="1844"/>
      <c r="IYP38" s="1844"/>
      <c r="IYQ38" s="1844"/>
      <c r="IYR38" s="1844"/>
      <c r="IYS38" s="1844"/>
      <c r="IYT38" s="1844"/>
      <c r="IYU38" s="1844"/>
      <c r="IYV38" s="1844"/>
      <c r="IYW38" s="1844"/>
      <c r="IYX38" s="1844"/>
      <c r="IYY38" s="1844"/>
      <c r="IYZ38" s="1844"/>
      <c r="IZA38" s="1844"/>
      <c r="IZB38" s="1844"/>
      <c r="IZC38" s="1844"/>
      <c r="IZD38" s="1844"/>
      <c r="IZE38" s="1844"/>
      <c r="IZF38" s="1844"/>
      <c r="IZG38" s="1844"/>
      <c r="IZH38" s="1844"/>
      <c r="IZI38" s="1844"/>
      <c r="IZJ38" s="1844"/>
      <c r="IZK38" s="1844"/>
      <c r="IZL38" s="1844"/>
      <c r="IZM38" s="1844"/>
      <c r="IZN38" s="1844"/>
      <c r="IZO38" s="1844"/>
      <c r="IZP38" s="1844"/>
      <c r="IZQ38" s="1844"/>
      <c r="IZR38" s="1844"/>
      <c r="IZS38" s="1844"/>
      <c r="IZT38" s="1844"/>
      <c r="IZU38" s="1844"/>
      <c r="IZV38" s="1844"/>
      <c r="IZW38" s="1844"/>
      <c r="IZX38" s="1844"/>
      <c r="IZY38" s="1844"/>
      <c r="IZZ38" s="1844"/>
      <c r="JAA38" s="1844"/>
      <c r="JAB38" s="1844"/>
      <c r="JAC38" s="1844"/>
      <c r="JAD38" s="1844"/>
      <c r="JAE38" s="1844"/>
      <c r="JAF38" s="1844"/>
      <c r="JAG38" s="1844"/>
      <c r="JAH38" s="1844"/>
      <c r="JAI38" s="1844"/>
      <c r="JAJ38" s="1844"/>
      <c r="JAK38" s="1844"/>
      <c r="JAL38" s="1844"/>
      <c r="JAM38" s="1844"/>
      <c r="JAN38" s="1844"/>
      <c r="JAO38" s="1844"/>
      <c r="JAP38" s="1844"/>
      <c r="JAQ38" s="1844"/>
      <c r="JAR38" s="1844"/>
      <c r="JAS38" s="1844"/>
      <c r="JAT38" s="1844"/>
      <c r="JAU38" s="1844"/>
      <c r="JAV38" s="1844"/>
      <c r="JAW38" s="1844"/>
      <c r="JAX38" s="1844"/>
      <c r="JAY38" s="1844"/>
      <c r="JAZ38" s="1844"/>
      <c r="JBA38" s="1844"/>
      <c r="JBB38" s="1844"/>
      <c r="JBC38" s="1844"/>
      <c r="JBD38" s="1844"/>
      <c r="JBE38" s="1844"/>
      <c r="JBF38" s="1844"/>
      <c r="JBG38" s="1844"/>
      <c r="JBH38" s="1844"/>
      <c r="JBI38" s="1844"/>
      <c r="JBJ38" s="1844"/>
      <c r="JBK38" s="1844"/>
      <c r="JBL38" s="1844"/>
      <c r="JBM38" s="1844"/>
      <c r="JBN38" s="1844"/>
      <c r="JBO38" s="1844"/>
      <c r="JBP38" s="1844"/>
      <c r="JBQ38" s="1844"/>
      <c r="JBR38" s="1844"/>
      <c r="JBS38" s="1844"/>
      <c r="JBT38" s="1844"/>
      <c r="JBU38" s="1844"/>
      <c r="JBV38" s="1844"/>
      <c r="JBW38" s="1844"/>
      <c r="JBX38" s="1844"/>
      <c r="JBY38" s="1844"/>
      <c r="JBZ38" s="1844"/>
      <c r="JCA38" s="1844"/>
      <c r="JCB38" s="1844"/>
      <c r="JCC38" s="1844"/>
      <c r="JCD38" s="1844"/>
      <c r="JCE38" s="1844"/>
      <c r="JCF38" s="1844"/>
      <c r="JCG38" s="1844"/>
      <c r="JCH38" s="1844"/>
      <c r="JCI38" s="1844"/>
      <c r="JCJ38" s="1844"/>
      <c r="JCK38" s="1844"/>
      <c r="JCL38" s="1844"/>
      <c r="JCM38" s="1844"/>
      <c r="JCN38" s="1844"/>
      <c r="JCO38" s="1844"/>
      <c r="JCP38" s="1844"/>
      <c r="JCQ38" s="1844"/>
      <c r="JCR38" s="1844"/>
      <c r="JCS38" s="1844"/>
      <c r="JCT38" s="1844"/>
      <c r="JCU38" s="1844"/>
      <c r="JCV38" s="1844"/>
      <c r="JCW38" s="1844"/>
      <c r="JCX38" s="1844"/>
      <c r="JCY38" s="1844"/>
      <c r="JCZ38" s="1844"/>
      <c r="JDA38" s="1844"/>
      <c r="JDB38" s="1844"/>
      <c r="JDC38" s="1844"/>
      <c r="JDD38" s="1844"/>
      <c r="JDE38" s="1844"/>
      <c r="JDF38" s="1844"/>
      <c r="JDG38" s="1844"/>
      <c r="JDH38" s="1844"/>
      <c r="JDI38" s="1844"/>
      <c r="JDJ38" s="1844"/>
      <c r="JDK38" s="1844"/>
      <c r="JDL38" s="1844"/>
      <c r="JDM38" s="1844"/>
      <c r="JDN38" s="1844"/>
      <c r="JDO38" s="1844"/>
      <c r="JDP38" s="1844"/>
      <c r="JDQ38" s="1844"/>
      <c r="JDR38" s="1844"/>
      <c r="JDS38" s="1844"/>
      <c r="JDT38" s="1844"/>
      <c r="JDU38" s="1844"/>
      <c r="JDV38" s="1844"/>
      <c r="JDW38" s="1844"/>
      <c r="JDX38" s="1844"/>
      <c r="JDY38" s="1844"/>
      <c r="JDZ38" s="1844"/>
      <c r="JEA38" s="1844"/>
      <c r="JEB38" s="1844"/>
      <c r="JEC38" s="1844"/>
      <c r="JED38" s="1844"/>
      <c r="JEE38" s="1844"/>
      <c r="JEF38" s="1844"/>
      <c r="JEG38" s="1844"/>
      <c r="JEH38" s="1844"/>
      <c r="JEI38" s="1844"/>
      <c r="JEJ38" s="1844"/>
      <c r="JEK38" s="1844"/>
      <c r="JEL38" s="1844"/>
      <c r="JEM38" s="1844"/>
      <c r="JEN38" s="1844"/>
      <c r="JEO38" s="1844"/>
      <c r="JEP38" s="1844"/>
      <c r="JEQ38" s="1844"/>
      <c r="JER38" s="1844"/>
      <c r="JES38" s="1844"/>
      <c r="JET38" s="1844"/>
      <c r="JEU38" s="1844"/>
      <c r="JEV38" s="1844"/>
      <c r="JEW38" s="1844"/>
      <c r="JEX38" s="1844"/>
      <c r="JEY38" s="1844"/>
      <c r="JEZ38" s="1844"/>
      <c r="JFA38" s="1844"/>
      <c r="JFB38" s="1844"/>
      <c r="JFC38" s="1844"/>
      <c r="JFD38" s="1844"/>
      <c r="JFE38" s="1844"/>
      <c r="JFF38" s="1844"/>
      <c r="JFG38" s="1844"/>
      <c r="JFH38" s="1844"/>
      <c r="JFI38" s="1844"/>
      <c r="JFJ38" s="1844"/>
      <c r="JFK38" s="1844"/>
      <c r="JFL38" s="1844"/>
      <c r="JFM38" s="1844"/>
      <c r="JFN38" s="1844"/>
      <c r="JFO38" s="1844"/>
      <c r="JFP38" s="1844"/>
      <c r="JFQ38" s="1844"/>
      <c r="JFR38" s="1844"/>
      <c r="JFS38" s="1844"/>
      <c r="JFT38" s="1844"/>
      <c r="JFU38" s="1844"/>
      <c r="JFV38" s="1844"/>
      <c r="JFW38" s="1844"/>
      <c r="JFX38" s="1844"/>
      <c r="JFY38" s="1844"/>
      <c r="JFZ38" s="1844"/>
      <c r="JGA38" s="1844"/>
      <c r="JGB38" s="1844"/>
      <c r="JGC38" s="1844"/>
      <c r="JGD38" s="1844"/>
      <c r="JGE38" s="1844"/>
      <c r="JGF38" s="1844"/>
      <c r="JGG38" s="1844"/>
      <c r="JGH38" s="1844"/>
      <c r="JGI38" s="1844"/>
      <c r="JGJ38" s="1844"/>
      <c r="JGK38" s="1844"/>
      <c r="JGL38" s="1844"/>
      <c r="JGM38" s="1844"/>
      <c r="JGN38" s="1844"/>
      <c r="JGO38" s="1844"/>
      <c r="JGP38" s="1844"/>
      <c r="JGQ38" s="1844"/>
      <c r="JGR38" s="1844"/>
      <c r="JGS38" s="1844"/>
      <c r="JGT38" s="1844"/>
      <c r="JGU38" s="1844"/>
      <c r="JGV38" s="1844"/>
      <c r="JGW38" s="1844"/>
      <c r="JGX38" s="1844"/>
      <c r="JGY38" s="1844"/>
      <c r="JGZ38" s="1844"/>
      <c r="JHA38" s="1844"/>
      <c r="JHB38" s="1844"/>
      <c r="JHC38" s="1844"/>
      <c r="JHD38" s="1844"/>
      <c r="JHE38" s="1844"/>
      <c r="JHF38" s="1844"/>
      <c r="JHG38" s="1844"/>
      <c r="JHH38" s="1844"/>
      <c r="JHI38" s="1844"/>
      <c r="JHJ38" s="1844"/>
      <c r="JHK38" s="1844"/>
      <c r="JHL38" s="1844"/>
      <c r="JHM38" s="1844"/>
      <c r="JHN38" s="1844"/>
      <c r="JHO38" s="1844"/>
      <c r="JHP38" s="1844"/>
      <c r="JHQ38" s="1844"/>
      <c r="JHR38" s="1844"/>
      <c r="JHS38" s="1844"/>
      <c r="JHT38" s="1844"/>
      <c r="JHU38" s="1844"/>
      <c r="JHV38" s="1844"/>
      <c r="JHW38" s="1844"/>
      <c r="JHX38" s="1844"/>
      <c r="JHY38" s="1844"/>
      <c r="JHZ38" s="1844"/>
      <c r="JIA38" s="1844"/>
      <c r="JIB38" s="1844"/>
      <c r="JIC38" s="1844"/>
      <c r="JID38" s="1844"/>
      <c r="JIE38" s="1844"/>
      <c r="JIF38" s="1844"/>
      <c r="JIG38" s="1844"/>
      <c r="JIH38" s="1844"/>
      <c r="JII38" s="1844"/>
      <c r="JIJ38" s="1844"/>
      <c r="JIK38" s="1844"/>
      <c r="JIL38" s="1844"/>
      <c r="JIM38" s="1844"/>
      <c r="JIN38" s="1844"/>
      <c r="JIO38" s="1844"/>
      <c r="JIP38" s="1844"/>
      <c r="JIQ38" s="1844"/>
      <c r="JIR38" s="1844"/>
      <c r="JIS38" s="1844"/>
      <c r="JIT38" s="1844"/>
      <c r="JIU38" s="1844"/>
      <c r="JIV38" s="1844"/>
      <c r="JIW38" s="1844"/>
      <c r="JIX38" s="1844"/>
      <c r="JIY38" s="1844"/>
      <c r="JIZ38" s="1844"/>
      <c r="JJA38" s="1844"/>
      <c r="JJB38" s="1844"/>
      <c r="JJC38" s="1844"/>
      <c r="JJD38" s="1844"/>
      <c r="JJE38" s="1844"/>
      <c r="JJF38" s="1844"/>
      <c r="JJG38" s="1844"/>
      <c r="JJH38" s="1844"/>
      <c r="JJI38" s="1844"/>
      <c r="JJJ38" s="1844"/>
      <c r="JJK38" s="1844"/>
      <c r="JJL38" s="1844"/>
      <c r="JJM38" s="1844"/>
      <c r="JJN38" s="1844"/>
      <c r="JJO38" s="1844"/>
      <c r="JJP38" s="1844"/>
      <c r="JJQ38" s="1844"/>
      <c r="JJR38" s="1844"/>
      <c r="JJS38" s="1844"/>
      <c r="JJT38" s="1844"/>
      <c r="JJU38" s="1844"/>
      <c r="JJV38" s="1844"/>
      <c r="JJW38" s="1844"/>
      <c r="JJX38" s="1844"/>
      <c r="JJY38" s="1844"/>
      <c r="JJZ38" s="1844"/>
      <c r="JKA38" s="1844"/>
      <c r="JKB38" s="1844"/>
      <c r="JKC38" s="1844"/>
      <c r="JKD38" s="1844"/>
      <c r="JKE38" s="1844"/>
      <c r="JKF38" s="1844"/>
      <c r="JKG38" s="1844"/>
      <c r="JKH38" s="1844"/>
      <c r="JKI38" s="1844"/>
      <c r="JKJ38" s="1844"/>
      <c r="JKK38" s="1844"/>
      <c r="JKL38" s="1844"/>
      <c r="JKM38" s="1844"/>
      <c r="JKN38" s="1844"/>
      <c r="JKO38" s="1844"/>
      <c r="JKP38" s="1844"/>
      <c r="JKQ38" s="1844"/>
      <c r="JKR38" s="1844"/>
      <c r="JKS38" s="1844"/>
      <c r="JKT38" s="1844"/>
      <c r="JKU38" s="1844"/>
      <c r="JKV38" s="1844"/>
      <c r="JKW38" s="1844"/>
      <c r="JKX38" s="1844"/>
      <c r="JKY38" s="1844"/>
      <c r="JKZ38" s="1844"/>
      <c r="JLA38" s="1844"/>
      <c r="JLB38" s="1844"/>
      <c r="JLC38" s="1844"/>
      <c r="JLD38" s="1844"/>
      <c r="JLE38" s="1844"/>
      <c r="JLF38" s="1844"/>
      <c r="JLG38" s="1844"/>
      <c r="JLH38" s="1844"/>
      <c r="JLI38" s="1844"/>
      <c r="JLJ38" s="1844"/>
      <c r="JLK38" s="1844"/>
      <c r="JLL38" s="1844"/>
      <c r="JLM38" s="1844"/>
      <c r="JLN38" s="1844"/>
      <c r="JLO38" s="1844"/>
      <c r="JLP38" s="1844"/>
      <c r="JLQ38" s="1844"/>
      <c r="JLR38" s="1844"/>
      <c r="JLS38" s="1844"/>
      <c r="JLT38" s="1844"/>
      <c r="JLU38" s="1844"/>
      <c r="JLV38" s="1844"/>
      <c r="JLW38" s="1844"/>
      <c r="JLX38" s="1844"/>
      <c r="JLY38" s="1844"/>
      <c r="JLZ38" s="1844"/>
      <c r="JMA38" s="1844"/>
      <c r="JMB38" s="1844"/>
      <c r="JMC38" s="1844"/>
      <c r="JMD38" s="1844"/>
      <c r="JME38" s="1844"/>
      <c r="JMF38" s="1844"/>
      <c r="JMG38" s="1844"/>
      <c r="JMH38" s="1844"/>
      <c r="JMI38" s="1844"/>
      <c r="JMJ38" s="1844"/>
      <c r="JMK38" s="1844"/>
      <c r="JML38" s="1844"/>
      <c r="JMM38" s="1844"/>
      <c r="JMN38" s="1844"/>
      <c r="JMO38" s="1844"/>
      <c r="JMP38" s="1844"/>
      <c r="JMQ38" s="1844"/>
      <c r="JMR38" s="1844"/>
      <c r="JMS38" s="1844"/>
      <c r="JMT38" s="1844"/>
      <c r="JMU38" s="1844"/>
      <c r="JMV38" s="1844"/>
      <c r="JMW38" s="1844"/>
      <c r="JMX38" s="1844"/>
      <c r="JMY38" s="1844"/>
      <c r="JMZ38" s="1844"/>
      <c r="JNA38" s="1844"/>
      <c r="JNB38" s="1844"/>
      <c r="JNC38" s="1844"/>
      <c r="JND38" s="1844"/>
      <c r="JNE38" s="1844"/>
      <c r="JNF38" s="1844"/>
      <c r="JNG38" s="1844"/>
      <c r="JNH38" s="1844"/>
      <c r="JNI38" s="1844"/>
      <c r="JNJ38" s="1844"/>
      <c r="JNK38" s="1844"/>
      <c r="JNL38" s="1844"/>
      <c r="JNM38" s="1844"/>
      <c r="JNN38" s="1844"/>
      <c r="JNO38" s="1844"/>
      <c r="JNP38" s="1844"/>
      <c r="JNQ38" s="1844"/>
      <c r="JNR38" s="1844"/>
      <c r="JNS38" s="1844"/>
      <c r="JNT38" s="1844"/>
      <c r="JNU38" s="1844"/>
      <c r="JNV38" s="1844"/>
      <c r="JNW38" s="1844"/>
      <c r="JNX38" s="1844"/>
      <c r="JNY38" s="1844"/>
      <c r="JNZ38" s="1844"/>
      <c r="JOA38" s="1844"/>
      <c r="JOB38" s="1844"/>
      <c r="JOC38" s="1844"/>
      <c r="JOD38" s="1844"/>
      <c r="JOE38" s="1844"/>
      <c r="JOF38" s="1844"/>
      <c r="JOG38" s="1844"/>
      <c r="JOH38" s="1844"/>
      <c r="JOI38" s="1844"/>
      <c r="JOJ38" s="1844"/>
      <c r="JOK38" s="1844"/>
      <c r="JOL38" s="1844"/>
      <c r="JOM38" s="1844"/>
      <c r="JON38" s="1844"/>
      <c r="JOO38" s="1844"/>
      <c r="JOP38" s="1844"/>
      <c r="JOQ38" s="1844"/>
      <c r="JOR38" s="1844"/>
      <c r="JOS38" s="1844"/>
      <c r="JOT38" s="1844"/>
      <c r="JOU38" s="1844"/>
      <c r="JOV38" s="1844"/>
      <c r="JOW38" s="1844"/>
      <c r="JOX38" s="1844"/>
      <c r="JOY38" s="1844"/>
      <c r="JOZ38" s="1844"/>
      <c r="JPA38" s="1844"/>
      <c r="JPB38" s="1844"/>
      <c r="JPC38" s="1844"/>
      <c r="JPD38" s="1844"/>
      <c r="JPE38" s="1844"/>
      <c r="JPF38" s="1844"/>
      <c r="JPG38" s="1844"/>
      <c r="JPH38" s="1844"/>
      <c r="JPI38" s="1844"/>
      <c r="JPJ38" s="1844"/>
      <c r="JPK38" s="1844"/>
      <c r="JPL38" s="1844"/>
      <c r="JPM38" s="1844"/>
      <c r="JPN38" s="1844"/>
      <c r="JPO38" s="1844"/>
      <c r="JPP38" s="1844"/>
      <c r="JPQ38" s="1844"/>
      <c r="JPR38" s="1844"/>
      <c r="JPS38" s="1844"/>
      <c r="JPT38" s="1844"/>
      <c r="JPU38" s="1844"/>
      <c r="JPV38" s="1844"/>
      <c r="JPW38" s="1844"/>
      <c r="JPX38" s="1844"/>
      <c r="JPY38" s="1844"/>
      <c r="JPZ38" s="1844"/>
      <c r="JQA38" s="1844"/>
      <c r="JQB38" s="1844"/>
      <c r="JQC38" s="1844"/>
      <c r="JQD38" s="1844"/>
      <c r="JQE38" s="1844"/>
      <c r="JQF38" s="1844"/>
      <c r="JQG38" s="1844"/>
      <c r="JQH38" s="1844"/>
      <c r="JQI38" s="1844"/>
      <c r="JQJ38" s="1844"/>
      <c r="JQK38" s="1844"/>
      <c r="JQL38" s="1844"/>
      <c r="JQM38" s="1844"/>
      <c r="JQN38" s="1844"/>
      <c r="JQO38" s="1844"/>
      <c r="JQP38" s="1844"/>
      <c r="JQQ38" s="1844"/>
      <c r="JQR38" s="1844"/>
      <c r="JQS38" s="1844"/>
      <c r="JQT38" s="1844"/>
      <c r="JQU38" s="1844"/>
      <c r="JQV38" s="1844"/>
      <c r="JQW38" s="1844"/>
      <c r="JQX38" s="1844"/>
      <c r="JQY38" s="1844"/>
      <c r="JQZ38" s="1844"/>
      <c r="JRA38" s="1844"/>
      <c r="JRB38" s="1844"/>
      <c r="JRC38" s="1844"/>
      <c r="JRD38" s="1844"/>
      <c r="JRE38" s="1844"/>
      <c r="JRF38" s="1844"/>
      <c r="JRG38" s="1844"/>
      <c r="JRH38" s="1844"/>
      <c r="JRI38" s="1844"/>
      <c r="JRJ38" s="1844"/>
      <c r="JRK38" s="1844"/>
      <c r="JRL38" s="1844"/>
      <c r="JRM38" s="1844"/>
      <c r="JRN38" s="1844"/>
      <c r="JRO38" s="1844"/>
      <c r="JRP38" s="1844"/>
      <c r="JRQ38" s="1844"/>
      <c r="JRR38" s="1844"/>
      <c r="JRS38" s="1844"/>
      <c r="JRT38" s="1844"/>
      <c r="JRU38" s="1844"/>
      <c r="JRV38" s="1844"/>
      <c r="JRW38" s="1844"/>
      <c r="JRX38" s="1844"/>
      <c r="JRY38" s="1844"/>
      <c r="JRZ38" s="1844"/>
      <c r="JSA38" s="1844"/>
      <c r="JSB38" s="1844"/>
      <c r="JSC38" s="1844"/>
      <c r="JSD38" s="1844"/>
      <c r="JSE38" s="1844"/>
      <c r="JSF38" s="1844"/>
      <c r="JSG38" s="1844"/>
      <c r="JSH38" s="1844"/>
      <c r="JSI38" s="1844"/>
      <c r="JSJ38" s="1844"/>
      <c r="JSK38" s="1844"/>
      <c r="JSL38" s="1844"/>
      <c r="JSM38" s="1844"/>
      <c r="JSN38" s="1844"/>
      <c r="JSO38" s="1844"/>
      <c r="JSP38" s="1844"/>
      <c r="JSQ38" s="1844"/>
      <c r="JSR38" s="1844"/>
      <c r="JSS38" s="1844"/>
      <c r="JST38" s="1844"/>
      <c r="JSU38" s="1844"/>
      <c r="JSV38" s="1844"/>
      <c r="JSW38" s="1844"/>
      <c r="JSX38" s="1844"/>
      <c r="JSY38" s="1844"/>
      <c r="JSZ38" s="1844"/>
      <c r="JTA38" s="1844"/>
      <c r="JTB38" s="1844"/>
      <c r="JTC38" s="1844"/>
      <c r="JTD38" s="1844"/>
      <c r="JTE38" s="1844"/>
      <c r="JTF38" s="1844"/>
      <c r="JTG38" s="1844"/>
      <c r="JTH38" s="1844"/>
      <c r="JTI38" s="1844"/>
      <c r="JTJ38" s="1844"/>
      <c r="JTK38" s="1844"/>
      <c r="JTL38" s="1844"/>
      <c r="JTM38" s="1844"/>
      <c r="JTN38" s="1844"/>
      <c r="JTO38" s="1844"/>
      <c r="JTP38" s="1844"/>
      <c r="JTQ38" s="1844"/>
      <c r="JTR38" s="1844"/>
      <c r="JTS38" s="1844"/>
      <c r="JTT38" s="1844"/>
      <c r="JTU38" s="1844"/>
      <c r="JTV38" s="1844"/>
      <c r="JTW38" s="1844"/>
      <c r="JTX38" s="1844"/>
      <c r="JTY38" s="1844"/>
      <c r="JTZ38" s="1844"/>
      <c r="JUA38" s="1844"/>
      <c r="JUB38" s="1844"/>
      <c r="JUC38" s="1844"/>
      <c r="JUD38" s="1844"/>
      <c r="JUE38" s="1844"/>
      <c r="JUF38" s="1844"/>
      <c r="JUG38" s="1844"/>
      <c r="JUH38" s="1844"/>
      <c r="JUI38" s="1844"/>
      <c r="JUJ38" s="1844"/>
      <c r="JUK38" s="1844"/>
      <c r="JUL38" s="1844"/>
      <c r="JUM38" s="1844"/>
      <c r="JUN38" s="1844"/>
      <c r="JUO38" s="1844"/>
      <c r="JUP38" s="1844"/>
      <c r="JUQ38" s="1844"/>
      <c r="JUR38" s="1844"/>
      <c r="JUS38" s="1844"/>
      <c r="JUT38" s="1844"/>
      <c r="JUU38" s="1844"/>
      <c r="JUV38" s="1844"/>
      <c r="JUW38" s="1844"/>
      <c r="JUX38" s="1844"/>
      <c r="JUY38" s="1844"/>
      <c r="JUZ38" s="1844"/>
      <c r="JVA38" s="1844"/>
      <c r="JVB38" s="1844"/>
      <c r="JVC38" s="1844"/>
      <c r="JVD38" s="1844"/>
      <c r="JVE38" s="1844"/>
      <c r="JVF38" s="1844"/>
      <c r="JVG38" s="1844"/>
      <c r="JVH38" s="1844"/>
      <c r="JVI38" s="1844"/>
      <c r="JVJ38" s="1844"/>
      <c r="JVK38" s="1844"/>
      <c r="JVL38" s="1844"/>
      <c r="JVM38" s="1844"/>
      <c r="JVN38" s="1844"/>
      <c r="JVO38" s="1844"/>
      <c r="JVP38" s="1844"/>
      <c r="JVQ38" s="1844"/>
      <c r="JVR38" s="1844"/>
      <c r="JVS38" s="1844"/>
      <c r="JVT38" s="1844"/>
      <c r="JVU38" s="1844"/>
      <c r="JVV38" s="1844"/>
      <c r="JVW38" s="1844"/>
      <c r="JVX38" s="1844"/>
      <c r="JVY38" s="1844"/>
      <c r="JVZ38" s="1844"/>
      <c r="JWA38" s="1844"/>
      <c r="JWB38" s="1844"/>
      <c r="JWC38" s="1844"/>
      <c r="JWD38" s="1844"/>
      <c r="JWE38" s="1844"/>
      <c r="JWF38" s="1844"/>
      <c r="JWG38" s="1844"/>
      <c r="JWH38" s="1844"/>
      <c r="JWI38" s="1844"/>
      <c r="JWJ38" s="1844"/>
      <c r="JWK38" s="1844"/>
      <c r="JWL38" s="1844"/>
      <c r="JWM38" s="1844"/>
      <c r="JWN38" s="1844"/>
      <c r="JWO38" s="1844"/>
      <c r="JWP38" s="1844"/>
      <c r="JWQ38" s="1844"/>
      <c r="JWR38" s="1844"/>
      <c r="JWS38" s="1844"/>
      <c r="JWT38" s="1844"/>
      <c r="JWU38" s="1844"/>
      <c r="JWV38" s="1844"/>
      <c r="JWW38" s="1844"/>
      <c r="JWX38" s="1844"/>
      <c r="JWY38" s="1844"/>
      <c r="JWZ38" s="1844"/>
      <c r="JXA38" s="1844"/>
      <c r="JXB38" s="1844"/>
      <c r="JXC38" s="1844"/>
      <c r="JXD38" s="1844"/>
      <c r="JXE38" s="1844"/>
      <c r="JXF38" s="1844"/>
      <c r="JXG38" s="1844"/>
      <c r="JXH38" s="1844"/>
      <c r="JXI38" s="1844"/>
      <c r="JXJ38" s="1844"/>
      <c r="JXK38" s="1844"/>
      <c r="JXL38" s="1844"/>
      <c r="JXM38" s="1844"/>
      <c r="JXN38" s="1844"/>
      <c r="JXO38" s="1844"/>
      <c r="JXP38" s="1844"/>
      <c r="JXQ38" s="1844"/>
      <c r="JXR38" s="1844"/>
      <c r="JXS38" s="1844"/>
      <c r="JXT38" s="1844"/>
      <c r="JXU38" s="1844"/>
      <c r="JXV38" s="1844"/>
      <c r="JXW38" s="1844"/>
      <c r="JXX38" s="1844"/>
      <c r="JXY38" s="1844"/>
      <c r="JXZ38" s="1844"/>
      <c r="JYA38" s="1844"/>
      <c r="JYB38" s="1844"/>
      <c r="JYC38" s="1844"/>
      <c r="JYD38" s="1844"/>
      <c r="JYE38" s="1844"/>
      <c r="JYF38" s="1844"/>
      <c r="JYG38" s="1844"/>
      <c r="JYH38" s="1844"/>
      <c r="JYI38" s="1844"/>
      <c r="JYJ38" s="1844"/>
      <c r="JYK38" s="1844"/>
      <c r="JYL38" s="1844"/>
      <c r="JYM38" s="1844"/>
      <c r="JYN38" s="1844"/>
      <c r="JYO38" s="1844"/>
      <c r="JYP38" s="1844"/>
      <c r="JYQ38" s="1844"/>
      <c r="JYR38" s="1844"/>
      <c r="JYS38" s="1844"/>
      <c r="JYT38" s="1844"/>
      <c r="JYU38" s="1844"/>
      <c r="JYV38" s="1844"/>
      <c r="JYW38" s="1844"/>
      <c r="JYX38" s="1844"/>
      <c r="JYY38" s="1844"/>
      <c r="JYZ38" s="1844"/>
      <c r="JZA38" s="1844"/>
      <c r="JZB38" s="1844"/>
      <c r="JZC38" s="1844"/>
      <c r="JZD38" s="1844"/>
      <c r="JZE38" s="1844"/>
      <c r="JZF38" s="1844"/>
      <c r="JZG38" s="1844"/>
      <c r="JZH38" s="1844"/>
      <c r="JZI38" s="1844"/>
      <c r="JZJ38" s="1844"/>
      <c r="JZK38" s="1844"/>
      <c r="JZL38" s="1844"/>
      <c r="JZM38" s="1844"/>
      <c r="JZN38" s="1844"/>
      <c r="JZO38" s="1844"/>
      <c r="JZP38" s="1844"/>
      <c r="JZQ38" s="1844"/>
      <c r="JZR38" s="1844"/>
      <c r="JZS38" s="1844"/>
      <c r="JZT38" s="1844"/>
      <c r="JZU38" s="1844"/>
      <c r="JZV38" s="1844"/>
      <c r="JZW38" s="1844"/>
      <c r="JZX38" s="1844"/>
      <c r="JZY38" s="1844"/>
      <c r="JZZ38" s="1844"/>
      <c r="KAA38" s="1844"/>
      <c r="KAB38" s="1844"/>
      <c r="KAC38" s="1844"/>
      <c r="KAD38" s="1844"/>
      <c r="KAE38" s="1844"/>
      <c r="KAF38" s="1844"/>
      <c r="KAG38" s="1844"/>
      <c r="KAH38" s="1844"/>
      <c r="KAI38" s="1844"/>
      <c r="KAJ38" s="1844"/>
      <c r="KAK38" s="1844"/>
      <c r="KAL38" s="1844"/>
      <c r="KAM38" s="1844"/>
      <c r="KAN38" s="1844"/>
      <c r="KAO38" s="1844"/>
      <c r="KAP38" s="1844"/>
      <c r="KAQ38" s="1844"/>
      <c r="KAR38" s="1844"/>
      <c r="KAS38" s="1844"/>
      <c r="KAT38" s="1844"/>
      <c r="KAU38" s="1844"/>
      <c r="KAV38" s="1844"/>
      <c r="KAW38" s="1844"/>
      <c r="KAX38" s="1844"/>
      <c r="KAY38" s="1844"/>
      <c r="KAZ38" s="1844"/>
      <c r="KBA38" s="1844"/>
      <c r="KBB38" s="1844"/>
      <c r="KBC38" s="1844"/>
      <c r="KBD38" s="1844"/>
      <c r="KBE38" s="1844"/>
      <c r="KBF38" s="1844"/>
      <c r="KBG38" s="1844"/>
      <c r="KBH38" s="1844"/>
      <c r="KBI38" s="1844"/>
      <c r="KBJ38" s="1844"/>
      <c r="KBK38" s="1844"/>
      <c r="KBL38" s="1844"/>
      <c r="KBM38" s="1844"/>
      <c r="KBN38" s="1844"/>
      <c r="KBO38" s="1844"/>
      <c r="KBP38" s="1844"/>
      <c r="KBQ38" s="1844"/>
      <c r="KBR38" s="1844"/>
      <c r="KBS38" s="1844"/>
      <c r="KBT38" s="1844"/>
      <c r="KBU38" s="1844"/>
      <c r="KBV38" s="1844"/>
      <c r="KBW38" s="1844"/>
      <c r="KBX38" s="1844"/>
      <c r="KBY38" s="1844"/>
      <c r="KBZ38" s="1844"/>
      <c r="KCA38" s="1844"/>
      <c r="KCB38" s="1844"/>
      <c r="KCC38" s="1844"/>
      <c r="KCD38" s="1844"/>
      <c r="KCE38" s="1844"/>
      <c r="KCF38" s="1844"/>
      <c r="KCG38" s="1844"/>
      <c r="KCH38" s="1844"/>
      <c r="KCI38" s="1844"/>
      <c r="KCJ38" s="1844"/>
      <c r="KCK38" s="1844"/>
      <c r="KCL38" s="1844"/>
      <c r="KCM38" s="1844"/>
      <c r="KCN38" s="1844"/>
      <c r="KCO38" s="1844"/>
      <c r="KCP38" s="1844"/>
      <c r="KCQ38" s="1844"/>
      <c r="KCR38" s="1844"/>
      <c r="KCS38" s="1844"/>
      <c r="KCT38" s="1844"/>
      <c r="KCU38" s="1844"/>
      <c r="KCV38" s="1844"/>
      <c r="KCW38" s="1844"/>
      <c r="KCX38" s="1844"/>
      <c r="KCY38" s="1844"/>
      <c r="KCZ38" s="1844"/>
      <c r="KDA38" s="1844"/>
      <c r="KDB38" s="1844"/>
      <c r="KDC38" s="1844"/>
      <c r="KDD38" s="1844"/>
      <c r="KDE38" s="1844"/>
      <c r="KDF38" s="1844"/>
      <c r="KDG38" s="1844"/>
      <c r="KDH38" s="1844"/>
      <c r="KDI38" s="1844"/>
      <c r="KDJ38" s="1844"/>
      <c r="KDK38" s="1844"/>
      <c r="KDL38" s="1844"/>
      <c r="KDM38" s="1844"/>
      <c r="KDN38" s="1844"/>
      <c r="KDO38" s="1844"/>
      <c r="KDP38" s="1844"/>
      <c r="KDQ38" s="1844"/>
      <c r="KDR38" s="1844"/>
      <c r="KDS38" s="1844"/>
      <c r="KDT38" s="1844"/>
      <c r="KDU38" s="1844"/>
      <c r="KDV38" s="1844"/>
      <c r="KDW38" s="1844"/>
      <c r="KDX38" s="1844"/>
      <c r="KDY38" s="1844"/>
      <c r="KDZ38" s="1844"/>
      <c r="KEA38" s="1844"/>
      <c r="KEB38" s="1844"/>
      <c r="KEC38" s="1844"/>
      <c r="KED38" s="1844"/>
      <c r="KEE38" s="1844"/>
      <c r="KEF38" s="1844"/>
      <c r="KEG38" s="1844"/>
      <c r="KEH38" s="1844"/>
      <c r="KEI38" s="1844"/>
      <c r="KEJ38" s="1844"/>
      <c r="KEK38" s="1844"/>
      <c r="KEL38" s="1844"/>
      <c r="KEM38" s="1844"/>
      <c r="KEN38" s="1844"/>
      <c r="KEO38" s="1844"/>
      <c r="KEP38" s="1844"/>
      <c r="KEQ38" s="1844"/>
      <c r="KER38" s="1844"/>
      <c r="KES38" s="1844"/>
      <c r="KET38" s="1844"/>
      <c r="KEU38" s="1844"/>
      <c r="KEV38" s="1844"/>
      <c r="KEW38" s="1844"/>
      <c r="KEX38" s="1844"/>
      <c r="KEY38" s="1844"/>
      <c r="KEZ38" s="1844"/>
      <c r="KFA38" s="1844"/>
      <c r="KFB38" s="1844"/>
      <c r="KFC38" s="1844"/>
      <c r="KFD38" s="1844"/>
      <c r="KFE38" s="1844"/>
      <c r="KFF38" s="1844"/>
      <c r="KFG38" s="1844"/>
      <c r="KFH38" s="1844"/>
      <c r="KFI38" s="1844"/>
      <c r="KFJ38" s="1844"/>
      <c r="KFK38" s="1844"/>
      <c r="KFL38" s="1844"/>
      <c r="KFM38" s="1844"/>
      <c r="KFN38" s="1844"/>
      <c r="KFO38" s="1844"/>
      <c r="KFP38" s="1844"/>
      <c r="KFQ38" s="1844"/>
      <c r="KFR38" s="1844"/>
      <c r="KFS38" s="1844"/>
      <c r="KFT38" s="1844"/>
      <c r="KFU38" s="1844"/>
      <c r="KFV38" s="1844"/>
      <c r="KFW38" s="1844"/>
      <c r="KFX38" s="1844"/>
      <c r="KFY38" s="1844"/>
      <c r="KFZ38" s="1844"/>
      <c r="KGA38" s="1844"/>
      <c r="KGB38" s="1844"/>
      <c r="KGC38" s="1844"/>
      <c r="KGD38" s="1844"/>
      <c r="KGE38" s="1844"/>
      <c r="KGF38" s="1844"/>
      <c r="KGG38" s="1844"/>
      <c r="KGH38" s="1844"/>
      <c r="KGI38" s="1844"/>
      <c r="KGJ38" s="1844"/>
      <c r="KGK38" s="1844"/>
      <c r="KGL38" s="1844"/>
      <c r="KGM38" s="1844"/>
      <c r="KGN38" s="1844"/>
      <c r="KGO38" s="1844"/>
      <c r="KGP38" s="1844"/>
      <c r="KGQ38" s="1844"/>
      <c r="KGR38" s="1844"/>
      <c r="KGS38" s="1844"/>
      <c r="KGT38" s="1844"/>
      <c r="KGU38" s="1844"/>
      <c r="KGV38" s="1844"/>
      <c r="KGW38" s="1844"/>
      <c r="KGX38" s="1844"/>
      <c r="KGY38" s="1844"/>
      <c r="KGZ38" s="1844"/>
      <c r="KHA38" s="1844"/>
      <c r="KHB38" s="1844"/>
      <c r="KHC38" s="1844"/>
      <c r="KHD38" s="1844"/>
      <c r="KHE38" s="1844"/>
      <c r="KHF38" s="1844"/>
      <c r="KHG38" s="1844"/>
      <c r="KHH38" s="1844"/>
      <c r="KHI38" s="1844"/>
      <c r="KHJ38" s="1844"/>
      <c r="KHK38" s="1844"/>
      <c r="KHL38" s="1844"/>
      <c r="KHM38" s="1844"/>
      <c r="KHN38" s="1844"/>
      <c r="KHO38" s="1844"/>
      <c r="KHP38" s="1844"/>
      <c r="KHQ38" s="1844"/>
      <c r="KHR38" s="1844"/>
      <c r="KHS38" s="1844"/>
      <c r="KHT38" s="1844"/>
      <c r="KHU38" s="1844"/>
      <c r="KHV38" s="1844"/>
      <c r="KHW38" s="1844"/>
      <c r="KHX38" s="1844"/>
      <c r="KHY38" s="1844"/>
      <c r="KHZ38" s="1844"/>
      <c r="KIA38" s="1844"/>
      <c r="KIB38" s="1844"/>
      <c r="KIC38" s="1844"/>
      <c r="KID38" s="1844"/>
      <c r="KIE38" s="1844"/>
      <c r="KIF38" s="1844"/>
      <c r="KIG38" s="1844"/>
      <c r="KIH38" s="1844"/>
      <c r="KII38" s="1844"/>
      <c r="KIJ38" s="1844"/>
      <c r="KIK38" s="1844"/>
      <c r="KIL38" s="1844"/>
      <c r="KIM38" s="1844"/>
      <c r="KIN38" s="1844"/>
      <c r="KIO38" s="1844"/>
      <c r="KIP38" s="1844"/>
      <c r="KIQ38" s="1844"/>
      <c r="KIR38" s="1844"/>
      <c r="KIS38" s="1844"/>
      <c r="KIT38" s="1844"/>
      <c r="KIU38" s="1844"/>
      <c r="KIV38" s="1844"/>
      <c r="KIW38" s="1844"/>
      <c r="KIX38" s="1844"/>
      <c r="KIY38" s="1844"/>
      <c r="KIZ38" s="1844"/>
      <c r="KJA38" s="1844"/>
      <c r="KJB38" s="1844"/>
      <c r="KJC38" s="1844"/>
      <c r="KJD38" s="1844"/>
      <c r="KJE38" s="1844"/>
      <c r="KJF38" s="1844"/>
      <c r="KJG38" s="1844"/>
      <c r="KJH38" s="1844"/>
      <c r="KJI38" s="1844"/>
      <c r="KJJ38" s="1844"/>
      <c r="KJK38" s="1844"/>
      <c r="KJL38" s="1844"/>
      <c r="KJM38" s="1844"/>
      <c r="KJN38" s="1844"/>
      <c r="KJO38" s="1844"/>
      <c r="KJP38" s="1844"/>
      <c r="KJQ38" s="1844"/>
      <c r="KJR38" s="1844"/>
      <c r="KJS38" s="1844"/>
      <c r="KJT38" s="1844"/>
      <c r="KJU38" s="1844"/>
      <c r="KJV38" s="1844"/>
      <c r="KJW38" s="1844"/>
      <c r="KJX38" s="1844"/>
      <c r="KJY38" s="1844"/>
      <c r="KJZ38" s="1844"/>
      <c r="KKA38" s="1844"/>
      <c r="KKB38" s="1844"/>
      <c r="KKC38" s="1844"/>
      <c r="KKD38" s="1844"/>
      <c r="KKE38" s="1844"/>
      <c r="KKF38" s="1844"/>
      <c r="KKG38" s="1844"/>
      <c r="KKH38" s="1844"/>
      <c r="KKI38" s="1844"/>
      <c r="KKJ38" s="1844"/>
      <c r="KKK38" s="1844"/>
      <c r="KKL38" s="1844"/>
      <c r="KKM38" s="1844"/>
      <c r="KKN38" s="1844"/>
      <c r="KKO38" s="1844"/>
      <c r="KKP38" s="1844"/>
      <c r="KKQ38" s="1844"/>
      <c r="KKR38" s="1844"/>
      <c r="KKS38" s="1844"/>
      <c r="KKT38" s="1844"/>
      <c r="KKU38" s="1844"/>
      <c r="KKV38" s="1844"/>
      <c r="KKW38" s="1844"/>
      <c r="KKX38" s="1844"/>
      <c r="KKY38" s="1844"/>
      <c r="KKZ38" s="1844"/>
      <c r="KLA38" s="1844"/>
      <c r="KLB38" s="1844"/>
      <c r="KLC38" s="1844"/>
      <c r="KLD38" s="1844"/>
      <c r="KLE38" s="1844"/>
      <c r="KLF38" s="1844"/>
      <c r="KLG38" s="1844"/>
      <c r="KLH38" s="1844"/>
      <c r="KLI38" s="1844"/>
      <c r="KLJ38" s="1844"/>
      <c r="KLK38" s="1844"/>
      <c r="KLL38" s="1844"/>
      <c r="KLM38" s="1844"/>
      <c r="KLN38" s="1844"/>
      <c r="KLO38" s="1844"/>
      <c r="KLP38" s="1844"/>
      <c r="KLQ38" s="1844"/>
      <c r="KLR38" s="1844"/>
      <c r="KLS38" s="1844"/>
      <c r="KLT38" s="1844"/>
      <c r="KLU38" s="1844"/>
      <c r="KLV38" s="1844"/>
      <c r="KLW38" s="1844"/>
      <c r="KLX38" s="1844"/>
      <c r="KLY38" s="1844"/>
      <c r="KLZ38" s="1844"/>
      <c r="KMA38" s="1844"/>
      <c r="KMB38" s="1844"/>
      <c r="KMC38" s="1844"/>
      <c r="KMD38" s="1844"/>
      <c r="KME38" s="1844"/>
      <c r="KMF38" s="1844"/>
      <c r="KMG38" s="1844"/>
      <c r="KMH38" s="1844"/>
      <c r="KMI38" s="1844"/>
      <c r="KMJ38" s="1844"/>
      <c r="KMK38" s="1844"/>
      <c r="KML38" s="1844"/>
      <c r="KMM38" s="1844"/>
      <c r="KMN38" s="1844"/>
      <c r="KMO38" s="1844"/>
      <c r="KMP38" s="1844"/>
      <c r="KMQ38" s="1844"/>
      <c r="KMR38" s="1844"/>
      <c r="KMS38" s="1844"/>
      <c r="KMT38" s="1844"/>
      <c r="KMU38" s="1844"/>
      <c r="KMV38" s="1844"/>
      <c r="KMW38" s="1844"/>
      <c r="KMX38" s="1844"/>
      <c r="KMY38" s="1844"/>
      <c r="KMZ38" s="1844"/>
      <c r="KNA38" s="1844"/>
      <c r="KNB38" s="1844"/>
      <c r="KNC38" s="1844"/>
      <c r="KND38" s="1844"/>
      <c r="KNE38" s="1844"/>
      <c r="KNF38" s="1844"/>
      <c r="KNG38" s="1844"/>
      <c r="KNH38" s="1844"/>
      <c r="KNI38" s="1844"/>
      <c r="KNJ38" s="1844"/>
      <c r="KNK38" s="1844"/>
      <c r="KNL38" s="1844"/>
      <c r="KNM38" s="1844"/>
      <c r="KNN38" s="1844"/>
      <c r="KNO38" s="1844"/>
      <c r="KNP38" s="1844"/>
      <c r="KNQ38" s="1844"/>
      <c r="KNR38" s="1844"/>
      <c r="KNS38" s="1844"/>
      <c r="KNT38" s="1844"/>
      <c r="KNU38" s="1844"/>
      <c r="KNV38" s="1844"/>
      <c r="KNW38" s="1844"/>
      <c r="KNX38" s="1844"/>
      <c r="KNY38" s="1844"/>
      <c r="KNZ38" s="1844"/>
      <c r="KOA38" s="1844"/>
      <c r="KOB38" s="1844"/>
      <c r="KOC38" s="1844"/>
      <c r="KOD38" s="1844"/>
      <c r="KOE38" s="1844"/>
      <c r="KOF38" s="1844"/>
      <c r="KOG38" s="1844"/>
      <c r="KOH38" s="1844"/>
      <c r="KOI38" s="1844"/>
      <c r="KOJ38" s="1844"/>
      <c r="KOK38" s="1844"/>
      <c r="KOL38" s="1844"/>
      <c r="KOM38" s="1844"/>
      <c r="KON38" s="1844"/>
      <c r="KOO38" s="1844"/>
      <c r="KOP38" s="1844"/>
      <c r="KOQ38" s="1844"/>
      <c r="KOR38" s="1844"/>
      <c r="KOS38" s="1844"/>
      <c r="KOT38" s="1844"/>
      <c r="KOU38" s="1844"/>
      <c r="KOV38" s="1844"/>
      <c r="KOW38" s="1844"/>
      <c r="KOX38" s="1844"/>
      <c r="KOY38" s="1844"/>
      <c r="KOZ38" s="1844"/>
      <c r="KPA38" s="1844"/>
      <c r="KPB38" s="1844"/>
      <c r="KPC38" s="1844"/>
      <c r="KPD38" s="1844"/>
      <c r="KPE38" s="1844"/>
      <c r="KPF38" s="1844"/>
      <c r="KPG38" s="1844"/>
      <c r="KPH38" s="1844"/>
      <c r="KPI38" s="1844"/>
      <c r="KPJ38" s="1844"/>
      <c r="KPK38" s="1844"/>
      <c r="KPL38" s="1844"/>
      <c r="KPM38" s="1844"/>
      <c r="KPN38" s="1844"/>
      <c r="KPO38" s="1844"/>
      <c r="KPP38" s="1844"/>
      <c r="KPQ38" s="1844"/>
      <c r="KPR38" s="1844"/>
      <c r="KPS38" s="1844"/>
      <c r="KPT38" s="1844"/>
      <c r="KPU38" s="1844"/>
      <c r="KPV38" s="1844"/>
      <c r="KPW38" s="1844"/>
      <c r="KPX38" s="1844"/>
      <c r="KPY38" s="1844"/>
      <c r="KPZ38" s="1844"/>
      <c r="KQA38" s="1844"/>
      <c r="KQB38" s="1844"/>
      <c r="KQC38" s="1844"/>
      <c r="KQD38" s="1844"/>
      <c r="KQE38" s="1844"/>
      <c r="KQF38" s="1844"/>
      <c r="KQG38" s="1844"/>
      <c r="KQH38" s="1844"/>
      <c r="KQI38" s="1844"/>
      <c r="KQJ38" s="1844"/>
      <c r="KQK38" s="1844"/>
      <c r="KQL38" s="1844"/>
      <c r="KQM38" s="1844"/>
      <c r="KQN38" s="1844"/>
      <c r="KQO38" s="1844"/>
      <c r="KQP38" s="1844"/>
      <c r="KQQ38" s="1844"/>
      <c r="KQR38" s="1844"/>
      <c r="KQS38" s="1844"/>
      <c r="KQT38" s="1844"/>
      <c r="KQU38" s="1844"/>
      <c r="KQV38" s="1844"/>
      <c r="KQW38" s="1844"/>
      <c r="KQX38" s="1844"/>
      <c r="KQY38" s="1844"/>
      <c r="KQZ38" s="1844"/>
      <c r="KRA38" s="1844"/>
      <c r="KRB38" s="1844"/>
      <c r="KRC38" s="1844"/>
      <c r="KRD38" s="1844"/>
      <c r="KRE38" s="1844"/>
      <c r="KRF38" s="1844"/>
      <c r="KRG38" s="1844"/>
      <c r="KRH38" s="1844"/>
      <c r="KRI38" s="1844"/>
      <c r="KRJ38" s="1844"/>
      <c r="KRK38" s="1844"/>
      <c r="KRL38" s="1844"/>
      <c r="KRM38" s="1844"/>
      <c r="KRN38" s="1844"/>
      <c r="KRO38" s="1844"/>
      <c r="KRP38" s="1844"/>
      <c r="KRQ38" s="1844"/>
      <c r="KRR38" s="1844"/>
      <c r="KRS38" s="1844"/>
      <c r="KRT38" s="1844"/>
      <c r="KRU38" s="1844"/>
      <c r="KRV38" s="1844"/>
      <c r="KRW38" s="1844"/>
      <c r="KRX38" s="1844"/>
      <c r="KRY38" s="1844"/>
      <c r="KRZ38" s="1844"/>
      <c r="KSA38" s="1844"/>
      <c r="KSB38" s="1844"/>
      <c r="KSC38" s="1844"/>
      <c r="KSD38" s="1844"/>
      <c r="KSE38" s="1844"/>
      <c r="KSF38" s="1844"/>
      <c r="KSG38" s="1844"/>
      <c r="KSH38" s="1844"/>
      <c r="KSI38" s="1844"/>
      <c r="KSJ38" s="1844"/>
      <c r="KSK38" s="1844"/>
      <c r="KSL38" s="1844"/>
      <c r="KSM38" s="1844"/>
      <c r="KSN38" s="1844"/>
      <c r="KSO38" s="1844"/>
      <c r="KSP38" s="1844"/>
      <c r="KSQ38" s="1844"/>
      <c r="KSR38" s="1844"/>
      <c r="KSS38" s="1844"/>
      <c r="KST38" s="1844"/>
      <c r="KSU38" s="1844"/>
      <c r="KSV38" s="1844"/>
      <c r="KSW38" s="1844"/>
      <c r="KSX38" s="1844"/>
      <c r="KSY38" s="1844"/>
      <c r="KSZ38" s="1844"/>
      <c r="KTA38" s="1844"/>
      <c r="KTB38" s="1844"/>
      <c r="KTC38" s="1844"/>
      <c r="KTD38" s="1844"/>
      <c r="KTE38" s="1844"/>
      <c r="KTF38" s="1844"/>
      <c r="KTG38" s="1844"/>
      <c r="KTH38" s="1844"/>
      <c r="KTI38" s="1844"/>
      <c r="KTJ38" s="1844"/>
      <c r="KTK38" s="1844"/>
      <c r="KTL38" s="1844"/>
      <c r="KTM38" s="1844"/>
      <c r="KTN38" s="1844"/>
      <c r="KTO38" s="1844"/>
      <c r="KTP38" s="1844"/>
      <c r="KTQ38" s="1844"/>
      <c r="KTR38" s="1844"/>
      <c r="KTS38" s="1844"/>
      <c r="KTT38" s="1844"/>
      <c r="KTU38" s="1844"/>
      <c r="KTV38" s="1844"/>
      <c r="KTW38" s="1844"/>
      <c r="KTX38" s="1844"/>
      <c r="KTY38" s="1844"/>
      <c r="KTZ38" s="1844"/>
      <c r="KUA38" s="1844"/>
      <c r="KUB38" s="1844"/>
      <c r="KUC38" s="1844"/>
      <c r="KUD38" s="1844"/>
      <c r="KUE38" s="1844"/>
      <c r="KUF38" s="1844"/>
      <c r="KUG38" s="1844"/>
      <c r="KUH38" s="1844"/>
      <c r="KUI38" s="1844"/>
      <c r="KUJ38" s="1844"/>
      <c r="KUK38" s="1844"/>
      <c r="KUL38" s="1844"/>
      <c r="KUM38" s="1844"/>
      <c r="KUN38" s="1844"/>
      <c r="KUO38" s="1844"/>
      <c r="KUP38" s="1844"/>
      <c r="KUQ38" s="1844"/>
      <c r="KUR38" s="1844"/>
      <c r="KUS38" s="1844"/>
      <c r="KUT38" s="1844"/>
      <c r="KUU38" s="1844"/>
      <c r="KUV38" s="1844"/>
      <c r="KUW38" s="1844"/>
      <c r="KUX38" s="1844"/>
      <c r="KUY38" s="1844"/>
      <c r="KUZ38" s="1844"/>
      <c r="KVA38" s="1844"/>
      <c r="KVB38" s="1844"/>
      <c r="KVC38" s="1844"/>
      <c r="KVD38" s="1844"/>
      <c r="KVE38" s="1844"/>
      <c r="KVF38" s="1844"/>
      <c r="KVG38" s="1844"/>
      <c r="KVH38" s="1844"/>
      <c r="KVI38" s="1844"/>
      <c r="KVJ38" s="1844"/>
      <c r="KVK38" s="1844"/>
      <c r="KVL38" s="1844"/>
      <c r="KVM38" s="1844"/>
      <c r="KVN38" s="1844"/>
      <c r="KVO38" s="1844"/>
      <c r="KVP38" s="1844"/>
      <c r="KVQ38" s="1844"/>
      <c r="KVR38" s="1844"/>
      <c r="KVS38" s="1844"/>
      <c r="KVT38" s="1844"/>
      <c r="KVU38" s="1844"/>
      <c r="KVV38" s="1844"/>
      <c r="KVW38" s="1844"/>
      <c r="KVX38" s="1844"/>
      <c r="KVY38" s="1844"/>
      <c r="KVZ38" s="1844"/>
      <c r="KWA38" s="1844"/>
      <c r="KWB38" s="1844"/>
      <c r="KWC38" s="1844"/>
      <c r="KWD38" s="1844"/>
      <c r="KWE38" s="1844"/>
      <c r="KWF38" s="1844"/>
      <c r="KWG38" s="1844"/>
      <c r="KWH38" s="1844"/>
      <c r="KWI38" s="1844"/>
      <c r="KWJ38" s="1844"/>
      <c r="KWK38" s="1844"/>
      <c r="KWL38" s="1844"/>
      <c r="KWM38" s="1844"/>
      <c r="KWN38" s="1844"/>
      <c r="KWO38" s="1844"/>
      <c r="KWP38" s="1844"/>
      <c r="KWQ38" s="1844"/>
      <c r="KWR38" s="1844"/>
      <c r="KWS38" s="1844"/>
      <c r="KWT38" s="1844"/>
      <c r="KWU38" s="1844"/>
      <c r="KWV38" s="1844"/>
      <c r="KWW38" s="1844"/>
      <c r="KWX38" s="1844"/>
      <c r="KWY38" s="1844"/>
      <c r="KWZ38" s="1844"/>
      <c r="KXA38" s="1844"/>
      <c r="KXB38" s="1844"/>
      <c r="KXC38" s="1844"/>
      <c r="KXD38" s="1844"/>
      <c r="KXE38" s="1844"/>
      <c r="KXF38" s="1844"/>
      <c r="KXG38" s="1844"/>
      <c r="KXH38" s="1844"/>
      <c r="KXI38" s="1844"/>
      <c r="KXJ38" s="1844"/>
      <c r="KXK38" s="1844"/>
      <c r="KXL38" s="1844"/>
      <c r="KXM38" s="1844"/>
      <c r="KXN38" s="1844"/>
      <c r="KXO38" s="1844"/>
      <c r="KXP38" s="1844"/>
      <c r="KXQ38" s="1844"/>
      <c r="KXR38" s="1844"/>
      <c r="KXS38" s="1844"/>
      <c r="KXT38" s="1844"/>
      <c r="KXU38" s="1844"/>
      <c r="KXV38" s="1844"/>
      <c r="KXW38" s="1844"/>
      <c r="KXX38" s="1844"/>
      <c r="KXY38" s="1844"/>
      <c r="KXZ38" s="1844"/>
      <c r="KYA38" s="1844"/>
      <c r="KYB38" s="1844"/>
      <c r="KYC38" s="1844"/>
      <c r="KYD38" s="1844"/>
      <c r="KYE38" s="1844"/>
      <c r="KYF38" s="1844"/>
      <c r="KYG38" s="1844"/>
      <c r="KYH38" s="1844"/>
      <c r="KYI38" s="1844"/>
      <c r="KYJ38" s="1844"/>
      <c r="KYK38" s="1844"/>
      <c r="KYL38" s="1844"/>
      <c r="KYM38" s="1844"/>
      <c r="KYN38" s="1844"/>
      <c r="KYO38" s="1844"/>
      <c r="KYP38" s="1844"/>
      <c r="KYQ38" s="1844"/>
      <c r="KYR38" s="1844"/>
      <c r="KYS38" s="1844"/>
      <c r="KYT38" s="1844"/>
      <c r="KYU38" s="1844"/>
      <c r="KYV38" s="1844"/>
      <c r="KYW38" s="1844"/>
      <c r="KYX38" s="1844"/>
      <c r="KYY38" s="1844"/>
      <c r="KYZ38" s="1844"/>
      <c r="KZA38" s="1844"/>
      <c r="KZB38" s="1844"/>
      <c r="KZC38" s="1844"/>
      <c r="KZD38" s="1844"/>
      <c r="KZE38" s="1844"/>
      <c r="KZF38" s="1844"/>
      <c r="KZG38" s="1844"/>
      <c r="KZH38" s="1844"/>
      <c r="KZI38" s="1844"/>
      <c r="KZJ38" s="1844"/>
      <c r="KZK38" s="1844"/>
      <c r="KZL38" s="1844"/>
      <c r="KZM38" s="1844"/>
      <c r="KZN38" s="1844"/>
      <c r="KZO38" s="1844"/>
      <c r="KZP38" s="1844"/>
      <c r="KZQ38" s="1844"/>
      <c r="KZR38" s="1844"/>
      <c r="KZS38" s="1844"/>
      <c r="KZT38" s="1844"/>
      <c r="KZU38" s="1844"/>
      <c r="KZV38" s="1844"/>
      <c r="KZW38" s="1844"/>
      <c r="KZX38" s="1844"/>
      <c r="KZY38" s="1844"/>
      <c r="KZZ38" s="1844"/>
      <c r="LAA38" s="1844"/>
      <c r="LAB38" s="1844"/>
      <c r="LAC38" s="1844"/>
      <c r="LAD38" s="1844"/>
      <c r="LAE38" s="1844"/>
      <c r="LAF38" s="1844"/>
      <c r="LAG38" s="1844"/>
      <c r="LAH38" s="1844"/>
      <c r="LAI38" s="1844"/>
      <c r="LAJ38" s="1844"/>
      <c r="LAK38" s="1844"/>
      <c r="LAL38" s="1844"/>
      <c r="LAM38" s="1844"/>
      <c r="LAN38" s="1844"/>
      <c r="LAO38" s="1844"/>
      <c r="LAP38" s="1844"/>
      <c r="LAQ38" s="1844"/>
      <c r="LAR38" s="1844"/>
      <c r="LAS38" s="1844"/>
      <c r="LAT38" s="1844"/>
      <c r="LAU38" s="1844"/>
      <c r="LAV38" s="1844"/>
      <c r="LAW38" s="1844"/>
      <c r="LAX38" s="1844"/>
      <c r="LAY38" s="1844"/>
      <c r="LAZ38" s="1844"/>
      <c r="LBA38" s="1844"/>
      <c r="LBB38" s="1844"/>
      <c r="LBC38" s="1844"/>
      <c r="LBD38" s="1844"/>
      <c r="LBE38" s="1844"/>
      <c r="LBF38" s="1844"/>
      <c r="LBG38" s="1844"/>
      <c r="LBH38" s="1844"/>
      <c r="LBI38" s="1844"/>
      <c r="LBJ38" s="1844"/>
      <c r="LBK38" s="1844"/>
      <c r="LBL38" s="1844"/>
      <c r="LBM38" s="1844"/>
      <c r="LBN38" s="1844"/>
      <c r="LBO38" s="1844"/>
      <c r="LBP38" s="1844"/>
      <c r="LBQ38" s="1844"/>
      <c r="LBR38" s="1844"/>
      <c r="LBS38" s="1844"/>
      <c r="LBT38" s="1844"/>
      <c r="LBU38" s="1844"/>
      <c r="LBV38" s="1844"/>
      <c r="LBW38" s="1844"/>
      <c r="LBX38" s="1844"/>
      <c r="LBY38" s="1844"/>
      <c r="LBZ38" s="1844"/>
      <c r="LCA38" s="1844"/>
      <c r="LCB38" s="1844"/>
      <c r="LCC38" s="1844"/>
      <c r="LCD38" s="1844"/>
      <c r="LCE38" s="1844"/>
      <c r="LCF38" s="1844"/>
      <c r="LCG38" s="1844"/>
      <c r="LCH38" s="1844"/>
      <c r="LCI38" s="1844"/>
      <c r="LCJ38" s="1844"/>
      <c r="LCK38" s="1844"/>
      <c r="LCL38" s="1844"/>
      <c r="LCM38" s="1844"/>
      <c r="LCN38" s="1844"/>
      <c r="LCO38" s="1844"/>
      <c r="LCP38" s="1844"/>
      <c r="LCQ38" s="1844"/>
      <c r="LCR38" s="1844"/>
      <c r="LCS38" s="1844"/>
      <c r="LCT38" s="1844"/>
      <c r="LCU38" s="1844"/>
      <c r="LCV38" s="1844"/>
      <c r="LCW38" s="1844"/>
      <c r="LCX38" s="1844"/>
      <c r="LCY38" s="1844"/>
      <c r="LCZ38" s="1844"/>
      <c r="LDA38" s="1844"/>
      <c r="LDB38" s="1844"/>
      <c r="LDC38" s="1844"/>
      <c r="LDD38" s="1844"/>
      <c r="LDE38" s="1844"/>
      <c r="LDF38" s="1844"/>
      <c r="LDG38" s="1844"/>
      <c r="LDH38" s="1844"/>
      <c r="LDI38" s="1844"/>
      <c r="LDJ38" s="1844"/>
      <c r="LDK38" s="1844"/>
      <c r="LDL38" s="1844"/>
      <c r="LDM38" s="1844"/>
      <c r="LDN38" s="1844"/>
      <c r="LDO38" s="1844"/>
      <c r="LDP38" s="1844"/>
      <c r="LDQ38" s="1844"/>
      <c r="LDR38" s="1844"/>
      <c r="LDS38" s="1844"/>
      <c r="LDT38" s="1844"/>
      <c r="LDU38" s="1844"/>
      <c r="LDV38" s="1844"/>
      <c r="LDW38" s="1844"/>
      <c r="LDX38" s="1844"/>
      <c r="LDY38" s="1844"/>
      <c r="LDZ38" s="1844"/>
      <c r="LEA38" s="1844"/>
      <c r="LEB38" s="1844"/>
      <c r="LEC38" s="1844"/>
      <c r="LED38" s="1844"/>
      <c r="LEE38" s="1844"/>
      <c r="LEF38" s="1844"/>
      <c r="LEG38" s="1844"/>
      <c r="LEH38" s="1844"/>
      <c r="LEI38" s="1844"/>
      <c r="LEJ38" s="1844"/>
      <c r="LEK38" s="1844"/>
      <c r="LEL38" s="1844"/>
      <c r="LEM38" s="1844"/>
      <c r="LEN38" s="1844"/>
      <c r="LEO38" s="1844"/>
      <c r="LEP38" s="1844"/>
      <c r="LEQ38" s="1844"/>
      <c r="LER38" s="1844"/>
      <c r="LES38" s="1844"/>
      <c r="LET38" s="1844"/>
      <c r="LEU38" s="1844"/>
      <c r="LEV38" s="1844"/>
      <c r="LEW38" s="1844"/>
      <c r="LEX38" s="1844"/>
      <c r="LEY38" s="1844"/>
      <c r="LEZ38" s="1844"/>
      <c r="LFA38" s="1844"/>
      <c r="LFB38" s="1844"/>
      <c r="LFC38" s="1844"/>
      <c r="LFD38" s="1844"/>
      <c r="LFE38" s="1844"/>
      <c r="LFF38" s="1844"/>
      <c r="LFG38" s="1844"/>
      <c r="LFH38" s="1844"/>
      <c r="LFI38" s="1844"/>
      <c r="LFJ38" s="1844"/>
      <c r="LFK38" s="1844"/>
      <c r="LFL38" s="1844"/>
      <c r="LFM38" s="1844"/>
      <c r="LFN38" s="1844"/>
      <c r="LFO38" s="1844"/>
      <c r="LFP38" s="1844"/>
      <c r="LFQ38" s="1844"/>
      <c r="LFR38" s="1844"/>
      <c r="LFS38" s="1844"/>
      <c r="LFT38" s="1844"/>
      <c r="LFU38" s="1844"/>
      <c r="LFV38" s="1844"/>
      <c r="LFW38" s="1844"/>
      <c r="LFX38" s="1844"/>
      <c r="LFY38" s="1844"/>
      <c r="LFZ38" s="1844"/>
      <c r="LGA38" s="1844"/>
      <c r="LGB38" s="1844"/>
      <c r="LGC38" s="1844"/>
      <c r="LGD38" s="1844"/>
      <c r="LGE38" s="1844"/>
      <c r="LGF38" s="1844"/>
      <c r="LGG38" s="1844"/>
      <c r="LGH38" s="1844"/>
      <c r="LGI38" s="1844"/>
      <c r="LGJ38" s="1844"/>
      <c r="LGK38" s="1844"/>
      <c r="LGL38" s="1844"/>
      <c r="LGM38" s="1844"/>
      <c r="LGN38" s="1844"/>
      <c r="LGO38" s="1844"/>
      <c r="LGP38" s="1844"/>
      <c r="LGQ38" s="1844"/>
      <c r="LGR38" s="1844"/>
      <c r="LGS38" s="1844"/>
      <c r="LGT38" s="1844"/>
      <c r="LGU38" s="1844"/>
      <c r="LGV38" s="1844"/>
      <c r="LGW38" s="1844"/>
      <c r="LGX38" s="1844"/>
      <c r="LGY38" s="1844"/>
      <c r="LGZ38" s="1844"/>
      <c r="LHA38" s="1844"/>
      <c r="LHB38" s="1844"/>
      <c r="LHC38" s="1844"/>
      <c r="LHD38" s="1844"/>
      <c r="LHE38" s="1844"/>
      <c r="LHF38" s="1844"/>
      <c r="LHG38" s="1844"/>
      <c r="LHH38" s="1844"/>
      <c r="LHI38" s="1844"/>
      <c r="LHJ38" s="1844"/>
      <c r="LHK38" s="1844"/>
      <c r="LHL38" s="1844"/>
      <c r="LHM38" s="1844"/>
      <c r="LHN38" s="1844"/>
      <c r="LHO38" s="1844"/>
      <c r="LHP38" s="1844"/>
      <c r="LHQ38" s="1844"/>
      <c r="LHR38" s="1844"/>
      <c r="LHS38" s="1844"/>
      <c r="LHT38" s="1844"/>
      <c r="LHU38" s="1844"/>
      <c r="LHV38" s="1844"/>
      <c r="LHW38" s="1844"/>
      <c r="LHX38" s="1844"/>
      <c r="LHY38" s="1844"/>
      <c r="LHZ38" s="1844"/>
      <c r="LIA38" s="1844"/>
      <c r="LIB38" s="1844"/>
      <c r="LIC38" s="1844"/>
      <c r="LID38" s="1844"/>
      <c r="LIE38" s="1844"/>
      <c r="LIF38" s="1844"/>
      <c r="LIG38" s="1844"/>
      <c r="LIH38" s="1844"/>
      <c r="LII38" s="1844"/>
      <c r="LIJ38" s="1844"/>
      <c r="LIK38" s="1844"/>
      <c r="LIL38" s="1844"/>
      <c r="LIM38" s="1844"/>
      <c r="LIN38" s="1844"/>
      <c r="LIO38" s="1844"/>
      <c r="LIP38" s="1844"/>
      <c r="LIQ38" s="1844"/>
      <c r="LIR38" s="1844"/>
      <c r="LIS38" s="1844"/>
      <c r="LIT38" s="1844"/>
      <c r="LIU38" s="1844"/>
      <c r="LIV38" s="1844"/>
      <c r="LIW38" s="1844"/>
      <c r="LIX38" s="1844"/>
      <c r="LIY38" s="1844"/>
      <c r="LIZ38" s="1844"/>
      <c r="LJA38" s="1844"/>
      <c r="LJB38" s="1844"/>
      <c r="LJC38" s="1844"/>
      <c r="LJD38" s="1844"/>
      <c r="LJE38" s="1844"/>
      <c r="LJF38" s="1844"/>
      <c r="LJG38" s="1844"/>
      <c r="LJH38" s="1844"/>
      <c r="LJI38" s="1844"/>
      <c r="LJJ38" s="1844"/>
      <c r="LJK38" s="1844"/>
      <c r="LJL38" s="1844"/>
      <c r="LJM38" s="1844"/>
      <c r="LJN38" s="1844"/>
      <c r="LJO38" s="1844"/>
      <c r="LJP38" s="1844"/>
      <c r="LJQ38" s="1844"/>
      <c r="LJR38" s="1844"/>
      <c r="LJS38" s="1844"/>
      <c r="LJT38" s="1844"/>
      <c r="LJU38" s="1844"/>
      <c r="LJV38" s="1844"/>
      <c r="LJW38" s="1844"/>
      <c r="LJX38" s="1844"/>
      <c r="LJY38" s="1844"/>
      <c r="LJZ38" s="1844"/>
      <c r="LKA38" s="1844"/>
      <c r="LKB38" s="1844"/>
      <c r="LKC38" s="1844"/>
      <c r="LKD38" s="1844"/>
      <c r="LKE38" s="1844"/>
      <c r="LKF38" s="1844"/>
      <c r="LKG38" s="1844"/>
      <c r="LKH38" s="1844"/>
      <c r="LKI38" s="1844"/>
      <c r="LKJ38" s="1844"/>
      <c r="LKK38" s="1844"/>
      <c r="LKL38" s="1844"/>
      <c r="LKM38" s="1844"/>
      <c r="LKN38" s="1844"/>
      <c r="LKO38" s="1844"/>
      <c r="LKP38" s="1844"/>
      <c r="LKQ38" s="1844"/>
      <c r="LKR38" s="1844"/>
      <c r="LKS38" s="1844"/>
      <c r="LKT38" s="1844"/>
      <c r="LKU38" s="1844"/>
      <c r="LKV38" s="1844"/>
      <c r="LKW38" s="1844"/>
      <c r="LKX38" s="1844"/>
      <c r="LKY38" s="1844"/>
      <c r="LKZ38" s="1844"/>
      <c r="LLA38" s="1844"/>
      <c r="LLB38" s="1844"/>
      <c r="LLC38" s="1844"/>
      <c r="LLD38" s="1844"/>
      <c r="LLE38" s="1844"/>
      <c r="LLF38" s="1844"/>
      <c r="LLG38" s="1844"/>
      <c r="LLH38" s="1844"/>
      <c r="LLI38" s="1844"/>
      <c r="LLJ38" s="1844"/>
      <c r="LLK38" s="1844"/>
      <c r="LLL38" s="1844"/>
      <c r="LLM38" s="1844"/>
      <c r="LLN38" s="1844"/>
      <c r="LLO38" s="1844"/>
      <c r="LLP38" s="1844"/>
      <c r="LLQ38" s="1844"/>
      <c r="LLR38" s="1844"/>
      <c r="LLS38" s="1844"/>
      <c r="LLT38" s="1844"/>
      <c r="LLU38" s="1844"/>
      <c r="LLV38" s="1844"/>
      <c r="LLW38" s="1844"/>
      <c r="LLX38" s="1844"/>
      <c r="LLY38" s="1844"/>
      <c r="LLZ38" s="1844"/>
      <c r="LMA38" s="1844"/>
      <c r="LMB38" s="1844"/>
      <c r="LMC38" s="1844"/>
      <c r="LMD38" s="1844"/>
      <c r="LME38" s="1844"/>
      <c r="LMF38" s="1844"/>
      <c r="LMG38" s="1844"/>
      <c r="LMH38" s="1844"/>
      <c r="LMI38" s="1844"/>
      <c r="LMJ38" s="1844"/>
      <c r="LMK38" s="1844"/>
      <c r="LML38" s="1844"/>
      <c r="LMM38" s="1844"/>
      <c r="LMN38" s="1844"/>
      <c r="LMO38" s="1844"/>
      <c r="LMP38" s="1844"/>
      <c r="LMQ38" s="1844"/>
      <c r="LMR38" s="1844"/>
      <c r="LMS38" s="1844"/>
      <c r="LMT38" s="1844"/>
      <c r="LMU38" s="1844"/>
      <c r="LMV38" s="1844"/>
      <c r="LMW38" s="1844"/>
      <c r="LMX38" s="1844"/>
      <c r="LMY38" s="1844"/>
      <c r="LMZ38" s="1844"/>
      <c r="LNA38" s="1844"/>
      <c r="LNB38" s="1844"/>
      <c r="LNC38" s="1844"/>
      <c r="LND38" s="1844"/>
      <c r="LNE38" s="1844"/>
      <c r="LNF38" s="1844"/>
      <c r="LNG38" s="1844"/>
      <c r="LNH38" s="1844"/>
      <c r="LNI38" s="1844"/>
      <c r="LNJ38" s="1844"/>
      <c r="LNK38" s="1844"/>
      <c r="LNL38" s="1844"/>
      <c r="LNM38" s="1844"/>
      <c r="LNN38" s="1844"/>
      <c r="LNO38" s="1844"/>
      <c r="LNP38" s="1844"/>
      <c r="LNQ38" s="1844"/>
      <c r="LNR38" s="1844"/>
      <c r="LNS38" s="1844"/>
      <c r="LNT38" s="1844"/>
      <c r="LNU38" s="1844"/>
      <c r="LNV38" s="1844"/>
      <c r="LNW38" s="1844"/>
      <c r="LNX38" s="1844"/>
      <c r="LNY38" s="1844"/>
      <c r="LNZ38" s="1844"/>
      <c r="LOA38" s="1844"/>
      <c r="LOB38" s="1844"/>
      <c r="LOC38" s="1844"/>
      <c r="LOD38" s="1844"/>
      <c r="LOE38" s="1844"/>
      <c r="LOF38" s="1844"/>
      <c r="LOG38" s="1844"/>
      <c r="LOH38" s="1844"/>
      <c r="LOI38" s="1844"/>
      <c r="LOJ38" s="1844"/>
      <c r="LOK38" s="1844"/>
      <c r="LOL38" s="1844"/>
      <c r="LOM38" s="1844"/>
      <c r="LON38" s="1844"/>
      <c r="LOO38" s="1844"/>
      <c r="LOP38" s="1844"/>
      <c r="LOQ38" s="1844"/>
      <c r="LOR38" s="1844"/>
      <c r="LOS38" s="1844"/>
      <c r="LOT38" s="1844"/>
      <c r="LOU38" s="1844"/>
      <c r="LOV38" s="1844"/>
      <c r="LOW38" s="1844"/>
      <c r="LOX38" s="1844"/>
      <c r="LOY38" s="1844"/>
      <c r="LOZ38" s="1844"/>
      <c r="LPA38" s="1844"/>
      <c r="LPB38" s="1844"/>
      <c r="LPC38" s="1844"/>
      <c r="LPD38" s="1844"/>
      <c r="LPE38" s="1844"/>
      <c r="LPF38" s="1844"/>
      <c r="LPG38" s="1844"/>
      <c r="LPH38" s="1844"/>
      <c r="LPI38" s="1844"/>
      <c r="LPJ38" s="1844"/>
      <c r="LPK38" s="1844"/>
      <c r="LPL38" s="1844"/>
      <c r="LPM38" s="1844"/>
      <c r="LPN38" s="1844"/>
      <c r="LPO38" s="1844"/>
      <c r="LPP38" s="1844"/>
      <c r="LPQ38" s="1844"/>
      <c r="LPR38" s="1844"/>
      <c r="LPS38" s="1844"/>
      <c r="LPT38" s="1844"/>
      <c r="LPU38" s="1844"/>
      <c r="LPV38" s="1844"/>
      <c r="LPW38" s="1844"/>
      <c r="LPX38" s="1844"/>
      <c r="LPY38" s="1844"/>
      <c r="LPZ38" s="1844"/>
      <c r="LQA38" s="1844"/>
      <c r="LQB38" s="1844"/>
      <c r="LQC38" s="1844"/>
      <c r="LQD38" s="1844"/>
      <c r="LQE38" s="1844"/>
      <c r="LQF38" s="1844"/>
      <c r="LQG38" s="1844"/>
      <c r="LQH38" s="1844"/>
      <c r="LQI38" s="1844"/>
      <c r="LQJ38" s="1844"/>
      <c r="LQK38" s="1844"/>
      <c r="LQL38" s="1844"/>
      <c r="LQM38" s="1844"/>
      <c r="LQN38" s="1844"/>
      <c r="LQO38" s="1844"/>
      <c r="LQP38" s="1844"/>
      <c r="LQQ38" s="1844"/>
      <c r="LQR38" s="1844"/>
      <c r="LQS38" s="1844"/>
      <c r="LQT38" s="1844"/>
      <c r="LQU38" s="1844"/>
      <c r="LQV38" s="1844"/>
      <c r="LQW38" s="1844"/>
      <c r="LQX38" s="1844"/>
      <c r="LQY38" s="1844"/>
      <c r="LQZ38" s="1844"/>
      <c r="LRA38" s="1844"/>
      <c r="LRB38" s="1844"/>
      <c r="LRC38" s="1844"/>
      <c r="LRD38" s="1844"/>
      <c r="LRE38" s="1844"/>
      <c r="LRF38" s="1844"/>
      <c r="LRG38" s="1844"/>
      <c r="LRH38" s="1844"/>
      <c r="LRI38" s="1844"/>
      <c r="LRJ38" s="1844"/>
      <c r="LRK38" s="1844"/>
      <c r="LRL38" s="1844"/>
      <c r="LRM38" s="1844"/>
      <c r="LRN38" s="1844"/>
      <c r="LRO38" s="1844"/>
      <c r="LRP38" s="1844"/>
      <c r="LRQ38" s="1844"/>
      <c r="LRR38" s="1844"/>
      <c r="LRS38" s="1844"/>
      <c r="LRT38" s="1844"/>
      <c r="LRU38" s="1844"/>
      <c r="LRV38" s="1844"/>
      <c r="LRW38" s="1844"/>
      <c r="LRX38" s="1844"/>
      <c r="LRY38" s="1844"/>
      <c r="LRZ38" s="1844"/>
      <c r="LSA38" s="1844"/>
      <c r="LSB38" s="1844"/>
      <c r="LSC38" s="1844"/>
      <c r="LSD38" s="1844"/>
      <c r="LSE38" s="1844"/>
      <c r="LSF38" s="1844"/>
      <c r="LSG38" s="1844"/>
      <c r="LSH38" s="1844"/>
      <c r="LSI38" s="1844"/>
      <c r="LSJ38" s="1844"/>
      <c r="LSK38" s="1844"/>
      <c r="LSL38" s="1844"/>
      <c r="LSM38" s="1844"/>
      <c r="LSN38" s="1844"/>
      <c r="LSO38" s="1844"/>
      <c r="LSP38" s="1844"/>
      <c r="LSQ38" s="1844"/>
      <c r="LSR38" s="1844"/>
      <c r="LSS38" s="1844"/>
      <c r="LST38" s="1844"/>
      <c r="LSU38" s="1844"/>
      <c r="LSV38" s="1844"/>
      <c r="LSW38" s="1844"/>
      <c r="LSX38" s="1844"/>
      <c r="LSY38" s="1844"/>
      <c r="LSZ38" s="1844"/>
      <c r="LTA38" s="1844"/>
      <c r="LTB38" s="1844"/>
      <c r="LTC38" s="1844"/>
      <c r="LTD38" s="1844"/>
      <c r="LTE38" s="1844"/>
      <c r="LTF38" s="1844"/>
      <c r="LTG38" s="1844"/>
      <c r="LTH38" s="1844"/>
      <c r="LTI38" s="1844"/>
      <c r="LTJ38" s="1844"/>
      <c r="LTK38" s="1844"/>
      <c r="LTL38" s="1844"/>
      <c r="LTM38" s="1844"/>
      <c r="LTN38" s="1844"/>
      <c r="LTO38" s="1844"/>
      <c r="LTP38" s="1844"/>
      <c r="LTQ38" s="1844"/>
      <c r="LTR38" s="1844"/>
      <c r="LTS38" s="1844"/>
      <c r="LTT38" s="1844"/>
      <c r="LTU38" s="1844"/>
      <c r="LTV38" s="1844"/>
      <c r="LTW38" s="1844"/>
      <c r="LTX38" s="1844"/>
      <c r="LTY38" s="1844"/>
      <c r="LTZ38" s="1844"/>
      <c r="LUA38" s="1844"/>
      <c r="LUB38" s="1844"/>
      <c r="LUC38" s="1844"/>
      <c r="LUD38" s="1844"/>
      <c r="LUE38" s="1844"/>
      <c r="LUF38" s="1844"/>
      <c r="LUG38" s="1844"/>
      <c r="LUH38" s="1844"/>
      <c r="LUI38" s="1844"/>
      <c r="LUJ38" s="1844"/>
      <c r="LUK38" s="1844"/>
      <c r="LUL38" s="1844"/>
      <c r="LUM38" s="1844"/>
      <c r="LUN38" s="1844"/>
      <c r="LUO38" s="1844"/>
      <c r="LUP38" s="1844"/>
      <c r="LUQ38" s="1844"/>
      <c r="LUR38" s="1844"/>
      <c r="LUS38" s="1844"/>
      <c r="LUT38" s="1844"/>
      <c r="LUU38" s="1844"/>
      <c r="LUV38" s="1844"/>
      <c r="LUW38" s="1844"/>
      <c r="LUX38" s="1844"/>
      <c r="LUY38" s="1844"/>
      <c r="LUZ38" s="1844"/>
      <c r="LVA38" s="1844"/>
      <c r="LVB38" s="1844"/>
      <c r="LVC38" s="1844"/>
      <c r="LVD38" s="1844"/>
      <c r="LVE38" s="1844"/>
      <c r="LVF38" s="1844"/>
      <c r="LVG38" s="1844"/>
      <c r="LVH38" s="1844"/>
      <c r="LVI38" s="1844"/>
      <c r="LVJ38" s="1844"/>
      <c r="LVK38" s="1844"/>
      <c r="LVL38" s="1844"/>
      <c r="LVM38" s="1844"/>
      <c r="LVN38" s="1844"/>
      <c r="LVO38" s="1844"/>
      <c r="LVP38" s="1844"/>
      <c r="LVQ38" s="1844"/>
      <c r="LVR38" s="1844"/>
      <c r="LVS38" s="1844"/>
      <c r="LVT38" s="1844"/>
      <c r="LVU38" s="1844"/>
      <c r="LVV38" s="1844"/>
      <c r="LVW38" s="1844"/>
      <c r="LVX38" s="1844"/>
      <c r="LVY38" s="1844"/>
      <c r="LVZ38" s="1844"/>
      <c r="LWA38" s="1844"/>
      <c r="LWB38" s="1844"/>
      <c r="LWC38" s="1844"/>
      <c r="LWD38" s="1844"/>
      <c r="LWE38" s="1844"/>
      <c r="LWF38" s="1844"/>
      <c r="LWG38" s="1844"/>
      <c r="LWH38" s="1844"/>
      <c r="LWI38" s="1844"/>
      <c r="LWJ38" s="1844"/>
      <c r="LWK38" s="1844"/>
      <c r="LWL38" s="1844"/>
      <c r="LWM38" s="1844"/>
      <c r="LWN38" s="1844"/>
      <c r="LWO38" s="1844"/>
      <c r="LWP38" s="1844"/>
      <c r="LWQ38" s="1844"/>
      <c r="LWR38" s="1844"/>
      <c r="LWS38" s="1844"/>
      <c r="LWT38" s="1844"/>
      <c r="LWU38" s="1844"/>
      <c r="LWV38" s="1844"/>
      <c r="LWW38" s="1844"/>
      <c r="LWX38" s="1844"/>
      <c r="LWY38" s="1844"/>
      <c r="LWZ38" s="1844"/>
      <c r="LXA38" s="1844"/>
      <c r="LXB38" s="1844"/>
      <c r="LXC38" s="1844"/>
      <c r="LXD38" s="1844"/>
      <c r="LXE38" s="1844"/>
      <c r="LXF38" s="1844"/>
      <c r="LXG38" s="1844"/>
      <c r="LXH38" s="1844"/>
      <c r="LXI38" s="1844"/>
      <c r="LXJ38" s="1844"/>
      <c r="LXK38" s="1844"/>
      <c r="LXL38" s="1844"/>
      <c r="LXM38" s="1844"/>
      <c r="LXN38" s="1844"/>
      <c r="LXO38" s="1844"/>
      <c r="LXP38" s="1844"/>
      <c r="LXQ38" s="1844"/>
      <c r="LXR38" s="1844"/>
      <c r="LXS38" s="1844"/>
      <c r="LXT38" s="1844"/>
      <c r="LXU38" s="1844"/>
      <c r="LXV38" s="1844"/>
      <c r="LXW38" s="1844"/>
      <c r="LXX38" s="1844"/>
      <c r="LXY38" s="1844"/>
      <c r="LXZ38" s="1844"/>
      <c r="LYA38" s="1844"/>
      <c r="LYB38" s="1844"/>
      <c r="LYC38" s="1844"/>
      <c r="LYD38" s="1844"/>
      <c r="LYE38" s="1844"/>
      <c r="LYF38" s="1844"/>
      <c r="LYG38" s="1844"/>
      <c r="LYH38" s="1844"/>
      <c r="LYI38" s="1844"/>
      <c r="LYJ38" s="1844"/>
      <c r="LYK38" s="1844"/>
      <c r="LYL38" s="1844"/>
      <c r="LYM38" s="1844"/>
      <c r="LYN38" s="1844"/>
      <c r="LYO38" s="1844"/>
      <c r="LYP38" s="1844"/>
      <c r="LYQ38" s="1844"/>
      <c r="LYR38" s="1844"/>
      <c r="LYS38" s="1844"/>
      <c r="LYT38" s="1844"/>
      <c r="LYU38" s="1844"/>
      <c r="LYV38" s="1844"/>
      <c r="LYW38" s="1844"/>
      <c r="LYX38" s="1844"/>
      <c r="LYY38" s="1844"/>
      <c r="LYZ38" s="1844"/>
      <c r="LZA38" s="1844"/>
      <c r="LZB38" s="1844"/>
      <c r="LZC38" s="1844"/>
      <c r="LZD38" s="1844"/>
      <c r="LZE38" s="1844"/>
      <c r="LZF38" s="1844"/>
      <c r="LZG38" s="1844"/>
      <c r="LZH38" s="1844"/>
      <c r="LZI38" s="1844"/>
      <c r="LZJ38" s="1844"/>
      <c r="LZK38" s="1844"/>
      <c r="LZL38" s="1844"/>
      <c r="LZM38" s="1844"/>
      <c r="LZN38" s="1844"/>
      <c r="LZO38" s="1844"/>
      <c r="LZP38" s="1844"/>
      <c r="LZQ38" s="1844"/>
      <c r="LZR38" s="1844"/>
      <c r="LZS38" s="1844"/>
      <c r="LZT38" s="1844"/>
      <c r="LZU38" s="1844"/>
      <c r="LZV38" s="1844"/>
      <c r="LZW38" s="1844"/>
      <c r="LZX38" s="1844"/>
      <c r="LZY38" s="1844"/>
      <c r="LZZ38" s="1844"/>
      <c r="MAA38" s="1844"/>
      <c r="MAB38" s="1844"/>
      <c r="MAC38" s="1844"/>
      <c r="MAD38" s="1844"/>
      <c r="MAE38" s="1844"/>
      <c r="MAF38" s="1844"/>
      <c r="MAG38" s="1844"/>
      <c r="MAH38" s="1844"/>
      <c r="MAI38" s="1844"/>
      <c r="MAJ38" s="1844"/>
      <c r="MAK38" s="1844"/>
      <c r="MAL38" s="1844"/>
      <c r="MAM38" s="1844"/>
      <c r="MAN38" s="1844"/>
      <c r="MAO38" s="1844"/>
      <c r="MAP38" s="1844"/>
      <c r="MAQ38" s="1844"/>
      <c r="MAR38" s="1844"/>
      <c r="MAS38" s="1844"/>
      <c r="MAT38" s="1844"/>
      <c r="MAU38" s="1844"/>
      <c r="MAV38" s="1844"/>
      <c r="MAW38" s="1844"/>
      <c r="MAX38" s="1844"/>
      <c r="MAY38" s="1844"/>
      <c r="MAZ38" s="1844"/>
      <c r="MBA38" s="1844"/>
      <c r="MBB38" s="1844"/>
      <c r="MBC38" s="1844"/>
      <c r="MBD38" s="1844"/>
      <c r="MBE38" s="1844"/>
      <c r="MBF38" s="1844"/>
      <c r="MBG38" s="1844"/>
      <c r="MBH38" s="1844"/>
      <c r="MBI38" s="1844"/>
      <c r="MBJ38" s="1844"/>
      <c r="MBK38" s="1844"/>
      <c r="MBL38" s="1844"/>
      <c r="MBM38" s="1844"/>
      <c r="MBN38" s="1844"/>
      <c r="MBO38" s="1844"/>
      <c r="MBP38" s="1844"/>
      <c r="MBQ38" s="1844"/>
      <c r="MBR38" s="1844"/>
      <c r="MBS38" s="1844"/>
      <c r="MBT38" s="1844"/>
      <c r="MBU38" s="1844"/>
      <c r="MBV38" s="1844"/>
      <c r="MBW38" s="1844"/>
      <c r="MBX38" s="1844"/>
      <c r="MBY38" s="1844"/>
      <c r="MBZ38" s="1844"/>
      <c r="MCA38" s="1844"/>
      <c r="MCB38" s="1844"/>
      <c r="MCC38" s="1844"/>
      <c r="MCD38" s="1844"/>
      <c r="MCE38" s="1844"/>
      <c r="MCF38" s="1844"/>
      <c r="MCG38" s="1844"/>
      <c r="MCH38" s="1844"/>
      <c r="MCI38" s="1844"/>
      <c r="MCJ38" s="1844"/>
      <c r="MCK38" s="1844"/>
      <c r="MCL38" s="1844"/>
      <c r="MCM38" s="1844"/>
      <c r="MCN38" s="1844"/>
      <c r="MCO38" s="1844"/>
      <c r="MCP38" s="1844"/>
      <c r="MCQ38" s="1844"/>
      <c r="MCR38" s="1844"/>
      <c r="MCS38" s="1844"/>
      <c r="MCT38" s="1844"/>
      <c r="MCU38" s="1844"/>
      <c r="MCV38" s="1844"/>
      <c r="MCW38" s="1844"/>
      <c r="MCX38" s="1844"/>
      <c r="MCY38" s="1844"/>
      <c r="MCZ38" s="1844"/>
      <c r="MDA38" s="1844"/>
      <c r="MDB38" s="1844"/>
      <c r="MDC38" s="1844"/>
      <c r="MDD38" s="1844"/>
      <c r="MDE38" s="1844"/>
      <c r="MDF38" s="1844"/>
      <c r="MDG38" s="1844"/>
      <c r="MDH38" s="1844"/>
      <c r="MDI38" s="1844"/>
      <c r="MDJ38" s="1844"/>
      <c r="MDK38" s="1844"/>
      <c r="MDL38" s="1844"/>
      <c r="MDM38" s="1844"/>
      <c r="MDN38" s="1844"/>
      <c r="MDO38" s="1844"/>
      <c r="MDP38" s="1844"/>
      <c r="MDQ38" s="1844"/>
      <c r="MDR38" s="1844"/>
      <c r="MDS38" s="1844"/>
      <c r="MDT38" s="1844"/>
      <c r="MDU38" s="1844"/>
      <c r="MDV38" s="1844"/>
      <c r="MDW38" s="1844"/>
      <c r="MDX38" s="1844"/>
      <c r="MDY38" s="1844"/>
      <c r="MDZ38" s="1844"/>
      <c r="MEA38" s="1844"/>
      <c r="MEB38" s="1844"/>
      <c r="MEC38" s="1844"/>
      <c r="MED38" s="1844"/>
      <c r="MEE38" s="1844"/>
      <c r="MEF38" s="1844"/>
      <c r="MEG38" s="1844"/>
      <c r="MEH38" s="1844"/>
      <c r="MEI38" s="1844"/>
      <c r="MEJ38" s="1844"/>
      <c r="MEK38" s="1844"/>
      <c r="MEL38" s="1844"/>
      <c r="MEM38" s="1844"/>
      <c r="MEN38" s="1844"/>
      <c r="MEO38" s="1844"/>
      <c r="MEP38" s="1844"/>
      <c r="MEQ38" s="1844"/>
      <c r="MER38" s="1844"/>
      <c r="MES38" s="1844"/>
      <c r="MET38" s="1844"/>
      <c r="MEU38" s="1844"/>
      <c r="MEV38" s="1844"/>
      <c r="MEW38" s="1844"/>
      <c r="MEX38" s="1844"/>
      <c r="MEY38" s="1844"/>
      <c r="MEZ38" s="1844"/>
      <c r="MFA38" s="1844"/>
      <c r="MFB38" s="1844"/>
      <c r="MFC38" s="1844"/>
      <c r="MFD38" s="1844"/>
      <c r="MFE38" s="1844"/>
      <c r="MFF38" s="1844"/>
      <c r="MFG38" s="1844"/>
      <c r="MFH38" s="1844"/>
      <c r="MFI38" s="1844"/>
      <c r="MFJ38" s="1844"/>
      <c r="MFK38" s="1844"/>
      <c r="MFL38" s="1844"/>
      <c r="MFM38" s="1844"/>
      <c r="MFN38" s="1844"/>
      <c r="MFO38" s="1844"/>
      <c r="MFP38" s="1844"/>
      <c r="MFQ38" s="1844"/>
      <c r="MFR38" s="1844"/>
      <c r="MFS38" s="1844"/>
      <c r="MFT38" s="1844"/>
      <c r="MFU38" s="1844"/>
      <c r="MFV38" s="1844"/>
      <c r="MFW38" s="1844"/>
      <c r="MFX38" s="1844"/>
      <c r="MFY38" s="1844"/>
      <c r="MFZ38" s="1844"/>
      <c r="MGA38" s="1844"/>
      <c r="MGB38" s="1844"/>
      <c r="MGC38" s="1844"/>
      <c r="MGD38" s="1844"/>
      <c r="MGE38" s="1844"/>
      <c r="MGF38" s="1844"/>
      <c r="MGG38" s="1844"/>
      <c r="MGH38" s="1844"/>
      <c r="MGI38" s="1844"/>
      <c r="MGJ38" s="1844"/>
      <c r="MGK38" s="1844"/>
      <c r="MGL38" s="1844"/>
      <c r="MGM38" s="1844"/>
      <c r="MGN38" s="1844"/>
      <c r="MGO38" s="1844"/>
      <c r="MGP38" s="1844"/>
      <c r="MGQ38" s="1844"/>
      <c r="MGR38" s="1844"/>
      <c r="MGS38" s="1844"/>
      <c r="MGT38" s="1844"/>
      <c r="MGU38" s="1844"/>
      <c r="MGV38" s="1844"/>
      <c r="MGW38" s="1844"/>
      <c r="MGX38" s="1844"/>
      <c r="MGY38" s="1844"/>
      <c r="MGZ38" s="1844"/>
      <c r="MHA38" s="1844"/>
      <c r="MHB38" s="1844"/>
      <c r="MHC38" s="1844"/>
      <c r="MHD38" s="1844"/>
      <c r="MHE38" s="1844"/>
      <c r="MHF38" s="1844"/>
      <c r="MHG38" s="1844"/>
      <c r="MHH38" s="1844"/>
      <c r="MHI38" s="1844"/>
      <c r="MHJ38" s="1844"/>
      <c r="MHK38" s="1844"/>
      <c r="MHL38" s="1844"/>
      <c r="MHM38" s="1844"/>
      <c r="MHN38" s="1844"/>
      <c r="MHO38" s="1844"/>
      <c r="MHP38" s="1844"/>
      <c r="MHQ38" s="1844"/>
      <c r="MHR38" s="1844"/>
      <c r="MHS38" s="1844"/>
      <c r="MHT38" s="1844"/>
      <c r="MHU38" s="1844"/>
      <c r="MHV38" s="1844"/>
      <c r="MHW38" s="1844"/>
      <c r="MHX38" s="1844"/>
      <c r="MHY38" s="1844"/>
      <c r="MHZ38" s="1844"/>
      <c r="MIA38" s="1844"/>
      <c r="MIB38" s="1844"/>
      <c r="MIC38" s="1844"/>
      <c r="MID38" s="1844"/>
      <c r="MIE38" s="1844"/>
      <c r="MIF38" s="1844"/>
      <c r="MIG38" s="1844"/>
      <c r="MIH38" s="1844"/>
      <c r="MII38" s="1844"/>
      <c r="MIJ38" s="1844"/>
      <c r="MIK38" s="1844"/>
      <c r="MIL38" s="1844"/>
      <c r="MIM38" s="1844"/>
      <c r="MIN38" s="1844"/>
      <c r="MIO38" s="1844"/>
      <c r="MIP38" s="1844"/>
      <c r="MIQ38" s="1844"/>
      <c r="MIR38" s="1844"/>
      <c r="MIS38" s="1844"/>
      <c r="MIT38" s="1844"/>
      <c r="MIU38" s="1844"/>
      <c r="MIV38" s="1844"/>
      <c r="MIW38" s="1844"/>
      <c r="MIX38" s="1844"/>
      <c r="MIY38" s="1844"/>
      <c r="MIZ38" s="1844"/>
      <c r="MJA38" s="1844"/>
      <c r="MJB38" s="1844"/>
      <c r="MJC38" s="1844"/>
      <c r="MJD38" s="1844"/>
      <c r="MJE38" s="1844"/>
      <c r="MJF38" s="1844"/>
      <c r="MJG38" s="1844"/>
      <c r="MJH38" s="1844"/>
      <c r="MJI38" s="1844"/>
      <c r="MJJ38" s="1844"/>
      <c r="MJK38" s="1844"/>
      <c r="MJL38" s="1844"/>
      <c r="MJM38" s="1844"/>
      <c r="MJN38" s="1844"/>
      <c r="MJO38" s="1844"/>
      <c r="MJP38" s="1844"/>
      <c r="MJQ38" s="1844"/>
      <c r="MJR38" s="1844"/>
      <c r="MJS38" s="1844"/>
      <c r="MJT38" s="1844"/>
      <c r="MJU38" s="1844"/>
      <c r="MJV38" s="1844"/>
      <c r="MJW38" s="1844"/>
      <c r="MJX38" s="1844"/>
      <c r="MJY38" s="1844"/>
      <c r="MJZ38" s="1844"/>
      <c r="MKA38" s="1844"/>
      <c r="MKB38" s="1844"/>
      <c r="MKC38" s="1844"/>
      <c r="MKD38" s="1844"/>
      <c r="MKE38" s="1844"/>
      <c r="MKF38" s="1844"/>
      <c r="MKG38" s="1844"/>
      <c r="MKH38" s="1844"/>
      <c r="MKI38" s="1844"/>
      <c r="MKJ38" s="1844"/>
      <c r="MKK38" s="1844"/>
      <c r="MKL38" s="1844"/>
      <c r="MKM38" s="1844"/>
      <c r="MKN38" s="1844"/>
      <c r="MKO38" s="1844"/>
      <c r="MKP38" s="1844"/>
      <c r="MKQ38" s="1844"/>
      <c r="MKR38" s="1844"/>
      <c r="MKS38" s="1844"/>
      <c r="MKT38" s="1844"/>
      <c r="MKU38" s="1844"/>
      <c r="MKV38" s="1844"/>
      <c r="MKW38" s="1844"/>
      <c r="MKX38" s="1844"/>
      <c r="MKY38" s="1844"/>
      <c r="MKZ38" s="1844"/>
      <c r="MLA38" s="1844"/>
      <c r="MLB38" s="1844"/>
      <c r="MLC38" s="1844"/>
      <c r="MLD38" s="1844"/>
      <c r="MLE38" s="1844"/>
      <c r="MLF38" s="1844"/>
      <c r="MLG38" s="1844"/>
      <c r="MLH38" s="1844"/>
      <c r="MLI38" s="1844"/>
      <c r="MLJ38" s="1844"/>
      <c r="MLK38" s="1844"/>
      <c r="MLL38" s="1844"/>
      <c r="MLM38" s="1844"/>
      <c r="MLN38" s="1844"/>
      <c r="MLO38" s="1844"/>
      <c r="MLP38" s="1844"/>
      <c r="MLQ38" s="1844"/>
      <c r="MLR38" s="1844"/>
      <c r="MLS38" s="1844"/>
      <c r="MLT38" s="1844"/>
      <c r="MLU38" s="1844"/>
      <c r="MLV38" s="1844"/>
      <c r="MLW38" s="1844"/>
      <c r="MLX38" s="1844"/>
      <c r="MLY38" s="1844"/>
      <c r="MLZ38" s="1844"/>
      <c r="MMA38" s="1844"/>
      <c r="MMB38" s="1844"/>
      <c r="MMC38" s="1844"/>
      <c r="MMD38" s="1844"/>
      <c r="MME38" s="1844"/>
      <c r="MMF38" s="1844"/>
      <c r="MMG38" s="1844"/>
      <c r="MMH38" s="1844"/>
      <c r="MMI38" s="1844"/>
      <c r="MMJ38" s="1844"/>
      <c r="MMK38" s="1844"/>
      <c r="MML38" s="1844"/>
      <c r="MMM38" s="1844"/>
      <c r="MMN38" s="1844"/>
      <c r="MMO38" s="1844"/>
      <c r="MMP38" s="1844"/>
      <c r="MMQ38" s="1844"/>
      <c r="MMR38" s="1844"/>
      <c r="MMS38" s="1844"/>
      <c r="MMT38" s="1844"/>
      <c r="MMU38" s="1844"/>
      <c r="MMV38" s="1844"/>
      <c r="MMW38" s="1844"/>
      <c r="MMX38" s="1844"/>
      <c r="MMY38" s="1844"/>
      <c r="MMZ38" s="1844"/>
      <c r="MNA38" s="1844"/>
      <c r="MNB38" s="1844"/>
      <c r="MNC38" s="1844"/>
      <c r="MND38" s="1844"/>
      <c r="MNE38" s="1844"/>
      <c r="MNF38" s="1844"/>
      <c r="MNG38" s="1844"/>
      <c r="MNH38" s="1844"/>
      <c r="MNI38" s="1844"/>
      <c r="MNJ38" s="1844"/>
      <c r="MNK38" s="1844"/>
      <c r="MNL38" s="1844"/>
      <c r="MNM38" s="1844"/>
      <c r="MNN38" s="1844"/>
      <c r="MNO38" s="1844"/>
      <c r="MNP38" s="1844"/>
      <c r="MNQ38" s="1844"/>
      <c r="MNR38" s="1844"/>
      <c r="MNS38" s="1844"/>
      <c r="MNT38" s="1844"/>
      <c r="MNU38" s="1844"/>
      <c r="MNV38" s="1844"/>
      <c r="MNW38" s="1844"/>
      <c r="MNX38" s="1844"/>
      <c r="MNY38" s="1844"/>
      <c r="MNZ38" s="1844"/>
      <c r="MOA38" s="1844"/>
      <c r="MOB38" s="1844"/>
      <c r="MOC38" s="1844"/>
      <c r="MOD38" s="1844"/>
      <c r="MOE38" s="1844"/>
      <c r="MOF38" s="1844"/>
      <c r="MOG38" s="1844"/>
      <c r="MOH38" s="1844"/>
      <c r="MOI38" s="1844"/>
      <c r="MOJ38" s="1844"/>
      <c r="MOK38" s="1844"/>
      <c r="MOL38" s="1844"/>
      <c r="MOM38" s="1844"/>
      <c r="MON38" s="1844"/>
      <c r="MOO38" s="1844"/>
      <c r="MOP38" s="1844"/>
      <c r="MOQ38" s="1844"/>
      <c r="MOR38" s="1844"/>
      <c r="MOS38" s="1844"/>
      <c r="MOT38" s="1844"/>
      <c r="MOU38" s="1844"/>
      <c r="MOV38" s="1844"/>
      <c r="MOW38" s="1844"/>
      <c r="MOX38" s="1844"/>
      <c r="MOY38" s="1844"/>
      <c r="MOZ38" s="1844"/>
      <c r="MPA38" s="1844"/>
      <c r="MPB38" s="1844"/>
      <c r="MPC38" s="1844"/>
      <c r="MPD38" s="1844"/>
      <c r="MPE38" s="1844"/>
      <c r="MPF38" s="1844"/>
      <c r="MPG38" s="1844"/>
      <c r="MPH38" s="1844"/>
      <c r="MPI38" s="1844"/>
      <c r="MPJ38" s="1844"/>
      <c r="MPK38" s="1844"/>
      <c r="MPL38" s="1844"/>
      <c r="MPM38" s="1844"/>
      <c r="MPN38" s="1844"/>
      <c r="MPO38" s="1844"/>
      <c r="MPP38" s="1844"/>
      <c r="MPQ38" s="1844"/>
      <c r="MPR38" s="1844"/>
      <c r="MPS38" s="1844"/>
      <c r="MPT38" s="1844"/>
      <c r="MPU38" s="1844"/>
      <c r="MPV38" s="1844"/>
      <c r="MPW38" s="1844"/>
      <c r="MPX38" s="1844"/>
      <c r="MPY38" s="1844"/>
      <c r="MPZ38" s="1844"/>
      <c r="MQA38" s="1844"/>
      <c r="MQB38" s="1844"/>
      <c r="MQC38" s="1844"/>
      <c r="MQD38" s="1844"/>
      <c r="MQE38" s="1844"/>
      <c r="MQF38" s="1844"/>
      <c r="MQG38" s="1844"/>
      <c r="MQH38" s="1844"/>
      <c r="MQI38" s="1844"/>
      <c r="MQJ38" s="1844"/>
      <c r="MQK38" s="1844"/>
      <c r="MQL38" s="1844"/>
      <c r="MQM38" s="1844"/>
      <c r="MQN38" s="1844"/>
      <c r="MQO38" s="1844"/>
      <c r="MQP38" s="1844"/>
      <c r="MQQ38" s="1844"/>
      <c r="MQR38" s="1844"/>
      <c r="MQS38" s="1844"/>
      <c r="MQT38" s="1844"/>
      <c r="MQU38" s="1844"/>
      <c r="MQV38" s="1844"/>
      <c r="MQW38" s="1844"/>
      <c r="MQX38" s="1844"/>
      <c r="MQY38" s="1844"/>
      <c r="MQZ38" s="1844"/>
      <c r="MRA38" s="1844"/>
      <c r="MRB38" s="1844"/>
      <c r="MRC38" s="1844"/>
      <c r="MRD38" s="1844"/>
      <c r="MRE38" s="1844"/>
      <c r="MRF38" s="1844"/>
      <c r="MRG38" s="1844"/>
      <c r="MRH38" s="1844"/>
      <c r="MRI38" s="1844"/>
      <c r="MRJ38" s="1844"/>
      <c r="MRK38" s="1844"/>
      <c r="MRL38" s="1844"/>
      <c r="MRM38" s="1844"/>
      <c r="MRN38" s="1844"/>
      <c r="MRO38" s="1844"/>
      <c r="MRP38" s="1844"/>
      <c r="MRQ38" s="1844"/>
      <c r="MRR38" s="1844"/>
      <c r="MRS38" s="1844"/>
      <c r="MRT38" s="1844"/>
      <c r="MRU38" s="1844"/>
      <c r="MRV38" s="1844"/>
      <c r="MRW38" s="1844"/>
      <c r="MRX38" s="1844"/>
      <c r="MRY38" s="1844"/>
      <c r="MRZ38" s="1844"/>
      <c r="MSA38" s="1844"/>
      <c r="MSB38" s="1844"/>
      <c r="MSC38" s="1844"/>
      <c r="MSD38" s="1844"/>
      <c r="MSE38" s="1844"/>
      <c r="MSF38" s="1844"/>
      <c r="MSG38" s="1844"/>
      <c r="MSH38" s="1844"/>
      <c r="MSI38" s="1844"/>
      <c r="MSJ38" s="1844"/>
      <c r="MSK38" s="1844"/>
      <c r="MSL38" s="1844"/>
      <c r="MSM38" s="1844"/>
      <c r="MSN38" s="1844"/>
      <c r="MSO38" s="1844"/>
      <c r="MSP38" s="1844"/>
      <c r="MSQ38" s="1844"/>
      <c r="MSR38" s="1844"/>
      <c r="MSS38" s="1844"/>
      <c r="MST38" s="1844"/>
      <c r="MSU38" s="1844"/>
      <c r="MSV38" s="1844"/>
      <c r="MSW38" s="1844"/>
      <c r="MSX38" s="1844"/>
      <c r="MSY38" s="1844"/>
      <c r="MSZ38" s="1844"/>
      <c r="MTA38" s="1844"/>
      <c r="MTB38" s="1844"/>
      <c r="MTC38" s="1844"/>
      <c r="MTD38" s="1844"/>
      <c r="MTE38" s="1844"/>
      <c r="MTF38" s="1844"/>
      <c r="MTG38" s="1844"/>
      <c r="MTH38" s="1844"/>
      <c r="MTI38" s="1844"/>
      <c r="MTJ38" s="1844"/>
      <c r="MTK38" s="1844"/>
      <c r="MTL38" s="1844"/>
      <c r="MTM38" s="1844"/>
      <c r="MTN38" s="1844"/>
      <c r="MTO38" s="1844"/>
      <c r="MTP38" s="1844"/>
      <c r="MTQ38" s="1844"/>
      <c r="MTR38" s="1844"/>
      <c r="MTS38" s="1844"/>
      <c r="MTT38" s="1844"/>
      <c r="MTU38" s="1844"/>
      <c r="MTV38" s="1844"/>
      <c r="MTW38" s="1844"/>
      <c r="MTX38" s="1844"/>
      <c r="MTY38" s="1844"/>
      <c r="MTZ38" s="1844"/>
      <c r="MUA38" s="1844"/>
      <c r="MUB38" s="1844"/>
      <c r="MUC38" s="1844"/>
      <c r="MUD38" s="1844"/>
      <c r="MUE38" s="1844"/>
      <c r="MUF38" s="1844"/>
      <c r="MUG38" s="1844"/>
      <c r="MUH38" s="1844"/>
      <c r="MUI38" s="1844"/>
      <c r="MUJ38" s="1844"/>
      <c r="MUK38" s="1844"/>
      <c r="MUL38" s="1844"/>
      <c r="MUM38" s="1844"/>
      <c r="MUN38" s="1844"/>
      <c r="MUO38" s="1844"/>
      <c r="MUP38" s="1844"/>
      <c r="MUQ38" s="1844"/>
      <c r="MUR38" s="1844"/>
      <c r="MUS38" s="1844"/>
      <c r="MUT38" s="1844"/>
      <c r="MUU38" s="1844"/>
      <c r="MUV38" s="1844"/>
      <c r="MUW38" s="1844"/>
      <c r="MUX38" s="1844"/>
      <c r="MUY38" s="1844"/>
      <c r="MUZ38" s="1844"/>
      <c r="MVA38" s="1844"/>
      <c r="MVB38" s="1844"/>
      <c r="MVC38" s="1844"/>
      <c r="MVD38" s="1844"/>
      <c r="MVE38" s="1844"/>
      <c r="MVF38" s="1844"/>
      <c r="MVG38" s="1844"/>
      <c r="MVH38" s="1844"/>
      <c r="MVI38" s="1844"/>
      <c r="MVJ38" s="1844"/>
      <c r="MVK38" s="1844"/>
      <c r="MVL38" s="1844"/>
      <c r="MVM38" s="1844"/>
      <c r="MVN38" s="1844"/>
      <c r="MVO38" s="1844"/>
      <c r="MVP38" s="1844"/>
      <c r="MVQ38" s="1844"/>
      <c r="MVR38" s="1844"/>
      <c r="MVS38" s="1844"/>
      <c r="MVT38" s="1844"/>
      <c r="MVU38" s="1844"/>
      <c r="MVV38" s="1844"/>
      <c r="MVW38" s="1844"/>
      <c r="MVX38" s="1844"/>
      <c r="MVY38" s="1844"/>
      <c r="MVZ38" s="1844"/>
      <c r="MWA38" s="1844"/>
      <c r="MWB38" s="1844"/>
      <c r="MWC38" s="1844"/>
      <c r="MWD38" s="1844"/>
      <c r="MWE38" s="1844"/>
      <c r="MWF38" s="1844"/>
      <c r="MWG38" s="1844"/>
      <c r="MWH38" s="1844"/>
      <c r="MWI38" s="1844"/>
      <c r="MWJ38" s="1844"/>
      <c r="MWK38" s="1844"/>
      <c r="MWL38" s="1844"/>
      <c r="MWM38" s="1844"/>
      <c r="MWN38" s="1844"/>
      <c r="MWO38" s="1844"/>
      <c r="MWP38" s="1844"/>
      <c r="MWQ38" s="1844"/>
      <c r="MWR38" s="1844"/>
      <c r="MWS38" s="1844"/>
      <c r="MWT38" s="1844"/>
      <c r="MWU38" s="1844"/>
      <c r="MWV38" s="1844"/>
      <c r="MWW38" s="1844"/>
      <c r="MWX38" s="1844"/>
      <c r="MWY38" s="1844"/>
      <c r="MWZ38" s="1844"/>
      <c r="MXA38" s="1844"/>
      <c r="MXB38" s="1844"/>
      <c r="MXC38" s="1844"/>
      <c r="MXD38" s="1844"/>
      <c r="MXE38" s="1844"/>
      <c r="MXF38" s="1844"/>
      <c r="MXG38" s="1844"/>
      <c r="MXH38" s="1844"/>
      <c r="MXI38" s="1844"/>
      <c r="MXJ38" s="1844"/>
      <c r="MXK38" s="1844"/>
      <c r="MXL38" s="1844"/>
      <c r="MXM38" s="1844"/>
      <c r="MXN38" s="1844"/>
      <c r="MXO38" s="1844"/>
      <c r="MXP38" s="1844"/>
      <c r="MXQ38" s="1844"/>
      <c r="MXR38" s="1844"/>
      <c r="MXS38" s="1844"/>
      <c r="MXT38" s="1844"/>
      <c r="MXU38" s="1844"/>
      <c r="MXV38" s="1844"/>
      <c r="MXW38" s="1844"/>
      <c r="MXX38" s="1844"/>
      <c r="MXY38" s="1844"/>
      <c r="MXZ38" s="1844"/>
      <c r="MYA38" s="1844"/>
      <c r="MYB38" s="1844"/>
      <c r="MYC38" s="1844"/>
      <c r="MYD38" s="1844"/>
      <c r="MYE38" s="1844"/>
      <c r="MYF38" s="1844"/>
      <c r="MYG38" s="1844"/>
      <c r="MYH38" s="1844"/>
      <c r="MYI38" s="1844"/>
      <c r="MYJ38" s="1844"/>
      <c r="MYK38" s="1844"/>
      <c r="MYL38" s="1844"/>
      <c r="MYM38" s="1844"/>
      <c r="MYN38" s="1844"/>
      <c r="MYO38" s="1844"/>
      <c r="MYP38" s="1844"/>
      <c r="MYQ38" s="1844"/>
      <c r="MYR38" s="1844"/>
      <c r="MYS38" s="1844"/>
      <c r="MYT38" s="1844"/>
      <c r="MYU38" s="1844"/>
      <c r="MYV38" s="1844"/>
      <c r="MYW38" s="1844"/>
      <c r="MYX38" s="1844"/>
      <c r="MYY38" s="1844"/>
      <c r="MYZ38" s="1844"/>
      <c r="MZA38" s="1844"/>
      <c r="MZB38" s="1844"/>
      <c r="MZC38" s="1844"/>
      <c r="MZD38" s="1844"/>
      <c r="MZE38" s="1844"/>
      <c r="MZF38" s="1844"/>
      <c r="MZG38" s="1844"/>
      <c r="MZH38" s="1844"/>
      <c r="MZI38" s="1844"/>
      <c r="MZJ38" s="1844"/>
      <c r="MZK38" s="1844"/>
      <c r="MZL38" s="1844"/>
      <c r="MZM38" s="1844"/>
      <c r="MZN38" s="1844"/>
      <c r="MZO38" s="1844"/>
      <c r="MZP38" s="1844"/>
      <c r="MZQ38" s="1844"/>
      <c r="MZR38" s="1844"/>
      <c r="MZS38" s="1844"/>
      <c r="MZT38" s="1844"/>
      <c r="MZU38" s="1844"/>
      <c r="MZV38" s="1844"/>
      <c r="MZW38" s="1844"/>
      <c r="MZX38" s="1844"/>
      <c r="MZY38" s="1844"/>
      <c r="MZZ38" s="1844"/>
      <c r="NAA38" s="1844"/>
      <c r="NAB38" s="1844"/>
      <c r="NAC38" s="1844"/>
      <c r="NAD38" s="1844"/>
      <c r="NAE38" s="1844"/>
      <c r="NAF38" s="1844"/>
      <c r="NAG38" s="1844"/>
      <c r="NAH38" s="1844"/>
      <c r="NAI38" s="1844"/>
      <c r="NAJ38" s="1844"/>
      <c r="NAK38" s="1844"/>
      <c r="NAL38" s="1844"/>
      <c r="NAM38" s="1844"/>
      <c r="NAN38" s="1844"/>
      <c r="NAO38" s="1844"/>
      <c r="NAP38" s="1844"/>
      <c r="NAQ38" s="1844"/>
      <c r="NAR38" s="1844"/>
      <c r="NAS38" s="1844"/>
      <c r="NAT38" s="1844"/>
      <c r="NAU38" s="1844"/>
      <c r="NAV38" s="1844"/>
      <c r="NAW38" s="1844"/>
      <c r="NAX38" s="1844"/>
      <c r="NAY38" s="1844"/>
      <c r="NAZ38" s="1844"/>
      <c r="NBA38" s="1844"/>
      <c r="NBB38" s="1844"/>
      <c r="NBC38" s="1844"/>
      <c r="NBD38" s="1844"/>
      <c r="NBE38" s="1844"/>
      <c r="NBF38" s="1844"/>
      <c r="NBG38" s="1844"/>
      <c r="NBH38" s="1844"/>
      <c r="NBI38" s="1844"/>
      <c r="NBJ38" s="1844"/>
      <c r="NBK38" s="1844"/>
      <c r="NBL38" s="1844"/>
      <c r="NBM38" s="1844"/>
      <c r="NBN38" s="1844"/>
      <c r="NBO38" s="1844"/>
      <c r="NBP38" s="1844"/>
      <c r="NBQ38" s="1844"/>
      <c r="NBR38" s="1844"/>
      <c r="NBS38" s="1844"/>
      <c r="NBT38" s="1844"/>
      <c r="NBU38" s="1844"/>
      <c r="NBV38" s="1844"/>
      <c r="NBW38" s="1844"/>
      <c r="NBX38" s="1844"/>
      <c r="NBY38" s="1844"/>
      <c r="NBZ38" s="1844"/>
      <c r="NCA38" s="1844"/>
      <c r="NCB38" s="1844"/>
      <c r="NCC38" s="1844"/>
      <c r="NCD38" s="1844"/>
      <c r="NCE38" s="1844"/>
      <c r="NCF38" s="1844"/>
      <c r="NCG38" s="1844"/>
      <c r="NCH38" s="1844"/>
      <c r="NCI38" s="1844"/>
      <c r="NCJ38" s="1844"/>
      <c r="NCK38" s="1844"/>
      <c r="NCL38" s="1844"/>
      <c r="NCM38" s="1844"/>
      <c r="NCN38" s="1844"/>
      <c r="NCO38" s="1844"/>
      <c r="NCP38" s="1844"/>
      <c r="NCQ38" s="1844"/>
      <c r="NCR38" s="1844"/>
      <c r="NCS38" s="1844"/>
      <c r="NCT38" s="1844"/>
      <c r="NCU38" s="1844"/>
      <c r="NCV38" s="1844"/>
      <c r="NCW38" s="1844"/>
      <c r="NCX38" s="1844"/>
      <c r="NCY38" s="1844"/>
      <c r="NCZ38" s="1844"/>
      <c r="NDA38" s="1844"/>
      <c r="NDB38" s="1844"/>
      <c r="NDC38" s="1844"/>
      <c r="NDD38" s="1844"/>
      <c r="NDE38" s="1844"/>
      <c r="NDF38" s="1844"/>
      <c r="NDG38" s="1844"/>
      <c r="NDH38" s="1844"/>
      <c r="NDI38" s="1844"/>
      <c r="NDJ38" s="1844"/>
      <c r="NDK38" s="1844"/>
      <c r="NDL38" s="1844"/>
      <c r="NDM38" s="1844"/>
      <c r="NDN38" s="1844"/>
      <c r="NDO38" s="1844"/>
      <c r="NDP38" s="1844"/>
      <c r="NDQ38" s="1844"/>
      <c r="NDR38" s="1844"/>
      <c r="NDS38" s="1844"/>
      <c r="NDT38" s="1844"/>
      <c r="NDU38" s="1844"/>
      <c r="NDV38" s="1844"/>
      <c r="NDW38" s="1844"/>
      <c r="NDX38" s="1844"/>
      <c r="NDY38" s="1844"/>
      <c r="NDZ38" s="1844"/>
      <c r="NEA38" s="1844"/>
      <c r="NEB38" s="1844"/>
      <c r="NEC38" s="1844"/>
      <c r="NED38" s="1844"/>
      <c r="NEE38" s="1844"/>
      <c r="NEF38" s="1844"/>
      <c r="NEG38" s="1844"/>
      <c r="NEH38" s="1844"/>
      <c r="NEI38" s="1844"/>
      <c r="NEJ38" s="1844"/>
      <c r="NEK38" s="1844"/>
      <c r="NEL38" s="1844"/>
      <c r="NEM38" s="1844"/>
      <c r="NEN38" s="1844"/>
      <c r="NEO38" s="1844"/>
      <c r="NEP38" s="1844"/>
      <c r="NEQ38" s="1844"/>
      <c r="NER38" s="1844"/>
      <c r="NES38" s="1844"/>
      <c r="NET38" s="1844"/>
      <c r="NEU38" s="1844"/>
      <c r="NEV38" s="1844"/>
      <c r="NEW38" s="1844"/>
      <c r="NEX38" s="1844"/>
      <c r="NEY38" s="1844"/>
      <c r="NEZ38" s="1844"/>
      <c r="NFA38" s="1844"/>
      <c r="NFB38" s="1844"/>
      <c r="NFC38" s="1844"/>
      <c r="NFD38" s="1844"/>
      <c r="NFE38" s="1844"/>
      <c r="NFF38" s="1844"/>
      <c r="NFG38" s="1844"/>
      <c r="NFH38" s="1844"/>
      <c r="NFI38" s="1844"/>
      <c r="NFJ38" s="1844"/>
      <c r="NFK38" s="1844"/>
      <c r="NFL38" s="1844"/>
      <c r="NFM38" s="1844"/>
      <c r="NFN38" s="1844"/>
      <c r="NFO38" s="1844"/>
      <c r="NFP38" s="1844"/>
      <c r="NFQ38" s="1844"/>
      <c r="NFR38" s="1844"/>
      <c r="NFS38" s="1844"/>
      <c r="NFT38" s="1844"/>
      <c r="NFU38" s="1844"/>
      <c r="NFV38" s="1844"/>
      <c r="NFW38" s="1844"/>
      <c r="NFX38" s="1844"/>
      <c r="NFY38" s="1844"/>
      <c r="NFZ38" s="1844"/>
      <c r="NGA38" s="1844"/>
      <c r="NGB38" s="1844"/>
      <c r="NGC38" s="1844"/>
      <c r="NGD38" s="1844"/>
      <c r="NGE38" s="1844"/>
      <c r="NGF38" s="1844"/>
      <c r="NGG38" s="1844"/>
      <c r="NGH38" s="1844"/>
      <c r="NGI38" s="1844"/>
      <c r="NGJ38" s="1844"/>
      <c r="NGK38" s="1844"/>
      <c r="NGL38" s="1844"/>
      <c r="NGM38" s="1844"/>
      <c r="NGN38" s="1844"/>
      <c r="NGO38" s="1844"/>
      <c r="NGP38" s="1844"/>
      <c r="NGQ38" s="1844"/>
      <c r="NGR38" s="1844"/>
      <c r="NGS38" s="1844"/>
      <c r="NGT38" s="1844"/>
      <c r="NGU38" s="1844"/>
      <c r="NGV38" s="1844"/>
      <c r="NGW38" s="1844"/>
      <c r="NGX38" s="1844"/>
      <c r="NGY38" s="1844"/>
      <c r="NGZ38" s="1844"/>
      <c r="NHA38" s="1844"/>
      <c r="NHB38" s="1844"/>
      <c r="NHC38" s="1844"/>
      <c r="NHD38" s="1844"/>
      <c r="NHE38" s="1844"/>
      <c r="NHF38" s="1844"/>
      <c r="NHG38" s="1844"/>
      <c r="NHH38" s="1844"/>
      <c r="NHI38" s="1844"/>
      <c r="NHJ38" s="1844"/>
      <c r="NHK38" s="1844"/>
      <c r="NHL38" s="1844"/>
      <c r="NHM38" s="1844"/>
      <c r="NHN38" s="1844"/>
      <c r="NHO38" s="1844"/>
      <c r="NHP38" s="1844"/>
      <c r="NHQ38" s="1844"/>
      <c r="NHR38" s="1844"/>
      <c r="NHS38" s="1844"/>
      <c r="NHT38" s="1844"/>
      <c r="NHU38" s="1844"/>
      <c r="NHV38" s="1844"/>
      <c r="NHW38" s="1844"/>
      <c r="NHX38" s="1844"/>
      <c r="NHY38" s="1844"/>
      <c r="NHZ38" s="1844"/>
      <c r="NIA38" s="1844"/>
      <c r="NIB38" s="1844"/>
      <c r="NIC38" s="1844"/>
      <c r="NID38" s="1844"/>
      <c r="NIE38" s="1844"/>
      <c r="NIF38" s="1844"/>
      <c r="NIG38" s="1844"/>
      <c r="NIH38" s="1844"/>
      <c r="NII38" s="1844"/>
      <c r="NIJ38" s="1844"/>
      <c r="NIK38" s="1844"/>
      <c r="NIL38" s="1844"/>
      <c r="NIM38" s="1844"/>
      <c r="NIN38" s="1844"/>
      <c r="NIO38" s="1844"/>
      <c r="NIP38" s="1844"/>
      <c r="NIQ38" s="1844"/>
      <c r="NIR38" s="1844"/>
      <c r="NIS38" s="1844"/>
      <c r="NIT38" s="1844"/>
      <c r="NIU38" s="1844"/>
      <c r="NIV38" s="1844"/>
      <c r="NIW38" s="1844"/>
      <c r="NIX38" s="1844"/>
      <c r="NIY38" s="1844"/>
      <c r="NIZ38" s="1844"/>
      <c r="NJA38" s="1844"/>
      <c r="NJB38" s="1844"/>
      <c r="NJC38" s="1844"/>
      <c r="NJD38" s="1844"/>
      <c r="NJE38" s="1844"/>
      <c r="NJF38" s="1844"/>
      <c r="NJG38" s="1844"/>
      <c r="NJH38" s="1844"/>
      <c r="NJI38" s="1844"/>
      <c r="NJJ38" s="1844"/>
      <c r="NJK38" s="1844"/>
      <c r="NJL38" s="1844"/>
      <c r="NJM38" s="1844"/>
      <c r="NJN38" s="1844"/>
      <c r="NJO38" s="1844"/>
      <c r="NJP38" s="1844"/>
      <c r="NJQ38" s="1844"/>
      <c r="NJR38" s="1844"/>
      <c r="NJS38" s="1844"/>
      <c r="NJT38" s="1844"/>
      <c r="NJU38" s="1844"/>
      <c r="NJV38" s="1844"/>
      <c r="NJW38" s="1844"/>
      <c r="NJX38" s="1844"/>
      <c r="NJY38" s="1844"/>
      <c r="NJZ38" s="1844"/>
      <c r="NKA38" s="1844"/>
      <c r="NKB38" s="1844"/>
      <c r="NKC38" s="1844"/>
      <c r="NKD38" s="1844"/>
      <c r="NKE38" s="1844"/>
      <c r="NKF38" s="1844"/>
      <c r="NKG38" s="1844"/>
      <c r="NKH38" s="1844"/>
      <c r="NKI38" s="1844"/>
      <c r="NKJ38" s="1844"/>
      <c r="NKK38" s="1844"/>
      <c r="NKL38" s="1844"/>
      <c r="NKM38" s="1844"/>
      <c r="NKN38" s="1844"/>
      <c r="NKO38" s="1844"/>
      <c r="NKP38" s="1844"/>
      <c r="NKQ38" s="1844"/>
      <c r="NKR38" s="1844"/>
      <c r="NKS38" s="1844"/>
      <c r="NKT38" s="1844"/>
      <c r="NKU38" s="1844"/>
      <c r="NKV38" s="1844"/>
      <c r="NKW38" s="1844"/>
      <c r="NKX38" s="1844"/>
      <c r="NKY38" s="1844"/>
      <c r="NKZ38" s="1844"/>
      <c r="NLA38" s="1844"/>
      <c r="NLB38" s="1844"/>
      <c r="NLC38" s="1844"/>
      <c r="NLD38" s="1844"/>
      <c r="NLE38" s="1844"/>
      <c r="NLF38" s="1844"/>
      <c r="NLG38" s="1844"/>
      <c r="NLH38" s="1844"/>
      <c r="NLI38" s="1844"/>
      <c r="NLJ38" s="1844"/>
      <c r="NLK38" s="1844"/>
      <c r="NLL38" s="1844"/>
      <c r="NLM38" s="1844"/>
      <c r="NLN38" s="1844"/>
      <c r="NLO38" s="1844"/>
      <c r="NLP38" s="1844"/>
      <c r="NLQ38" s="1844"/>
      <c r="NLR38" s="1844"/>
      <c r="NLS38" s="1844"/>
      <c r="NLT38" s="1844"/>
      <c r="NLU38" s="1844"/>
      <c r="NLV38" s="1844"/>
      <c r="NLW38" s="1844"/>
      <c r="NLX38" s="1844"/>
      <c r="NLY38" s="1844"/>
      <c r="NLZ38" s="1844"/>
      <c r="NMA38" s="1844"/>
      <c r="NMB38" s="1844"/>
      <c r="NMC38" s="1844"/>
      <c r="NMD38" s="1844"/>
      <c r="NME38" s="1844"/>
      <c r="NMF38" s="1844"/>
      <c r="NMG38" s="1844"/>
      <c r="NMH38" s="1844"/>
      <c r="NMI38" s="1844"/>
      <c r="NMJ38" s="1844"/>
      <c r="NMK38" s="1844"/>
      <c r="NML38" s="1844"/>
      <c r="NMM38" s="1844"/>
      <c r="NMN38" s="1844"/>
      <c r="NMO38" s="1844"/>
      <c r="NMP38" s="1844"/>
      <c r="NMQ38" s="1844"/>
      <c r="NMR38" s="1844"/>
      <c r="NMS38" s="1844"/>
      <c r="NMT38" s="1844"/>
      <c r="NMU38" s="1844"/>
      <c r="NMV38" s="1844"/>
      <c r="NMW38" s="1844"/>
      <c r="NMX38" s="1844"/>
      <c r="NMY38" s="1844"/>
      <c r="NMZ38" s="1844"/>
      <c r="NNA38" s="1844"/>
      <c r="NNB38" s="1844"/>
      <c r="NNC38" s="1844"/>
      <c r="NND38" s="1844"/>
      <c r="NNE38" s="1844"/>
      <c r="NNF38" s="1844"/>
      <c r="NNG38" s="1844"/>
      <c r="NNH38" s="1844"/>
      <c r="NNI38" s="1844"/>
      <c r="NNJ38" s="1844"/>
      <c r="NNK38" s="1844"/>
      <c r="NNL38" s="1844"/>
      <c r="NNM38" s="1844"/>
      <c r="NNN38" s="1844"/>
      <c r="NNO38" s="1844"/>
      <c r="NNP38" s="1844"/>
      <c r="NNQ38" s="1844"/>
      <c r="NNR38" s="1844"/>
      <c r="NNS38" s="1844"/>
      <c r="NNT38" s="1844"/>
      <c r="NNU38" s="1844"/>
      <c r="NNV38" s="1844"/>
      <c r="NNW38" s="1844"/>
      <c r="NNX38" s="1844"/>
      <c r="NNY38" s="1844"/>
      <c r="NNZ38" s="1844"/>
      <c r="NOA38" s="1844"/>
      <c r="NOB38" s="1844"/>
      <c r="NOC38" s="1844"/>
      <c r="NOD38" s="1844"/>
      <c r="NOE38" s="1844"/>
      <c r="NOF38" s="1844"/>
      <c r="NOG38" s="1844"/>
      <c r="NOH38" s="1844"/>
      <c r="NOI38" s="1844"/>
      <c r="NOJ38" s="1844"/>
      <c r="NOK38" s="1844"/>
      <c r="NOL38" s="1844"/>
      <c r="NOM38" s="1844"/>
      <c r="NON38" s="1844"/>
      <c r="NOO38" s="1844"/>
      <c r="NOP38" s="1844"/>
      <c r="NOQ38" s="1844"/>
      <c r="NOR38" s="1844"/>
      <c r="NOS38" s="1844"/>
      <c r="NOT38" s="1844"/>
      <c r="NOU38" s="1844"/>
      <c r="NOV38" s="1844"/>
      <c r="NOW38" s="1844"/>
      <c r="NOX38" s="1844"/>
      <c r="NOY38" s="1844"/>
      <c r="NOZ38" s="1844"/>
      <c r="NPA38" s="1844"/>
      <c r="NPB38" s="1844"/>
      <c r="NPC38" s="1844"/>
      <c r="NPD38" s="1844"/>
      <c r="NPE38" s="1844"/>
      <c r="NPF38" s="1844"/>
      <c r="NPG38" s="1844"/>
      <c r="NPH38" s="1844"/>
      <c r="NPI38" s="1844"/>
      <c r="NPJ38" s="1844"/>
      <c r="NPK38" s="1844"/>
      <c r="NPL38" s="1844"/>
      <c r="NPM38" s="1844"/>
      <c r="NPN38" s="1844"/>
      <c r="NPO38" s="1844"/>
      <c r="NPP38" s="1844"/>
      <c r="NPQ38" s="1844"/>
      <c r="NPR38" s="1844"/>
      <c r="NPS38" s="1844"/>
      <c r="NPT38" s="1844"/>
      <c r="NPU38" s="1844"/>
      <c r="NPV38" s="1844"/>
      <c r="NPW38" s="1844"/>
      <c r="NPX38" s="1844"/>
      <c r="NPY38" s="1844"/>
      <c r="NPZ38" s="1844"/>
      <c r="NQA38" s="1844"/>
      <c r="NQB38" s="1844"/>
      <c r="NQC38" s="1844"/>
      <c r="NQD38" s="1844"/>
      <c r="NQE38" s="1844"/>
      <c r="NQF38" s="1844"/>
      <c r="NQG38" s="1844"/>
      <c r="NQH38" s="1844"/>
      <c r="NQI38" s="1844"/>
      <c r="NQJ38" s="1844"/>
      <c r="NQK38" s="1844"/>
      <c r="NQL38" s="1844"/>
      <c r="NQM38" s="1844"/>
      <c r="NQN38" s="1844"/>
      <c r="NQO38" s="1844"/>
      <c r="NQP38" s="1844"/>
      <c r="NQQ38" s="1844"/>
      <c r="NQR38" s="1844"/>
      <c r="NQS38" s="1844"/>
      <c r="NQT38" s="1844"/>
      <c r="NQU38" s="1844"/>
      <c r="NQV38" s="1844"/>
      <c r="NQW38" s="1844"/>
      <c r="NQX38" s="1844"/>
      <c r="NQY38" s="1844"/>
      <c r="NQZ38" s="1844"/>
      <c r="NRA38" s="1844"/>
      <c r="NRB38" s="1844"/>
      <c r="NRC38" s="1844"/>
      <c r="NRD38" s="1844"/>
      <c r="NRE38" s="1844"/>
      <c r="NRF38" s="1844"/>
      <c r="NRG38" s="1844"/>
      <c r="NRH38" s="1844"/>
      <c r="NRI38" s="1844"/>
      <c r="NRJ38" s="1844"/>
      <c r="NRK38" s="1844"/>
      <c r="NRL38" s="1844"/>
      <c r="NRM38" s="1844"/>
      <c r="NRN38" s="1844"/>
      <c r="NRO38" s="1844"/>
      <c r="NRP38" s="1844"/>
      <c r="NRQ38" s="1844"/>
      <c r="NRR38" s="1844"/>
      <c r="NRS38" s="1844"/>
      <c r="NRT38" s="1844"/>
      <c r="NRU38" s="1844"/>
      <c r="NRV38" s="1844"/>
      <c r="NRW38" s="1844"/>
      <c r="NRX38" s="1844"/>
      <c r="NRY38" s="1844"/>
      <c r="NRZ38" s="1844"/>
      <c r="NSA38" s="1844"/>
      <c r="NSB38" s="1844"/>
      <c r="NSC38" s="1844"/>
      <c r="NSD38" s="1844"/>
      <c r="NSE38" s="1844"/>
      <c r="NSF38" s="1844"/>
      <c r="NSG38" s="1844"/>
      <c r="NSH38" s="1844"/>
      <c r="NSI38" s="1844"/>
      <c r="NSJ38" s="1844"/>
      <c r="NSK38" s="1844"/>
      <c r="NSL38" s="1844"/>
      <c r="NSM38" s="1844"/>
      <c r="NSN38" s="1844"/>
      <c r="NSO38" s="1844"/>
      <c r="NSP38" s="1844"/>
      <c r="NSQ38" s="1844"/>
      <c r="NSR38" s="1844"/>
      <c r="NSS38" s="1844"/>
      <c r="NST38" s="1844"/>
      <c r="NSU38" s="1844"/>
      <c r="NSV38" s="1844"/>
      <c r="NSW38" s="1844"/>
      <c r="NSX38" s="1844"/>
      <c r="NSY38" s="1844"/>
      <c r="NSZ38" s="1844"/>
      <c r="NTA38" s="1844"/>
      <c r="NTB38" s="1844"/>
      <c r="NTC38" s="1844"/>
      <c r="NTD38" s="1844"/>
      <c r="NTE38" s="1844"/>
      <c r="NTF38" s="1844"/>
      <c r="NTG38" s="1844"/>
      <c r="NTH38" s="1844"/>
      <c r="NTI38" s="1844"/>
      <c r="NTJ38" s="1844"/>
      <c r="NTK38" s="1844"/>
      <c r="NTL38" s="1844"/>
      <c r="NTM38" s="1844"/>
      <c r="NTN38" s="1844"/>
      <c r="NTO38" s="1844"/>
      <c r="NTP38" s="1844"/>
      <c r="NTQ38" s="1844"/>
      <c r="NTR38" s="1844"/>
      <c r="NTS38" s="1844"/>
      <c r="NTT38" s="1844"/>
      <c r="NTU38" s="1844"/>
      <c r="NTV38" s="1844"/>
      <c r="NTW38" s="1844"/>
      <c r="NTX38" s="1844"/>
      <c r="NTY38" s="1844"/>
      <c r="NTZ38" s="1844"/>
      <c r="NUA38" s="1844"/>
      <c r="NUB38" s="1844"/>
      <c r="NUC38" s="1844"/>
      <c r="NUD38" s="1844"/>
      <c r="NUE38" s="1844"/>
      <c r="NUF38" s="1844"/>
      <c r="NUG38" s="1844"/>
      <c r="NUH38" s="1844"/>
      <c r="NUI38" s="1844"/>
      <c r="NUJ38" s="1844"/>
      <c r="NUK38" s="1844"/>
      <c r="NUL38" s="1844"/>
      <c r="NUM38" s="1844"/>
      <c r="NUN38" s="1844"/>
      <c r="NUO38" s="1844"/>
      <c r="NUP38" s="1844"/>
      <c r="NUQ38" s="1844"/>
      <c r="NUR38" s="1844"/>
      <c r="NUS38" s="1844"/>
      <c r="NUT38" s="1844"/>
      <c r="NUU38" s="1844"/>
      <c r="NUV38" s="1844"/>
      <c r="NUW38" s="1844"/>
      <c r="NUX38" s="1844"/>
      <c r="NUY38" s="1844"/>
      <c r="NUZ38" s="1844"/>
      <c r="NVA38" s="1844"/>
      <c r="NVB38" s="1844"/>
      <c r="NVC38" s="1844"/>
      <c r="NVD38" s="1844"/>
      <c r="NVE38" s="1844"/>
      <c r="NVF38" s="1844"/>
      <c r="NVG38" s="1844"/>
      <c r="NVH38" s="1844"/>
      <c r="NVI38" s="1844"/>
      <c r="NVJ38" s="1844"/>
      <c r="NVK38" s="1844"/>
      <c r="NVL38" s="1844"/>
      <c r="NVM38" s="1844"/>
      <c r="NVN38" s="1844"/>
      <c r="NVO38" s="1844"/>
      <c r="NVP38" s="1844"/>
      <c r="NVQ38" s="1844"/>
      <c r="NVR38" s="1844"/>
      <c r="NVS38" s="1844"/>
      <c r="NVT38" s="1844"/>
      <c r="NVU38" s="1844"/>
      <c r="NVV38" s="1844"/>
      <c r="NVW38" s="1844"/>
      <c r="NVX38" s="1844"/>
      <c r="NVY38" s="1844"/>
      <c r="NVZ38" s="1844"/>
      <c r="NWA38" s="1844"/>
      <c r="NWB38" s="1844"/>
      <c r="NWC38" s="1844"/>
      <c r="NWD38" s="1844"/>
      <c r="NWE38" s="1844"/>
      <c r="NWF38" s="1844"/>
      <c r="NWG38" s="1844"/>
      <c r="NWH38" s="1844"/>
      <c r="NWI38" s="1844"/>
      <c r="NWJ38" s="1844"/>
      <c r="NWK38" s="1844"/>
      <c r="NWL38" s="1844"/>
      <c r="NWM38" s="1844"/>
      <c r="NWN38" s="1844"/>
      <c r="NWO38" s="1844"/>
      <c r="NWP38" s="1844"/>
      <c r="NWQ38" s="1844"/>
      <c r="NWR38" s="1844"/>
      <c r="NWS38" s="1844"/>
      <c r="NWT38" s="1844"/>
      <c r="NWU38" s="1844"/>
      <c r="NWV38" s="1844"/>
      <c r="NWW38" s="1844"/>
      <c r="NWX38" s="1844"/>
      <c r="NWY38" s="1844"/>
      <c r="NWZ38" s="1844"/>
      <c r="NXA38" s="1844"/>
      <c r="NXB38" s="1844"/>
      <c r="NXC38" s="1844"/>
      <c r="NXD38" s="1844"/>
      <c r="NXE38" s="1844"/>
      <c r="NXF38" s="1844"/>
      <c r="NXG38" s="1844"/>
      <c r="NXH38" s="1844"/>
      <c r="NXI38" s="1844"/>
      <c r="NXJ38" s="1844"/>
      <c r="NXK38" s="1844"/>
      <c r="NXL38" s="1844"/>
      <c r="NXM38" s="1844"/>
      <c r="NXN38" s="1844"/>
      <c r="NXO38" s="1844"/>
      <c r="NXP38" s="1844"/>
      <c r="NXQ38" s="1844"/>
      <c r="NXR38" s="1844"/>
      <c r="NXS38" s="1844"/>
      <c r="NXT38" s="1844"/>
      <c r="NXU38" s="1844"/>
      <c r="NXV38" s="1844"/>
      <c r="NXW38" s="1844"/>
      <c r="NXX38" s="1844"/>
      <c r="NXY38" s="1844"/>
      <c r="NXZ38" s="1844"/>
      <c r="NYA38" s="1844"/>
      <c r="NYB38" s="1844"/>
      <c r="NYC38" s="1844"/>
      <c r="NYD38" s="1844"/>
      <c r="NYE38" s="1844"/>
      <c r="NYF38" s="1844"/>
      <c r="NYG38" s="1844"/>
      <c r="NYH38" s="1844"/>
      <c r="NYI38" s="1844"/>
      <c r="NYJ38" s="1844"/>
      <c r="NYK38" s="1844"/>
      <c r="NYL38" s="1844"/>
      <c r="NYM38" s="1844"/>
      <c r="NYN38" s="1844"/>
      <c r="NYO38" s="1844"/>
      <c r="NYP38" s="1844"/>
      <c r="NYQ38" s="1844"/>
      <c r="NYR38" s="1844"/>
      <c r="NYS38" s="1844"/>
      <c r="NYT38" s="1844"/>
      <c r="NYU38" s="1844"/>
      <c r="NYV38" s="1844"/>
      <c r="NYW38" s="1844"/>
      <c r="NYX38" s="1844"/>
      <c r="NYY38" s="1844"/>
      <c r="NYZ38" s="1844"/>
      <c r="NZA38" s="1844"/>
      <c r="NZB38" s="1844"/>
      <c r="NZC38" s="1844"/>
      <c r="NZD38" s="1844"/>
      <c r="NZE38" s="1844"/>
      <c r="NZF38" s="1844"/>
      <c r="NZG38" s="1844"/>
      <c r="NZH38" s="1844"/>
      <c r="NZI38" s="1844"/>
      <c r="NZJ38" s="1844"/>
      <c r="NZK38" s="1844"/>
      <c r="NZL38" s="1844"/>
      <c r="NZM38" s="1844"/>
      <c r="NZN38" s="1844"/>
      <c r="NZO38" s="1844"/>
      <c r="NZP38" s="1844"/>
      <c r="NZQ38" s="1844"/>
      <c r="NZR38" s="1844"/>
      <c r="NZS38" s="1844"/>
      <c r="NZT38" s="1844"/>
      <c r="NZU38" s="1844"/>
      <c r="NZV38" s="1844"/>
      <c r="NZW38" s="1844"/>
      <c r="NZX38" s="1844"/>
      <c r="NZY38" s="1844"/>
      <c r="NZZ38" s="1844"/>
      <c r="OAA38" s="1844"/>
      <c r="OAB38" s="1844"/>
      <c r="OAC38" s="1844"/>
      <c r="OAD38" s="1844"/>
      <c r="OAE38" s="1844"/>
      <c r="OAF38" s="1844"/>
      <c r="OAG38" s="1844"/>
      <c r="OAH38" s="1844"/>
      <c r="OAI38" s="1844"/>
      <c r="OAJ38" s="1844"/>
      <c r="OAK38" s="1844"/>
      <c r="OAL38" s="1844"/>
      <c r="OAM38" s="1844"/>
      <c r="OAN38" s="1844"/>
      <c r="OAO38" s="1844"/>
      <c r="OAP38" s="1844"/>
      <c r="OAQ38" s="1844"/>
      <c r="OAR38" s="1844"/>
      <c r="OAS38" s="1844"/>
      <c r="OAT38" s="1844"/>
      <c r="OAU38" s="1844"/>
      <c r="OAV38" s="1844"/>
      <c r="OAW38" s="1844"/>
      <c r="OAX38" s="1844"/>
      <c r="OAY38" s="1844"/>
      <c r="OAZ38" s="1844"/>
      <c r="OBA38" s="1844"/>
      <c r="OBB38" s="1844"/>
      <c r="OBC38" s="1844"/>
      <c r="OBD38" s="1844"/>
      <c r="OBE38" s="1844"/>
      <c r="OBF38" s="1844"/>
      <c r="OBG38" s="1844"/>
      <c r="OBH38" s="1844"/>
      <c r="OBI38" s="1844"/>
      <c r="OBJ38" s="1844"/>
      <c r="OBK38" s="1844"/>
      <c r="OBL38" s="1844"/>
      <c r="OBM38" s="1844"/>
      <c r="OBN38" s="1844"/>
      <c r="OBO38" s="1844"/>
      <c r="OBP38" s="1844"/>
      <c r="OBQ38" s="1844"/>
      <c r="OBR38" s="1844"/>
      <c r="OBS38" s="1844"/>
      <c r="OBT38" s="1844"/>
      <c r="OBU38" s="1844"/>
      <c r="OBV38" s="1844"/>
      <c r="OBW38" s="1844"/>
      <c r="OBX38" s="1844"/>
      <c r="OBY38" s="1844"/>
      <c r="OBZ38" s="1844"/>
      <c r="OCA38" s="1844"/>
      <c r="OCB38" s="1844"/>
      <c r="OCC38" s="1844"/>
      <c r="OCD38" s="1844"/>
      <c r="OCE38" s="1844"/>
      <c r="OCF38" s="1844"/>
      <c r="OCG38" s="1844"/>
      <c r="OCH38" s="1844"/>
      <c r="OCI38" s="1844"/>
      <c r="OCJ38" s="1844"/>
      <c r="OCK38" s="1844"/>
      <c r="OCL38" s="1844"/>
      <c r="OCM38" s="1844"/>
      <c r="OCN38" s="1844"/>
      <c r="OCO38" s="1844"/>
      <c r="OCP38" s="1844"/>
      <c r="OCQ38" s="1844"/>
      <c r="OCR38" s="1844"/>
      <c r="OCS38" s="1844"/>
      <c r="OCT38" s="1844"/>
      <c r="OCU38" s="1844"/>
      <c r="OCV38" s="1844"/>
      <c r="OCW38" s="1844"/>
      <c r="OCX38" s="1844"/>
      <c r="OCY38" s="1844"/>
      <c r="OCZ38" s="1844"/>
      <c r="ODA38" s="1844"/>
      <c r="ODB38" s="1844"/>
      <c r="ODC38" s="1844"/>
      <c r="ODD38" s="1844"/>
      <c r="ODE38" s="1844"/>
      <c r="ODF38" s="1844"/>
      <c r="ODG38" s="1844"/>
      <c r="ODH38" s="1844"/>
      <c r="ODI38" s="1844"/>
      <c r="ODJ38" s="1844"/>
      <c r="ODK38" s="1844"/>
      <c r="ODL38" s="1844"/>
      <c r="ODM38" s="1844"/>
      <c r="ODN38" s="1844"/>
      <c r="ODO38" s="1844"/>
      <c r="ODP38" s="1844"/>
      <c r="ODQ38" s="1844"/>
      <c r="ODR38" s="1844"/>
      <c r="ODS38" s="1844"/>
      <c r="ODT38" s="1844"/>
      <c r="ODU38" s="1844"/>
      <c r="ODV38" s="1844"/>
      <c r="ODW38" s="1844"/>
      <c r="ODX38" s="1844"/>
      <c r="ODY38" s="1844"/>
      <c r="ODZ38" s="1844"/>
      <c r="OEA38" s="1844"/>
      <c r="OEB38" s="1844"/>
      <c r="OEC38" s="1844"/>
      <c r="OED38" s="1844"/>
      <c r="OEE38" s="1844"/>
      <c r="OEF38" s="1844"/>
      <c r="OEG38" s="1844"/>
      <c r="OEH38" s="1844"/>
      <c r="OEI38" s="1844"/>
      <c r="OEJ38" s="1844"/>
      <c r="OEK38" s="1844"/>
      <c r="OEL38" s="1844"/>
      <c r="OEM38" s="1844"/>
      <c r="OEN38" s="1844"/>
      <c r="OEO38" s="1844"/>
      <c r="OEP38" s="1844"/>
      <c r="OEQ38" s="1844"/>
      <c r="OER38" s="1844"/>
      <c r="OES38" s="1844"/>
      <c r="OET38" s="1844"/>
      <c r="OEU38" s="1844"/>
      <c r="OEV38" s="1844"/>
      <c r="OEW38" s="1844"/>
      <c r="OEX38" s="1844"/>
      <c r="OEY38" s="1844"/>
      <c r="OEZ38" s="1844"/>
      <c r="OFA38" s="1844"/>
      <c r="OFB38" s="1844"/>
      <c r="OFC38" s="1844"/>
      <c r="OFD38" s="1844"/>
      <c r="OFE38" s="1844"/>
      <c r="OFF38" s="1844"/>
      <c r="OFG38" s="1844"/>
      <c r="OFH38" s="1844"/>
      <c r="OFI38" s="1844"/>
      <c r="OFJ38" s="1844"/>
      <c r="OFK38" s="1844"/>
      <c r="OFL38" s="1844"/>
      <c r="OFM38" s="1844"/>
      <c r="OFN38" s="1844"/>
      <c r="OFO38" s="1844"/>
      <c r="OFP38" s="1844"/>
      <c r="OFQ38" s="1844"/>
      <c r="OFR38" s="1844"/>
      <c r="OFS38" s="1844"/>
      <c r="OFT38" s="1844"/>
      <c r="OFU38" s="1844"/>
      <c r="OFV38" s="1844"/>
      <c r="OFW38" s="1844"/>
      <c r="OFX38" s="1844"/>
      <c r="OFY38" s="1844"/>
      <c r="OFZ38" s="1844"/>
      <c r="OGA38" s="1844"/>
      <c r="OGB38" s="1844"/>
      <c r="OGC38" s="1844"/>
      <c r="OGD38" s="1844"/>
      <c r="OGE38" s="1844"/>
      <c r="OGF38" s="1844"/>
      <c r="OGG38" s="1844"/>
      <c r="OGH38" s="1844"/>
      <c r="OGI38" s="1844"/>
      <c r="OGJ38" s="1844"/>
      <c r="OGK38" s="1844"/>
      <c r="OGL38" s="1844"/>
      <c r="OGM38" s="1844"/>
      <c r="OGN38" s="1844"/>
      <c r="OGO38" s="1844"/>
      <c r="OGP38" s="1844"/>
      <c r="OGQ38" s="1844"/>
      <c r="OGR38" s="1844"/>
      <c r="OGS38" s="1844"/>
      <c r="OGT38" s="1844"/>
      <c r="OGU38" s="1844"/>
      <c r="OGV38" s="1844"/>
      <c r="OGW38" s="1844"/>
      <c r="OGX38" s="1844"/>
      <c r="OGY38" s="1844"/>
      <c r="OGZ38" s="1844"/>
      <c r="OHA38" s="1844"/>
      <c r="OHB38" s="1844"/>
      <c r="OHC38" s="1844"/>
      <c r="OHD38" s="1844"/>
      <c r="OHE38" s="1844"/>
      <c r="OHF38" s="1844"/>
      <c r="OHG38" s="1844"/>
      <c r="OHH38" s="1844"/>
      <c r="OHI38" s="1844"/>
      <c r="OHJ38" s="1844"/>
      <c r="OHK38" s="1844"/>
      <c r="OHL38" s="1844"/>
      <c r="OHM38" s="1844"/>
      <c r="OHN38" s="1844"/>
      <c r="OHO38" s="1844"/>
      <c r="OHP38" s="1844"/>
      <c r="OHQ38" s="1844"/>
      <c r="OHR38" s="1844"/>
      <c r="OHS38" s="1844"/>
      <c r="OHT38" s="1844"/>
      <c r="OHU38" s="1844"/>
      <c r="OHV38" s="1844"/>
      <c r="OHW38" s="1844"/>
      <c r="OHX38" s="1844"/>
      <c r="OHY38" s="1844"/>
      <c r="OHZ38" s="1844"/>
      <c r="OIA38" s="1844"/>
      <c r="OIB38" s="1844"/>
      <c r="OIC38" s="1844"/>
      <c r="OID38" s="1844"/>
      <c r="OIE38" s="1844"/>
      <c r="OIF38" s="1844"/>
      <c r="OIG38" s="1844"/>
      <c r="OIH38" s="1844"/>
      <c r="OII38" s="1844"/>
      <c r="OIJ38" s="1844"/>
      <c r="OIK38" s="1844"/>
      <c r="OIL38" s="1844"/>
      <c r="OIM38" s="1844"/>
      <c r="OIN38" s="1844"/>
      <c r="OIO38" s="1844"/>
      <c r="OIP38" s="1844"/>
      <c r="OIQ38" s="1844"/>
      <c r="OIR38" s="1844"/>
      <c r="OIS38" s="1844"/>
      <c r="OIT38" s="1844"/>
      <c r="OIU38" s="1844"/>
      <c r="OIV38" s="1844"/>
      <c r="OIW38" s="1844"/>
      <c r="OIX38" s="1844"/>
      <c r="OIY38" s="1844"/>
      <c r="OIZ38" s="1844"/>
      <c r="OJA38" s="1844"/>
      <c r="OJB38" s="1844"/>
      <c r="OJC38" s="1844"/>
      <c r="OJD38" s="1844"/>
      <c r="OJE38" s="1844"/>
      <c r="OJF38" s="1844"/>
      <c r="OJG38" s="1844"/>
      <c r="OJH38" s="1844"/>
      <c r="OJI38" s="1844"/>
      <c r="OJJ38" s="1844"/>
      <c r="OJK38" s="1844"/>
      <c r="OJL38" s="1844"/>
      <c r="OJM38" s="1844"/>
      <c r="OJN38" s="1844"/>
      <c r="OJO38" s="1844"/>
      <c r="OJP38" s="1844"/>
      <c r="OJQ38" s="1844"/>
      <c r="OJR38" s="1844"/>
      <c r="OJS38" s="1844"/>
      <c r="OJT38" s="1844"/>
      <c r="OJU38" s="1844"/>
      <c r="OJV38" s="1844"/>
      <c r="OJW38" s="1844"/>
      <c r="OJX38" s="1844"/>
      <c r="OJY38" s="1844"/>
      <c r="OJZ38" s="1844"/>
      <c r="OKA38" s="1844"/>
      <c r="OKB38" s="1844"/>
      <c r="OKC38" s="1844"/>
      <c r="OKD38" s="1844"/>
      <c r="OKE38" s="1844"/>
      <c r="OKF38" s="1844"/>
      <c r="OKG38" s="1844"/>
      <c r="OKH38" s="1844"/>
      <c r="OKI38" s="1844"/>
      <c r="OKJ38" s="1844"/>
      <c r="OKK38" s="1844"/>
      <c r="OKL38" s="1844"/>
      <c r="OKM38" s="1844"/>
      <c r="OKN38" s="1844"/>
      <c r="OKO38" s="1844"/>
      <c r="OKP38" s="1844"/>
      <c r="OKQ38" s="1844"/>
      <c r="OKR38" s="1844"/>
      <c r="OKS38" s="1844"/>
      <c r="OKT38" s="1844"/>
      <c r="OKU38" s="1844"/>
      <c r="OKV38" s="1844"/>
      <c r="OKW38" s="1844"/>
      <c r="OKX38" s="1844"/>
      <c r="OKY38" s="1844"/>
      <c r="OKZ38" s="1844"/>
      <c r="OLA38" s="1844"/>
      <c r="OLB38" s="1844"/>
      <c r="OLC38" s="1844"/>
      <c r="OLD38" s="1844"/>
      <c r="OLE38" s="1844"/>
      <c r="OLF38" s="1844"/>
      <c r="OLG38" s="1844"/>
      <c r="OLH38" s="1844"/>
      <c r="OLI38" s="1844"/>
      <c r="OLJ38" s="1844"/>
      <c r="OLK38" s="1844"/>
      <c r="OLL38" s="1844"/>
      <c r="OLM38" s="1844"/>
      <c r="OLN38" s="1844"/>
      <c r="OLO38" s="1844"/>
      <c r="OLP38" s="1844"/>
      <c r="OLQ38" s="1844"/>
      <c r="OLR38" s="1844"/>
      <c r="OLS38" s="1844"/>
      <c r="OLT38" s="1844"/>
      <c r="OLU38" s="1844"/>
      <c r="OLV38" s="1844"/>
      <c r="OLW38" s="1844"/>
      <c r="OLX38" s="1844"/>
      <c r="OLY38" s="1844"/>
      <c r="OLZ38" s="1844"/>
      <c r="OMA38" s="1844"/>
      <c r="OMB38" s="1844"/>
      <c r="OMC38" s="1844"/>
      <c r="OMD38" s="1844"/>
      <c r="OME38" s="1844"/>
      <c r="OMF38" s="1844"/>
      <c r="OMG38" s="1844"/>
      <c r="OMH38" s="1844"/>
      <c r="OMI38" s="1844"/>
      <c r="OMJ38" s="1844"/>
      <c r="OMK38" s="1844"/>
      <c r="OML38" s="1844"/>
      <c r="OMM38" s="1844"/>
      <c r="OMN38" s="1844"/>
      <c r="OMO38" s="1844"/>
      <c r="OMP38" s="1844"/>
      <c r="OMQ38" s="1844"/>
      <c r="OMR38" s="1844"/>
      <c r="OMS38" s="1844"/>
      <c r="OMT38" s="1844"/>
      <c r="OMU38" s="1844"/>
      <c r="OMV38" s="1844"/>
      <c r="OMW38" s="1844"/>
      <c r="OMX38" s="1844"/>
      <c r="OMY38" s="1844"/>
      <c r="OMZ38" s="1844"/>
      <c r="ONA38" s="1844"/>
      <c r="ONB38" s="1844"/>
      <c r="ONC38" s="1844"/>
      <c r="OND38" s="1844"/>
      <c r="ONE38" s="1844"/>
      <c r="ONF38" s="1844"/>
      <c r="ONG38" s="1844"/>
      <c r="ONH38" s="1844"/>
      <c r="ONI38" s="1844"/>
      <c r="ONJ38" s="1844"/>
      <c r="ONK38" s="1844"/>
      <c r="ONL38" s="1844"/>
      <c r="ONM38" s="1844"/>
      <c r="ONN38" s="1844"/>
      <c r="ONO38" s="1844"/>
      <c r="ONP38" s="1844"/>
      <c r="ONQ38" s="1844"/>
      <c r="ONR38" s="1844"/>
      <c r="ONS38" s="1844"/>
      <c r="ONT38" s="1844"/>
      <c r="ONU38" s="1844"/>
      <c r="ONV38" s="1844"/>
      <c r="ONW38" s="1844"/>
      <c r="ONX38" s="1844"/>
      <c r="ONY38" s="1844"/>
      <c r="ONZ38" s="1844"/>
      <c r="OOA38" s="1844"/>
      <c r="OOB38" s="1844"/>
      <c r="OOC38" s="1844"/>
      <c r="OOD38" s="1844"/>
      <c r="OOE38" s="1844"/>
      <c r="OOF38" s="1844"/>
      <c r="OOG38" s="1844"/>
      <c r="OOH38" s="1844"/>
      <c r="OOI38" s="1844"/>
      <c r="OOJ38" s="1844"/>
      <c r="OOK38" s="1844"/>
      <c r="OOL38" s="1844"/>
      <c r="OOM38" s="1844"/>
      <c r="OON38" s="1844"/>
      <c r="OOO38" s="1844"/>
      <c r="OOP38" s="1844"/>
      <c r="OOQ38" s="1844"/>
      <c r="OOR38" s="1844"/>
      <c r="OOS38" s="1844"/>
      <c r="OOT38" s="1844"/>
      <c r="OOU38" s="1844"/>
      <c r="OOV38" s="1844"/>
      <c r="OOW38" s="1844"/>
      <c r="OOX38" s="1844"/>
      <c r="OOY38" s="1844"/>
      <c r="OOZ38" s="1844"/>
      <c r="OPA38" s="1844"/>
      <c r="OPB38" s="1844"/>
      <c r="OPC38" s="1844"/>
      <c r="OPD38" s="1844"/>
      <c r="OPE38" s="1844"/>
      <c r="OPF38" s="1844"/>
      <c r="OPG38" s="1844"/>
      <c r="OPH38" s="1844"/>
      <c r="OPI38" s="1844"/>
      <c r="OPJ38" s="1844"/>
      <c r="OPK38" s="1844"/>
      <c r="OPL38" s="1844"/>
      <c r="OPM38" s="1844"/>
      <c r="OPN38" s="1844"/>
      <c r="OPO38" s="1844"/>
      <c r="OPP38" s="1844"/>
      <c r="OPQ38" s="1844"/>
      <c r="OPR38" s="1844"/>
      <c r="OPS38" s="1844"/>
      <c r="OPT38" s="1844"/>
      <c r="OPU38" s="1844"/>
      <c r="OPV38" s="1844"/>
      <c r="OPW38" s="1844"/>
      <c r="OPX38" s="1844"/>
      <c r="OPY38" s="1844"/>
      <c r="OPZ38" s="1844"/>
      <c r="OQA38" s="1844"/>
      <c r="OQB38" s="1844"/>
      <c r="OQC38" s="1844"/>
      <c r="OQD38" s="1844"/>
      <c r="OQE38" s="1844"/>
      <c r="OQF38" s="1844"/>
      <c r="OQG38" s="1844"/>
      <c r="OQH38" s="1844"/>
      <c r="OQI38" s="1844"/>
      <c r="OQJ38" s="1844"/>
      <c r="OQK38" s="1844"/>
      <c r="OQL38" s="1844"/>
      <c r="OQM38" s="1844"/>
      <c r="OQN38" s="1844"/>
      <c r="OQO38" s="1844"/>
      <c r="OQP38" s="1844"/>
      <c r="OQQ38" s="1844"/>
      <c r="OQR38" s="1844"/>
      <c r="OQS38" s="1844"/>
      <c r="OQT38" s="1844"/>
      <c r="OQU38" s="1844"/>
      <c r="OQV38" s="1844"/>
      <c r="OQW38" s="1844"/>
      <c r="OQX38" s="1844"/>
      <c r="OQY38" s="1844"/>
      <c r="OQZ38" s="1844"/>
      <c r="ORA38" s="1844"/>
      <c r="ORB38" s="1844"/>
      <c r="ORC38" s="1844"/>
      <c r="ORD38" s="1844"/>
      <c r="ORE38" s="1844"/>
      <c r="ORF38" s="1844"/>
      <c r="ORG38" s="1844"/>
      <c r="ORH38" s="1844"/>
      <c r="ORI38" s="1844"/>
      <c r="ORJ38" s="1844"/>
      <c r="ORK38" s="1844"/>
      <c r="ORL38" s="1844"/>
      <c r="ORM38" s="1844"/>
      <c r="ORN38" s="1844"/>
      <c r="ORO38" s="1844"/>
      <c r="ORP38" s="1844"/>
      <c r="ORQ38" s="1844"/>
      <c r="ORR38" s="1844"/>
      <c r="ORS38" s="1844"/>
      <c r="ORT38" s="1844"/>
      <c r="ORU38" s="1844"/>
      <c r="ORV38" s="1844"/>
      <c r="ORW38" s="1844"/>
      <c r="ORX38" s="1844"/>
      <c r="ORY38" s="1844"/>
      <c r="ORZ38" s="1844"/>
      <c r="OSA38" s="1844"/>
      <c r="OSB38" s="1844"/>
      <c r="OSC38" s="1844"/>
      <c r="OSD38" s="1844"/>
      <c r="OSE38" s="1844"/>
      <c r="OSF38" s="1844"/>
      <c r="OSG38" s="1844"/>
      <c r="OSH38" s="1844"/>
      <c r="OSI38" s="1844"/>
      <c r="OSJ38" s="1844"/>
      <c r="OSK38" s="1844"/>
      <c r="OSL38" s="1844"/>
      <c r="OSM38" s="1844"/>
      <c r="OSN38" s="1844"/>
      <c r="OSO38" s="1844"/>
      <c r="OSP38" s="1844"/>
      <c r="OSQ38" s="1844"/>
      <c r="OSR38" s="1844"/>
      <c r="OSS38" s="1844"/>
      <c r="OST38" s="1844"/>
      <c r="OSU38" s="1844"/>
      <c r="OSV38" s="1844"/>
      <c r="OSW38" s="1844"/>
      <c r="OSX38" s="1844"/>
      <c r="OSY38" s="1844"/>
      <c r="OSZ38" s="1844"/>
      <c r="OTA38" s="1844"/>
      <c r="OTB38" s="1844"/>
      <c r="OTC38" s="1844"/>
      <c r="OTD38" s="1844"/>
      <c r="OTE38" s="1844"/>
      <c r="OTF38" s="1844"/>
      <c r="OTG38" s="1844"/>
      <c r="OTH38" s="1844"/>
      <c r="OTI38" s="1844"/>
      <c r="OTJ38" s="1844"/>
      <c r="OTK38" s="1844"/>
      <c r="OTL38" s="1844"/>
      <c r="OTM38" s="1844"/>
      <c r="OTN38" s="1844"/>
      <c r="OTO38" s="1844"/>
      <c r="OTP38" s="1844"/>
      <c r="OTQ38" s="1844"/>
      <c r="OTR38" s="1844"/>
      <c r="OTS38" s="1844"/>
      <c r="OTT38" s="1844"/>
      <c r="OTU38" s="1844"/>
      <c r="OTV38" s="1844"/>
      <c r="OTW38" s="1844"/>
      <c r="OTX38" s="1844"/>
      <c r="OTY38" s="1844"/>
      <c r="OTZ38" s="1844"/>
      <c r="OUA38" s="1844"/>
      <c r="OUB38" s="1844"/>
      <c r="OUC38" s="1844"/>
      <c r="OUD38" s="1844"/>
      <c r="OUE38" s="1844"/>
      <c r="OUF38" s="1844"/>
      <c r="OUG38" s="1844"/>
      <c r="OUH38" s="1844"/>
      <c r="OUI38" s="1844"/>
      <c r="OUJ38" s="1844"/>
      <c r="OUK38" s="1844"/>
      <c r="OUL38" s="1844"/>
      <c r="OUM38" s="1844"/>
      <c r="OUN38" s="1844"/>
      <c r="OUO38" s="1844"/>
      <c r="OUP38" s="1844"/>
      <c r="OUQ38" s="1844"/>
      <c r="OUR38" s="1844"/>
      <c r="OUS38" s="1844"/>
      <c r="OUT38" s="1844"/>
      <c r="OUU38" s="1844"/>
      <c r="OUV38" s="1844"/>
      <c r="OUW38" s="1844"/>
      <c r="OUX38" s="1844"/>
      <c r="OUY38" s="1844"/>
      <c r="OUZ38" s="1844"/>
      <c r="OVA38" s="1844"/>
      <c r="OVB38" s="1844"/>
      <c r="OVC38" s="1844"/>
      <c r="OVD38" s="1844"/>
      <c r="OVE38" s="1844"/>
      <c r="OVF38" s="1844"/>
      <c r="OVG38" s="1844"/>
      <c r="OVH38" s="1844"/>
      <c r="OVI38" s="1844"/>
      <c r="OVJ38" s="1844"/>
      <c r="OVK38" s="1844"/>
      <c r="OVL38" s="1844"/>
      <c r="OVM38" s="1844"/>
      <c r="OVN38" s="1844"/>
      <c r="OVO38" s="1844"/>
      <c r="OVP38" s="1844"/>
      <c r="OVQ38" s="1844"/>
      <c r="OVR38" s="1844"/>
      <c r="OVS38" s="1844"/>
      <c r="OVT38" s="1844"/>
      <c r="OVU38" s="1844"/>
      <c r="OVV38" s="1844"/>
      <c r="OVW38" s="1844"/>
      <c r="OVX38" s="1844"/>
      <c r="OVY38" s="1844"/>
      <c r="OVZ38" s="1844"/>
      <c r="OWA38" s="1844"/>
      <c r="OWB38" s="1844"/>
      <c r="OWC38" s="1844"/>
      <c r="OWD38" s="1844"/>
      <c r="OWE38" s="1844"/>
      <c r="OWF38" s="1844"/>
      <c r="OWG38" s="1844"/>
      <c r="OWH38" s="1844"/>
      <c r="OWI38" s="1844"/>
      <c r="OWJ38" s="1844"/>
      <c r="OWK38" s="1844"/>
      <c r="OWL38" s="1844"/>
      <c r="OWM38" s="1844"/>
      <c r="OWN38" s="1844"/>
      <c r="OWO38" s="1844"/>
      <c r="OWP38" s="1844"/>
      <c r="OWQ38" s="1844"/>
      <c r="OWR38" s="1844"/>
      <c r="OWS38" s="1844"/>
      <c r="OWT38" s="1844"/>
      <c r="OWU38" s="1844"/>
      <c r="OWV38" s="1844"/>
      <c r="OWW38" s="1844"/>
      <c r="OWX38" s="1844"/>
      <c r="OWY38" s="1844"/>
      <c r="OWZ38" s="1844"/>
      <c r="OXA38" s="1844"/>
      <c r="OXB38" s="1844"/>
      <c r="OXC38" s="1844"/>
      <c r="OXD38" s="1844"/>
      <c r="OXE38" s="1844"/>
      <c r="OXF38" s="1844"/>
      <c r="OXG38" s="1844"/>
      <c r="OXH38" s="1844"/>
      <c r="OXI38" s="1844"/>
      <c r="OXJ38" s="1844"/>
      <c r="OXK38" s="1844"/>
      <c r="OXL38" s="1844"/>
      <c r="OXM38" s="1844"/>
      <c r="OXN38" s="1844"/>
      <c r="OXO38" s="1844"/>
      <c r="OXP38" s="1844"/>
      <c r="OXQ38" s="1844"/>
      <c r="OXR38" s="1844"/>
      <c r="OXS38" s="1844"/>
      <c r="OXT38" s="1844"/>
      <c r="OXU38" s="1844"/>
      <c r="OXV38" s="1844"/>
      <c r="OXW38" s="1844"/>
      <c r="OXX38" s="1844"/>
      <c r="OXY38" s="1844"/>
      <c r="OXZ38" s="1844"/>
      <c r="OYA38" s="1844"/>
      <c r="OYB38" s="1844"/>
      <c r="OYC38" s="1844"/>
      <c r="OYD38" s="1844"/>
      <c r="OYE38" s="1844"/>
      <c r="OYF38" s="1844"/>
      <c r="OYG38" s="1844"/>
      <c r="OYH38" s="1844"/>
      <c r="OYI38" s="1844"/>
      <c r="OYJ38" s="1844"/>
      <c r="OYK38" s="1844"/>
      <c r="OYL38" s="1844"/>
      <c r="OYM38" s="1844"/>
      <c r="OYN38" s="1844"/>
      <c r="OYO38" s="1844"/>
      <c r="OYP38" s="1844"/>
      <c r="OYQ38" s="1844"/>
      <c r="OYR38" s="1844"/>
      <c r="OYS38" s="1844"/>
      <c r="OYT38" s="1844"/>
      <c r="OYU38" s="1844"/>
      <c r="OYV38" s="1844"/>
      <c r="OYW38" s="1844"/>
      <c r="OYX38" s="1844"/>
      <c r="OYY38" s="1844"/>
      <c r="OYZ38" s="1844"/>
      <c r="OZA38" s="1844"/>
      <c r="OZB38" s="1844"/>
      <c r="OZC38" s="1844"/>
      <c r="OZD38" s="1844"/>
      <c r="OZE38" s="1844"/>
      <c r="OZF38" s="1844"/>
      <c r="OZG38" s="1844"/>
      <c r="OZH38" s="1844"/>
      <c r="OZI38" s="1844"/>
      <c r="OZJ38" s="1844"/>
      <c r="OZK38" s="1844"/>
      <c r="OZL38" s="1844"/>
      <c r="OZM38" s="1844"/>
      <c r="OZN38" s="1844"/>
      <c r="OZO38" s="1844"/>
      <c r="OZP38" s="1844"/>
      <c r="OZQ38" s="1844"/>
      <c r="OZR38" s="1844"/>
      <c r="OZS38" s="1844"/>
      <c r="OZT38" s="1844"/>
      <c r="OZU38" s="1844"/>
      <c r="OZV38" s="1844"/>
      <c r="OZW38" s="1844"/>
      <c r="OZX38" s="1844"/>
      <c r="OZY38" s="1844"/>
      <c r="OZZ38" s="1844"/>
      <c r="PAA38" s="1844"/>
      <c r="PAB38" s="1844"/>
      <c r="PAC38" s="1844"/>
      <c r="PAD38" s="1844"/>
      <c r="PAE38" s="1844"/>
      <c r="PAF38" s="1844"/>
      <c r="PAG38" s="1844"/>
      <c r="PAH38" s="1844"/>
      <c r="PAI38" s="1844"/>
      <c r="PAJ38" s="1844"/>
      <c r="PAK38" s="1844"/>
      <c r="PAL38" s="1844"/>
      <c r="PAM38" s="1844"/>
      <c r="PAN38" s="1844"/>
      <c r="PAO38" s="1844"/>
      <c r="PAP38" s="1844"/>
      <c r="PAQ38" s="1844"/>
      <c r="PAR38" s="1844"/>
      <c r="PAS38" s="1844"/>
      <c r="PAT38" s="1844"/>
      <c r="PAU38" s="1844"/>
      <c r="PAV38" s="1844"/>
      <c r="PAW38" s="1844"/>
      <c r="PAX38" s="1844"/>
      <c r="PAY38" s="1844"/>
      <c r="PAZ38" s="1844"/>
      <c r="PBA38" s="1844"/>
      <c r="PBB38" s="1844"/>
      <c r="PBC38" s="1844"/>
      <c r="PBD38" s="1844"/>
      <c r="PBE38" s="1844"/>
      <c r="PBF38" s="1844"/>
      <c r="PBG38" s="1844"/>
      <c r="PBH38" s="1844"/>
      <c r="PBI38" s="1844"/>
      <c r="PBJ38" s="1844"/>
      <c r="PBK38" s="1844"/>
      <c r="PBL38" s="1844"/>
      <c r="PBM38" s="1844"/>
      <c r="PBN38" s="1844"/>
      <c r="PBO38" s="1844"/>
      <c r="PBP38" s="1844"/>
      <c r="PBQ38" s="1844"/>
      <c r="PBR38" s="1844"/>
      <c r="PBS38" s="1844"/>
      <c r="PBT38" s="1844"/>
      <c r="PBU38" s="1844"/>
      <c r="PBV38" s="1844"/>
      <c r="PBW38" s="1844"/>
      <c r="PBX38" s="1844"/>
      <c r="PBY38" s="1844"/>
      <c r="PBZ38" s="1844"/>
      <c r="PCA38" s="1844"/>
      <c r="PCB38" s="1844"/>
      <c r="PCC38" s="1844"/>
      <c r="PCD38" s="1844"/>
      <c r="PCE38" s="1844"/>
      <c r="PCF38" s="1844"/>
      <c r="PCG38" s="1844"/>
      <c r="PCH38" s="1844"/>
      <c r="PCI38" s="1844"/>
      <c r="PCJ38" s="1844"/>
      <c r="PCK38" s="1844"/>
      <c r="PCL38" s="1844"/>
      <c r="PCM38" s="1844"/>
      <c r="PCN38" s="1844"/>
      <c r="PCO38" s="1844"/>
      <c r="PCP38" s="1844"/>
      <c r="PCQ38" s="1844"/>
      <c r="PCR38" s="1844"/>
      <c r="PCS38" s="1844"/>
      <c r="PCT38" s="1844"/>
      <c r="PCU38" s="1844"/>
      <c r="PCV38" s="1844"/>
      <c r="PCW38" s="1844"/>
      <c r="PCX38" s="1844"/>
      <c r="PCY38" s="1844"/>
      <c r="PCZ38" s="1844"/>
      <c r="PDA38" s="1844"/>
      <c r="PDB38" s="1844"/>
      <c r="PDC38" s="1844"/>
      <c r="PDD38" s="1844"/>
      <c r="PDE38" s="1844"/>
      <c r="PDF38" s="1844"/>
      <c r="PDG38" s="1844"/>
      <c r="PDH38" s="1844"/>
      <c r="PDI38" s="1844"/>
      <c r="PDJ38" s="1844"/>
      <c r="PDK38" s="1844"/>
      <c r="PDL38" s="1844"/>
      <c r="PDM38" s="1844"/>
      <c r="PDN38" s="1844"/>
      <c r="PDO38" s="1844"/>
      <c r="PDP38" s="1844"/>
      <c r="PDQ38" s="1844"/>
      <c r="PDR38" s="1844"/>
      <c r="PDS38" s="1844"/>
      <c r="PDT38" s="1844"/>
      <c r="PDU38" s="1844"/>
      <c r="PDV38" s="1844"/>
      <c r="PDW38" s="1844"/>
      <c r="PDX38" s="1844"/>
      <c r="PDY38" s="1844"/>
      <c r="PDZ38" s="1844"/>
      <c r="PEA38" s="1844"/>
      <c r="PEB38" s="1844"/>
      <c r="PEC38" s="1844"/>
      <c r="PED38" s="1844"/>
      <c r="PEE38" s="1844"/>
      <c r="PEF38" s="1844"/>
      <c r="PEG38" s="1844"/>
      <c r="PEH38" s="1844"/>
      <c r="PEI38" s="1844"/>
      <c r="PEJ38" s="1844"/>
      <c r="PEK38" s="1844"/>
      <c r="PEL38" s="1844"/>
      <c r="PEM38" s="1844"/>
      <c r="PEN38" s="1844"/>
      <c r="PEO38" s="1844"/>
      <c r="PEP38" s="1844"/>
      <c r="PEQ38" s="1844"/>
      <c r="PER38" s="1844"/>
      <c r="PES38" s="1844"/>
      <c r="PET38" s="1844"/>
      <c r="PEU38" s="1844"/>
      <c r="PEV38" s="1844"/>
      <c r="PEW38" s="1844"/>
      <c r="PEX38" s="1844"/>
      <c r="PEY38" s="1844"/>
      <c r="PEZ38" s="1844"/>
      <c r="PFA38" s="1844"/>
      <c r="PFB38" s="1844"/>
      <c r="PFC38" s="1844"/>
      <c r="PFD38" s="1844"/>
      <c r="PFE38" s="1844"/>
      <c r="PFF38" s="1844"/>
      <c r="PFG38" s="1844"/>
      <c r="PFH38" s="1844"/>
      <c r="PFI38" s="1844"/>
      <c r="PFJ38" s="1844"/>
      <c r="PFK38" s="1844"/>
      <c r="PFL38" s="1844"/>
      <c r="PFM38" s="1844"/>
      <c r="PFN38" s="1844"/>
      <c r="PFO38" s="1844"/>
      <c r="PFP38" s="1844"/>
      <c r="PFQ38" s="1844"/>
      <c r="PFR38" s="1844"/>
      <c r="PFS38" s="1844"/>
      <c r="PFT38" s="1844"/>
      <c r="PFU38" s="1844"/>
      <c r="PFV38" s="1844"/>
      <c r="PFW38" s="1844"/>
      <c r="PFX38" s="1844"/>
      <c r="PFY38" s="1844"/>
      <c r="PFZ38" s="1844"/>
      <c r="PGA38" s="1844"/>
      <c r="PGB38" s="1844"/>
      <c r="PGC38" s="1844"/>
      <c r="PGD38" s="1844"/>
      <c r="PGE38" s="1844"/>
      <c r="PGF38" s="1844"/>
      <c r="PGG38" s="1844"/>
      <c r="PGH38" s="1844"/>
      <c r="PGI38" s="1844"/>
      <c r="PGJ38" s="1844"/>
      <c r="PGK38" s="1844"/>
      <c r="PGL38" s="1844"/>
      <c r="PGM38" s="1844"/>
      <c r="PGN38" s="1844"/>
      <c r="PGO38" s="1844"/>
      <c r="PGP38" s="1844"/>
      <c r="PGQ38" s="1844"/>
      <c r="PGR38" s="1844"/>
      <c r="PGS38" s="1844"/>
      <c r="PGT38" s="1844"/>
      <c r="PGU38" s="1844"/>
      <c r="PGV38" s="1844"/>
      <c r="PGW38" s="1844"/>
      <c r="PGX38" s="1844"/>
      <c r="PGY38" s="1844"/>
      <c r="PGZ38" s="1844"/>
      <c r="PHA38" s="1844"/>
      <c r="PHB38" s="1844"/>
      <c r="PHC38" s="1844"/>
      <c r="PHD38" s="1844"/>
      <c r="PHE38" s="1844"/>
      <c r="PHF38" s="1844"/>
      <c r="PHG38" s="1844"/>
      <c r="PHH38" s="1844"/>
      <c r="PHI38" s="1844"/>
      <c r="PHJ38" s="1844"/>
      <c r="PHK38" s="1844"/>
      <c r="PHL38" s="1844"/>
      <c r="PHM38" s="1844"/>
      <c r="PHN38" s="1844"/>
      <c r="PHO38" s="1844"/>
      <c r="PHP38" s="1844"/>
      <c r="PHQ38" s="1844"/>
      <c r="PHR38" s="1844"/>
      <c r="PHS38" s="1844"/>
      <c r="PHT38" s="1844"/>
      <c r="PHU38" s="1844"/>
      <c r="PHV38" s="1844"/>
      <c r="PHW38" s="1844"/>
      <c r="PHX38" s="1844"/>
      <c r="PHY38" s="1844"/>
      <c r="PHZ38" s="1844"/>
      <c r="PIA38" s="1844"/>
      <c r="PIB38" s="1844"/>
      <c r="PIC38" s="1844"/>
      <c r="PID38" s="1844"/>
      <c r="PIE38" s="1844"/>
      <c r="PIF38" s="1844"/>
      <c r="PIG38" s="1844"/>
      <c r="PIH38" s="1844"/>
      <c r="PII38" s="1844"/>
      <c r="PIJ38" s="1844"/>
      <c r="PIK38" s="1844"/>
      <c r="PIL38" s="1844"/>
      <c r="PIM38" s="1844"/>
      <c r="PIN38" s="1844"/>
      <c r="PIO38" s="1844"/>
      <c r="PIP38" s="1844"/>
      <c r="PIQ38" s="1844"/>
      <c r="PIR38" s="1844"/>
      <c r="PIS38" s="1844"/>
      <c r="PIT38" s="1844"/>
      <c r="PIU38" s="1844"/>
      <c r="PIV38" s="1844"/>
      <c r="PIW38" s="1844"/>
      <c r="PIX38" s="1844"/>
      <c r="PIY38" s="1844"/>
      <c r="PIZ38" s="1844"/>
      <c r="PJA38" s="1844"/>
      <c r="PJB38" s="1844"/>
      <c r="PJC38" s="1844"/>
      <c r="PJD38" s="1844"/>
      <c r="PJE38" s="1844"/>
      <c r="PJF38" s="1844"/>
      <c r="PJG38" s="1844"/>
      <c r="PJH38" s="1844"/>
      <c r="PJI38" s="1844"/>
      <c r="PJJ38" s="1844"/>
      <c r="PJK38" s="1844"/>
      <c r="PJL38" s="1844"/>
      <c r="PJM38" s="1844"/>
      <c r="PJN38" s="1844"/>
      <c r="PJO38" s="1844"/>
      <c r="PJP38" s="1844"/>
      <c r="PJQ38" s="1844"/>
      <c r="PJR38" s="1844"/>
      <c r="PJS38" s="1844"/>
      <c r="PJT38" s="1844"/>
      <c r="PJU38" s="1844"/>
      <c r="PJV38" s="1844"/>
      <c r="PJW38" s="1844"/>
      <c r="PJX38" s="1844"/>
      <c r="PJY38" s="1844"/>
      <c r="PJZ38" s="1844"/>
      <c r="PKA38" s="1844"/>
      <c r="PKB38" s="1844"/>
      <c r="PKC38" s="1844"/>
      <c r="PKD38" s="1844"/>
      <c r="PKE38" s="1844"/>
      <c r="PKF38" s="1844"/>
      <c r="PKG38" s="1844"/>
      <c r="PKH38" s="1844"/>
      <c r="PKI38" s="1844"/>
      <c r="PKJ38" s="1844"/>
      <c r="PKK38" s="1844"/>
      <c r="PKL38" s="1844"/>
      <c r="PKM38" s="1844"/>
      <c r="PKN38" s="1844"/>
      <c r="PKO38" s="1844"/>
      <c r="PKP38" s="1844"/>
      <c r="PKQ38" s="1844"/>
      <c r="PKR38" s="1844"/>
      <c r="PKS38" s="1844"/>
      <c r="PKT38" s="1844"/>
      <c r="PKU38" s="1844"/>
      <c r="PKV38" s="1844"/>
      <c r="PKW38" s="1844"/>
      <c r="PKX38" s="1844"/>
      <c r="PKY38" s="1844"/>
      <c r="PKZ38" s="1844"/>
      <c r="PLA38" s="1844"/>
      <c r="PLB38" s="1844"/>
      <c r="PLC38" s="1844"/>
      <c r="PLD38" s="1844"/>
      <c r="PLE38" s="1844"/>
      <c r="PLF38" s="1844"/>
      <c r="PLG38" s="1844"/>
      <c r="PLH38" s="1844"/>
      <c r="PLI38" s="1844"/>
      <c r="PLJ38" s="1844"/>
      <c r="PLK38" s="1844"/>
      <c r="PLL38" s="1844"/>
      <c r="PLM38" s="1844"/>
      <c r="PLN38" s="1844"/>
      <c r="PLO38" s="1844"/>
      <c r="PLP38" s="1844"/>
      <c r="PLQ38" s="1844"/>
      <c r="PLR38" s="1844"/>
      <c r="PLS38" s="1844"/>
      <c r="PLT38" s="1844"/>
      <c r="PLU38" s="1844"/>
      <c r="PLV38" s="1844"/>
      <c r="PLW38" s="1844"/>
      <c r="PLX38" s="1844"/>
      <c r="PLY38" s="1844"/>
      <c r="PLZ38" s="1844"/>
      <c r="PMA38" s="1844"/>
      <c r="PMB38" s="1844"/>
      <c r="PMC38" s="1844"/>
      <c r="PMD38" s="1844"/>
      <c r="PME38" s="1844"/>
      <c r="PMF38" s="1844"/>
      <c r="PMG38" s="1844"/>
      <c r="PMH38" s="1844"/>
      <c r="PMI38" s="1844"/>
      <c r="PMJ38" s="1844"/>
      <c r="PMK38" s="1844"/>
      <c r="PML38" s="1844"/>
      <c r="PMM38" s="1844"/>
      <c r="PMN38" s="1844"/>
      <c r="PMO38" s="1844"/>
      <c r="PMP38" s="1844"/>
      <c r="PMQ38" s="1844"/>
      <c r="PMR38" s="1844"/>
      <c r="PMS38" s="1844"/>
      <c r="PMT38" s="1844"/>
      <c r="PMU38" s="1844"/>
      <c r="PMV38" s="1844"/>
      <c r="PMW38" s="1844"/>
      <c r="PMX38" s="1844"/>
      <c r="PMY38" s="1844"/>
      <c r="PMZ38" s="1844"/>
      <c r="PNA38" s="1844"/>
      <c r="PNB38" s="1844"/>
      <c r="PNC38" s="1844"/>
      <c r="PND38" s="1844"/>
      <c r="PNE38" s="1844"/>
      <c r="PNF38" s="1844"/>
      <c r="PNG38" s="1844"/>
      <c r="PNH38" s="1844"/>
      <c r="PNI38" s="1844"/>
      <c r="PNJ38" s="1844"/>
      <c r="PNK38" s="1844"/>
      <c r="PNL38" s="1844"/>
      <c r="PNM38" s="1844"/>
      <c r="PNN38" s="1844"/>
      <c r="PNO38" s="1844"/>
      <c r="PNP38" s="1844"/>
      <c r="PNQ38" s="1844"/>
      <c r="PNR38" s="1844"/>
      <c r="PNS38" s="1844"/>
      <c r="PNT38" s="1844"/>
      <c r="PNU38" s="1844"/>
      <c r="PNV38" s="1844"/>
      <c r="PNW38" s="1844"/>
      <c r="PNX38" s="1844"/>
      <c r="PNY38" s="1844"/>
      <c r="PNZ38" s="1844"/>
      <c r="POA38" s="1844"/>
      <c r="POB38" s="1844"/>
      <c r="POC38" s="1844"/>
      <c r="POD38" s="1844"/>
      <c r="POE38" s="1844"/>
      <c r="POF38" s="1844"/>
      <c r="POG38" s="1844"/>
      <c r="POH38" s="1844"/>
      <c r="POI38" s="1844"/>
      <c r="POJ38" s="1844"/>
      <c r="POK38" s="1844"/>
      <c r="POL38" s="1844"/>
      <c r="POM38" s="1844"/>
      <c r="PON38" s="1844"/>
      <c r="POO38" s="1844"/>
      <c r="POP38" s="1844"/>
      <c r="POQ38" s="1844"/>
      <c r="POR38" s="1844"/>
      <c r="POS38" s="1844"/>
      <c r="POT38" s="1844"/>
      <c r="POU38" s="1844"/>
      <c r="POV38" s="1844"/>
      <c r="POW38" s="1844"/>
      <c r="POX38" s="1844"/>
      <c r="POY38" s="1844"/>
      <c r="POZ38" s="1844"/>
      <c r="PPA38" s="1844"/>
      <c r="PPB38" s="1844"/>
      <c r="PPC38" s="1844"/>
      <c r="PPD38" s="1844"/>
      <c r="PPE38" s="1844"/>
      <c r="PPF38" s="1844"/>
      <c r="PPG38" s="1844"/>
      <c r="PPH38" s="1844"/>
      <c r="PPI38" s="1844"/>
      <c r="PPJ38" s="1844"/>
      <c r="PPK38" s="1844"/>
      <c r="PPL38" s="1844"/>
      <c r="PPM38" s="1844"/>
      <c r="PPN38" s="1844"/>
      <c r="PPO38" s="1844"/>
      <c r="PPP38" s="1844"/>
      <c r="PPQ38" s="1844"/>
      <c r="PPR38" s="1844"/>
      <c r="PPS38" s="1844"/>
      <c r="PPT38" s="1844"/>
      <c r="PPU38" s="1844"/>
      <c r="PPV38" s="1844"/>
      <c r="PPW38" s="1844"/>
      <c r="PPX38" s="1844"/>
      <c r="PPY38" s="1844"/>
      <c r="PPZ38" s="1844"/>
      <c r="PQA38" s="1844"/>
      <c r="PQB38" s="1844"/>
      <c r="PQC38" s="1844"/>
      <c r="PQD38" s="1844"/>
      <c r="PQE38" s="1844"/>
      <c r="PQF38" s="1844"/>
      <c r="PQG38" s="1844"/>
      <c r="PQH38" s="1844"/>
      <c r="PQI38" s="1844"/>
      <c r="PQJ38" s="1844"/>
      <c r="PQK38" s="1844"/>
      <c r="PQL38" s="1844"/>
      <c r="PQM38" s="1844"/>
      <c r="PQN38" s="1844"/>
      <c r="PQO38" s="1844"/>
      <c r="PQP38" s="1844"/>
      <c r="PQQ38" s="1844"/>
      <c r="PQR38" s="1844"/>
      <c r="PQS38" s="1844"/>
      <c r="PQT38" s="1844"/>
      <c r="PQU38" s="1844"/>
      <c r="PQV38" s="1844"/>
      <c r="PQW38" s="1844"/>
      <c r="PQX38" s="1844"/>
      <c r="PQY38" s="1844"/>
      <c r="PQZ38" s="1844"/>
      <c r="PRA38" s="1844"/>
      <c r="PRB38" s="1844"/>
      <c r="PRC38" s="1844"/>
      <c r="PRD38" s="1844"/>
      <c r="PRE38" s="1844"/>
      <c r="PRF38" s="1844"/>
      <c r="PRG38" s="1844"/>
      <c r="PRH38" s="1844"/>
      <c r="PRI38" s="1844"/>
      <c r="PRJ38" s="1844"/>
      <c r="PRK38" s="1844"/>
      <c r="PRL38" s="1844"/>
      <c r="PRM38" s="1844"/>
      <c r="PRN38" s="1844"/>
      <c r="PRO38" s="1844"/>
      <c r="PRP38" s="1844"/>
      <c r="PRQ38" s="1844"/>
      <c r="PRR38" s="1844"/>
      <c r="PRS38" s="1844"/>
      <c r="PRT38" s="1844"/>
      <c r="PRU38" s="1844"/>
      <c r="PRV38" s="1844"/>
      <c r="PRW38" s="1844"/>
      <c r="PRX38" s="1844"/>
      <c r="PRY38" s="1844"/>
      <c r="PRZ38" s="1844"/>
      <c r="PSA38" s="1844"/>
      <c r="PSB38" s="1844"/>
      <c r="PSC38" s="1844"/>
      <c r="PSD38" s="1844"/>
      <c r="PSE38" s="1844"/>
      <c r="PSF38" s="1844"/>
      <c r="PSG38" s="1844"/>
      <c r="PSH38" s="1844"/>
      <c r="PSI38" s="1844"/>
      <c r="PSJ38" s="1844"/>
      <c r="PSK38" s="1844"/>
      <c r="PSL38" s="1844"/>
      <c r="PSM38" s="1844"/>
      <c r="PSN38" s="1844"/>
      <c r="PSO38" s="1844"/>
      <c r="PSP38" s="1844"/>
      <c r="PSQ38" s="1844"/>
      <c r="PSR38" s="1844"/>
      <c r="PSS38" s="1844"/>
      <c r="PST38" s="1844"/>
      <c r="PSU38" s="1844"/>
      <c r="PSV38" s="1844"/>
      <c r="PSW38" s="1844"/>
      <c r="PSX38" s="1844"/>
      <c r="PSY38" s="1844"/>
      <c r="PSZ38" s="1844"/>
      <c r="PTA38" s="1844"/>
      <c r="PTB38" s="1844"/>
      <c r="PTC38" s="1844"/>
      <c r="PTD38" s="1844"/>
      <c r="PTE38" s="1844"/>
      <c r="PTF38" s="1844"/>
      <c r="PTG38" s="1844"/>
      <c r="PTH38" s="1844"/>
      <c r="PTI38" s="1844"/>
      <c r="PTJ38" s="1844"/>
      <c r="PTK38" s="1844"/>
      <c r="PTL38" s="1844"/>
      <c r="PTM38" s="1844"/>
      <c r="PTN38" s="1844"/>
      <c r="PTO38" s="1844"/>
      <c r="PTP38" s="1844"/>
      <c r="PTQ38" s="1844"/>
      <c r="PTR38" s="1844"/>
      <c r="PTS38" s="1844"/>
      <c r="PTT38" s="1844"/>
      <c r="PTU38" s="1844"/>
      <c r="PTV38" s="1844"/>
      <c r="PTW38" s="1844"/>
      <c r="PTX38" s="1844"/>
      <c r="PTY38" s="1844"/>
      <c r="PTZ38" s="1844"/>
      <c r="PUA38" s="1844"/>
      <c r="PUB38" s="1844"/>
      <c r="PUC38" s="1844"/>
      <c r="PUD38" s="1844"/>
      <c r="PUE38" s="1844"/>
      <c r="PUF38" s="1844"/>
      <c r="PUG38" s="1844"/>
      <c r="PUH38" s="1844"/>
      <c r="PUI38" s="1844"/>
      <c r="PUJ38" s="1844"/>
      <c r="PUK38" s="1844"/>
      <c r="PUL38" s="1844"/>
      <c r="PUM38" s="1844"/>
      <c r="PUN38" s="1844"/>
      <c r="PUO38" s="1844"/>
      <c r="PUP38" s="1844"/>
      <c r="PUQ38" s="1844"/>
      <c r="PUR38" s="1844"/>
      <c r="PUS38" s="1844"/>
      <c r="PUT38" s="1844"/>
      <c r="PUU38" s="1844"/>
      <c r="PUV38" s="1844"/>
      <c r="PUW38" s="1844"/>
      <c r="PUX38" s="1844"/>
      <c r="PUY38" s="1844"/>
      <c r="PUZ38" s="1844"/>
      <c r="PVA38" s="1844"/>
      <c r="PVB38" s="1844"/>
      <c r="PVC38" s="1844"/>
      <c r="PVD38" s="1844"/>
      <c r="PVE38" s="1844"/>
      <c r="PVF38" s="1844"/>
      <c r="PVG38" s="1844"/>
      <c r="PVH38" s="1844"/>
      <c r="PVI38" s="1844"/>
      <c r="PVJ38" s="1844"/>
      <c r="PVK38" s="1844"/>
      <c r="PVL38" s="1844"/>
      <c r="PVM38" s="1844"/>
      <c r="PVN38" s="1844"/>
      <c r="PVO38" s="1844"/>
      <c r="PVP38" s="1844"/>
      <c r="PVQ38" s="1844"/>
      <c r="PVR38" s="1844"/>
      <c r="PVS38" s="1844"/>
      <c r="PVT38" s="1844"/>
      <c r="PVU38" s="1844"/>
      <c r="PVV38" s="1844"/>
      <c r="PVW38" s="1844"/>
      <c r="PVX38" s="1844"/>
      <c r="PVY38" s="1844"/>
      <c r="PVZ38" s="1844"/>
      <c r="PWA38" s="1844"/>
      <c r="PWB38" s="1844"/>
      <c r="PWC38" s="1844"/>
      <c r="PWD38" s="1844"/>
      <c r="PWE38" s="1844"/>
      <c r="PWF38" s="1844"/>
      <c r="PWG38" s="1844"/>
      <c r="PWH38" s="1844"/>
      <c r="PWI38" s="1844"/>
      <c r="PWJ38" s="1844"/>
      <c r="PWK38" s="1844"/>
      <c r="PWL38" s="1844"/>
      <c r="PWM38" s="1844"/>
      <c r="PWN38" s="1844"/>
      <c r="PWO38" s="1844"/>
      <c r="PWP38" s="1844"/>
      <c r="PWQ38" s="1844"/>
      <c r="PWR38" s="1844"/>
      <c r="PWS38" s="1844"/>
      <c r="PWT38" s="1844"/>
      <c r="PWU38" s="1844"/>
      <c r="PWV38" s="1844"/>
      <c r="PWW38" s="1844"/>
      <c r="PWX38" s="1844"/>
      <c r="PWY38" s="1844"/>
      <c r="PWZ38" s="1844"/>
      <c r="PXA38" s="1844"/>
      <c r="PXB38" s="1844"/>
      <c r="PXC38" s="1844"/>
      <c r="PXD38" s="1844"/>
      <c r="PXE38" s="1844"/>
      <c r="PXF38" s="1844"/>
      <c r="PXG38" s="1844"/>
      <c r="PXH38" s="1844"/>
      <c r="PXI38" s="1844"/>
      <c r="PXJ38" s="1844"/>
      <c r="PXK38" s="1844"/>
      <c r="PXL38" s="1844"/>
      <c r="PXM38" s="1844"/>
      <c r="PXN38" s="1844"/>
      <c r="PXO38" s="1844"/>
      <c r="PXP38" s="1844"/>
      <c r="PXQ38" s="1844"/>
      <c r="PXR38" s="1844"/>
      <c r="PXS38" s="1844"/>
      <c r="PXT38" s="1844"/>
      <c r="PXU38" s="1844"/>
      <c r="PXV38" s="1844"/>
      <c r="PXW38" s="1844"/>
      <c r="PXX38" s="1844"/>
      <c r="PXY38" s="1844"/>
      <c r="PXZ38" s="1844"/>
      <c r="PYA38" s="1844"/>
      <c r="PYB38" s="1844"/>
      <c r="PYC38" s="1844"/>
      <c r="PYD38" s="1844"/>
      <c r="PYE38" s="1844"/>
      <c r="PYF38" s="1844"/>
      <c r="PYG38" s="1844"/>
      <c r="PYH38" s="1844"/>
      <c r="PYI38" s="1844"/>
      <c r="PYJ38" s="1844"/>
      <c r="PYK38" s="1844"/>
      <c r="PYL38" s="1844"/>
      <c r="PYM38" s="1844"/>
      <c r="PYN38" s="1844"/>
      <c r="PYO38" s="1844"/>
      <c r="PYP38" s="1844"/>
      <c r="PYQ38" s="1844"/>
      <c r="PYR38" s="1844"/>
      <c r="PYS38" s="1844"/>
      <c r="PYT38" s="1844"/>
      <c r="PYU38" s="1844"/>
      <c r="PYV38" s="1844"/>
      <c r="PYW38" s="1844"/>
      <c r="PYX38" s="1844"/>
      <c r="PYY38" s="1844"/>
      <c r="PYZ38" s="1844"/>
      <c r="PZA38" s="1844"/>
      <c r="PZB38" s="1844"/>
      <c r="PZC38" s="1844"/>
      <c r="PZD38" s="1844"/>
      <c r="PZE38" s="1844"/>
      <c r="PZF38" s="1844"/>
      <c r="PZG38" s="1844"/>
      <c r="PZH38" s="1844"/>
      <c r="PZI38" s="1844"/>
      <c r="PZJ38" s="1844"/>
      <c r="PZK38" s="1844"/>
      <c r="PZL38" s="1844"/>
      <c r="PZM38" s="1844"/>
      <c r="PZN38" s="1844"/>
      <c r="PZO38" s="1844"/>
      <c r="PZP38" s="1844"/>
      <c r="PZQ38" s="1844"/>
      <c r="PZR38" s="1844"/>
      <c r="PZS38" s="1844"/>
      <c r="PZT38" s="1844"/>
      <c r="PZU38" s="1844"/>
      <c r="PZV38" s="1844"/>
      <c r="PZW38" s="1844"/>
      <c r="PZX38" s="1844"/>
      <c r="PZY38" s="1844"/>
      <c r="PZZ38" s="1844"/>
      <c r="QAA38" s="1844"/>
      <c r="QAB38" s="1844"/>
      <c r="QAC38" s="1844"/>
      <c r="QAD38" s="1844"/>
      <c r="QAE38" s="1844"/>
      <c r="QAF38" s="1844"/>
      <c r="QAG38" s="1844"/>
      <c r="QAH38" s="1844"/>
      <c r="QAI38" s="1844"/>
      <c r="QAJ38" s="1844"/>
      <c r="QAK38" s="1844"/>
      <c r="QAL38" s="1844"/>
      <c r="QAM38" s="1844"/>
      <c r="QAN38" s="1844"/>
      <c r="QAO38" s="1844"/>
      <c r="QAP38" s="1844"/>
      <c r="QAQ38" s="1844"/>
      <c r="QAR38" s="1844"/>
      <c r="QAS38" s="1844"/>
      <c r="QAT38" s="1844"/>
      <c r="QAU38" s="1844"/>
      <c r="QAV38" s="1844"/>
      <c r="QAW38" s="1844"/>
      <c r="QAX38" s="1844"/>
      <c r="QAY38" s="1844"/>
      <c r="QAZ38" s="1844"/>
      <c r="QBA38" s="1844"/>
      <c r="QBB38" s="1844"/>
      <c r="QBC38" s="1844"/>
      <c r="QBD38" s="1844"/>
      <c r="QBE38" s="1844"/>
      <c r="QBF38" s="1844"/>
      <c r="QBG38" s="1844"/>
      <c r="QBH38" s="1844"/>
      <c r="QBI38" s="1844"/>
      <c r="QBJ38" s="1844"/>
      <c r="QBK38" s="1844"/>
      <c r="QBL38" s="1844"/>
      <c r="QBM38" s="1844"/>
      <c r="QBN38" s="1844"/>
      <c r="QBO38" s="1844"/>
      <c r="QBP38" s="1844"/>
      <c r="QBQ38" s="1844"/>
      <c r="QBR38" s="1844"/>
      <c r="QBS38" s="1844"/>
      <c r="QBT38" s="1844"/>
      <c r="QBU38" s="1844"/>
      <c r="QBV38" s="1844"/>
      <c r="QBW38" s="1844"/>
      <c r="QBX38" s="1844"/>
      <c r="QBY38" s="1844"/>
      <c r="QBZ38" s="1844"/>
      <c r="QCA38" s="1844"/>
      <c r="QCB38" s="1844"/>
      <c r="QCC38" s="1844"/>
      <c r="QCD38" s="1844"/>
      <c r="QCE38" s="1844"/>
      <c r="QCF38" s="1844"/>
      <c r="QCG38" s="1844"/>
      <c r="QCH38" s="1844"/>
      <c r="QCI38" s="1844"/>
      <c r="QCJ38" s="1844"/>
      <c r="QCK38" s="1844"/>
      <c r="QCL38" s="1844"/>
      <c r="QCM38" s="1844"/>
      <c r="QCN38" s="1844"/>
      <c r="QCO38" s="1844"/>
      <c r="QCP38" s="1844"/>
      <c r="QCQ38" s="1844"/>
      <c r="QCR38" s="1844"/>
      <c r="QCS38" s="1844"/>
      <c r="QCT38" s="1844"/>
      <c r="QCU38" s="1844"/>
      <c r="QCV38" s="1844"/>
      <c r="QCW38" s="1844"/>
      <c r="QCX38" s="1844"/>
      <c r="QCY38" s="1844"/>
      <c r="QCZ38" s="1844"/>
      <c r="QDA38" s="1844"/>
      <c r="QDB38" s="1844"/>
      <c r="QDC38" s="1844"/>
      <c r="QDD38" s="1844"/>
      <c r="QDE38" s="1844"/>
      <c r="QDF38" s="1844"/>
      <c r="QDG38" s="1844"/>
      <c r="QDH38" s="1844"/>
      <c r="QDI38" s="1844"/>
      <c r="QDJ38" s="1844"/>
      <c r="QDK38" s="1844"/>
      <c r="QDL38" s="1844"/>
      <c r="QDM38" s="1844"/>
      <c r="QDN38" s="1844"/>
      <c r="QDO38" s="1844"/>
      <c r="QDP38" s="1844"/>
      <c r="QDQ38" s="1844"/>
      <c r="QDR38" s="1844"/>
      <c r="QDS38" s="1844"/>
      <c r="QDT38" s="1844"/>
      <c r="QDU38" s="1844"/>
      <c r="QDV38" s="1844"/>
      <c r="QDW38" s="1844"/>
      <c r="QDX38" s="1844"/>
      <c r="QDY38" s="1844"/>
      <c r="QDZ38" s="1844"/>
      <c r="QEA38" s="1844"/>
      <c r="QEB38" s="1844"/>
      <c r="QEC38" s="1844"/>
      <c r="QED38" s="1844"/>
      <c r="QEE38" s="1844"/>
      <c r="QEF38" s="1844"/>
      <c r="QEG38" s="1844"/>
      <c r="QEH38" s="1844"/>
      <c r="QEI38" s="1844"/>
      <c r="QEJ38" s="1844"/>
      <c r="QEK38" s="1844"/>
      <c r="QEL38" s="1844"/>
      <c r="QEM38" s="1844"/>
      <c r="QEN38" s="1844"/>
      <c r="QEO38" s="1844"/>
      <c r="QEP38" s="1844"/>
      <c r="QEQ38" s="1844"/>
      <c r="QER38" s="1844"/>
      <c r="QES38" s="1844"/>
      <c r="QET38" s="1844"/>
      <c r="QEU38" s="1844"/>
      <c r="QEV38" s="1844"/>
      <c r="QEW38" s="1844"/>
      <c r="QEX38" s="1844"/>
      <c r="QEY38" s="1844"/>
      <c r="QEZ38" s="1844"/>
      <c r="QFA38" s="1844"/>
      <c r="QFB38" s="1844"/>
      <c r="QFC38" s="1844"/>
      <c r="QFD38" s="1844"/>
      <c r="QFE38" s="1844"/>
      <c r="QFF38" s="1844"/>
      <c r="QFG38" s="1844"/>
      <c r="QFH38" s="1844"/>
      <c r="QFI38" s="1844"/>
      <c r="QFJ38" s="1844"/>
      <c r="QFK38" s="1844"/>
      <c r="QFL38" s="1844"/>
      <c r="QFM38" s="1844"/>
      <c r="QFN38" s="1844"/>
      <c r="QFO38" s="1844"/>
      <c r="QFP38" s="1844"/>
      <c r="QFQ38" s="1844"/>
      <c r="QFR38" s="1844"/>
      <c r="QFS38" s="1844"/>
      <c r="QFT38" s="1844"/>
      <c r="QFU38" s="1844"/>
      <c r="QFV38" s="1844"/>
      <c r="QFW38" s="1844"/>
      <c r="QFX38" s="1844"/>
      <c r="QFY38" s="1844"/>
      <c r="QFZ38" s="1844"/>
      <c r="QGA38" s="1844"/>
      <c r="QGB38" s="1844"/>
      <c r="QGC38" s="1844"/>
      <c r="QGD38" s="1844"/>
      <c r="QGE38" s="1844"/>
      <c r="QGF38" s="1844"/>
      <c r="QGG38" s="1844"/>
      <c r="QGH38" s="1844"/>
      <c r="QGI38" s="1844"/>
      <c r="QGJ38" s="1844"/>
      <c r="QGK38" s="1844"/>
      <c r="QGL38" s="1844"/>
      <c r="QGM38" s="1844"/>
      <c r="QGN38" s="1844"/>
      <c r="QGO38" s="1844"/>
      <c r="QGP38" s="1844"/>
      <c r="QGQ38" s="1844"/>
      <c r="QGR38" s="1844"/>
      <c r="QGS38" s="1844"/>
      <c r="QGT38" s="1844"/>
      <c r="QGU38" s="1844"/>
      <c r="QGV38" s="1844"/>
      <c r="QGW38" s="1844"/>
      <c r="QGX38" s="1844"/>
      <c r="QGY38" s="1844"/>
      <c r="QGZ38" s="1844"/>
      <c r="QHA38" s="1844"/>
      <c r="QHB38" s="1844"/>
      <c r="QHC38" s="1844"/>
      <c r="QHD38" s="1844"/>
      <c r="QHE38" s="1844"/>
      <c r="QHF38" s="1844"/>
      <c r="QHG38" s="1844"/>
      <c r="QHH38" s="1844"/>
      <c r="QHI38" s="1844"/>
      <c r="QHJ38" s="1844"/>
      <c r="QHK38" s="1844"/>
      <c r="QHL38" s="1844"/>
      <c r="QHM38" s="1844"/>
      <c r="QHN38" s="1844"/>
      <c r="QHO38" s="1844"/>
      <c r="QHP38" s="1844"/>
      <c r="QHQ38" s="1844"/>
      <c r="QHR38" s="1844"/>
      <c r="QHS38" s="1844"/>
      <c r="QHT38" s="1844"/>
      <c r="QHU38" s="1844"/>
      <c r="QHV38" s="1844"/>
      <c r="QHW38" s="1844"/>
      <c r="QHX38" s="1844"/>
      <c r="QHY38" s="1844"/>
      <c r="QHZ38" s="1844"/>
      <c r="QIA38" s="1844"/>
      <c r="QIB38" s="1844"/>
      <c r="QIC38" s="1844"/>
      <c r="QID38" s="1844"/>
      <c r="QIE38" s="1844"/>
      <c r="QIF38" s="1844"/>
      <c r="QIG38" s="1844"/>
      <c r="QIH38" s="1844"/>
      <c r="QII38" s="1844"/>
      <c r="QIJ38" s="1844"/>
      <c r="QIK38" s="1844"/>
      <c r="QIL38" s="1844"/>
      <c r="QIM38" s="1844"/>
      <c r="QIN38" s="1844"/>
      <c r="QIO38" s="1844"/>
      <c r="QIP38" s="1844"/>
      <c r="QIQ38" s="1844"/>
      <c r="QIR38" s="1844"/>
      <c r="QIS38" s="1844"/>
      <c r="QIT38" s="1844"/>
      <c r="QIU38" s="1844"/>
      <c r="QIV38" s="1844"/>
      <c r="QIW38" s="1844"/>
      <c r="QIX38" s="1844"/>
      <c r="QIY38" s="1844"/>
      <c r="QIZ38" s="1844"/>
      <c r="QJA38" s="1844"/>
      <c r="QJB38" s="1844"/>
      <c r="QJC38" s="1844"/>
      <c r="QJD38" s="1844"/>
      <c r="QJE38" s="1844"/>
      <c r="QJF38" s="1844"/>
      <c r="QJG38" s="1844"/>
      <c r="QJH38" s="1844"/>
      <c r="QJI38" s="1844"/>
      <c r="QJJ38" s="1844"/>
      <c r="QJK38" s="1844"/>
      <c r="QJL38" s="1844"/>
      <c r="QJM38" s="1844"/>
      <c r="QJN38" s="1844"/>
      <c r="QJO38" s="1844"/>
      <c r="QJP38" s="1844"/>
      <c r="QJQ38" s="1844"/>
      <c r="QJR38" s="1844"/>
      <c r="QJS38" s="1844"/>
      <c r="QJT38" s="1844"/>
      <c r="QJU38" s="1844"/>
      <c r="QJV38" s="1844"/>
      <c r="QJW38" s="1844"/>
      <c r="QJX38" s="1844"/>
      <c r="QJY38" s="1844"/>
      <c r="QJZ38" s="1844"/>
      <c r="QKA38" s="1844"/>
      <c r="QKB38" s="1844"/>
      <c r="QKC38" s="1844"/>
      <c r="QKD38" s="1844"/>
      <c r="QKE38" s="1844"/>
      <c r="QKF38" s="1844"/>
      <c r="QKG38" s="1844"/>
      <c r="QKH38" s="1844"/>
      <c r="QKI38" s="1844"/>
      <c r="QKJ38" s="1844"/>
      <c r="QKK38" s="1844"/>
      <c r="QKL38" s="1844"/>
      <c r="QKM38" s="1844"/>
      <c r="QKN38" s="1844"/>
      <c r="QKO38" s="1844"/>
      <c r="QKP38" s="1844"/>
      <c r="QKQ38" s="1844"/>
      <c r="QKR38" s="1844"/>
      <c r="QKS38" s="1844"/>
      <c r="QKT38" s="1844"/>
      <c r="QKU38" s="1844"/>
      <c r="QKV38" s="1844"/>
      <c r="QKW38" s="1844"/>
      <c r="QKX38" s="1844"/>
      <c r="QKY38" s="1844"/>
      <c r="QKZ38" s="1844"/>
      <c r="QLA38" s="1844"/>
      <c r="QLB38" s="1844"/>
      <c r="QLC38" s="1844"/>
      <c r="QLD38" s="1844"/>
      <c r="QLE38" s="1844"/>
      <c r="QLF38" s="1844"/>
      <c r="QLG38" s="1844"/>
      <c r="QLH38" s="1844"/>
      <c r="QLI38" s="1844"/>
      <c r="QLJ38" s="1844"/>
      <c r="QLK38" s="1844"/>
      <c r="QLL38" s="1844"/>
      <c r="QLM38" s="1844"/>
      <c r="QLN38" s="1844"/>
      <c r="QLO38" s="1844"/>
      <c r="QLP38" s="1844"/>
      <c r="QLQ38" s="1844"/>
      <c r="QLR38" s="1844"/>
      <c r="QLS38" s="1844"/>
      <c r="QLT38" s="1844"/>
      <c r="QLU38" s="1844"/>
      <c r="QLV38" s="1844"/>
      <c r="QLW38" s="1844"/>
      <c r="QLX38" s="1844"/>
      <c r="QLY38" s="1844"/>
      <c r="QLZ38" s="1844"/>
      <c r="QMA38" s="1844"/>
      <c r="QMB38" s="1844"/>
      <c r="QMC38" s="1844"/>
      <c r="QMD38" s="1844"/>
      <c r="QME38" s="1844"/>
      <c r="QMF38" s="1844"/>
      <c r="QMG38" s="1844"/>
      <c r="QMH38" s="1844"/>
      <c r="QMI38" s="1844"/>
      <c r="QMJ38" s="1844"/>
      <c r="QMK38" s="1844"/>
      <c r="QML38" s="1844"/>
      <c r="QMM38" s="1844"/>
      <c r="QMN38" s="1844"/>
      <c r="QMO38" s="1844"/>
      <c r="QMP38" s="1844"/>
      <c r="QMQ38" s="1844"/>
      <c r="QMR38" s="1844"/>
      <c r="QMS38" s="1844"/>
      <c r="QMT38" s="1844"/>
      <c r="QMU38" s="1844"/>
      <c r="QMV38" s="1844"/>
      <c r="QMW38" s="1844"/>
      <c r="QMX38" s="1844"/>
      <c r="QMY38" s="1844"/>
      <c r="QMZ38" s="1844"/>
      <c r="QNA38" s="1844"/>
      <c r="QNB38" s="1844"/>
      <c r="QNC38" s="1844"/>
      <c r="QND38" s="1844"/>
      <c r="QNE38" s="1844"/>
      <c r="QNF38" s="1844"/>
      <c r="QNG38" s="1844"/>
      <c r="QNH38" s="1844"/>
      <c r="QNI38" s="1844"/>
      <c r="QNJ38" s="1844"/>
      <c r="QNK38" s="1844"/>
      <c r="QNL38" s="1844"/>
      <c r="QNM38" s="1844"/>
      <c r="QNN38" s="1844"/>
      <c r="QNO38" s="1844"/>
      <c r="QNP38" s="1844"/>
      <c r="QNQ38" s="1844"/>
      <c r="QNR38" s="1844"/>
      <c r="QNS38" s="1844"/>
      <c r="QNT38" s="1844"/>
      <c r="QNU38" s="1844"/>
      <c r="QNV38" s="1844"/>
      <c r="QNW38" s="1844"/>
      <c r="QNX38" s="1844"/>
      <c r="QNY38" s="1844"/>
      <c r="QNZ38" s="1844"/>
      <c r="QOA38" s="1844"/>
      <c r="QOB38" s="1844"/>
      <c r="QOC38" s="1844"/>
      <c r="QOD38" s="1844"/>
      <c r="QOE38" s="1844"/>
      <c r="QOF38" s="1844"/>
      <c r="QOG38" s="1844"/>
      <c r="QOH38" s="1844"/>
      <c r="QOI38" s="1844"/>
      <c r="QOJ38" s="1844"/>
      <c r="QOK38" s="1844"/>
      <c r="QOL38" s="1844"/>
      <c r="QOM38" s="1844"/>
      <c r="QON38" s="1844"/>
      <c r="QOO38" s="1844"/>
      <c r="QOP38" s="1844"/>
      <c r="QOQ38" s="1844"/>
      <c r="QOR38" s="1844"/>
      <c r="QOS38" s="1844"/>
      <c r="QOT38" s="1844"/>
      <c r="QOU38" s="1844"/>
      <c r="QOV38" s="1844"/>
      <c r="QOW38" s="1844"/>
      <c r="QOX38" s="1844"/>
      <c r="QOY38" s="1844"/>
      <c r="QOZ38" s="1844"/>
      <c r="QPA38" s="1844"/>
      <c r="QPB38" s="1844"/>
      <c r="QPC38" s="1844"/>
      <c r="QPD38" s="1844"/>
      <c r="QPE38" s="1844"/>
      <c r="QPF38" s="1844"/>
      <c r="QPG38" s="1844"/>
      <c r="QPH38" s="1844"/>
      <c r="QPI38" s="1844"/>
      <c r="QPJ38" s="1844"/>
      <c r="QPK38" s="1844"/>
      <c r="QPL38" s="1844"/>
      <c r="QPM38" s="1844"/>
      <c r="QPN38" s="1844"/>
      <c r="QPO38" s="1844"/>
      <c r="QPP38" s="1844"/>
      <c r="QPQ38" s="1844"/>
      <c r="QPR38" s="1844"/>
      <c r="QPS38" s="1844"/>
      <c r="QPT38" s="1844"/>
      <c r="QPU38" s="1844"/>
      <c r="QPV38" s="1844"/>
      <c r="QPW38" s="1844"/>
      <c r="QPX38" s="1844"/>
      <c r="QPY38" s="1844"/>
      <c r="QPZ38" s="1844"/>
      <c r="QQA38" s="1844"/>
      <c r="QQB38" s="1844"/>
      <c r="QQC38" s="1844"/>
      <c r="QQD38" s="1844"/>
      <c r="QQE38" s="1844"/>
      <c r="QQF38" s="1844"/>
      <c r="QQG38" s="1844"/>
      <c r="QQH38" s="1844"/>
      <c r="QQI38" s="1844"/>
      <c r="QQJ38" s="1844"/>
      <c r="QQK38" s="1844"/>
      <c r="QQL38" s="1844"/>
      <c r="QQM38" s="1844"/>
      <c r="QQN38" s="1844"/>
      <c r="QQO38" s="1844"/>
      <c r="QQP38" s="1844"/>
      <c r="QQQ38" s="1844"/>
      <c r="QQR38" s="1844"/>
      <c r="QQS38" s="1844"/>
      <c r="QQT38" s="1844"/>
      <c r="QQU38" s="1844"/>
      <c r="QQV38" s="1844"/>
      <c r="QQW38" s="1844"/>
      <c r="QQX38" s="1844"/>
      <c r="QQY38" s="1844"/>
      <c r="QQZ38" s="1844"/>
      <c r="QRA38" s="1844"/>
      <c r="QRB38" s="1844"/>
      <c r="QRC38" s="1844"/>
      <c r="QRD38" s="1844"/>
      <c r="QRE38" s="1844"/>
      <c r="QRF38" s="1844"/>
      <c r="QRG38" s="1844"/>
      <c r="QRH38" s="1844"/>
      <c r="QRI38" s="1844"/>
      <c r="QRJ38" s="1844"/>
      <c r="QRK38" s="1844"/>
      <c r="QRL38" s="1844"/>
      <c r="QRM38" s="1844"/>
      <c r="QRN38" s="1844"/>
      <c r="QRO38" s="1844"/>
      <c r="QRP38" s="1844"/>
      <c r="QRQ38" s="1844"/>
      <c r="QRR38" s="1844"/>
      <c r="QRS38" s="1844"/>
      <c r="QRT38" s="1844"/>
      <c r="QRU38" s="1844"/>
      <c r="QRV38" s="1844"/>
      <c r="QRW38" s="1844"/>
      <c r="QRX38" s="1844"/>
      <c r="QRY38" s="1844"/>
      <c r="QRZ38" s="1844"/>
      <c r="QSA38" s="1844"/>
      <c r="QSB38" s="1844"/>
      <c r="QSC38" s="1844"/>
      <c r="QSD38" s="1844"/>
      <c r="QSE38" s="1844"/>
      <c r="QSF38" s="1844"/>
      <c r="QSG38" s="1844"/>
      <c r="QSH38" s="1844"/>
      <c r="QSI38" s="1844"/>
      <c r="QSJ38" s="1844"/>
      <c r="QSK38" s="1844"/>
      <c r="QSL38" s="1844"/>
      <c r="QSM38" s="1844"/>
      <c r="QSN38" s="1844"/>
      <c r="QSO38" s="1844"/>
      <c r="QSP38" s="1844"/>
      <c r="QSQ38" s="1844"/>
      <c r="QSR38" s="1844"/>
      <c r="QSS38" s="1844"/>
      <c r="QST38" s="1844"/>
      <c r="QSU38" s="1844"/>
      <c r="QSV38" s="1844"/>
      <c r="QSW38" s="1844"/>
      <c r="QSX38" s="1844"/>
      <c r="QSY38" s="1844"/>
      <c r="QSZ38" s="1844"/>
      <c r="QTA38" s="1844"/>
      <c r="QTB38" s="1844"/>
      <c r="QTC38" s="1844"/>
      <c r="QTD38" s="1844"/>
      <c r="QTE38" s="1844"/>
      <c r="QTF38" s="1844"/>
      <c r="QTG38" s="1844"/>
      <c r="QTH38" s="1844"/>
      <c r="QTI38" s="1844"/>
      <c r="QTJ38" s="1844"/>
      <c r="QTK38" s="1844"/>
      <c r="QTL38" s="1844"/>
      <c r="QTM38" s="1844"/>
      <c r="QTN38" s="1844"/>
      <c r="QTO38" s="1844"/>
      <c r="QTP38" s="1844"/>
      <c r="QTQ38" s="1844"/>
      <c r="QTR38" s="1844"/>
      <c r="QTS38" s="1844"/>
      <c r="QTT38" s="1844"/>
      <c r="QTU38" s="1844"/>
      <c r="QTV38" s="1844"/>
      <c r="QTW38" s="1844"/>
      <c r="QTX38" s="1844"/>
      <c r="QTY38" s="1844"/>
      <c r="QTZ38" s="1844"/>
      <c r="QUA38" s="1844"/>
      <c r="QUB38" s="1844"/>
      <c r="QUC38" s="1844"/>
      <c r="QUD38" s="1844"/>
      <c r="QUE38" s="1844"/>
      <c r="QUF38" s="1844"/>
      <c r="QUG38" s="1844"/>
      <c r="QUH38" s="1844"/>
      <c r="QUI38" s="1844"/>
      <c r="QUJ38" s="1844"/>
      <c r="QUK38" s="1844"/>
      <c r="QUL38" s="1844"/>
      <c r="QUM38" s="1844"/>
      <c r="QUN38" s="1844"/>
      <c r="QUO38" s="1844"/>
      <c r="QUP38" s="1844"/>
      <c r="QUQ38" s="1844"/>
      <c r="QUR38" s="1844"/>
      <c r="QUS38" s="1844"/>
      <c r="QUT38" s="1844"/>
      <c r="QUU38" s="1844"/>
      <c r="QUV38" s="1844"/>
      <c r="QUW38" s="1844"/>
      <c r="QUX38" s="1844"/>
      <c r="QUY38" s="1844"/>
      <c r="QUZ38" s="1844"/>
      <c r="QVA38" s="1844"/>
      <c r="QVB38" s="1844"/>
      <c r="QVC38" s="1844"/>
      <c r="QVD38" s="1844"/>
      <c r="QVE38" s="1844"/>
      <c r="QVF38" s="1844"/>
      <c r="QVG38" s="1844"/>
      <c r="QVH38" s="1844"/>
      <c r="QVI38" s="1844"/>
      <c r="QVJ38" s="1844"/>
      <c r="QVK38" s="1844"/>
      <c r="QVL38" s="1844"/>
      <c r="QVM38" s="1844"/>
      <c r="QVN38" s="1844"/>
      <c r="QVO38" s="1844"/>
      <c r="QVP38" s="1844"/>
      <c r="QVQ38" s="1844"/>
      <c r="QVR38" s="1844"/>
      <c r="QVS38" s="1844"/>
      <c r="QVT38" s="1844"/>
      <c r="QVU38" s="1844"/>
      <c r="QVV38" s="1844"/>
      <c r="QVW38" s="1844"/>
      <c r="QVX38" s="1844"/>
      <c r="QVY38" s="1844"/>
      <c r="QVZ38" s="1844"/>
      <c r="QWA38" s="1844"/>
      <c r="QWB38" s="1844"/>
      <c r="QWC38" s="1844"/>
      <c r="QWD38" s="1844"/>
      <c r="QWE38" s="1844"/>
      <c r="QWF38" s="1844"/>
      <c r="QWG38" s="1844"/>
      <c r="QWH38" s="1844"/>
      <c r="QWI38" s="1844"/>
      <c r="QWJ38" s="1844"/>
      <c r="QWK38" s="1844"/>
      <c r="QWL38" s="1844"/>
      <c r="QWM38" s="1844"/>
      <c r="QWN38" s="1844"/>
      <c r="QWO38" s="1844"/>
      <c r="QWP38" s="1844"/>
      <c r="QWQ38" s="1844"/>
      <c r="QWR38" s="1844"/>
      <c r="QWS38" s="1844"/>
      <c r="QWT38" s="1844"/>
      <c r="QWU38" s="1844"/>
      <c r="QWV38" s="1844"/>
      <c r="QWW38" s="1844"/>
      <c r="QWX38" s="1844"/>
      <c r="QWY38" s="1844"/>
      <c r="QWZ38" s="1844"/>
      <c r="QXA38" s="1844"/>
      <c r="QXB38" s="1844"/>
      <c r="QXC38" s="1844"/>
      <c r="QXD38" s="1844"/>
      <c r="QXE38" s="1844"/>
      <c r="QXF38" s="1844"/>
      <c r="QXG38" s="1844"/>
      <c r="QXH38" s="1844"/>
      <c r="QXI38" s="1844"/>
      <c r="QXJ38" s="1844"/>
      <c r="QXK38" s="1844"/>
      <c r="QXL38" s="1844"/>
      <c r="QXM38" s="1844"/>
      <c r="QXN38" s="1844"/>
      <c r="QXO38" s="1844"/>
      <c r="QXP38" s="1844"/>
      <c r="QXQ38" s="1844"/>
      <c r="QXR38" s="1844"/>
      <c r="QXS38" s="1844"/>
      <c r="QXT38" s="1844"/>
      <c r="QXU38" s="1844"/>
      <c r="QXV38" s="1844"/>
      <c r="QXW38" s="1844"/>
      <c r="QXX38" s="1844"/>
      <c r="QXY38" s="1844"/>
      <c r="QXZ38" s="1844"/>
      <c r="QYA38" s="1844"/>
      <c r="QYB38" s="1844"/>
      <c r="QYC38" s="1844"/>
      <c r="QYD38" s="1844"/>
      <c r="QYE38" s="1844"/>
      <c r="QYF38" s="1844"/>
      <c r="QYG38" s="1844"/>
      <c r="QYH38" s="1844"/>
      <c r="QYI38" s="1844"/>
      <c r="QYJ38" s="1844"/>
      <c r="QYK38" s="1844"/>
      <c r="QYL38" s="1844"/>
      <c r="QYM38" s="1844"/>
      <c r="QYN38" s="1844"/>
      <c r="QYO38" s="1844"/>
      <c r="QYP38" s="1844"/>
      <c r="QYQ38" s="1844"/>
      <c r="QYR38" s="1844"/>
      <c r="QYS38" s="1844"/>
      <c r="QYT38" s="1844"/>
      <c r="QYU38" s="1844"/>
      <c r="QYV38" s="1844"/>
      <c r="QYW38" s="1844"/>
      <c r="QYX38" s="1844"/>
      <c r="QYY38" s="1844"/>
      <c r="QYZ38" s="1844"/>
      <c r="QZA38" s="1844"/>
      <c r="QZB38" s="1844"/>
      <c r="QZC38" s="1844"/>
      <c r="QZD38" s="1844"/>
      <c r="QZE38" s="1844"/>
      <c r="QZF38" s="1844"/>
      <c r="QZG38" s="1844"/>
      <c r="QZH38" s="1844"/>
      <c r="QZI38" s="1844"/>
      <c r="QZJ38" s="1844"/>
      <c r="QZK38" s="1844"/>
      <c r="QZL38" s="1844"/>
      <c r="QZM38" s="1844"/>
      <c r="QZN38" s="1844"/>
      <c r="QZO38" s="1844"/>
      <c r="QZP38" s="1844"/>
      <c r="QZQ38" s="1844"/>
      <c r="QZR38" s="1844"/>
      <c r="QZS38" s="1844"/>
      <c r="QZT38" s="1844"/>
      <c r="QZU38" s="1844"/>
      <c r="QZV38" s="1844"/>
      <c r="QZW38" s="1844"/>
      <c r="QZX38" s="1844"/>
      <c r="QZY38" s="1844"/>
      <c r="QZZ38" s="1844"/>
      <c r="RAA38" s="1844"/>
      <c r="RAB38" s="1844"/>
      <c r="RAC38" s="1844"/>
      <c r="RAD38" s="1844"/>
      <c r="RAE38" s="1844"/>
      <c r="RAF38" s="1844"/>
      <c r="RAG38" s="1844"/>
      <c r="RAH38" s="1844"/>
      <c r="RAI38" s="1844"/>
      <c r="RAJ38" s="1844"/>
      <c r="RAK38" s="1844"/>
      <c r="RAL38" s="1844"/>
      <c r="RAM38" s="1844"/>
      <c r="RAN38" s="1844"/>
      <c r="RAO38" s="1844"/>
      <c r="RAP38" s="1844"/>
      <c r="RAQ38" s="1844"/>
      <c r="RAR38" s="1844"/>
      <c r="RAS38" s="1844"/>
      <c r="RAT38" s="1844"/>
      <c r="RAU38" s="1844"/>
      <c r="RAV38" s="1844"/>
      <c r="RAW38" s="1844"/>
      <c r="RAX38" s="1844"/>
      <c r="RAY38" s="1844"/>
      <c r="RAZ38" s="1844"/>
      <c r="RBA38" s="1844"/>
      <c r="RBB38" s="1844"/>
      <c r="RBC38" s="1844"/>
      <c r="RBD38" s="1844"/>
      <c r="RBE38" s="1844"/>
      <c r="RBF38" s="1844"/>
      <c r="RBG38" s="1844"/>
      <c r="RBH38" s="1844"/>
      <c r="RBI38" s="1844"/>
      <c r="RBJ38" s="1844"/>
      <c r="RBK38" s="1844"/>
      <c r="RBL38" s="1844"/>
      <c r="RBM38" s="1844"/>
      <c r="RBN38" s="1844"/>
      <c r="RBO38" s="1844"/>
      <c r="RBP38" s="1844"/>
      <c r="RBQ38" s="1844"/>
      <c r="RBR38" s="1844"/>
      <c r="RBS38" s="1844"/>
      <c r="RBT38" s="1844"/>
      <c r="RBU38" s="1844"/>
      <c r="RBV38" s="1844"/>
      <c r="RBW38" s="1844"/>
      <c r="RBX38" s="1844"/>
      <c r="RBY38" s="1844"/>
      <c r="RBZ38" s="1844"/>
      <c r="RCA38" s="1844"/>
      <c r="RCB38" s="1844"/>
      <c r="RCC38" s="1844"/>
      <c r="RCD38" s="1844"/>
      <c r="RCE38" s="1844"/>
      <c r="RCF38" s="1844"/>
      <c r="RCG38" s="1844"/>
      <c r="RCH38" s="1844"/>
      <c r="RCI38" s="1844"/>
      <c r="RCJ38" s="1844"/>
      <c r="RCK38" s="1844"/>
      <c r="RCL38" s="1844"/>
      <c r="RCM38" s="1844"/>
      <c r="RCN38" s="1844"/>
      <c r="RCO38" s="1844"/>
      <c r="RCP38" s="1844"/>
      <c r="RCQ38" s="1844"/>
      <c r="RCR38" s="1844"/>
      <c r="RCS38" s="1844"/>
      <c r="RCT38" s="1844"/>
      <c r="RCU38" s="1844"/>
      <c r="RCV38" s="1844"/>
      <c r="RCW38" s="1844"/>
      <c r="RCX38" s="1844"/>
      <c r="RCY38" s="1844"/>
      <c r="RCZ38" s="1844"/>
      <c r="RDA38" s="1844"/>
      <c r="RDB38" s="1844"/>
      <c r="RDC38" s="1844"/>
      <c r="RDD38" s="1844"/>
      <c r="RDE38" s="1844"/>
      <c r="RDF38" s="1844"/>
      <c r="RDG38" s="1844"/>
      <c r="RDH38" s="1844"/>
      <c r="RDI38" s="1844"/>
      <c r="RDJ38" s="1844"/>
      <c r="RDK38" s="1844"/>
      <c r="RDL38" s="1844"/>
      <c r="RDM38" s="1844"/>
      <c r="RDN38" s="1844"/>
      <c r="RDO38" s="1844"/>
      <c r="RDP38" s="1844"/>
      <c r="RDQ38" s="1844"/>
      <c r="RDR38" s="1844"/>
      <c r="RDS38" s="1844"/>
      <c r="RDT38" s="1844"/>
      <c r="RDU38" s="1844"/>
      <c r="RDV38" s="1844"/>
      <c r="RDW38" s="1844"/>
      <c r="RDX38" s="1844"/>
      <c r="RDY38" s="1844"/>
      <c r="RDZ38" s="1844"/>
      <c r="REA38" s="1844"/>
      <c r="REB38" s="1844"/>
      <c r="REC38" s="1844"/>
      <c r="RED38" s="1844"/>
      <c r="REE38" s="1844"/>
      <c r="REF38" s="1844"/>
      <c r="REG38" s="1844"/>
      <c r="REH38" s="1844"/>
      <c r="REI38" s="1844"/>
      <c r="REJ38" s="1844"/>
      <c r="REK38" s="1844"/>
      <c r="REL38" s="1844"/>
      <c r="REM38" s="1844"/>
      <c r="REN38" s="1844"/>
      <c r="REO38" s="1844"/>
      <c r="REP38" s="1844"/>
      <c r="REQ38" s="1844"/>
      <c r="RER38" s="1844"/>
      <c r="RES38" s="1844"/>
      <c r="RET38" s="1844"/>
      <c r="REU38" s="1844"/>
      <c r="REV38" s="1844"/>
      <c r="REW38" s="1844"/>
      <c r="REX38" s="1844"/>
      <c r="REY38" s="1844"/>
      <c r="REZ38" s="1844"/>
      <c r="RFA38" s="1844"/>
      <c r="RFB38" s="1844"/>
      <c r="RFC38" s="1844"/>
      <c r="RFD38" s="1844"/>
      <c r="RFE38" s="1844"/>
      <c r="RFF38" s="1844"/>
      <c r="RFG38" s="1844"/>
      <c r="RFH38" s="1844"/>
      <c r="RFI38" s="1844"/>
      <c r="RFJ38" s="1844"/>
      <c r="RFK38" s="1844"/>
      <c r="RFL38" s="1844"/>
      <c r="RFM38" s="1844"/>
      <c r="RFN38" s="1844"/>
      <c r="RFO38" s="1844"/>
      <c r="RFP38" s="1844"/>
      <c r="RFQ38" s="1844"/>
      <c r="RFR38" s="1844"/>
      <c r="RFS38" s="1844"/>
      <c r="RFT38" s="1844"/>
      <c r="RFU38" s="1844"/>
      <c r="RFV38" s="1844"/>
      <c r="RFW38" s="1844"/>
      <c r="RFX38" s="1844"/>
      <c r="RFY38" s="1844"/>
      <c r="RFZ38" s="1844"/>
      <c r="RGA38" s="1844"/>
      <c r="RGB38" s="1844"/>
      <c r="RGC38" s="1844"/>
      <c r="RGD38" s="1844"/>
      <c r="RGE38" s="1844"/>
      <c r="RGF38" s="1844"/>
      <c r="RGG38" s="1844"/>
      <c r="RGH38" s="1844"/>
      <c r="RGI38" s="1844"/>
      <c r="RGJ38" s="1844"/>
      <c r="RGK38" s="1844"/>
      <c r="RGL38" s="1844"/>
      <c r="RGM38" s="1844"/>
      <c r="RGN38" s="1844"/>
      <c r="RGO38" s="1844"/>
      <c r="RGP38" s="1844"/>
      <c r="RGQ38" s="1844"/>
      <c r="RGR38" s="1844"/>
      <c r="RGS38" s="1844"/>
      <c r="RGT38" s="1844"/>
      <c r="RGU38" s="1844"/>
      <c r="RGV38" s="1844"/>
      <c r="RGW38" s="1844"/>
      <c r="RGX38" s="1844"/>
      <c r="RGY38" s="1844"/>
      <c r="RGZ38" s="1844"/>
      <c r="RHA38" s="1844"/>
      <c r="RHB38" s="1844"/>
      <c r="RHC38" s="1844"/>
      <c r="RHD38" s="1844"/>
      <c r="RHE38" s="1844"/>
      <c r="RHF38" s="1844"/>
      <c r="RHG38" s="1844"/>
      <c r="RHH38" s="1844"/>
      <c r="RHI38" s="1844"/>
      <c r="RHJ38" s="1844"/>
      <c r="RHK38" s="1844"/>
      <c r="RHL38" s="1844"/>
      <c r="RHM38" s="1844"/>
      <c r="RHN38" s="1844"/>
      <c r="RHO38" s="1844"/>
      <c r="RHP38" s="1844"/>
      <c r="RHQ38" s="1844"/>
      <c r="RHR38" s="1844"/>
      <c r="RHS38" s="1844"/>
      <c r="RHT38" s="1844"/>
      <c r="RHU38" s="1844"/>
      <c r="RHV38" s="1844"/>
      <c r="RHW38" s="1844"/>
      <c r="RHX38" s="1844"/>
      <c r="RHY38" s="1844"/>
      <c r="RHZ38" s="1844"/>
      <c r="RIA38" s="1844"/>
      <c r="RIB38" s="1844"/>
      <c r="RIC38" s="1844"/>
      <c r="RID38" s="1844"/>
      <c r="RIE38" s="1844"/>
      <c r="RIF38" s="1844"/>
      <c r="RIG38" s="1844"/>
      <c r="RIH38" s="1844"/>
      <c r="RII38" s="1844"/>
      <c r="RIJ38" s="1844"/>
      <c r="RIK38" s="1844"/>
      <c r="RIL38" s="1844"/>
      <c r="RIM38" s="1844"/>
      <c r="RIN38" s="1844"/>
      <c r="RIO38" s="1844"/>
      <c r="RIP38" s="1844"/>
      <c r="RIQ38" s="1844"/>
      <c r="RIR38" s="1844"/>
      <c r="RIS38" s="1844"/>
      <c r="RIT38" s="1844"/>
      <c r="RIU38" s="1844"/>
      <c r="RIV38" s="1844"/>
      <c r="RIW38" s="1844"/>
      <c r="RIX38" s="1844"/>
      <c r="RIY38" s="1844"/>
      <c r="RIZ38" s="1844"/>
      <c r="RJA38" s="1844"/>
      <c r="RJB38" s="1844"/>
      <c r="RJC38" s="1844"/>
      <c r="RJD38" s="1844"/>
      <c r="RJE38" s="1844"/>
      <c r="RJF38" s="1844"/>
      <c r="RJG38" s="1844"/>
      <c r="RJH38" s="1844"/>
      <c r="RJI38" s="1844"/>
      <c r="RJJ38" s="1844"/>
      <c r="RJK38" s="1844"/>
      <c r="RJL38" s="1844"/>
      <c r="RJM38" s="1844"/>
      <c r="RJN38" s="1844"/>
      <c r="RJO38" s="1844"/>
      <c r="RJP38" s="1844"/>
      <c r="RJQ38" s="1844"/>
      <c r="RJR38" s="1844"/>
      <c r="RJS38" s="1844"/>
      <c r="RJT38" s="1844"/>
      <c r="RJU38" s="1844"/>
      <c r="RJV38" s="1844"/>
      <c r="RJW38" s="1844"/>
      <c r="RJX38" s="1844"/>
      <c r="RJY38" s="1844"/>
      <c r="RJZ38" s="1844"/>
      <c r="RKA38" s="1844"/>
      <c r="RKB38" s="1844"/>
      <c r="RKC38" s="1844"/>
      <c r="RKD38" s="1844"/>
      <c r="RKE38" s="1844"/>
      <c r="RKF38" s="1844"/>
      <c r="RKG38" s="1844"/>
      <c r="RKH38" s="1844"/>
      <c r="RKI38" s="1844"/>
      <c r="RKJ38" s="1844"/>
      <c r="RKK38" s="1844"/>
      <c r="RKL38" s="1844"/>
      <c r="RKM38" s="1844"/>
      <c r="RKN38" s="1844"/>
      <c r="RKO38" s="1844"/>
      <c r="RKP38" s="1844"/>
      <c r="RKQ38" s="1844"/>
      <c r="RKR38" s="1844"/>
      <c r="RKS38" s="1844"/>
      <c r="RKT38" s="1844"/>
      <c r="RKU38" s="1844"/>
      <c r="RKV38" s="1844"/>
      <c r="RKW38" s="1844"/>
      <c r="RKX38" s="1844"/>
      <c r="RKY38" s="1844"/>
      <c r="RKZ38" s="1844"/>
      <c r="RLA38" s="1844"/>
      <c r="RLB38" s="1844"/>
      <c r="RLC38" s="1844"/>
      <c r="RLD38" s="1844"/>
      <c r="RLE38" s="1844"/>
      <c r="RLF38" s="1844"/>
      <c r="RLG38" s="1844"/>
      <c r="RLH38" s="1844"/>
      <c r="RLI38" s="1844"/>
      <c r="RLJ38" s="1844"/>
      <c r="RLK38" s="1844"/>
      <c r="RLL38" s="1844"/>
      <c r="RLM38" s="1844"/>
      <c r="RLN38" s="1844"/>
      <c r="RLO38" s="1844"/>
      <c r="RLP38" s="1844"/>
      <c r="RLQ38" s="1844"/>
      <c r="RLR38" s="1844"/>
      <c r="RLS38" s="1844"/>
      <c r="RLT38" s="1844"/>
      <c r="RLU38" s="1844"/>
      <c r="RLV38" s="1844"/>
      <c r="RLW38" s="1844"/>
      <c r="RLX38" s="1844"/>
      <c r="RLY38" s="1844"/>
      <c r="RLZ38" s="1844"/>
      <c r="RMA38" s="1844"/>
      <c r="RMB38" s="1844"/>
      <c r="RMC38" s="1844"/>
      <c r="RMD38" s="1844"/>
      <c r="RME38" s="1844"/>
      <c r="RMF38" s="1844"/>
      <c r="RMG38" s="1844"/>
      <c r="RMH38" s="1844"/>
      <c r="RMI38" s="1844"/>
      <c r="RMJ38" s="1844"/>
      <c r="RMK38" s="1844"/>
      <c r="RML38" s="1844"/>
      <c r="RMM38" s="1844"/>
      <c r="RMN38" s="1844"/>
      <c r="RMO38" s="1844"/>
      <c r="RMP38" s="1844"/>
      <c r="RMQ38" s="1844"/>
      <c r="RMR38" s="1844"/>
      <c r="RMS38" s="1844"/>
      <c r="RMT38" s="1844"/>
      <c r="RMU38" s="1844"/>
      <c r="RMV38" s="1844"/>
      <c r="RMW38" s="1844"/>
      <c r="RMX38" s="1844"/>
      <c r="RMY38" s="1844"/>
      <c r="RMZ38" s="1844"/>
      <c r="RNA38" s="1844"/>
      <c r="RNB38" s="1844"/>
      <c r="RNC38" s="1844"/>
      <c r="RND38" s="1844"/>
      <c r="RNE38" s="1844"/>
      <c r="RNF38" s="1844"/>
      <c r="RNG38" s="1844"/>
      <c r="RNH38" s="1844"/>
      <c r="RNI38" s="1844"/>
      <c r="RNJ38" s="1844"/>
      <c r="RNK38" s="1844"/>
      <c r="RNL38" s="1844"/>
      <c r="RNM38" s="1844"/>
      <c r="RNN38" s="1844"/>
      <c r="RNO38" s="1844"/>
      <c r="RNP38" s="1844"/>
      <c r="RNQ38" s="1844"/>
      <c r="RNR38" s="1844"/>
      <c r="RNS38" s="1844"/>
      <c r="RNT38" s="1844"/>
      <c r="RNU38" s="1844"/>
      <c r="RNV38" s="1844"/>
      <c r="RNW38" s="1844"/>
      <c r="RNX38" s="1844"/>
      <c r="RNY38" s="1844"/>
      <c r="RNZ38" s="1844"/>
      <c r="ROA38" s="1844"/>
      <c r="ROB38" s="1844"/>
      <c r="ROC38" s="1844"/>
      <c r="ROD38" s="1844"/>
      <c r="ROE38" s="1844"/>
      <c r="ROF38" s="1844"/>
      <c r="ROG38" s="1844"/>
      <c r="ROH38" s="1844"/>
      <c r="ROI38" s="1844"/>
      <c r="ROJ38" s="1844"/>
      <c r="ROK38" s="1844"/>
      <c r="ROL38" s="1844"/>
      <c r="ROM38" s="1844"/>
      <c r="RON38" s="1844"/>
      <c r="ROO38" s="1844"/>
      <c r="ROP38" s="1844"/>
      <c r="ROQ38" s="1844"/>
      <c r="ROR38" s="1844"/>
      <c r="ROS38" s="1844"/>
      <c r="ROT38" s="1844"/>
      <c r="ROU38" s="1844"/>
      <c r="ROV38" s="1844"/>
      <c r="ROW38" s="1844"/>
      <c r="ROX38" s="1844"/>
      <c r="ROY38" s="1844"/>
      <c r="ROZ38" s="1844"/>
      <c r="RPA38" s="1844"/>
      <c r="RPB38" s="1844"/>
      <c r="RPC38" s="1844"/>
      <c r="RPD38" s="1844"/>
      <c r="RPE38" s="1844"/>
      <c r="RPF38" s="1844"/>
      <c r="RPG38" s="1844"/>
      <c r="RPH38" s="1844"/>
      <c r="RPI38" s="1844"/>
      <c r="RPJ38" s="1844"/>
      <c r="RPK38" s="1844"/>
      <c r="RPL38" s="1844"/>
      <c r="RPM38" s="1844"/>
      <c r="RPN38" s="1844"/>
      <c r="RPO38" s="1844"/>
      <c r="RPP38" s="1844"/>
      <c r="RPQ38" s="1844"/>
      <c r="RPR38" s="1844"/>
      <c r="RPS38" s="1844"/>
      <c r="RPT38" s="1844"/>
      <c r="RPU38" s="1844"/>
      <c r="RPV38" s="1844"/>
      <c r="RPW38" s="1844"/>
      <c r="RPX38" s="1844"/>
      <c r="RPY38" s="1844"/>
      <c r="RPZ38" s="1844"/>
      <c r="RQA38" s="1844"/>
      <c r="RQB38" s="1844"/>
      <c r="RQC38" s="1844"/>
      <c r="RQD38" s="1844"/>
      <c r="RQE38" s="1844"/>
      <c r="RQF38" s="1844"/>
      <c r="RQG38" s="1844"/>
      <c r="RQH38" s="1844"/>
      <c r="RQI38" s="1844"/>
      <c r="RQJ38" s="1844"/>
      <c r="RQK38" s="1844"/>
      <c r="RQL38" s="1844"/>
      <c r="RQM38" s="1844"/>
      <c r="RQN38" s="1844"/>
      <c r="RQO38" s="1844"/>
      <c r="RQP38" s="1844"/>
      <c r="RQQ38" s="1844"/>
      <c r="RQR38" s="1844"/>
      <c r="RQS38" s="1844"/>
      <c r="RQT38" s="1844"/>
      <c r="RQU38" s="1844"/>
      <c r="RQV38" s="1844"/>
      <c r="RQW38" s="1844"/>
      <c r="RQX38" s="1844"/>
      <c r="RQY38" s="1844"/>
      <c r="RQZ38" s="1844"/>
      <c r="RRA38" s="1844"/>
      <c r="RRB38" s="1844"/>
      <c r="RRC38" s="1844"/>
      <c r="RRD38" s="1844"/>
      <c r="RRE38" s="1844"/>
      <c r="RRF38" s="1844"/>
      <c r="RRG38" s="1844"/>
      <c r="RRH38" s="1844"/>
      <c r="RRI38" s="1844"/>
      <c r="RRJ38" s="1844"/>
      <c r="RRK38" s="1844"/>
      <c r="RRL38" s="1844"/>
      <c r="RRM38" s="1844"/>
      <c r="RRN38" s="1844"/>
      <c r="RRO38" s="1844"/>
      <c r="RRP38" s="1844"/>
      <c r="RRQ38" s="1844"/>
      <c r="RRR38" s="1844"/>
      <c r="RRS38" s="1844"/>
      <c r="RRT38" s="1844"/>
      <c r="RRU38" s="1844"/>
      <c r="RRV38" s="1844"/>
      <c r="RRW38" s="1844"/>
      <c r="RRX38" s="1844"/>
      <c r="RRY38" s="1844"/>
      <c r="RRZ38" s="1844"/>
      <c r="RSA38" s="1844"/>
      <c r="RSB38" s="1844"/>
      <c r="RSC38" s="1844"/>
      <c r="RSD38" s="1844"/>
      <c r="RSE38" s="1844"/>
      <c r="RSF38" s="1844"/>
      <c r="RSG38" s="1844"/>
      <c r="RSH38" s="1844"/>
      <c r="RSI38" s="1844"/>
      <c r="RSJ38" s="1844"/>
      <c r="RSK38" s="1844"/>
      <c r="RSL38" s="1844"/>
      <c r="RSM38" s="1844"/>
      <c r="RSN38" s="1844"/>
      <c r="RSO38" s="1844"/>
      <c r="RSP38" s="1844"/>
      <c r="RSQ38" s="1844"/>
      <c r="RSR38" s="1844"/>
      <c r="RSS38" s="1844"/>
      <c r="RST38" s="1844"/>
      <c r="RSU38" s="1844"/>
      <c r="RSV38" s="1844"/>
      <c r="RSW38" s="1844"/>
      <c r="RSX38" s="1844"/>
      <c r="RSY38" s="1844"/>
      <c r="RSZ38" s="1844"/>
      <c r="RTA38" s="1844"/>
      <c r="RTB38" s="1844"/>
      <c r="RTC38" s="1844"/>
      <c r="RTD38" s="1844"/>
      <c r="RTE38" s="1844"/>
      <c r="RTF38" s="1844"/>
      <c r="RTG38" s="1844"/>
      <c r="RTH38" s="1844"/>
      <c r="RTI38" s="1844"/>
      <c r="RTJ38" s="1844"/>
      <c r="RTK38" s="1844"/>
      <c r="RTL38" s="1844"/>
      <c r="RTM38" s="1844"/>
      <c r="RTN38" s="1844"/>
      <c r="RTO38" s="1844"/>
      <c r="RTP38" s="1844"/>
      <c r="RTQ38" s="1844"/>
      <c r="RTR38" s="1844"/>
      <c r="RTS38" s="1844"/>
      <c r="RTT38" s="1844"/>
      <c r="RTU38" s="1844"/>
      <c r="RTV38" s="1844"/>
      <c r="RTW38" s="1844"/>
      <c r="RTX38" s="1844"/>
      <c r="RTY38" s="1844"/>
      <c r="RTZ38" s="1844"/>
      <c r="RUA38" s="1844"/>
      <c r="RUB38" s="1844"/>
      <c r="RUC38" s="1844"/>
      <c r="RUD38" s="1844"/>
      <c r="RUE38" s="1844"/>
      <c r="RUF38" s="1844"/>
      <c r="RUG38" s="1844"/>
      <c r="RUH38" s="1844"/>
      <c r="RUI38" s="1844"/>
      <c r="RUJ38" s="1844"/>
      <c r="RUK38" s="1844"/>
      <c r="RUL38" s="1844"/>
      <c r="RUM38" s="1844"/>
      <c r="RUN38" s="1844"/>
      <c r="RUO38" s="1844"/>
      <c r="RUP38" s="1844"/>
      <c r="RUQ38" s="1844"/>
      <c r="RUR38" s="1844"/>
      <c r="RUS38" s="1844"/>
      <c r="RUT38" s="1844"/>
      <c r="RUU38" s="1844"/>
      <c r="RUV38" s="1844"/>
      <c r="RUW38" s="1844"/>
      <c r="RUX38" s="1844"/>
      <c r="RUY38" s="1844"/>
      <c r="RUZ38" s="1844"/>
      <c r="RVA38" s="1844"/>
      <c r="RVB38" s="1844"/>
      <c r="RVC38" s="1844"/>
      <c r="RVD38" s="1844"/>
      <c r="RVE38" s="1844"/>
      <c r="RVF38" s="1844"/>
      <c r="RVG38" s="1844"/>
      <c r="RVH38" s="1844"/>
      <c r="RVI38" s="1844"/>
      <c r="RVJ38" s="1844"/>
      <c r="RVK38" s="1844"/>
      <c r="RVL38" s="1844"/>
      <c r="RVM38" s="1844"/>
      <c r="RVN38" s="1844"/>
      <c r="RVO38" s="1844"/>
      <c r="RVP38" s="1844"/>
      <c r="RVQ38" s="1844"/>
      <c r="RVR38" s="1844"/>
      <c r="RVS38" s="1844"/>
      <c r="RVT38" s="1844"/>
      <c r="RVU38" s="1844"/>
      <c r="RVV38" s="1844"/>
      <c r="RVW38" s="1844"/>
      <c r="RVX38" s="1844"/>
      <c r="RVY38" s="1844"/>
      <c r="RVZ38" s="1844"/>
      <c r="RWA38" s="1844"/>
      <c r="RWB38" s="1844"/>
      <c r="RWC38" s="1844"/>
      <c r="RWD38" s="1844"/>
      <c r="RWE38" s="1844"/>
      <c r="RWF38" s="1844"/>
      <c r="RWG38" s="1844"/>
      <c r="RWH38" s="1844"/>
      <c r="RWI38" s="1844"/>
      <c r="RWJ38" s="1844"/>
      <c r="RWK38" s="1844"/>
      <c r="RWL38" s="1844"/>
      <c r="RWM38" s="1844"/>
      <c r="RWN38" s="1844"/>
      <c r="RWO38" s="1844"/>
      <c r="RWP38" s="1844"/>
      <c r="RWQ38" s="1844"/>
      <c r="RWR38" s="1844"/>
      <c r="RWS38" s="1844"/>
      <c r="RWT38" s="1844"/>
      <c r="RWU38" s="1844"/>
      <c r="RWV38" s="1844"/>
      <c r="RWW38" s="1844"/>
      <c r="RWX38" s="1844"/>
      <c r="RWY38" s="1844"/>
      <c r="RWZ38" s="1844"/>
      <c r="RXA38" s="1844"/>
      <c r="RXB38" s="1844"/>
      <c r="RXC38" s="1844"/>
      <c r="RXD38" s="1844"/>
      <c r="RXE38" s="1844"/>
      <c r="RXF38" s="1844"/>
      <c r="RXG38" s="1844"/>
      <c r="RXH38" s="1844"/>
      <c r="RXI38" s="1844"/>
      <c r="RXJ38" s="1844"/>
      <c r="RXK38" s="1844"/>
      <c r="RXL38" s="1844"/>
      <c r="RXM38" s="1844"/>
      <c r="RXN38" s="1844"/>
      <c r="RXO38" s="1844"/>
      <c r="RXP38" s="1844"/>
      <c r="RXQ38" s="1844"/>
      <c r="RXR38" s="1844"/>
      <c r="RXS38" s="1844"/>
      <c r="RXT38" s="1844"/>
      <c r="RXU38" s="1844"/>
      <c r="RXV38" s="1844"/>
      <c r="RXW38" s="1844"/>
      <c r="RXX38" s="1844"/>
      <c r="RXY38" s="1844"/>
      <c r="RXZ38" s="1844"/>
      <c r="RYA38" s="1844"/>
      <c r="RYB38" s="1844"/>
      <c r="RYC38" s="1844"/>
      <c r="RYD38" s="1844"/>
      <c r="RYE38" s="1844"/>
      <c r="RYF38" s="1844"/>
      <c r="RYG38" s="1844"/>
      <c r="RYH38" s="1844"/>
      <c r="RYI38" s="1844"/>
      <c r="RYJ38" s="1844"/>
      <c r="RYK38" s="1844"/>
      <c r="RYL38" s="1844"/>
      <c r="RYM38" s="1844"/>
      <c r="RYN38" s="1844"/>
      <c r="RYO38" s="1844"/>
      <c r="RYP38" s="1844"/>
      <c r="RYQ38" s="1844"/>
      <c r="RYR38" s="1844"/>
      <c r="RYS38" s="1844"/>
      <c r="RYT38" s="1844"/>
      <c r="RYU38" s="1844"/>
      <c r="RYV38" s="1844"/>
      <c r="RYW38" s="1844"/>
      <c r="RYX38" s="1844"/>
      <c r="RYY38" s="1844"/>
      <c r="RYZ38" s="1844"/>
      <c r="RZA38" s="1844"/>
      <c r="RZB38" s="1844"/>
      <c r="RZC38" s="1844"/>
      <c r="RZD38" s="1844"/>
      <c r="RZE38" s="1844"/>
      <c r="RZF38" s="1844"/>
      <c r="RZG38" s="1844"/>
      <c r="RZH38" s="1844"/>
      <c r="RZI38" s="1844"/>
      <c r="RZJ38" s="1844"/>
      <c r="RZK38" s="1844"/>
      <c r="RZL38" s="1844"/>
      <c r="RZM38" s="1844"/>
      <c r="RZN38" s="1844"/>
      <c r="RZO38" s="1844"/>
      <c r="RZP38" s="1844"/>
      <c r="RZQ38" s="1844"/>
      <c r="RZR38" s="1844"/>
      <c r="RZS38" s="1844"/>
      <c r="RZT38" s="1844"/>
      <c r="RZU38" s="1844"/>
      <c r="RZV38" s="1844"/>
      <c r="RZW38" s="1844"/>
      <c r="RZX38" s="1844"/>
      <c r="RZY38" s="1844"/>
      <c r="RZZ38" s="1844"/>
      <c r="SAA38" s="1844"/>
      <c r="SAB38" s="1844"/>
      <c r="SAC38" s="1844"/>
      <c r="SAD38" s="1844"/>
      <c r="SAE38" s="1844"/>
      <c r="SAF38" s="1844"/>
      <c r="SAG38" s="1844"/>
      <c r="SAH38" s="1844"/>
      <c r="SAI38" s="1844"/>
      <c r="SAJ38" s="1844"/>
      <c r="SAK38" s="1844"/>
      <c r="SAL38" s="1844"/>
      <c r="SAM38" s="1844"/>
      <c r="SAN38" s="1844"/>
      <c r="SAO38" s="1844"/>
      <c r="SAP38" s="1844"/>
      <c r="SAQ38" s="1844"/>
      <c r="SAR38" s="1844"/>
      <c r="SAS38" s="1844"/>
      <c r="SAT38" s="1844"/>
      <c r="SAU38" s="1844"/>
      <c r="SAV38" s="1844"/>
      <c r="SAW38" s="1844"/>
      <c r="SAX38" s="1844"/>
      <c r="SAY38" s="1844"/>
      <c r="SAZ38" s="1844"/>
      <c r="SBA38" s="1844"/>
      <c r="SBB38" s="1844"/>
      <c r="SBC38" s="1844"/>
      <c r="SBD38" s="1844"/>
      <c r="SBE38" s="1844"/>
      <c r="SBF38" s="1844"/>
      <c r="SBG38" s="1844"/>
      <c r="SBH38" s="1844"/>
      <c r="SBI38" s="1844"/>
      <c r="SBJ38" s="1844"/>
      <c r="SBK38" s="1844"/>
      <c r="SBL38" s="1844"/>
      <c r="SBM38" s="1844"/>
      <c r="SBN38" s="1844"/>
      <c r="SBO38" s="1844"/>
      <c r="SBP38" s="1844"/>
      <c r="SBQ38" s="1844"/>
      <c r="SBR38" s="1844"/>
      <c r="SBS38" s="1844"/>
      <c r="SBT38" s="1844"/>
      <c r="SBU38" s="1844"/>
      <c r="SBV38" s="1844"/>
      <c r="SBW38" s="1844"/>
      <c r="SBX38" s="1844"/>
      <c r="SBY38" s="1844"/>
      <c r="SBZ38" s="1844"/>
      <c r="SCA38" s="1844"/>
      <c r="SCB38" s="1844"/>
      <c r="SCC38" s="1844"/>
      <c r="SCD38" s="1844"/>
      <c r="SCE38" s="1844"/>
      <c r="SCF38" s="1844"/>
      <c r="SCG38" s="1844"/>
      <c r="SCH38" s="1844"/>
      <c r="SCI38" s="1844"/>
      <c r="SCJ38" s="1844"/>
      <c r="SCK38" s="1844"/>
      <c r="SCL38" s="1844"/>
      <c r="SCM38" s="1844"/>
      <c r="SCN38" s="1844"/>
      <c r="SCO38" s="1844"/>
      <c r="SCP38" s="1844"/>
      <c r="SCQ38" s="1844"/>
      <c r="SCR38" s="1844"/>
      <c r="SCS38" s="1844"/>
      <c r="SCT38" s="1844"/>
      <c r="SCU38" s="1844"/>
      <c r="SCV38" s="1844"/>
      <c r="SCW38" s="1844"/>
      <c r="SCX38" s="1844"/>
      <c r="SCY38" s="1844"/>
      <c r="SCZ38" s="1844"/>
      <c r="SDA38" s="1844"/>
      <c r="SDB38" s="1844"/>
      <c r="SDC38" s="1844"/>
      <c r="SDD38" s="1844"/>
      <c r="SDE38" s="1844"/>
      <c r="SDF38" s="1844"/>
      <c r="SDG38" s="1844"/>
      <c r="SDH38" s="1844"/>
      <c r="SDI38" s="1844"/>
      <c r="SDJ38" s="1844"/>
      <c r="SDK38" s="1844"/>
      <c r="SDL38" s="1844"/>
      <c r="SDM38" s="1844"/>
      <c r="SDN38" s="1844"/>
      <c r="SDO38" s="1844"/>
      <c r="SDP38" s="1844"/>
      <c r="SDQ38" s="1844"/>
      <c r="SDR38" s="1844"/>
      <c r="SDS38" s="1844"/>
      <c r="SDT38" s="1844"/>
      <c r="SDU38" s="1844"/>
      <c r="SDV38" s="1844"/>
      <c r="SDW38" s="1844"/>
      <c r="SDX38" s="1844"/>
      <c r="SDY38" s="1844"/>
      <c r="SDZ38" s="1844"/>
      <c r="SEA38" s="1844"/>
      <c r="SEB38" s="1844"/>
      <c r="SEC38" s="1844"/>
      <c r="SED38" s="1844"/>
      <c r="SEE38" s="1844"/>
      <c r="SEF38" s="1844"/>
      <c r="SEG38" s="1844"/>
      <c r="SEH38" s="1844"/>
      <c r="SEI38" s="1844"/>
      <c r="SEJ38" s="1844"/>
      <c r="SEK38" s="1844"/>
      <c r="SEL38" s="1844"/>
      <c r="SEM38" s="1844"/>
      <c r="SEN38" s="1844"/>
      <c r="SEO38" s="1844"/>
      <c r="SEP38" s="1844"/>
      <c r="SEQ38" s="1844"/>
      <c r="SER38" s="1844"/>
      <c r="SES38" s="1844"/>
      <c r="SET38" s="1844"/>
      <c r="SEU38" s="1844"/>
      <c r="SEV38" s="1844"/>
      <c r="SEW38" s="1844"/>
      <c r="SEX38" s="1844"/>
      <c r="SEY38" s="1844"/>
      <c r="SEZ38" s="1844"/>
      <c r="SFA38" s="1844"/>
      <c r="SFB38" s="1844"/>
      <c r="SFC38" s="1844"/>
      <c r="SFD38" s="1844"/>
      <c r="SFE38" s="1844"/>
      <c r="SFF38" s="1844"/>
      <c r="SFG38" s="1844"/>
      <c r="SFH38" s="1844"/>
      <c r="SFI38" s="1844"/>
      <c r="SFJ38" s="1844"/>
      <c r="SFK38" s="1844"/>
      <c r="SFL38" s="1844"/>
      <c r="SFM38" s="1844"/>
      <c r="SFN38" s="1844"/>
      <c r="SFO38" s="1844"/>
      <c r="SFP38" s="1844"/>
      <c r="SFQ38" s="1844"/>
      <c r="SFR38" s="1844"/>
      <c r="SFS38" s="1844"/>
      <c r="SFT38" s="1844"/>
      <c r="SFU38" s="1844"/>
      <c r="SFV38" s="1844"/>
      <c r="SFW38" s="1844"/>
      <c r="SFX38" s="1844"/>
      <c r="SFY38" s="1844"/>
      <c r="SFZ38" s="1844"/>
      <c r="SGA38" s="1844"/>
      <c r="SGB38" s="1844"/>
      <c r="SGC38" s="1844"/>
      <c r="SGD38" s="1844"/>
      <c r="SGE38" s="1844"/>
      <c r="SGF38" s="1844"/>
      <c r="SGG38" s="1844"/>
      <c r="SGH38" s="1844"/>
      <c r="SGI38" s="1844"/>
      <c r="SGJ38" s="1844"/>
      <c r="SGK38" s="1844"/>
      <c r="SGL38" s="1844"/>
      <c r="SGM38" s="1844"/>
      <c r="SGN38" s="1844"/>
      <c r="SGO38" s="1844"/>
      <c r="SGP38" s="1844"/>
      <c r="SGQ38" s="1844"/>
      <c r="SGR38" s="1844"/>
      <c r="SGS38" s="1844"/>
      <c r="SGT38" s="1844"/>
      <c r="SGU38" s="1844"/>
      <c r="SGV38" s="1844"/>
      <c r="SGW38" s="1844"/>
      <c r="SGX38" s="1844"/>
      <c r="SGY38" s="1844"/>
      <c r="SGZ38" s="1844"/>
      <c r="SHA38" s="1844"/>
      <c r="SHB38" s="1844"/>
      <c r="SHC38" s="1844"/>
      <c r="SHD38" s="1844"/>
      <c r="SHE38" s="1844"/>
      <c r="SHF38" s="1844"/>
      <c r="SHG38" s="1844"/>
      <c r="SHH38" s="1844"/>
      <c r="SHI38" s="1844"/>
      <c r="SHJ38" s="1844"/>
      <c r="SHK38" s="1844"/>
      <c r="SHL38" s="1844"/>
      <c r="SHM38" s="1844"/>
      <c r="SHN38" s="1844"/>
      <c r="SHO38" s="1844"/>
      <c r="SHP38" s="1844"/>
      <c r="SHQ38" s="1844"/>
      <c r="SHR38" s="1844"/>
      <c r="SHS38" s="1844"/>
      <c r="SHT38" s="1844"/>
      <c r="SHU38" s="1844"/>
      <c r="SHV38" s="1844"/>
      <c r="SHW38" s="1844"/>
      <c r="SHX38" s="1844"/>
      <c r="SHY38" s="1844"/>
      <c r="SHZ38" s="1844"/>
      <c r="SIA38" s="1844"/>
      <c r="SIB38" s="1844"/>
      <c r="SIC38" s="1844"/>
      <c r="SID38" s="1844"/>
      <c r="SIE38" s="1844"/>
      <c r="SIF38" s="1844"/>
      <c r="SIG38" s="1844"/>
      <c r="SIH38" s="1844"/>
      <c r="SII38" s="1844"/>
      <c r="SIJ38" s="1844"/>
      <c r="SIK38" s="1844"/>
      <c r="SIL38" s="1844"/>
      <c r="SIM38" s="1844"/>
      <c r="SIN38" s="1844"/>
      <c r="SIO38" s="1844"/>
      <c r="SIP38" s="1844"/>
      <c r="SIQ38" s="1844"/>
      <c r="SIR38" s="1844"/>
      <c r="SIS38" s="1844"/>
      <c r="SIT38" s="1844"/>
      <c r="SIU38" s="1844"/>
      <c r="SIV38" s="1844"/>
      <c r="SIW38" s="1844"/>
      <c r="SIX38" s="1844"/>
      <c r="SIY38" s="1844"/>
      <c r="SIZ38" s="1844"/>
      <c r="SJA38" s="1844"/>
      <c r="SJB38" s="1844"/>
      <c r="SJC38" s="1844"/>
      <c r="SJD38" s="1844"/>
      <c r="SJE38" s="1844"/>
      <c r="SJF38" s="1844"/>
      <c r="SJG38" s="1844"/>
      <c r="SJH38" s="1844"/>
      <c r="SJI38" s="1844"/>
      <c r="SJJ38" s="1844"/>
      <c r="SJK38" s="1844"/>
      <c r="SJL38" s="1844"/>
      <c r="SJM38" s="1844"/>
      <c r="SJN38" s="1844"/>
      <c r="SJO38" s="1844"/>
      <c r="SJP38" s="1844"/>
      <c r="SJQ38" s="1844"/>
      <c r="SJR38" s="1844"/>
      <c r="SJS38" s="1844"/>
      <c r="SJT38" s="1844"/>
      <c r="SJU38" s="1844"/>
      <c r="SJV38" s="1844"/>
      <c r="SJW38" s="1844"/>
      <c r="SJX38" s="1844"/>
      <c r="SJY38" s="1844"/>
      <c r="SJZ38" s="1844"/>
      <c r="SKA38" s="1844"/>
      <c r="SKB38" s="1844"/>
      <c r="SKC38" s="1844"/>
      <c r="SKD38" s="1844"/>
      <c r="SKE38" s="1844"/>
      <c r="SKF38" s="1844"/>
      <c r="SKG38" s="1844"/>
      <c r="SKH38" s="1844"/>
      <c r="SKI38" s="1844"/>
      <c r="SKJ38" s="1844"/>
      <c r="SKK38" s="1844"/>
      <c r="SKL38" s="1844"/>
      <c r="SKM38" s="1844"/>
      <c r="SKN38" s="1844"/>
      <c r="SKO38" s="1844"/>
      <c r="SKP38" s="1844"/>
      <c r="SKQ38" s="1844"/>
      <c r="SKR38" s="1844"/>
      <c r="SKS38" s="1844"/>
      <c r="SKT38" s="1844"/>
      <c r="SKU38" s="1844"/>
      <c r="SKV38" s="1844"/>
      <c r="SKW38" s="1844"/>
      <c r="SKX38" s="1844"/>
      <c r="SKY38" s="1844"/>
      <c r="SKZ38" s="1844"/>
      <c r="SLA38" s="1844"/>
      <c r="SLB38" s="1844"/>
      <c r="SLC38" s="1844"/>
      <c r="SLD38" s="1844"/>
      <c r="SLE38" s="1844"/>
      <c r="SLF38" s="1844"/>
      <c r="SLG38" s="1844"/>
      <c r="SLH38" s="1844"/>
      <c r="SLI38" s="1844"/>
      <c r="SLJ38" s="1844"/>
      <c r="SLK38" s="1844"/>
      <c r="SLL38" s="1844"/>
      <c r="SLM38" s="1844"/>
      <c r="SLN38" s="1844"/>
      <c r="SLO38" s="1844"/>
      <c r="SLP38" s="1844"/>
      <c r="SLQ38" s="1844"/>
      <c r="SLR38" s="1844"/>
      <c r="SLS38" s="1844"/>
      <c r="SLT38" s="1844"/>
      <c r="SLU38" s="1844"/>
      <c r="SLV38" s="1844"/>
      <c r="SLW38" s="1844"/>
      <c r="SLX38" s="1844"/>
      <c r="SLY38" s="1844"/>
      <c r="SLZ38" s="1844"/>
      <c r="SMA38" s="1844"/>
      <c r="SMB38" s="1844"/>
      <c r="SMC38" s="1844"/>
      <c r="SMD38" s="1844"/>
      <c r="SME38" s="1844"/>
      <c r="SMF38" s="1844"/>
      <c r="SMG38" s="1844"/>
      <c r="SMH38" s="1844"/>
      <c r="SMI38" s="1844"/>
      <c r="SMJ38" s="1844"/>
      <c r="SMK38" s="1844"/>
      <c r="SML38" s="1844"/>
      <c r="SMM38" s="1844"/>
      <c r="SMN38" s="1844"/>
      <c r="SMO38" s="1844"/>
      <c r="SMP38" s="1844"/>
      <c r="SMQ38" s="1844"/>
      <c r="SMR38" s="1844"/>
      <c r="SMS38" s="1844"/>
      <c r="SMT38" s="1844"/>
      <c r="SMU38" s="1844"/>
      <c r="SMV38" s="1844"/>
      <c r="SMW38" s="1844"/>
      <c r="SMX38" s="1844"/>
      <c r="SMY38" s="1844"/>
      <c r="SMZ38" s="1844"/>
      <c r="SNA38" s="1844"/>
      <c r="SNB38" s="1844"/>
      <c r="SNC38" s="1844"/>
      <c r="SND38" s="1844"/>
      <c r="SNE38" s="1844"/>
      <c r="SNF38" s="1844"/>
      <c r="SNG38" s="1844"/>
      <c r="SNH38" s="1844"/>
      <c r="SNI38" s="1844"/>
      <c r="SNJ38" s="1844"/>
      <c r="SNK38" s="1844"/>
      <c r="SNL38" s="1844"/>
      <c r="SNM38" s="1844"/>
      <c r="SNN38" s="1844"/>
      <c r="SNO38" s="1844"/>
      <c r="SNP38" s="1844"/>
      <c r="SNQ38" s="1844"/>
      <c r="SNR38" s="1844"/>
      <c r="SNS38" s="1844"/>
      <c r="SNT38" s="1844"/>
      <c r="SNU38" s="1844"/>
      <c r="SNV38" s="1844"/>
      <c r="SNW38" s="1844"/>
      <c r="SNX38" s="1844"/>
      <c r="SNY38" s="1844"/>
      <c r="SNZ38" s="1844"/>
      <c r="SOA38" s="1844"/>
      <c r="SOB38" s="1844"/>
      <c r="SOC38" s="1844"/>
      <c r="SOD38" s="1844"/>
      <c r="SOE38" s="1844"/>
      <c r="SOF38" s="1844"/>
      <c r="SOG38" s="1844"/>
      <c r="SOH38" s="1844"/>
      <c r="SOI38" s="1844"/>
      <c r="SOJ38" s="1844"/>
      <c r="SOK38" s="1844"/>
      <c r="SOL38" s="1844"/>
      <c r="SOM38" s="1844"/>
      <c r="SON38" s="1844"/>
      <c r="SOO38" s="1844"/>
      <c r="SOP38" s="1844"/>
      <c r="SOQ38" s="1844"/>
      <c r="SOR38" s="1844"/>
      <c r="SOS38" s="1844"/>
      <c r="SOT38" s="1844"/>
      <c r="SOU38" s="1844"/>
      <c r="SOV38" s="1844"/>
      <c r="SOW38" s="1844"/>
      <c r="SOX38" s="1844"/>
      <c r="SOY38" s="1844"/>
      <c r="SOZ38" s="1844"/>
      <c r="SPA38" s="1844"/>
      <c r="SPB38" s="1844"/>
      <c r="SPC38" s="1844"/>
      <c r="SPD38" s="1844"/>
      <c r="SPE38" s="1844"/>
      <c r="SPF38" s="1844"/>
      <c r="SPG38" s="1844"/>
      <c r="SPH38" s="1844"/>
      <c r="SPI38" s="1844"/>
      <c r="SPJ38" s="1844"/>
      <c r="SPK38" s="1844"/>
      <c r="SPL38" s="1844"/>
      <c r="SPM38" s="1844"/>
      <c r="SPN38" s="1844"/>
      <c r="SPO38" s="1844"/>
      <c r="SPP38" s="1844"/>
      <c r="SPQ38" s="1844"/>
      <c r="SPR38" s="1844"/>
      <c r="SPS38" s="1844"/>
      <c r="SPT38" s="1844"/>
      <c r="SPU38" s="1844"/>
      <c r="SPV38" s="1844"/>
      <c r="SPW38" s="1844"/>
      <c r="SPX38" s="1844"/>
      <c r="SPY38" s="1844"/>
      <c r="SPZ38" s="1844"/>
      <c r="SQA38" s="1844"/>
      <c r="SQB38" s="1844"/>
      <c r="SQC38" s="1844"/>
      <c r="SQD38" s="1844"/>
      <c r="SQE38" s="1844"/>
      <c r="SQF38" s="1844"/>
      <c r="SQG38" s="1844"/>
      <c r="SQH38" s="1844"/>
      <c r="SQI38" s="1844"/>
      <c r="SQJ38" s="1844"/>
      <c r="SQK38" s="1844"/>
      <c r="SQL38" s="1844"/>
      <c r="SQM38" s="1844"/>
      <c r="SQN38" s="1844"/>
      <c r="SQO38" s="1844"/>
      <c r="SQP38" s="1844"/>
      <c r="SQQ38" s="1844"/>
      <c r="SQR38" s="1844"/>
      <c r="SQS38" s="1844"/>
      <c r="SQT38" s="1844"/>
      <c r="SQU38" s="1844"/>
      <c r="SQV38" s="1844"/>
      <c r="SQW38" s="1844"/>
      <c r="SQX38" s="1844"/>
      <c r="SQY38" s="1844"/>
      <c r="SQZ38" s="1844"/>
      <c r="SRA38" s="1844"/>
      <c r="SRB38" s="1844"/>
      <c r="SRC38" s="1844"/>
      <c r="SRD38" s="1844"/>
      <c r="SRE38" s="1844"/>
      <c r="SRF38" s="1844"/>
      <c r="SRG38" s="1844"/>
      <c r="SRH38" s="1844"/>
      <c r="SRI38" s="1844"/>
      <c r="SRJ38" s="1844"/>
      <c r="SRK38" s="1844"/>
      <c r="SRL38" s="1844"/>
      <c r="SRM38" s="1844"/>
      <c r="SRN38" s="1844"/>
      <c r="SRO38" s="1844"/>
      <c r="SRP38" s="1844"/>
      <c r="SRQ38" s="1844"/>
      <c r="SRR38" s="1844"/>
      <c r="SRS38" s="1844"/>
      <c r="SRT38" s="1844"/>
      <c r="SRU38" s="1844"/>
      <c r="SRV38" s="1844"/>
      <c r="SRW38" s="1844"/>
      <c r="SRX38" s="1844"/>
      <c r="SRY38" s="1844"/>
      <c r="SRZ38" s="1844"/>
      <c r="SSA38" s="1844"/>
      <c r="SSB38" s="1844"/>
      <c r="SSC38" s="1844"/>
      <c r="SSD38" s="1844"/>
      <c r="SSE38" s="1844"/>
      <c r="SSF38" s="1844"/>
      <c r="SSG38" s="1844"/>
      <c r="SSH38" s="1844"/>
      <c r="SSI38" s="1844"/>
      <c r="SSJ38" s="1844"/>
      <c r="SSK38" s="1844"/>
      <c r="SSL38" s="1844"/>
      <c r="SSM38" s="1844"/>
      <c r="SSN38" s="1844"/>
      <c r="SSO38" s="1844"/>
      <c r="SSP38" s="1844"/>
      <c r="SSQ38" s="1844"/>
      <c r="SSR38" s="1844"/>
      <c r="SSS38" s="1844"/>
      <c r="SST38" s="1844"/>
      <c r="SSU38" s="1844"/>
      <c r="SSV38" s="1844"/>
      <c r="SSW38" s="1844"/>
      <c r="SSX38" s="1844"/>
      <c r="SSY38" s="1844"/>
      <c r="SSZ38" s="1844"/>
      <c r="STA38" s="1844"/>
      <c r="STB38" s="1844"/>
      <c r="STC38" s="1844"/>
      <c r="STD38" s="1844"/>
      <c r="STE38" s="1844"/>
      <c r="STF38" s="1844"/>
      <c r="STG38" s="1844"/>
      <c r="STH38" s="1844"/>
      <c r="STI38" s="1844"/>
      <c r="STJ38" s="1844"/>
      <c r="STK38" s="1844"/>
      <c r="STL38" s="1844"/>
      <c r="STM38" s="1844"/>
      <c r="STN38" s="1844"/>
      <c r="STO38" s="1844"/>
      <c r="STP38" s="1844"/>
      <c r="STQ38" s="1844"/>
      <c r="STR38" s="1844"/>
      <c r="STS38" s="1844"/>
      <c r="STT38" s="1844"/>
      <c r="STU38" s="1844"/>
      <c r="STV38" s="1844"/>
      <c r="STW38" s="1844"/>
      <c r="STX38" s="1844"/>
      <c r="STY38" s="1844"/>
      <c r="STZ38" s="1844"/>
      <c r="SUA38" s="1844"/>
      <c r="SUB38" s="1844"/>
      <c r="SUC38" s="1844"/>
      <c r="SUD38" s="1844"/>
      <c r="SUE38" s="1844"/>
      <c r="SUF38" s="1844"/>
      <c r="SUG38" s="1844"/>
      <c r="SUH38" s="1844"/>
      <c r="SUI38" s="1844"/>
      <c r="SUJ38" s="1844"/>
      <c r="SUK38" s="1844"/>
      <c r="SUL38" s="1844"/>
      <c r="SUM38" s="1844"/>
      <c r="SUN38" s="1844"/>
      <c r="SUO38" s="1844"/>
      <c r="SUP38" s="1844"/>
      <c r="SUQ38" s="1844"/>
      <c r="SUR38" s="1844"/>
      <c r="SUS38" s="1844"/>
      <c r="SUT38" s="1844"/>
      <c r="SUU38" s="1844"/>
      <c r="SUV38" s="1844"/>
      <c r="SUW38" s="1844"/>
      <c r="SUX38" s="1844"/>
      <c r="SUY38" s="1844"/>
      <c r="SUZ38" s="1844"/>
      <c r="SVA38" s="1844"/>
      <c r="SVB38" s="1844"/>
      <c r="SVC38" s="1844"/>
      <c r="SVD38" s="1844"/>
      <c r="SVE38" s="1844"/>
      <c r="SVF38" s="1844"/>
      <c r="SVG38" s="1844"/>
      <c r="SVH38" s="1844"/>
      <c r="SVI38" s="1844"/>
      <c r="SVJ38" s="1844"/>
      <c r="SVK38" s="1844"/>
      <c r="SVL38" s="1844"/>
      <c r="SVM38" s="1844"/>
      <c r="SVN38" s="1844"/>
      <c r="SVO38" s="1844"/>
      <c r="SVP38" s="1844"/>
      <c r="SVQ38" s="1844"/>
      <c r="SVR38" s="1844"/>
      <c r="SVS38" s="1844"/>
      <c r="SVT38" s="1844"/>
      <c r="SVU38" s="1844"/>
      <c r="SVV38" s="1844"/>
      <c r="SVW38" s="1844"/>
      <c r="SVX38" s="1844"/>
      <c r="SVY38" s="1844"/>
      <c r="SVZ38" s="1844"/>
      <c r="SWA38" s="1844"/>
      <c r="SWB38" s="1844"/>
      <c r="SWC38" s="1844"/>
      <c r="SWD38" s="1844"/>
      <c r="SWE38" s="1844"/>
      <c r="SWF38" s="1844"/>
      <c r="SWG38" s="1844"/>
      <c r="SWH38" s="1844"/>
      <c r="SWI38" s="1844"/>
      <c r="SWJ38" s="1844"/>
      <c r="SWK38" s="1844"/>
      <c r="SWL38" s="1844"/>
      <c r="SWM38" s="1844"/>
      <c r="SWN38" s="1844"/>
      <c r="SWO38" s="1844"/>
      <c r="SWP38" s="1844"/>
      <c r="SWQ38" s="1844"/>
      <c r="SWR38" s="1844"/>
      <c r="SWS38" s="1844"/>
      <c r="SWT38" s="1844"/>
      <c r="SWU38" s="1844"/>
      <c r="SWV38" s="1844"/>
      <c r="SWW38" s="1844"/>
      <c r="SWX38" s="1844"/>
      <c r="SWY38" s="1844"/>
      <c r="SWZ38" s="1844"/>
      <c r="SXA38" s="1844"/>
      <c r="SXB38" s="1844"/>
      <c r="SXC38" s="1844"/>
      <c r="SXD38" s="1844"/>
      <c r="SXE38" s="1844"/>
      <c r="SXF38" s="1844"/>
      <c r="SXG38" s="1844"/>
      <c r="SXH38" s="1844"/>
      <c r="SXI38" s="1844"/>
      <c r="SXJ38" s="1844"/>
      <c r="SXK38" s="1844"/>
      <c r="SXL38" s="1844"/>
      <c r="SXM38" s="1844"/>
      <c r="SXN38" s="1844"/>
      <c r="SXO38" s="1844"/>
      <c r="SXP38" s="1844"/>
      <c r="SXQ38" s="1844"/>
      <c r="SXR38" s="1844"/>
      <c r="SXS38" s="1844"/>
      <c r="SXT38" s="1844"/>
      <c r="SXU38" s="1844"/>
      <c r="SXV38" s="1844"/>
      <c r="SXW38" s="1844"/>
      <c r="SXX38" s="1844"/>
      <c r="SXY38" s="1844"/>
      <c r="SXZ38" s="1844"/>
      <c r="SYA38" s="1844"/>
      <c r="SYB38" s="1844"/>
      <c r="SYC38" s="1844"/>
      <c r="SYD38" s="1844"/>
      <c r="SYE38" s="1844"/>
      <c r="SYF38" s="1844"/>
      <c r="SYG38" s="1844"/>
      <c r="SYH38" s="1844"/>
      <c r="SYI38" s="1844"/>
      <c r="SYJ38" s="1844"/>
      <c r="SYK38" s="1844"/>
      <c r="SYL38" s="1844"/>
      <c r="SYM38" s="1844"/>
      <c r="SYN38" s="1844"/>
      <c r="SYO38" s="1844"/>
      <c r="SYP38" s="1844"/>
      <c r="SYQ38" s="1844"/>
      <c r="SYR38" s="1844"/>
      <c r="SYS38" s="1844"/>
      <c r="SYT38" s="1844"/>
      <c r="SYU38" s="1844"/>
      <c r="SYV38" s="1844"/>
      <c r="SYW38" s="1844"/>
      <c r="SYX38" s="1844"/>
      <c r="SYY38" s="1844"/>
      <c r="SYZ38" s="1844"/>
      <c r="SZA38" s="1844"/>
      <c r="SZB38" s="1844"/>
      <c r="SZC38" s="1844"/>
      <c r="SZD38" s="1844"/>
      <c r="SZE38" s="1844"/>
      <c r="SZF38" s="1844"/>
      <c r="SZG38" s="1844"/>
      <c r="SZH38" s="1844"/>
      <c r="SZI38" s="1844"/>
      <c r="SZJ38" s="1844"/>
      <c r="SZK38" s="1844"/>
      <c r="SZL38" s="1844"/>
      <c r="SZM38" s="1844"/>
      <c r="SZN38" s="1844"/>
      <c r="SZO38" s="1844"/>
      <c r="SZP38" s="1844"/>
      <c r="SZQ38" s="1844"/>
      <c r="SZR38" s="1844"/>
      <c r="SZS38" s="1844"/>
      <c r="SZT38" s="1844"/>
      <c r="SZU38" s="1844"/>
      <c r="SZV38" s="1844"/>
      <c r="SZW38" s="1844"/>
      <c r="SZX38" s="1844"/>
      <c r="SZY38" s="1844"/>
      <c r="SZZ38" s="1844"/>
      <c r="TAA38" s="1844"/>
      <c r="TAB38" s="1844"/>
      <c r="TAC38" s="1844"/>
      <c r="TAD38" s="1844"/>
      <c r="TAE38" s="1844"/>
      <c r="TAF38" s="1844"/>
      <c r="TAG38" s="1844"/>
      <c r="TAH38" s="1844"/>
      <c r="TAI38" s="1844"/>
      <c r="TAJ38" s="1844"/>
      <c r="TAK38" s="1844"/>
      <c r="TAL38" s="1844"/>
      <c r="TAM38" s="1844"/>
      <c r="TAN38" s="1844"/>
      <c r="TAO38" s="1844"/>
      <c r="TAP38" s="1844"/>
      <c r="TAQ38" s="1844"/>
      <c r="TAR38" s="1844"/>
      <c r="TAS38" s="1844"/>
      <c r="TAT38" s="1844"/>
      <c r="TAU38" s="1844"/>
      <c r="TAV38" s="1844"/>
      <c r="TAW38" s="1844"/>
      <c r="TAX38" s="1844"/>
      <c r="TAY38" s="1844"/>
      <c r="TAZ38" s="1844"/>
      <c r="TBA38" s="1844"/>
      <c r="TBB38" s="1844"/>
      <c r="TBC38" s="1844"/>
      <c r="TBD38" s="1844"/>
      <c r="TBE38" s="1844"/>
      <c r="TBF38" s="1844"/>
      <c r="TBG38" s="1844"/>
      <c r="TBH38" s="1844"/>
      <c r="TBI38" s="1844"/>
      <c r="TBJ38" s="1844"/>
      <c r="TBK38" s="1844"/>
      <c r="TBL38" s="1844"/>
      <c r="TBM38" s="1844"/>
      <c r="TBN38" s="1844"/>
      <c r="TBO38" s="1844"/>
      <c r="TBP38" s="1844"/>
      <c r="TBQ38" s="1844"/>
      <c r="TBR38" s="1844"/>
      <c r="TBS38" s="1844"/>
      <c r="TBT38" s="1844"/>
      <c r="TBU38" s="1844"/>
      <c r="TBV38" s="1844"/>
      <c r="TBW38" s="1844"/>
      <c r="TBX38" s="1844"/>
      <c r="TBY38" s="1844"/>
      <c r="TBZ38" s="1844"/>
      <c r="TCA38" s="1844"/>
      <c r="TCB38" s="1844"/>
      <c r="TCC38" s="1844"/>
      <c r="TCD38" s="1844"/>
      <c r="TCE38" s="1844"/>
      <c r="TCF38" s="1844"/>
      <c r="TCG38" s="1844"/>
      <c r="TCH38" s="1844"/>
      <c r="TCI38" s="1844"/>
      <c r="TCJ38" s="1844"/>
      <c r="TCK38" s="1844"/>
      <c r="TCL38" s="1844"/>
      <c r="TCM38" s="1844"/>
      <c r="TCN38" s="1844"/>
      <c r="TCO38" s="1844"/>
      <c r="TCP38" s="1844"/>
      <c r="TCQ38" s="1844"/>
      <c r="TCR38" s="1844"/>
      <c r="TCS38" s="1844"/>
      <c r="TCT38" s="1844"/>
      <c r="TCU38" s="1844"/>
      <c r="TCV38" s="1844"/>
      <c r="TCW38" s="1844"/>
      <c r="TCX38" s="1844"/>
      <c r="TCY38" s="1844"/>
      <c r="TCZ38" s="1844"/>
      <c r="TDA38" s="1844"/>
      <c r="TDB38" s="1844"/>
      <c r="TDC38" s="1844"/>
      <c r="TDD38" s="1844"/>
      <c r="TDE38" s="1844"/>
      <c r="TDF38" s="1844"/>
      <c r="TDG38" s="1844"/>
      <c r="TDH38" s="1844"/>
      <c r="TDI38" s="1844"/>
      <c r="TDJ38" s="1844"/>
      <c r="TDK38" s="1844"/>
      <c r="TDL38" s="1844"/>
      <c r="TDM38" s="1844"/>
      <c r="TDN38" s="1844"/>
      <c r="TDO38" s="1844"/>
      <c r="TDP38" s="1844"/>
      <c r="TDQ38" s="1844"/>
      <c r="TDR38" s="1844"/>
      <c r="TDS38" s="1844"/>
      <c r="TDT38" s="1844"/>
      <c r="TDU38" s="1844"/>
      <c r="TDV38" s="1844"/>
      <c r="TDW38" s="1844"/>
      <c r="TDX38" s="1844"/>
      <c r="TDY38" s="1844"/>
      <c r="TDZ38" s="1844"/>
      <c r="TEA38" s="1844"/>
      <c r="TEB38" s="1844"/>
      <c r="TEC38" s="1844"/>
      <c r="TED38" s="1844"/>
      <c r="TEE38" s="1844"/>
      <c r="TEF38" s="1844"/>
      <c r="TEG38" s="1844"/>
      <c r="TEH38" s="1844"/>
      <c r="TEI38" s="1844"/>
      <c r="TEJ38" s="1844"/>
      <c r="TEK38" s="1844"/>
      <c r="TEL38" s="1844"/>
      <c r="TEM38" s="1844"/>
      <c r="TEN38" s="1844"/>
      <c r="TEO38" s="1844"/>
      <c r="TEP38" s="1844"/>
      <c r="TEQ38" s="1844"/>
      <c r="TER38" s="1844"/>
      <c r="TES38" s="1844"/>
      <c r="TET38" s="1844"/>
      <c r="TEU38" s="1844"/>
      <c r="TEV38" s="1844"/>
      <c r="TEW38" s="1844"/>
      <c r="TEX38" s="1844"/>
      <c r="TEY38" s="1844"/>
      <c r="TEZ38" s="1844"/>
      <c r="TFA38" s="1844"/>
      <c r="TFB38" s="1844"/>
      <c r="TFC38" s="1844"/>
      <c r="TFD38" s="1844"/>
      <c r="TFE38" s="1844"/>
      <c r="TFF38" s="1844"/>
      <c r="TFG38" s="1844"/>
      <c r="TFH38" s="1844"/>
      <c r="TFI38" s="1844"/>
      <c r="TFJ38" s="1844"/>
      <c r="TFK38" s="1844"/>
      <c r="TFL38" s="1844"/>
      <c r="TFM38" s="1844"/>
      <c r="TFN38" s="1844"/>
      <c r="TFO38" s="1844"/>
      <c r="TFP38" s="1844"/>
      <c r="TFQ38" s="1844"/>
      <c r="TFR38" s="1844"/>
      <c r="TFS38" s="1844"/>
      <c r="TFT38" s="1844"/>
      <c r="TFU38" s="1844"/>
      <c r="TFV38" s="1844"/>
      <c r="TFW38" s="1844"/>
      <c r="TFX38" s="1844"/>
      <c r="TFY38" s="1844"/>
      <c r="TFZ38" s="1844"/>
      <c r="TGA38" s="1844"/>
      <c r="TGB38" s="1844"/>
      <c r="TGC38" s="1844"/>
      <c r="TGD38" s="1844"/>
      <c r="TGE38" s="1844"/>
      <c r="TGF38" s="1844"/>
      <c r="TGG38" s="1844"/>
      <c r="TGH38" s="1844"/>
      <c r="TGI38" s="1844"/>
      <c r="TGJ38" s="1844"/>
      <c r="TGK38" s="1844"/>
      <c r="TGL38" s="1844"/>
      <c r="TGM38" s="1844"/>
      <c r="TGN38" s="1844"/>
      <c r="TGO38" s="1844"/>
      <c r="TGP38" s="1844"/>
      <c r="TGQ38" s="1844"/>
      <c r="TGR38" s="1844"/>
      <c r="TGS38" s="1844"/>
      <c r="TGT38" s="1844"/>
      <c r="TGU38" s="1844"/>
      <c r="TGV38" s="1844"/>
      <c r="TGW38" s="1844"/>
      <c r="TGX38" s="1844"/>
      <c r="TGY38" s="1844"/>
      <c r="TGZ38" s="1844"/>
      <c r="THA38" s="1844"/>
      <c r="THB38" s="1844"/>
      <c r="THC38" s="1844"/>
      <c r="THD38" s="1844"/>
      <c r="THE38" s="1844"/>
      <c r="THF38" s="1844"/>
      <c r="THG38" s="1844"/>
      <c r="THH38" s="1844"/>
      <c r="THI38" s="1844"/>
      <c r="THJ38" s="1844"/>
      <c r="THK38" s="1844"/>
      <c r="THL38" s="1844"/>
      <c r="THM38" s="1844"/>
      <c r="THN38" s="1844"/>
      <c r="THO38" s="1844"/>
      <c r="THP38" s="1844"/>
      <c r="THQ38" s="1844"/>
      <c r="THR38" s="1844"/>
      <c r="THS38" s="1844"/>
      <c r="THT38" s="1844"/>
      <c r="THU38" s="1844"/>
      <c r="THV38" s="1844"/>
      <c r="THW38" s="1844"/>
      <c r="THX38" s="1844"/>
      <c r="THY38" s="1844"/>
      <c r="THZ38" s="1844"/>
      <c r="TIA38" s="1844"/>
      <c r="TIB38" s="1844"/>
      <c r="TIC38" s="1844"/>
      <c r="TID38" s="1844"/>
      <c r="TIE38" s="1844"/>
      <c r="TIF38" s="1844"/>
      <c r="TIG38" s="1844"/>
      <c r="TIH38" s="1844"/>
      <c r="TII38" s="1844"/>
      <c r="TIJ38" s="1844"/>
      <c r="TIK38" s="1844"/>
      <c r="TIL38" s="1844"/>
      <c r="TIM38" s="1844"/>
      <c r="TIN38" s="1844"/>
      <c r="TIO38" s="1844"/>
      <c r="TIP38" s="1844"/>
      <c r="TIQ38" s="1844"/>
      <c r="TIR38" s="1844"/>
      <c r="TIS38" s="1844"/>
      <c r="TIT38" s="1844"/>
      <c r="TIU38" s="1844"/>
      <c r="TIV38" s="1844"/>
      <c r="TIW38" s="1844"/>
      <c r="TIX38" s="1844"/>
      <c r="TIY38" s="1844"/>
      <c r="TIZ38" s="1844"/>
      <c r="TJA38" s="1844"/>
      <c r="TJB38" s="1844"/>
      <c r="TJC38" s="1844"/>
      <c r="TJD38" s="1844"/>
      <c r="TJE38" s="1844"/>
      <c r="TJF38" s="1844"/>
      <c r="TJG38" s="1844"/>
      <c r="TJH38" s="1844"/>
      <c r="TJI38" s="1844"/>
      <c r="TJJ38" s="1844"/>
      <c r="TJK38" s="1844"/>
      <c r="TJL38" s="1844"/>
      <c r="TJM38" s="1844"/>
      <c r="TJN38" s="1844"/>
      <c r="TJO38" s="1844"/>
      <c r="TJP38" s="1844"/>
      <c r="TJQ38" s="1844"/>
      <c r="TJR38" s="1844"/>
      <c r="TJS38" s="1844"/>
      <c r="TJT38" s="1844"/>
      <c r="TJU38" s="1844"/>
      <c r="TJV38" s="1844"/>
      <c r="TJW38" s="1844"/>
      <c r="TJX38" s="1844"/>
      <c r="TJY38" s="1844"/>
      <c r="TJZ38" s="1844"/>
      <c r="TKA38" s="1844"/>
      <c r="TKB38" s="1844"/>
      <c r="TKC38" s="1844"/>
      <c r="TKD38" s="1844"/>
      <c r="TKE38" s="1844"/>
      <c r="TKF38" s="1844"/>
      <c r="TKG38" s="1844"/>
      <c r="TKH38" s="1844"/>
      <c r="TKI38" s="1844"/>
      <c r="TKJ38" s="1844"/>
      <c r="TKK38" s="1844"/>
      <c r="TKL38" s="1844"/>
      <c r="TKM38" s="1844"/>
      <c r="TKN38" s="1844"/>
      <c r="TKO38" s="1844"/>
      <c r="TKP38" s="1844"/>
      <c r="TKQ38" s="1844"/>
      <c r="TKR38" s="1844"/>
      <c r="TKS38" s="1844"/>
      <c r="TKT38" s="1844"/>
      <c r="TKU38" s="1844"/>
      <c r="TKV38" s="1844"/>
      <c r="TKW38" s="1844"/>
      <c r="TKX38" s="1844"/>
      <c r="TKY38" s="1844"/>
      <c r="TKZ38" s="1844"/>
      <c r="TLA38" s="1844"/>
      <c r="TLB38" s="1844"/>
      <c r="TLC38" s="1844"/>
      <c r="TLD38" s="1844"/>
      <c r="TLE38" s="1844"/>
      <c r="TLF38" s="1844"/>
      <c r="TLG38" s="1844"/>
      <c r="TLH38" s="1844"/>
      <c r="TLI38" s="1844"/>
      <c r="TLJ38" s="1844"/>
      <c r="TLK38" s="1844"/>
      <c r="TLL38" s="1844"/>
      <c r="TLM38" s="1844"/>
      <c r="TLN38" s="1844"/>
      <c r="TLO38" s="1844"/>
      <c r="TLP38" s="1844"/>
      <c r="TLQ38" s="1844"/>
      <c r="TLR38" s="1844"/>
      <c r="TLS38" s="1844"/>
      <c r="TLT38" s="1844"/>
      <c r="TLU38" s="1844"/>
      <c r="TLV38" s="1844"/>
      <c r="TLW38" s="1844"/>
      <c r="TLX38" s="1844"/>
      <c r="TLY38" s="1844"/>
      <c r="TLZ38" s="1844"/>
      <c r="TMA38" s="1844"/>
      <c r="TMB38" s="1844"/>
      <c r="TMC38" s="1844"/>
      <c r="TMD38" s="1844"/>
      <c r="TME38" s="1844"/>
      <c r="TMF38" s="1844"/>
      <c r="TMG38" s="1844"/>
      <c r="TMH38" s="1844"/>
      <c r="TMI38" s="1844"/>
      <c r="TMJ38" s="1844"/>
      <c r="TMK38" s="1844"/>
      <c r="TML38" s="1844"/>
      <c r="TMM38" s="1844"/>
      <c r="TMN38" s="1844"/>
      <c r="TMO38" s="1844"/>
      <c r="TMP38" s="1844"/>
      <c r="TMQ38" s="1844"/>
      <c r="TMR38" s="1844"/>
      <c r="TMS38" s="1844"/>
      <c r="TMT38" s="1844"/>
      <c r="TMU38" s="1844"/>
      <c r="TMV38" s="1844"/>
      <c r="TMW38" s="1844"/>
      <c r="TMX38" s="1844"/>
      <c r="TMY38" s="1844"/>
      <c r="TMZ38" s="1844"/>
      <c r="TNA38" s="1844"/>
      <c r="TNB38" s="1844"/>
      <c r="TNC38" s="1844"/>
      <c r="TND38" s="1844"/>
      <c r="TNE38" s="1844"/>
      <c r="TNF38" s="1844"/>
      <c r="TNG38" s="1844"/>
      <c r="TNH38" s="1844"/>
      <c r="TNI38" s="1844"/>
      <c r="TNJ38" s="1844"/>
      <c r="TNK38" s="1844"/>
      <c r="TNL38" s="1844"/>
      <c r="TNM38" s="1844"/>
      <c r="TNN38" s="1844"/>
      <c r="TNO38" s="1844"/>
      <c r="TNP38" s="1844"/>
      <c r="TNQ38" s="1844"/>
      <c r="TNR38" s="1844"/>
      <c r="TNS38" s="1844"/>
      <c r="TNT38" s="1844"/>
      <c r="TNU38" s="1844"/>
      <c r="TNV38" s="1844"/>
      <c r="TNW38" s="1844"/>
      <c r="TNX38" s="1844"/>
      <c r="TNY38" s="1844"/>
      <c r="TNZ38" s="1844"/>
      <c r="TOA38" s="1844"/>
      <c r="TOB38" s="1844"/>
      <c r="TOC38" s="1844"/>
      <c r="TOD38" s="1844"/>
      <c r="TOE38" s="1844"/>
      <c r="TOF38" s="1844"/>
      <c r="TOG38" s="1844"/>
      <c r="TOH38" s="1844"/>
      <c r="TOI38" s="1844"/>
      <c r="TOJ38" s="1844"/>
      <c r="TOK38" s="1844"/>
      <c r="TOL38" s="1844"/>
      <c r="TOM38" s="1844"/>
      <c r="TON38" s="1844"/>
      <c r="TOO38" s="1844"/>
      <c r="TOP38" s="1844"/>
      <c r="TOQ38" s="1844"/>
      <c r="TOR38" s="1844"/>
      <c r="TOS38" s="1844"/>
      <c r="TOT38" s="1844"/>
      <c r="TOU38" s="1844"/>
      <c r="TOV38" s="1844"/>
      <c r="TOW38" s="1844"/>
      <c r="TOX38" s="1844"/>
      <c r="TOY38" s="1844"/>
      <c r="TOZ38" s="1844"/>
      <c r="TPA38" s="1844"/>
      <c r="TPB38" s="1844"/>
      <c r="TPC38" s="1844"/>
      <c r="TPD38" s="1844"/>
      <c r="TPE38" s="1844"/>
      <c r="TPF38" s="1844"/>
      <c r="TPG38" s="1844"/>
      <c r="TPH38" s="1844"/>
      <c r="TPI38" s="1844"/>
      <c r="TPJ38" s="1844"/>
      <c r="TPK38" s="1844"/>
      <c r="TPL38" s="1844"/>
      <c r="TPM38" s="1844"/>
      <c r="TPN38" s="1844"/>
      <c r="TPO38" s="1844"/>
      <c r="TPP38" s="1844"/>
      <c r="TPQ38" s="1844"/>
      <c r="TPR38" s="1844"/>
      <c r="TPS38" s="1844"/>
      <c r="TPT38" s="1844"/>
      <c r="TPU38" s="1844"/>
      <c r="TPV38" s="1844"/>
      <c r="TPW38" s="1844"/>
      <c r="TPX38" s="1844"/>
      <c r="TPY38" s="1844"/>
      <c r="TPZ38" s="1844"/>
      <c r="TQA38" s="1844"/>
      <c r="TQB38" s="1844"/>
      <c r="TQC38" s="1844"/>
      <c r="TQD38" s="1844"/>
      <c r="TQE38" s="1844"/>
      <c r="TQF38" s="1844"/>
      <c r="TQG38" s="1844"/>
      <c r="TQH38" s="1844"/>
      <c r="TQI38" s="1844"/>
      <c r="TQJ38" s="1844"/>
      <c r="TQK38" s="1844"/>
      <c r="TQL38" s="1844"/>
      <c r="TQM38" s="1844"/>
      <c r="TQN38" s="1844"/>
      <c r="TQO38" s="1844"/>
      <c r="TQP38" s="1844"/>
      <c r="TQQ38" s="1844"/>
      <c r="TQR38" s="1844"/>
      <c r="TQS38" s="1844"/>
      <c r="TQT38" s="1844"/>
      <c r="TQU38" s="1844"/>
      <c r="TQV38" s="1844"/>
      <c r="TQW38" s="1844"/>
      <c r="TQX38" s="1844"/>
      <c r="TQY38" s="1844"/>
      <c r="TQZ38" s="1844"/>
      <c r="TRA38" s="1844"/>
      <c r="TRB38" s="1844"/>
      <c r="TRC38" s="1844"/>
      <c r="TRD38" s="1844"/>
      <c r="TRE38" s="1844"/>
      <c r="TRF38" s="1844"/>
      <c r="TRG38" s="1844"/>
      <c r="TRH38" s="1844"/>
      <c r="TRI38" s="1844"/>
      <c r="TRJ38" s="1844"/>
      <c r="TRK38" s="1844"/>
      <c r="TRL38" s="1844"/>
      <c r="TRM38" s="1844"/>
      <c r="TRN38" s="1844"/>
      <c r="TRO38" s="1844"/>
      <c r="TRP38" s="1844"/>
      <c r="TRQ38" s="1844"/>
      <c r="TRR38" s="1844"/>
      <c r="TRS38" s="1844"/>
      <c r="TRT38" s="1844"/>
      <c r="TRU38" s="1844"/>
      <c r="TRV38" s="1844"/>
      <c r="TRW38" s="1844"/>
      <c r="TRX38" s="1844"/>
      <c r="TRY38" s="1844"/>
      <c r="TRZ38" s="1844"/>
      <c r="TSA38" s="1844"/>
      <c r="TSB38" s="1844"/>
      <c r="TSC38" s="1844"/>
      <c r="TSD38" s="1844"/>
      <c r="TSE38" s="1844"/>
      <c r="TSF38" s="1844"/>
      <c r="TSG38" s="1844"/>
      <c r="TSH38" s="1844"/>
      <c r="TSI38" s="1844"/>
      <c r="TSJ38" s="1844"/>
      <c r="TSK38" s="1844"/>
      <c r="TSL38" s="1844"/>
      <c r="TSM38" s="1844"/>
      <c r="TSN38" s="1844"/>
      <c r="TSO38" s="1844"/>
      <c r="TSP38" s="1844"/>
      <c r="TSQ38" s="1844"/>
      <c r="TSR38" s="1844"/>
      <c r="TSS38" s="1844"/>
      <c r="TST38" s="1844"/>
      <c r="TSU38" s="1844"/>
      <c r="TSV38" s="1844"/>
      <c r="TSW38" s="1844"/>
      <c r="TSX38" s="1844"/>
      <c r="TSY38" s="1844"/>
      <c r="TSZ38" s="1844"/>
      <c r="TTA38" s="1844"/>
      <c r="TTB38" s="1844"/>
      <c r="TTC38" s="1844"/>
      <c r="TTD38" s="1844"/>
      <c r="TTE38" s="1844"/>
      <c r="TTF38" s="1844"/>
      <c r="TTG38" s="1844"/>
      <c r="TTH38" s="1844"/>
      <c r="TTI38" s="1844"/>
      <c r="TTJ38" s="1844"/>
      <c r="TTK38" s="1844"/>
      <c r="TTL38" s="1844"/>
      <c r="TTM38" s="1844"/>
      <c r="TTN38" s="1844"/>
      <c r="TTO38" s="1844"/>
      <c r="TTP38" s="1844"/>
      <c r="TTQ38" s="1844"/>
      <c r="TTR38" s="1844"/>
      <c r="TTS38" s="1844"/>
      <c r="TTT38" s="1844"/>
      <c r="TTU38" s="1844"/>
      <c r="TTV38" s="1844"/>
      <c r="TTW38" s="1844"/>
      <c r="TTX38" s="1844"/>
      <c r="TTY38" s="1844"/>
      <c r="TTZ38" s="1844"/>
      <c r="TUA38" s="1844"/>
      <c r="TUB38" s="1844"/>
      <c r="TUC38" s="1844"/>
      <c r="TUD38" s="1844"/>
      <c r="TUE38" s="1844"/>
      <c r="TUF38" s="1844"/>
      <c r="TUG38" s="1844"/>
      <c r="TUH38" s="1844"/>
      <c r="TUI38" s="1844"/>
      <c r="TUJ38" s="1844"/>
      <c r="TUK38" s="1844"/>
      <c r="TUL38" s="1844"/>
      <c r="TUM38" s="1844"/>
      <c r="TUN38" s="1844"/>
      <c r="TUO38" s="1844"/>
      <c r="TUP38" s="1844"/>
      <c r="TUQ38" s="1844"/>
      <c r="TUR38" s="1844"/>
      <c r="TUS38" s="1844"/>
      <c r="TUT38" s="1844"/>
      <c r="TUU38" s="1844"/>
      <c r="TUV38" s="1844"/>
      <c r="TUW38" s="1844"/>
      <c r="TUX38" s="1844"/>
      <c r="TUY38" s="1844"/>
      <c r="TUZ38" s="1844"/>
      <c r="TVA38" s="1844"/>
      <c r="TVB38" s="1844"/>
      <c r="TVC38" s="1844"/>
      <c r="TVD38" s="1844"/>
      <c r="TVE38" s="1844"/>
      <c r="TVF38" s="1844"/>
      <c r="TVG38" s="1844"/>
      <c r="TVH38" s="1844"/>
      <c r="TVI38" s="1844"/>
      <c r="TVJ38" s="1844"/>
      <c r="TVK38" s="1844"/>
      <c r="TVL38" s="1844"/>
      <c r="TVM38" s="1844"/>
      <c r="TVN38" s="1844"/>
      <c r="TVO38" s="1844"/>
      <c r="TVP38" s="1844"/>
      <c r="TVQ38" s="1844"/>
      <c r="TVR38" s="1844"/>
      <c r="TVS38" s="1844"/>
      <c r="TVT38" s="1844"/>
      <c r="TVU38" s="1844"/>
      <c r="TVV38" s="1844"/>
      <c r="TVW38" s="1844"/>
      <c r="TVX38" s="1844"/>
      <c r="TVY38" s="1844"/>
      <c r="TVZ38" s="1844"/>
      <c r="TWA38" s="1844"/>
      <c r="TWB38" s="1844"/>
      <c r="TWC38" s="1844"/>
      <c r="TWD38" s="1844"/>
      <c r="TWE38" s="1844"/>
      <c r="TWF38" s="1844"/>
      <c r="TWG38" s="1844"/>
      <c r="TWH38" s="1844"/>
      <c r="TWI38" s="1844"/>
      <c r="TWJ38" s="1844"/>
      <c r="TWK38" s="1844"/>
      <c r="TWL38" s="1844"/>
      <c r="TWM38" s="1844"/>
      <c r="TWN38" s="1844"/>
      <c r="TWO38" s="1844"/>
      <c r="TWP38" s="1844"/>
      <c r="TWQ38" s="1844"/>
      <c r="TWR38" s="1844"/>
      <c r="TWS38" s="1844"/>
      <c r="TWT38" s="1844"/>
      <c r="TWU38" s="1844"/>
      <c r="TWV38" s="1844"/>
      <c r="TWW38" s="1844"/>
      <c r="TWX38" s="1844"/>
      <c r="TWY38" s="1844"/>
      <c r="TWZ38" s="1844"/>
      <c r="TXA38" s="1844"/>
      <c r="TXB38" s="1844"/>
      <c r="TXC38" s="1844"/>
      <c r="TXD38" s="1844"/>
      <c r="TXE38" s="1844"/>
      <c r="TXF38" s="1844"/>
      <c r="TXG38" s="1844"/>
      <c r="TXH38" s="1844"/>
      <c r="TXI38" s="1844"/>
      <c r="TXJ38" s="1844"/>
      <c r="TXK38" s="1844"/>
      <c r="TXL38" s="1844"/>
      <c r="TXM38" s="1844"/>
      <c r="TXN38" s="1844"/>
      <c r="TXO38" s="1844"/>
      <c r="TXP38" s="1844"/>
      <c r="TXQ38" s="1844"/>
      <c r="TXR38" s="1844"/>
      <c r="TXS38" s="1844"/>
      <c r="TXT38" s="1844"/>
      <c r="TXU38" s="1844"/>
      <c r="TXV38" s="1844"/>
      <c r="TXW38" s="1844"/>
      <c r="TXX38" s="1844"/>
      <c r="TXY38" s="1844"/>
      <c r="TXZ38" s="1844"/>
      <c r="TYA38" s="1844"/>
      <c r="TYB38" s="1844"/>
      <c r="TYC38" s="1844"/>
      <c r="TYD38" s="1844"/>
      <c r="TYE38" s="1844"/>
      <c r="TYF38" s="1844"/>
      <c r="TYG38" s="1844"/>
      <c r="TYH38" s="1844"/>
      <c r="TYI38" s="1844"/>
      <c r="TYJ38" s="1844"/>
      <c r="TYK38" s="1844"/>
      <c r="TYL38" s="1844"/>
      <c r="TYM38" s="1844"/>
      <c r="TYN38" s="1844"/>
      <c r="TYO38" s="1844"/>
      <c r="TYP38" s="1844"/>
      <c r="TYQ38" s="1844"/>
      <c r="TYR38" s="1844"/>
      <c r="TYS38" s="1844"/>
      <c r="TYT38" s="1844"/>
      <c r="TYU38" s="1844"/>
      <c r="TYV38" s="1844"/>
      <c r="TYW38" s="1844"/>
      <c r="TYX38" s="1844"/>
      <c r="TYY38" s="1844"/>
      <c r="TYZ38" s="1844"/>
      <c r="TZA38" s="1844"/>
      <c r="TZB38" s="1844"/>
      <c r="TZC38" s="1844"/>
      <c r="TZD38" s="1844"/>
      <c r="TZE38" s="1844"/>
      <c r="TZF38" s="1844"/>
      <c r="TZG38" s="1844"/>
      <c r="TZH38" s="1844"/>
      <c r="TZI38" s="1844"/>
      <c r="TZJ38" s="1844"/>
      <c r="TZK38" s="1844"/>
      <c r="TZL38" s="1844"/>
      <c r="TZM38" s="1844"/>
      <c r="TZN38" s="1844"/>
      <c r="TZO38" s="1844"/>
      <c r="TZP38" s="1844"/>
      <c r="TZQ38" s="1844"/>
      <c r="TZR38" s="1844"/>
      <c r="TZS38" s="1844"/>
      <c r="TZT38" s="1844"/>
      <c r="TZU38" s="1844"/>
      <c r="TZV38" s="1844"/>
      <c r="TZW38" s="1844"/>
      <c r="TZX38" s="1844"/>
      <c r="TZY38" s="1844"/>
      <c r="TZZ38" s="1844"/>
      <c r="UAA38" s="1844"/>
      <c r="UAB38" s="1844"/>
      <c r="UAC38" s="1844"/>
      <c r="UAD38" s="1844"/>
      <c r="UAE38" s="1844"/>
      <c r="UAF38" s="1844"/>
      <c r="UAG38" s="1844"/>
      <c r="UAH38" s="1844"/>
      <c r="UAI38" s="1844"/>
      <c r="UAJ38" s="1844"/>
      <c r="UAK38" s="1844"/>
      <c r="UAL38" s="1844"/>
      <c r="UAM38" s="1844"/>
      <c r="UAN38" s="1844"/>
      <c r="UAO38" s="1844"/>
      <c r="UAP38" s="1844"/>
      <c r="UAQ38" s="1844"/>
      <c r="UAR38" s="1844"/>
      <c r="UAS38" s="1844"/>
      <c r="UAT38" s="1844"/>
      <c r="UAU38" s="1844"/>
      <c r="UAV38" s="1844"/>
      <c r="UAW38" s="1844"/>
      <c r="UAX38" s="1844"/>
      <c r="UAY38" s="1844"/>
      <c r="UAZ38" s="1844"/>
      <c r="UBA38" s="1844"/>
      <c r="UBB38" s="1844"/>
      <c r="UBC38" s="1844"/>
      <c r="UBD38" s="1844"/>
      <c r="UBE38" s="1844"/>
      <c r="UBF38" s="1844"/>
      <c r="UBG38" s="1844"/>
      <c r="UBH38" s="1844"/>
      <c r="UBI38" s="1844"/>
      <c r="UBJ38" s="1844"/>
      <c r="UBK38" s="1844"/>
      <c r="UBL38" s="1844"/>
      <c r="UBM38" s="1844"/>
      <c r="UBN38" s="1844"/>
      <c r="UBO38" s="1844"/>
      <c r="UBP38" s="1844"/>
      <c r="UBQ38" s="1844"/>
      <c r="UBR38" s="1844"/>
      <c r="UBS38" s="1844"/>
      <c r="UBT38" s="1844"/>
      <c r="UBU38" s="1844"/>
      <c r="UBV38" s="1844"/>
      <c r="UBW38" s="1844"/>
      <c r="UBX38" s="1844"/>
      <c r="UBY38" s="1844"/>
      <c r="UBZ38" s="1844"/>
      <c r="UCA38" s="1844"/>
      <c r="UCB38" s="1844"/>
      <c r="UCC38" s="1844"/>
      <c r="UCD38" s="1844"/>
      <c r="UCE38" s="1844"/>
      <c r="UCF38" s="1844"/>
      <c r="UCG38" s="1844"/>
      <c r="UCH38" s="1844"/>
      <c r="UCI38" s="1844"/>
      <c r="UCJ38" s="1844"/>
      <c r="UCK38" s="1844"/>
      <c r="UCL38" s="1844"/>
      <c r="UCM38" s="1844"/>
      <c r="UCN38" s="1844"/>
      <c r="UCO38" s="1844"/>
      <c r="UCP38" s="1844"/>
      <c r="UCQ38" s="1844"/>
      <c r="UCR38" s="1844"/>
      <c r="UCS38" s="1844"/>
      <c r="UCT38" s="1844"/>
      <c r="UCU38" s="1844"/>
      <c r="UCV38" s="1844"/>
      <c r="UCW38" s="1844"/>
      <c r="UCX38" s="1844"/>
      <c r="UCY38" s="1844"/>
      <c r="UCZ38" s="1844"/>
      <c r="UDA38" s="1844"/>
      <c r="UDB38" s="1844"/>
      <c r="UDC38" s="1844"/>
      <c r="UDD38" s="1844"/>
      <c r="UDE38" s="1844"/>
      <c r="UDF38" s="1844"/>
      <c r="UDG38" s="1844"/>
      <c r="UDH38" s="1844"/>
      <c r="UDI38" s="1844"/>
      <c r="UDJ38" s="1844"/>
      <c r="UDK38" s="1844"/>
      <c r="UDL38" s="1844"/>
      <c r="UDM38" s="1844"/>
      <c r="UDN38" s="1844"/>
      <c r="UDO38" s="1844"/>
      <c r="UDP38" s="1844"/>
      <c r="UDQ38" s="1844"/>
      <c r="UDR38" s="1844"/>
      <c r="UDS38" s="1844"/>
      <c r="UDT38" s="1844"/>
      <c r="UDU38" s="1844"/>
      <c r="UDV38" s="1844"/>
      <c r="UDW38" s="1844"/>
      <c r="UDX38" s="1844"/>
      <c r="UDY38" s="1844"/>
      <c r="UDZ38" s="1844"/>
      <c r="UEA38" s="1844"/>
      <c r="UEB38" s="1844"/>
      <c r="UEC38" s="1844"/>
      <c r="UED38" s="1844"/>
      <c r="UEE38" s="1844"/>
      <c r="UEF38" s="1844"/>
      <c r="UEG38" s="1844"/>
      <c r="UEH38" s="1844"/>
      <c r="UEI38" s="1844"/>
      <c r="UEJ38" s="1844"/>
      <c r="UEK38" s="1844"/>
      <c r="UEL38" s="1844"/>
      <c r="UEM38" s="1844"/>
      <c r="UEN38" s="1844"/>
      <c r="UEO38" s="1844"/>
      <c r="UEP38" s="1844"/>
      <c r="UEQ38" s="1844"/>
      <c r="UER38" s="1844"/>
      <c r="UES38" s="1844"/>
      <c r="UET38" s="1844"/>
      <c r="UEU38" s="1844"/>
      <c r="UEV38" s="1844"/>
      <c r="UEW38" s="1844"/>
      <c r="UEX38" s="1844"/>
      <c r="UEY38" s="1844"/>
      <c r="UEZ38" s="1844"/>
      <c r="UFA38" s="1844"/>
      <c r="UFB38" s="1844"/>
      <c r="UFC38" s="1844"/>
      <c r="UFD38" s="1844"/>
      <c r="UFE38" s="1844"/>
      <c r="UFF38" s="1844"/>
      <c r="UFG38" s="1844"/>
      <c r="UFH38" s="1844"/>
      <c r="UFI38" s="1844"/>
      <c r="UFJ38" s="1844"/>
      <c r="UFK38" s="1844"/>
      <c r="UFL38" s="1844"/>
      <c r="UFM38" s="1844"/>
      <c r="UFN38" s="1844"/>
      <c r="UFO38" s="1844"/>
      <c r="UFP38" s="1844"/>
      <c r="UFQ38" s="1844"/>
      <c r="UFR38" s="1844"/>
      <c r="UFS38" s="1844"/>
      <c r="UFT38" s="1844"/>
      <c r="UFU38" s="1844"/>
      <c r="UFV38" s="1844"/>
      <c r="UFW38" s="1844"/>
      <c r="UFX38" s="1844"/>
      <c r="UFY38" s="1844"/>
      <c r="UFZ38" s="1844"/>
      <c r="UGA38" s="1844"/>
      <c r="UGB38" s="1844"/>
      <c r="UGC38" s="1844"/>
      <c r="UGD38" s="1844"/>
      <c r="UGE38" s="1844"/>
      <c r="UGF38" s="1844"/>
      <c r="UGG38" s="1844"/>
      <c r="UGH38" s="1844"/>
      <c r="UGI38" s="1844"/>
      <c r="UGJ38" s="1844"/>
      <c r="UGK38" s="1844"/>
      <c r="UGL38" s="1844"/>
      <c r="UGM38" s="1844"/>
      <c r="UGN38" s="1844"/>
      <c r="UGO38" s="1844"/>
      <c r="UGP38" s="1844"/>
      <c r="UGQ38" s="1844"/>
      <c r="UGR38" s="1844"/>
      <c r="UGS38" s="1844"/>
      <c r="UGT38" s="1844"/>
      <c r="UGU38" s="1844"/>
      <c r="UGV38" s="1844"/>
      <c r="UGW38" s="1844"/>
      <c r="UGX38" s="1844"/>
      <c r="UGY38" s="1844"/>
      <c r="UGZ38" s="1844"/>
      <c r="UHA38" s="1844"/>
      <c r="UHB38" s="1844"/>
      <c r="UHC38" s="1844"/>
      <c r="UHD38" s="1844"/>
      <c r="UHE38" s="1844"/>
      <c r="UHF38" s="1844"/>
      <c r="UHG38" s="1844"/>
      <c r="UHH38" s="1844"/>
      <c r="UHI38" s="1844"/>
      <c r="UHJ38" s="1844"/>
      <c r="UHK38" s="1844"/>
      <c r="UHL38" s="1844"/>
      <c r="UHM38" s="1844"/>
      <c r="UHN38" s="1844"/>
      <c r="UHO38" s="1844"/>
      <c r="UHP38" s="1844"/>
      <c r="UHQ38" s="1844"/>
      <c r="UHR38" s="1844"/>
      <c r="UHS38" s="1844"/>
      <c r="UHT38" s="1844"/>
      <c r="UHU38" s="1844"/>
      <c r="UHV38" s="1844"/>
      <c r="UHW38" s="1844"/>
      <c r="UHX38" s="1844"/>
      <c r="UHY38" s="1844"/>
      <c r="UHZ38" s="1844"/>
      <c r="UIA38" s="1844"/>
      <c r="UIB38" s="1844"/>
      <c r="UIC38" s="1844"/>
      <c r="UID38" s="1844"/>
      <c r="UIE38" s="1844"/>
      <c r="UIF38" s="1844"/>
      <c r="UIG38" s="1844"/>
      <c r="UIH38" s="1844"/>
      <c r="UII38" s="1844"/>
      <c r="UIJ38" s="1844"/>
      <c r="UIK38" s="1844"/>
      <c r="UIL38" s="1844"/>
      <c r="UIM38" s="1844"/>
      <c r="UIN38" s="1844"/>
      <c r="UIO38" s="1844"/>
      <c r="UIP38" s="1844"/>
      <c r="UIQ38" s="1844"/>
      <c r="UIR38" s="1844"/>
      <c r="UIS38" s="1844"/>
      <c r="UIT38" s="1844"/>
      <c r="UIU38" s="1844"/>
      <c r="UIV38" s="1844"/>
      <c r="UIW38" s="1844"/>
      <c r="UIX38" s="1844"/>
      <c r="UIY38" s="1844"/>
      <c r="UIZ38" s="1844"/>
      <c r="UJA38" s="1844"/>
      <c r="UJB38" s="1844"/>
      <c r="UJC38" s="1844"/>
      <c r="UJD38" s="1844"/>
      <c r="UJE38" s="1844"/>
      <c r="UJF38" s="1844"/>
      <c r="UJG38" s="1844"/>
      <c r="UJH38" s="1844"/>
      <c r="UJI38" s="1844"/>
      <c r="UJJ38" s="1844"/>
      <c r="UJK38" s="1844"/>
      <c r="UJL38" s="1844"/>
      <c r="UJM38" s="1844"/>
      <c r="UJN38" s="1844"/>
      <c r="UJO38" s="1844"/>
      <c r="UJP38" s="1844"/>
      <c r="UJQ38" s="1844"/>
      <c r="UJR38" s="1844"/>
      <c r="UJS38" s="1844"/>
      <c r="UJT38" s="1844"/>
      <c r="UJU38" s="1844"/>
      <c r="UJV38" s="1844"/>
      <c r="UJW38" s="1844"/>
      <c r="UJX38" s="1844"/>
      <c r="UJY38" s="1844"/>
      <c r="UJZ38" s="1844"/>
      <c r="UKA38" s="1844"/>
      <c r="UKB38" s="1844"/>
      <c r="UKC38" s="1844"/>
      <c r="UKD38" s="1844"/>
      <c r="UKE38" s="1844"/>
      <c r="UKF38" s="1844"/>
      <c r="UKG38" s="1844"/>
      <c r="UKH38" s="1844"/>
      <c r="UKI38" s="1844"/>
      <c r="UKJ38" s="1844"/>
      <c r="UKK38" s="1844"/>
      <c r="UKL38" s="1844"/>
      <c r="UKM38" s="1844"/>
      <c r="UKN38" s="1844"/>
      <c r="UKO38" s="1844"/>
      <c r="UKP38" s="1844"/>
      <c r="UKQ38" s="1844"/>
      <c r="UKR38" s="1844"/>
      <c r="UKS38" s="1844"/>
      <c r="UKT38" s="1844"/>
      <c r="UKU38" s="1844"/>
      <c r="UKV38" s="1844"/>
      <c r="UKW38" s="1844"/>
      <c r="UKX38" s="1844"/>
      <c r="UKY38" s="1844"/>
      <c r="UKZ38" s="1844"/>
      <c r="ULA38" s="1844"/>
      <c r="ULB38" s="1844"/>
      <c r="ULC38" s="1844"/>
      <c r="ULD38" s="1844"/>
      <c r="ULE38" s="1844"/>
      <c r="ULF38" s="1844"/>
      <c r="ULG38" s="1844"/>
      <c r="ULH38" s="1844"/>
      <c r="ULI38" s="1844"/>
      <c r="ULJ38" s="1844"/>
      <c r="ULK38" s="1844"/>
      <c r="ULL38" s="1844"/>
      <c r="ULM38" s="1844"/>
      <c r="ULN38" s="1844"/>
      <c r="ULO38" s="1844"/>
      <c r="ULP38" s="1844"/>
      <c r="ULQ38" s="1844"/>
      <c r="ULR38" s="1844"/>
      <c r="ULS38" s="1844"/>
      <c r="ULT38" s="1844"/>
      <c r="ULU38" s="1844"/>
      <c r="ULV38" s="1844"/>
      <c r="ULW38" s="1844"/>
      <c r="ULX38" s="1844"/>
      <c r="ULY38" s="1844"/>
      <c r="ULZ38" s="1844"/>
      <c r="UMA38" s="1844"/>
      <c r="UMB38" s="1844"/>
      <c r="UMC38" s="1844"/>
      <c r="UMD38" s="1844"/>
      <c r="UME38" s="1844"/>
      <c r="UMF38" s="1844"/>
      <c r="UMG38" s="1844"/>
      <c r="UMH38" s="1844"/>
      <c r="UMI38" s="1844"/>
      <c r="UMJ38" s="1844"/>
      <c r="UMK38" s="1844"/>
      <c r="UML38" s="1844"/>
      <c r="UMM38" s="1844"/>
      <c r="UMN38" s="1844"/>
      <c r="UMO38" s="1844"/>
      <c r="UMP38" s="1844"/>
      <c r="UMQ38" s="1844"/>
      <c r="UMR38" s="1844"/>
      <c r="UMS38" s="1844"/>
      <c r="UMT38" s="1844"/>
      <c r="UMU38" s="1844"/>
      <c r="UMV38" s="1844"/>
      <c r="UMW38" s="1844"/>
      <c r="UMX38" s="1844"/>
      <c r="UMY38" s="1844"/>
      <c r="UMZ38" s="1844"/>
      <c r="UNA38" s="1844"/>
      <c r="UNB38" s="1844"/>
      <c r="UNC38" s="1844"/>
      <c r="UND38" s="1844"/>
      <c r="UNE38" s="1844"/>
      <c r="UNF38" s="1844"/>
      <c r="UNG38" s="1844"/>
      <c r="UNH38" s="1844"/>
      <c r="UNI38" s="1844"/>
      <c r="UNJ38" s="1844"/>
      <c r="UNK38" s="1844"/>
      <c r="UNL38" s="1844"/>
      <c r="UNM38" s="1844"/>
      <c r="UNN38" s="1844"/>
      <c r="UNO38" s="1844"/>
      <c r="UNP38" s="1844"/>
      <c r="UNQ38" s="1844"/>
      <c r="UNR38" s="1844"/>
      <c r="UNS38" s="1844"/>
      <c r="UNT38" s="1844"/>
      <c r="UNU38" s="1844"/>
      <c r="UNV38" s="1844"/>
      <c r="UNW38" s="1844"/>
      <c r="UNX38" s="1844"/>
      <c r="UNY38" s="1844"/>
      <c r="UNZ38" s="1844"/>
      <c r="UOA38" s="1844"/>
      <c r="UOB38" s="1844"/>
      <c r="UOC38" s="1844"/>
      <c r="UOD38" s="1844"/>
      <c r="UOE38" s="1844"/>
      <c r="UOF38" s="1844"/>
      <c r="UOG38" s="1844"/>
      <c r="UOH38" s="1844"/>
      <c r="UOI38" s="1844"/>
      <c r="UOJ38" s="1844"/>
      <c r="UOK38" s="1844"/>
      <c r="UOL38" s="1844"/>
      <c r="UOM38" s="1844"/>
      <c r="UON38" s="1844"/>
      <c r="UOO38" s="1844"/>
      <c r="UOP38" s="1844"/>
      <c r="UOQ38" s="1844"/>
      <c r="UOR38" s="1844"/>
      <c r="UOS38" s="1844"/>
      <c r="UOT38" s="1844"/>
      <c r="UOU38" s="1844"/>
      <c r="UOV38" s="1844"/>
      <c r="UOW38" s="1844"/>
      <c r="UOX38" s="1844"/>
      <c r="UOY38" s="1844"/>
      <c r="UOZ38" s="1844"/>
      <c r="UPA38" s="1844"/>
      <c r="UPB38" s="1844"/>
      <c r="UPC38" s="1844"/>
      <c r="UPD38" s="1844"/>
      <c r="UPE38" s="1844"/>
      <c r="UPF38" s="1844"/>
      <c r="UPG38" s="1844"/>
      <c r="UPH38" s="1844"/>
      <c r="UPI38" s="1844"/>
      <c r="UPJ38" s="1844"/>
      <c r="UPK38" s="1844"/>
      <c r="UPL38" s="1844"/>
      <c r="UPM38" s="1844"/>
      <c r="UPN38" s="1844"/>
      <c r="UPO38" s="1844"/>
      <c r="UPP38" s="1844"/>
      <c r="UPQ38" s="1844"/>
      <c r="UPR38" s="1844"/>
      <c r="UPS38" s="1844"/>
      <c r="UPT38" s="1844"/>
      <c r="UPU38" s="1844"/>
      <c r="UPV38" s="1844"/>
      <c r="UPW38" s="1844"/>
      <c r="UPX38" s="1844"/>
      <c r="UPY38" s="1844"/>
      <c r="UPZ38" s="1844"/>
      <c r="UQA38" s="1844"/>
      <c r="UQB38" s="1844"/>
      <c r="UQC38" s="1844"/>
      <c r="UQD38" s="1844"/>
      <c r="UQE38" s="1844"/>
      <c r="UQF38" s="1844"/>
      <c r="UQG38" s="1844"/>
      <c r="UQH38" s="1844"/>
      <c r="UQI38" s="1844"/>
      <c r="UQJ38" s="1844"/>
      <c r="UQK38" s="1844"/>
      <c r="UQL38" s="1844"/>
      <c r="UQM38" s="1844"/>
      <c r="UQN38" s="1844"/>
      <c r="UQO38" s="1844"/>
      <c r="UQP38" s="1844"/>
      <c r="UQQ38" s="1844"/>
      <c r="UQR38" s="1844"/>
      <c r="UQS38" s="1844"/>
      <c r="UQT38" s="1844"/>
      <c r="UQU38" s="1844"/>
      <c r="UQV38" s="1844"/>
      <c r="UQW38" s="1844"/>
      <c r="UQX38" s="1844"/>
      <c r="UQY38" s="1844"/>
      <c r="UQZ38" s="1844"/>
      <c r="URA38" s="1844"/>
      <c r="URB38" s="1844"/>
      <c r="URC38" s="1844"/>
      <c r="URD38" s="1844"/>
      <c r="URE38" s="1844"/>
      <c r="URF38" s="1844"/>
      <c r="URG38" s="1844"/>
      <c r="URH38" s="1844"/>
      <c r="URI38" s="1844"/>
      <c r="URJ38" s="1844"/>
      <c r="URK38" s="1844"/>
      <c r="URL38" s="1844"/>
      <c r="URM38" s="1844"/>
      <c r="URN38" s="1844"/>
      <c r="URO38" s="1844"/>
      <c r="URP38" s="1844"/>
      <c r="URQ38" s="1844"/>
      <c r="URR38" s="1844"/>
      <c r="URS38" s="1844"/>
      <c r="URT38" s="1844"/>
      <c r="URU38" s="1844"/>
      <c r="URV38" s="1844"/>
      <c r="URW38" s="1844"/>
      <c r="URX38" s="1844"/>
      <c r="URY38" s="1844"/>
      <c r="URZ38" s="1844"/>
      <c r="USA38" s="1844"/>
      <c r="USB38" s="1844"/>
      <c r="USC38" s="1844"/>
      <c r="USD38" s="1844"/>
      <c r="USE38" s="1844"/>
      <c r="USF38" s="1844"/>
      <c r="USG38" s="1844"/>
      <c r="USH38" s="1844"/>
      <c r="USI38" s="1844"/>
      <c r="USJ38" s="1844"/>
      <c r="USK38" s="1844"/>
      <c r="USL38" s="1844"/>
      <c r="USM38" s="1844"/>
      <c r="USN38" s="1844"/>
      <c r="USO38" s="1844"/>
      <c r="USP38" s="1844"/>
      <c r="USQ38" s="1844"/>
      <c r="USR38" s="1844"/>
      <c r="USS38" s="1844"/>
      <c r="UST38" s="1844"/>
      <c r="USU38" s="1844"/>
      <c r="USV38" s="1844"/>
      <c r="USW38" s="1844"/>
      <c r="USX38" s="1844"/>
      <c r="USY38" s="1844"/>
      <c r="USZ38" s="1844"/>
      <c r="UTA38" s="1844"/>
      <c r="UTB38" s="1844"/>
      <c r="UTC38" s="1844"/>
      <c r="UTD38" s="1844"/>
      <c r="UTE38" s="1844"/>
      <c r="UTF38" s="1844"/>
      <c r="UTG38" s="1844"/>
      <c r="UTH38" s="1844"/>
      <c r="UTI38" s="1844"/>
      <c r="UTJ38" s="1844"/>
      <c r="UTK38" s="1844"/>
      <c r="UTL38" s="1844"/>
      <c r="UTM38" s="1844"/>
      <c r="UTN38" s="1844"/>
      <c r="UTO38" s="1844"/>
      <c r="UTP38" s="1844"/>
      <c r="UTQ38" s="1844"/>
      <c r="UTR38" s="1844"/>
      <c r="UTS38" s="1844"/>
      <c r="UTT38" s="1844"/>
      <c r="UTU38" s="1844"/>
      <c r="UTV38" s="1844"/>
      <c r="UTW38" s="1844"/>
      <c r="UTX38" s="1844"/>
      <c r="UTY38" s="1844"/>
      <c r="UTZ38" s="1844"/>
      <c r="UUA38" s="1844"/>
      <c r="UUB38" s="1844"/>
      <c r="UUC38" s="1844"/>
      <c r="UUD38" s="1844"/>
      <c r="UUE38" s="1844"/>
      <c r="UUF38" s="1844"/>
      <c r="UUG38" s="1844"/>
      <c r="UUH38" s="1844"/>
      <c r="UUI38" s="1844"/>
      <c r="UUJ38" s="1844"/>
      <c r="UUK38" s="1844"/>
      <c r="UUL38" s="1844"/>
      <c r="UUM38" s="1844"/>
      <c r="UUN38" s="1844"/>
      <c r="UUO38" s="1844"/>
      <c r="UUP38" s="1844"/>
      <c r="UUQ38" s="1844"/>
      <c r="UUR38" s="1844"/>
      <c r="UUS38" s="1844"/>
      <c r="UUT38" s="1844"/>
      <c r="UUU38" s="1844"/>
      <c r="UUV38" s="1844"/>
      <c r="UUW38" s="1844"/>
      <c r="UUX38" s="1844"/>
      <c r="UUY38" s="1844"/>
      <c r="UUZ38" s="1844"/>
      <c r="UVA38" s="1844"/>
      <c r="UVB38" s="1844"/>
      <c r="UVC38" s="1844"/>
      <c r="UVD38" s="1844"/>
      <c r="UVE38" s="1844"/>
      <c r="UVF38" s="1844"/>
      <c r="UVG38" s="1844"/>
      <c r="UVH38" s="1844"/>
      <c r="UVI38" s="1844"/>
      <c r="UVJ38" s="1844"/>
      <c r="UVK38" s="1844"/>
      <c r="UVL38" s="1844"/>
      <c r="UVM38" s="1844"/>
      <c r="UVN38" s="1844"/>
      <c r="UVO38" s="1844"/>
      <c r="UVP38" s="1844"/>
      <c r="UVQ38" s="1844"/>
      <c r="UVR38" s="1844"/>
      <c r="UVS38" s="1844"/>
      <c r="UVT38" s="1844"/>
      <c r="UVU38" s="1844"/>
      <c r="UVV38" s="1844"/>
      <c r="UVW38" s="1844"/>
      <c r="UVX38" s="1844"/>
      <c r="UVY38" s="1844"/>
      <c r="UVZ38" s="1844"/>
      <c r="UWA38" s="1844"/>
      <c r="UWB38" s="1844"/>
      <c r="UWC38" s="1844"/>
      <c r="UWD38" s="1844"/>
      <c r="UWE38" s="1844"/>
      <c r="UWF38" s="1844"/>
      <c r="UWG38" s="1844"/>
      <c r="UWH38" s="1844"/>
      <c r="UWI38" s="1844"/>
      <c r="UWJ38" s="1844"/>
      <c r="UWK38" s="1844"/>
      <c r="UWL38" s="1844"/>
      <c r="UWM38" s="1844"/>
      <c r="UWN38" s="1844"/>
      <c r="UWO38" s="1844"/>
      <c r="UWP38" s="1844"/>
      <c r="UWQ38" s="1844"/>
      <c r="UWR38" s="1844"/>
      <c r="UWS38" s="1844"/>
      <c r="UWT38" s="1844"/>
      <c r="UWU38" s="1844"/>
      <c r="UWV38" s="1844"/>
      <c r="UWW38" s="1844"/>
      <c r="UWX38" s="1844"/>
      <c r="UWY38" s="1844"/>
      <c r="UWZ38" s="1844"/>
      <c r="UXA38" s="1844"/>
      <c r="UXB38" s="1844"/>
      <c r="UXC38" s="1844"/>
      <c r="UXD38" s="1844"/>
      <c r="UXE38" s="1844"/>
      <c r="UXF38" s="1844"/>
      <c r="UXG38" s="1844"/>
      <c r="UXH38" s="1844"/>
      <c r="UXI38" s="1844"/>
      <c r="UXJ38" s="1844"/>
      <c r="UXK38" s="1844"/>
      <c r="UXL38" s="1844"/>
      <c r="UXM38" s="1844"/>
      <c r="UXN38" s="1844"/>
      <c r="UXO38" s="1844"/>
      <c r="UXP38" s="1844"/>
      <c r="UXQ38" s="1844"/>
      <c r="UXR38" s="1844"/>
      <c r="UXS38" s="1844"/>
      <c r="UXT38" s="1844"/>
      <c r="UXU38" s="1844"/>
      <c r="UXV38" s="1844"/>
      <c r="UXW38" s="1844"/>
      <c r="UXX38" s="1844"/>
      <c r="UXY38" s="1844"/>
      <c r="UXZ38" s="1844"/>
      <c r="UYA38" s="1844"/>
      <c r="UYB38" s="1844"/>
      <c r="UYC38" s="1844"/>
      <c r="UYD38" s="1844"/>
      <c r="UYE38" s="1844"/>
      <c r="UYF38" s="1844"/>
      <c r="UYG38" s="1844"/>
      <c r="UYH38" s="1844"/>
      <c r="UYI38" s="1844"/>
      <c r="UYJ38" s="1844"/>
      <c r="UYK38" s="1844"/>
      <c r="UYL38" s="1844"/>
      <c r="UYM38" s="1844"/>
      <c r="UYN38" s="1844"/>
      <c r="UYO38" s="1844"/>
      <c r="UYP38" s="1844"/>
      <c r="UYQ38" s="1844"/>
      <c r="UYR38" s="1844"/>
      <c r="UYS38" s="1844"/>
      <c r="UYT38" s="1844"/>
      <c r="UYU38" s="1844"/>
      <c r="UYV38" s="1844"/>
      <c r="UYW38" s="1844"/>
      <c r="UYX38" s="1844"/>
      <c r="UYY38" s="1844"/>
      <c r="UYZ38" s="1844"/>
      <c r="UZA38" s="1844"/>
      <c r="UZB38" s="1844"/>
      <c r="UZC38" s="1844"/>
      <c r="UZD38" s="1844"/>
      <c r="UZE38" s="1844"/>
      <c r="UZF38" s="1844"/>
      <c r="UZG38" s="1844"/>
      <c r="UZH38" s="1844"/>
      <c r="UZI38" s="1844"/>
      <c r="UZJ38" s="1844"/>
      <c r="UZK38" s="1844"/>
      <c r="UZL38" s="1844"/>
      <c r="UZM38" s="1844"/>
      <c r="UZN38" s="1844"/>
      <c r="UZO38" s="1844"/>
      <c r="UZP38" s="1844"/>
      <c r="UZQ38" s="1844"/>
      <c r="UZR38" s="1844"/>
      <c r="UZS38" s="1844"/>
      <c r="UZT38" s="1844"/>
      <c r="UZU38" s="1844"/>
      <c r="UZV38" s="1844"/>
      <c r="UZW38" s="1844"/>
      <c r="UZX38" s="1844"/>
      <c r="UZY38" s="1844"/>
      <c r="UZZ38" s="1844"/>
      <c r="VAA38" s="1844"/>
      <c r="VAB38" s="1844"/>
      <c r="VAC38" s="1844"/>
      <c r="VAD38" s="1844"/>
      <c r="VAE38" s="1844"/>
      <c r="VAF38" s="1844"/>
      <c r="VAG38" s="1844"/>
      <c r="VAH38" s="1844"/>
      <c r="VAI38" s="1844"/>
      <c r="VAJ38" s="1844"/>
      <c r="VAK38" s="1844"/>
      <c r="VAL38" s="1844"/>
      <c r="VAM38" s="1844"/>
      <c r="VAN38" s="1844"/>
      <c r="VAO38" s="1844"/>
      <c r="VAP38" s="1844"/>
      <c r="VAQ38" s="1844"/>
      <c r="VAR38" s="1844"/>
      <c r="VAS38" s="1844"/>
      <c r="VAT38" s="1844"/>
      <c r="VAU38" s="1844"/>
      <c r="VAV38" s="1844"/>
      <c r="VAW38" s="1844"/>
      <c r="VAX38" s="1844"/>
      <c r="VAY38" s="1844"/>
      <c r="VAZ38" s="1844"/>
      <c r="VBA38" s="1844"/>
      <c r="VBB38" s="1844"/>
      <c r="VBC38" s="1844"/>
      <c r="VBD38" s="1844"/>
      <c r="VBE38" s="1844"/>
      <c r="VBF38" s="1844"/>
      <c r="VBG38" s="1844"/>
      <c r="VBH38" s="1844"/>
      <c r="VBI38" s="1844"/>
      <c r="VBJ38" s="1844"/>
      <c r="VBK38" s="1844"/>
      <c r="VBL38" s="1844"/>
      <c r="VBM38" s="1844"/>
      <c r="VBN38" s="1844"/>
      <c r="VBO38" s="1844"/>
      <c r="VBP38" s="1844"/>
      <c r="VBQ38" s="1844"/>
      <c r="VBR38" s="1844"/>
      <c r="VBS38" s="1844"/>
      <c r="VBT38" s="1844"/>
      <c r="VBU38" s="1844"/>
      <c r="VBV38" s="1844"/>
      <c r="VBW38" s="1844"/>
      <c r="VBX38" s="1844"/>
      <c r="VBY38" s="1844"/>
      <c r="VBZ38" s="1844"/>
      <c r="VCA38" s="1844"/>
      <c r="VCB38" s="1844"/>
      <c r="VCC38" s="1844"/>
      <c r="VCD38" s="1844"/>
      <c r="VCE38" s="1844"/>
      <c r="VCF38" s="1844"/>
      <c r="VCG38" s="1844"/>
      <c r="VCH38" s="1844"/>
      <c r="VCI38" s="1844"/>
      <c r="VCJ38" s="1844"/>
      <c r="VCK38" s="1844"/>
      <c r="VCL38" s="1844"/>
      <c r="VCM38" s="1844"/>
      <c r="VCN38" s="1844"/>
      <c r="VCO38" s="1844"/>
      <c r="VCP38" s="1844"/>
      <c r="VCQ38" s="1844"/>
      <c r="VCR38" s="1844"/>
      <c r="VCS38" s="1844"/>
      <c r="VCT38" s="1844"/>
      <c r="VCU38" s="1844"/>
      <c r="VCV38" s="1844"/>
      <c r="VCW38" s="1844"/>
      <c r="VCX38" s="1844"/>
      <c r="VCY38" s="1844"/>
      <c r="VCZ38" s="1844"/>
      <c r="VDA38" s="1844"/>
      <c r="VDB38" s="1844"/>
      <c r="VDC38" s="1844"/>
      <c r="VDD38" s="1844"/>
      <c r="VDE38" s="1844"/>
      <c r="VDF38" s="1844"/>
      <c r="VDG38" s="1844"/>
      <c r="VDH38" s="1844"/>
      <c r="VDI38" s="1844"/>
      <c r="VDJ38" s="1844"/>
      <c r="VDK38" s="1844"/>
      <c r="VDL38" s="1844"/>
      <c r="VDM38" s="1844"/>
      <c r="VDN38" s="1844"/>
      <c r="VDO38" s="1844"/>
      <c r="VDP38" s="1844"/>
      <c r="VDQ38" s="1844"/>
      <c r="VDR38" s="1844"/>
      <c r="VDS38" s="1844"/>
      <c r="VDT38" s="1844"/>
      <c r="VDU38" s="1844"/>
      <c r="VDV38" s="1844"/>
      <c r="VDW38" s="1844"/>
      <c r="VDX38" s="1844"/>
      <c r="VDY38" s="1844"/>
      <c r="VDZ38" s="1844"/>
      <c r="VEA38" s="1844"/>
      <c r="VEB38" s="1844"/>
      <c r="VEC38" s="1844"/>
      <c r="VED38" s="1844"/>
      <c r="VEE38" s="1844"/>
      <c r="VEF38" s="1844"/>
      <c r="VEG38" s="1844"/>
      <c r="VEH38" s="1844"/>
      <c r="VEI38" s="1844"/>
      <c r="VEJ38" s="1844"/>
      <c r="VEK38" s="1844"/>
      <c r="VEL38" s="1844"/>
      <c r="VEM38" s="1844"/>
      <c r="VEN38" s="1844"/>
      <c r="VEO38" s="1844"/>
      <c r="VEP38" s="1844"/>
      <c r="VEQ38" s="1844"/>
      <c r="VER38" s="1844"/>
      <c r="VES38" s="1844"/>
      <c r="VET38" s="1844"/>
      <c r="VEU38" s="1844"/>
      <c r="VEV38" s="1844"/>
      <c r="VEW38" s="1844"/>
      <c r="VEX38" s="1844"/>
      <c r="VEY38" s="1844"/>
      <c r="VEZ38" s="1844"/>
      <c r="VFA38" s="1844"/>
      <c r="VFB38" s="1844"/>
      <c r="VFC38" s="1844"/>
      <c r="VFD38" s="1844"/>
      <c r="VFE38" s="1844"/>
      <c r="VFF38" s="1844"/>
      <c r="VFG38" s="1844"/>
      <c r="VFH38" s="1844"/>
      <c r="VFI38" s="1844"/>
      <c r="VFJ38" s="1844"/>
      <c r="VFK38" s="1844"/>
      <c r="VFL38" s="1844"/>
      <c r="VFM38" s="1844"/>
      <c r="VFN38" s="1844"/>
      <c r="VFO38" s="1844"/>
      <c r="VFP38" s="1844"/>
      <c r="VFQ38" s="1844"/>
      <c r="VFR38" s="1844"/>
      <c r="VFS38" s="1844"/>
      <c r="VFT38" s="1844"/>
      <c r="VFU38" s="1844"/>
      <c r="VFV38" s="1844"/>
      <c r="VFW38" s="1844"/>
      <c r="VFX38" s="1844"/>
      <c r="VFY38" s="1844"/>
      <c r="VFZ38" s="1844"/>
      <c r="VGA38" s="1844"/>
      <c r="VGB38" s="1844"/>
      <c r="VGC38" s="1844"/>
      <c r="VGD38" s="1844"/>
      <c r="VGE38" s="1844"/>
      <c r="VGF38" s="1844"/>
      <c r="VGG38" s="1844"/>
      <c r="VGH38" s="1844"/>
      <c r="VGI38" s="1844"/>
      <c r="VGJ38" s="1844"/>
      <c r="VGK38" s="1844"/>
      <c r="VGL38" s="1844"/>
      <c r="VGM38" s="1844"/>
      <c r="VGN38" s="1844"/>
      <c r="VGO38" s="1844"/>
      <c r="VGP38" s="1844"/>
      <c r="VGQ38" s="1844"/>
      <c r="VGR38" s="1844"/>
      <c r="VGS38" s="1844"/>
      <c r="VGT38" s="1844"/>
      <c r="VGU38" s="1844"/>
      <c r="VGV38" s="1844"/>
      <c r="VGW38" s="1844"/>
      <c r="VGX38" s="1844"/>
      <c r="VGY38" s="1844"/>
      <c r="VGZ38" s="1844"/>
      <c r="VHA38" s="1844"/>
      <c r="VHB38" s="1844"/>
      <c r="VHC38" s="1844"/>
      <c r="VHD38" s="1844"/>
      <c r="VHE38" s="1844"/>
      <c r="VHF38" s="1844"/>
      <c r="VHG38" s="1844"/>
      <c r="VHH38" s="1844"/>
      <c r="VHI38" s="1844"/>
      <c r="VHJ38" s="1844"/>
      <c r="VHK38" s="1844"/>
      <c r="VHL38" s="1844"/>
      <c r="VHM38" s="1844"/>
      <c r="VHN38" s="1844"/>
      <c r="VHO38" s="1844"/>
      <c r="VHP38" s="1844"/>
      <c r="VHQ38" s="1844"/>
      <c r="VHR38" s="1844"/>
      <c r="VHS38" s="1844"/>
      <c r="VHT38" s="1844"/>
      <c r="VHU38" s="1844"/>
      <c r="VHV38" s="1844"/>
      <c r="VHW38" s="1844"/>
      <c r="VHX38" s="1844"/>
      <c r="VHY38" s="1844"/>
      <c r="VHZ38" s="1844"/>
      <c r="VIA38" s="1844"/>
      <c r="VIB38" s="1844"/>
      <c r="VIC38" s="1844"/>
      <c r="VID38" s="1844"/>
      <c r="VIE38" s="1844"/>
      <c r="VIF38" s="1844"/>
      <c r="VIG38" s="1844"/>
      <c r="VIH38" s="1844"/>
      <c r="VII38" s="1844"/>
      <c r="VIJ38" s="1844"/>
      <c r="VIK38" s="1844"/>
      <c r="VIL38" s="1844"/>
      <c r="VIM38" s="1844"/>
      <c r="VIN38" s="1844"/>
      <c r="VIO38" s="1844"/>
      <c r="VIP38" s="1844"/>
      <c r="VIQ38" s="1844"/>
      <c r="VIR38" s="1844"/>
      <c r="VIS38" s="1844"/>
      <c r="VIT38" s="1844"/>
      <c r="VIU38" s="1844"/>
      <c r="VIV38" s="1844"/>
      <c r="VIW38" s="1844"/>
      <c r="VIX38" s="1844"/>
      <c r="VIY38" s="1844"/>
      <c r="VIZ38" s="1844"/>
      <c r="VJA38" s="1844"/>
      <c r="VJB38" s="1844"/>
      <c r="VJC38" s="1844"/>
      <c r="VJD38" s="1844"/>
      <c r="VJE38" s="1844"/>
      <c r="VJF38" s="1844"/>
      <c r="VJG38" s="1844"/>
      <c r="VJH38" s="1844"/>
      <c r="VJI38" s="1844"/>
      <c r="VJJ38" s="1844"/>
      <c r="VJK38" s="1844"/>
      <c r="VJL38" s="1844"/>
      <c r="VJM38" s="1844"/>
      <c r="VJN38" s="1844"/>
      <c r="VJO38" s="1844"/>
      <c r="VJP38" s="1844"/>
      <c r="VJQ38" s="1844"/>
      <c r="VJR38" s="1844"/>
      <c r="VJS38" s="1844"/>
      <c r="VJT38" s="1844"/>
      <c r="VJU38" s="1844"/>
      <c r="VJV38" s="1844"/>
      <c r="VJW38" s="1844"/>
      <c r="VJX38" s="1844"/>
      <c r="VJY38" s="1844"/>
      <c r="VJZ38" s="1844"/>
      <c r="VKA38" s="1844"/>
      <c r="VKB38" s="1844"/>
      <c r="VKC38" s="1844"/>
      <c r="VKD38" s="1844"/>
      <c r="VKE38" s="1844"/>
      <c r="VKF38" s="1844"/>
      <c r="VKG38" s="1844"/>
      <c r="VKH38" s="1844"/>
      <c r="VKI38" s="1844"/>
      <c r="VKJ38" s="1844"/>
      <c r="VKK38" s="1844"/>
      <c r="VKL38" s="1844"/>
      <c r="VKM38" s="1844"/>
      <c r="VKN38" s="1844"/>
      <c r="VKO38" s="1844"/>
      <c r="VKP38" s="1844"/>
      <c r="VKQ38" s="1844"/>
      <c r="VKR38" s="1844"/>
      <c r="VKS38" s="1844"/>
      <c r="VKT38" s="1844"/>
      <c r="VKU38" s="1844"/>
      <c r="VKV38" s="1844"/>
      <c r="VKW38" s="1844"/>
      <c r="VKX38" s="1844"/>
      <c r="VKY38" s="1844"/>
      <c r="VKZ38" s="1844"/>
      <c r="VLA38" s="1844"/>
      <c r="VLB38" s="1844"/>
      <c r="VLC38" s="1844"/>
      <c r="VLD38" s="1844"/>
      <c r="VLE38" s="1844"/>
      <c r="VLF38" s="1844"/>
      <c r="VLG38" s="1844"/>
      <c r="VLH38" s="1844"/>
      <c r="VLI38" s="1844"/>
      <c r="VLJ38" s="1844"/>
      <c r="VLK38" s="1844"/>
      <c r="VLL38" s="1844"/>
      <c r="VLM38" s="1844"/>
      <c r="VLN38" s="1844"/>
      <c r="VLO38" s="1844"/>
      <c r="VLP38" s="1844"/>
      <c r="VLQ38" s="1844"/>
      <c r="VLR38" s="1844"/>
      <c r="VLS38" s="1844"/>
      <c r="VLT38" s="1844"/>
      <c r="VLU38" s="1844"/>
      <c r="VLV38" s="1844"/>
      <c r="VLW38" s="1844"/>
      <c r="VLX38" s="1844"/>
      <c r="VLY38" s="1844"/>
      <c r="VLZ38" s="1844"/>
      <c r="VMA38" s="1844"/>
      <c r="VMB38" s="1844"/>
      <c r="VMC38" s="1844"/>
      <c r="VMD38" s="1844"/>
      <c r="VME38" s="1844"/>
      <c r="VMF38" s="1844"/>
      <c r="VMG38" s="1844"/>
      <c r="VMH38" s="1844"/>
      <c r="VMI38" s="1844"/>
      <c r="VMJ38" s="1844"/>
      <c r="VMK38" s="1844"/>
      <c r="VML38" s="1844"/>
      <c r="VMM38" s="1844"/>
      <c r="VMN38" s="1844"/>
      <c r="VMO38" s="1844"/>
      <c r="VMP38" s="1844"/>
      <c r="VMQ38" s="1844"/>
      <c r="VMR38" s="1844"/>
      <c r="VMS38" s="1844"/>
      <c r="VMT38" s="1844"/>
      <c r="VMU38" s="1844"/>
      <c r="VMV38" s="1844"/>
      <c r="VMW38" s="1844"/>
      <c r="VMX38" s="1844"/>
      <c r="VMY38" s="1844"/>
      <c r="VMZ38" s="1844"/>
      <c r="VNA38" s="1844"/>
      <c r="VNB38" s="1844"/>
      <c r="VNC38" s="1844"/>
      <c r="VND38" s="1844"/>
      <c r="VNE38" s="1844"/>
      <c r="VNF38" s="1844"/>
      <c r="VNG38" s="1844"/>
      <c r="VNH38" s="1844"/>
      <c r="VNI38" s="1844"/>
      <c r="VNJ38" s="1844"/>
      <c r="VNK38" s="1844"/>
      <c r="VNL38" s="1844"/>
      <c r="VNM38" s="1844"/>
      <c r="VNN38" s="1844"/>
      <c r="VNO38" s="1844"/>
      <c r="VNP38" s="1844"/>
      <c r="VNQ38" s="1844"/>
      <c r="VNR38" s="1844"/>
      <c r="VNS38" s="1844"/>
      <c r="VNT38" s="1844"/>
      <c r="VNU38" s="1844"/>
      <c r="VNV38" s="1844"/>
      <c r="VNW38" s="1844"/>
      <c r="VNX38" s="1844"/>
      <c r="VNY38" s="1844"/>
      <c r="VNZ38" s="1844"/>
      <c r="VOA38" s="1844"/>
      <c r="VOB38" s="1844"/>
      <c r="VOC38" s="1844"/>
      <c r="VOD38" s="1844"/>
      <c r="VOE38" s="1844"/>
      <c r="VOF38" s="1844"/>
      <c r="VOG38" s="1844"/>
      <c r="VOH38" s="1844"/>
      <c r="VOI38" s="1844"/>
      <c r="VOJ38" s="1844"/>
      <c r="VOK38" s="1844"/>
      <c r="VOL38" s="1844"/>
      <c r="VOM38" s="1844"/>
      <c r="VON38" s="1844"/>
      <c r="VOO38" s="1844"/>
      <c r="VOP38" s="1844"/>
      <c r="VOQ38" s="1844"/>
      <c r="VOR38" s="1844"/>
      <c r="VOS38" s="1844"/>
      <c r="VOT38" s="1844"/>
      <c r="VOU38" s="1844"/>
      <c r="VOV38" s="1844"/>
      <c r="VOW38" s="1844"/>
      <c r="VOX38" s="1844"/>
      <c r="VOY38" s="1844"/>
      <c r="VOZ38" s="1844"/>
      <c r="VPA38" s="1844"/>
      <c r="VPB38" s="1844"/>
      <c r="VPC38" s="1844"/>
      <c r="VPD38" s="1844"/>
      <c r="VPE38" s="1844"/>
      <c r="VPF38" s="1844"/>
      <c r="VPG38" s="1844"/>
      <c r="VPH38" s="1844"/>
      <c r="VPI38" s="1844"/>
      <c r="VPJ38" s="1844"/>
      <c r="VPK38" s="1844"/>
      <c r="VPL38" s="1844"/>
      <c r="VPM38" s="1844"/>
      <c r="VPN38" s="1844"/>
      <c r="VPO38" s="1844"/>
      <c r="VPP38" s="1844"/>
      <c r="VPQ38" s="1844"/>
      <c r="VPR38" s="1844"/>
      <c r="VPS38" s="1844"/>
      <c r="VPT38" s="1844"/>
      <c r="VPU38" s="1844"/>
      <c r="VPV38" s="1844"/>
      <c r="VPW38" s="1844"/>
      <c r="VPX38" s="1844"/>
      <c r="VPY38" s="1844"/>
      <c r="VPZ38" s="1844"/>
      <c r="VQA38" s="1844"/>
      <c r="VQB38" s="1844"/>
      <c r="VQC38" s="1844"/>
      <c r="VQD38" s="1844"/>
      <c r="VQE38" s="1844"/>
      <c r="VQF38" s="1844"/>
      <c r="VQG38" s="1844"/>
      <c r="VQH38" s="1844"/>
      <c r="VQI38" s="1844"/>
      <c r="VQJ38" s="1844"/>
      <c r="VQK38" s="1844"/>
      <c r="VQL38" s="1844"/>
      <c r="VQM38" s="1844"/>
      <c r="VQN38" s="1844"/>
      <c r="VQO38" s="1844"/>
      <c r="VQP38" s="1844"/>
      <c r="VQQ38" s="1844"/>
      <c r="VQR38" s="1844"/>
      <c r="VQS38" s="1844"/>
      <c r="VQT38" s="1844"/>
      <c r="VQU38" s="1844"/>
      <c r="VQV38" s="1844"/>
      <c r="VQW38" s="1844"/>
      <c r="VQX38" s="1844"/>
      <c r="VQY38" s="1844"/>
      <c r="VQZ38" s="1844"/>
      <c r="VRA38" s="1844"/>
      <c r="VRB38" s="1844"/>
      <c r="VRC38" s="1844"/>
      <c r="VRD38" s="1844"/>
      <c r="VRE38" s="1844"/>
      <c r="VRF38" s="1844"/>
      <c r="VRG38" s="1844"/>
      <c r="VRH38" s="1844"/>
      <c r="VRI38" s="1844"/>
      <c r="VRJ38" s="1844"/>
      <c r="VRK38" s="1844"/>
      <c r="VRL38" s="1844"/>
      <c r="VRM38" s="1844"/>
      <c r="VRN38" s="1844"/>
      <c r="VRO38" s="1844"/>
      <c r="VRP38" s="1844"/>
      <c r="VRQ38" s="1844"/>
      <c r="VRR38" s="1844"/>
      <c r="VRS38" s="1844"/>
      <c r="VRT38" s="1844"/>
      <c r="VRU38" s="1844"/>
      <c r="VRV38" s="1844"/>
      <c r="VRW38" s="1844"/>
      <c r="VRX38" s="1844"/>
      <c r="VRY38" s="1844"/>
      <c r="VRZ38" s="1844"/>
      <c r="VSA38" s="1844"/>
      <c r="VSB38" s="1844"/>
      <c r="VSC38" s="1844"/>
      <c r="VSD38" s="1844"/>
      <c r="VSE38" s="1844"/>
      <c r="VSF38" s="1844"/>
      <c r="VSG38" s="1844"/>
      <c r="VSH38" s="1844"/>
      <c r="VSI38" s="1844"/>
      <c r="VSJ38" s="1844"/>
      <c r="VSK38" s="1844"/>
      <c r="VSL38" s="1844"/>
      <c r="VSM38" s="1844"/>
      <c r="VSN38" s="1844"/>
      <c r="VSO38" s="1844"/>
      <c r="VSP38" s="1844"/>
      <c r="VSQ38" s="1844"/>
      <c r="VSR38" s="1844"/>
      <c r="VSS38" s="1844"/>
      <c r="VST38" s="1844"/>
      <c r="VSU38" s="1844"/>
      <c r="VSV38" s="1844"/>
      <c r="VSW38" s="1844"/>
      <c r="VSX38" s="1844"/>
      <c r="VSY38" s="1844"/>
      <c r="VSZ38" s="1844"/>
      <c r="VTA38" s="1844"/>
      <c r="VTB38" s="1844"/>
      <c r="VTC38" s="1844"/>
      <c r="VTD38" s="1844"/>
      <c r="VTE38" s="1844"/>
      <c r="VTF38" s="1844"/>
      <c r="VTG38" s="1844"/>
      <c r="VTH38" s="1844"/>
      <c r="VTI38" s="1844"/>
      <c r="VTJ38" s="1844"/>
      <c r="VTK38" s="1844"/>
      <c r="VTL38" s="1844"/>
      <c r="VTM38" s="1844"/>
      <c r="VTN38" s="1844"/>
      <c r="VTO38" s="1844"/>
      <c r="VTP38" s="1844"/>
      <c r="VTQ38" s="1844"/>
      <c r="VTR38" s="1844"/>
      <c r="VTS38" s="1844"/>
      <c r="VTT38" s="1844"/>
      <c r="VTU38" s="1844"/>
      <c r="VTV38" s="1844"/>
      <c r="VTW38" s="1844"/>
      <c r="VTX38" s="1844"/>
      <c r="VTY38" s="1844"/>
      <c r="VTZ38" s="1844"/>
      <c r="VUA38" s="1844"/>
      <c r="VUB38" s="1844"/>
      <c r="VUC38" s="1844"/>
      <c r="VUD38" s="1844"/>
      <c r="VUE38" s="1844"/>
      <c r="VUF38" s="1844"/>
      <c r="VUG38" s="1844"/>
      <c r="VUH38" s="1844"/>
      <c r="VUI38" s="1844"/>
      <c r="VUJ38" s="1844"/>
      <c r="VUK38" s="1844"/>
      <c r="VUL38" s="1844"/>
      <c r="VUM38" s="1844"/>
      <c r="VUN38" s="1844"/>
      <c r="VUO38" s="1844"/>
      <c r="VUP38" s="1844"/>
      <c r="VUQ38" s="1844"/>
      <c r="VUR38" s="1844"/>
      <c r="VUS38" s="1844"/>
      <c r="VUT38" s="1844"/>
      <c r="VUU38" s="1844"/>
      <c r="VUV38" s="1844"/>
      <c r="VUW38" s="1844"/>
      <c r="VUX38" s="1844"/>
      <c r="VUY38" s="1844"/>
      <c r="VUZ38" s="1844"/>
      <c r="VVA38" s="1844"/>
      <c r="VVB38" s="1844"/>
      <c r="VVC38" s="1844"/>
      <c r="VVD38" s="1844"/>
      <c r="VVE38" s="1844"/>
      <c r="VVF38" s="1844"/>
      <c r="VVG38" s="1844"/>
      <c r="VVH38" s="1844"/>
      <c r="VVI38" s="1844"/>
      <c r="VVJ38" s="1844"/>
      <c r="VVK38" s="1844"/>
      <c r="VVL38" s="1844"/>
      <c r="VVM38" s="1844"/>
      <c r="VVN38" s="1844"/>
      <c r="VVO38" s="1844"/>
      <c r="VVP38" s="1844"/>
      <c r="VVQ38" s="1844"/>
      <c r="VVR38" s="1844"/>
      <c r="VVS38" s="1844"/>
      <c r="VVT38" s="1844"/>
      <c r="VVU38" s="1844"/>
      <c r="VVV38" s="1844"/>
      <c r="VVW38" s="1844"/>
      <c r="VVX38" s="1844"/>
      <c r="VVY38" s="1844"/>
      <c r="VVZ38" s="1844"/>
      <c r="VWA38" s="1844"/>
      <c r="VWB38" s="1844"/>
      <c r="VWC38" s="1844"/>
      <c r="VWD38" s="1844"/>
      <c r="VWE38" s="1844"/>
      <c r="VWF38" s="1844"/>
      <c r="VWG38" s="1844"/>
      <c r="VWH38" s="1844"/>
      <c r="VWI38" s="1844"/>
      <c r="VWJ38" s="1844"/>
      <c r="VWK38" s="1844"/>
      <c r="VWL38" s="1844"/>
      <c r="VWM38" s="1844"/>
      <c r="VWN38" s="1844"/>
      <c r="VWO38" s="1844"/>
      <c r="VWP38" s="1844"/>
      <c r="VWQ38" s="1844"/>
      <c r="VWR38" s="1844"/>
      <c r="VWS38" s="1844"/>
      <c r="VWT38" s="1844"/>
      <c r="VWU38" s="1844"/>
      <c r="VWV38" s="1844"/>
      <c r="VWW38" s="1844"/>
      <c r="VWX38" s="1844"/>
      <c r="VWY38" s="1844"/>
      <c r="VWZ38" s="1844"/>
      <c r="VXA38" s="1844"/>
      <c r="VXB38" s="1844"/>
      <c r="VXC38" s="1844"/>
      <c r="VXD38" s="1844"/>
      <c r="VXE38" s="1844"/>
      <c r="VXF38" s="1844"/>
      <c r="VXG38" s="1844"/>
      <c r="VXH38" s="1844"/>
      <c r="VXI38" s="1844"/>
      <c r="VXJ38" s="1844"/>
      <c r="VXK38" s="1844"/>
      <c r="VXL38" s="1844"/>
      <c r="VXM38" s="1844"/>
      <c r="VXN38" s="1844"/>
      <c r="VXO38" s="1844"/>
      <c r="VXP38" s="1844"/>
      <c r="VXQ38" s="1844"/>
      <c r="VXR38" s="1844"/>
      <c r="VXS38" s="1844"/>
      <c r="VXT38" s="1844"/>
      <c r="VXU38" s="1844"/>
      <c r="VXV38" s="1844"/>
      <c r="VXW38" s="1844"/>
      <c r="VXX38" s="1844"/>
      <c r="VXY38" s="1844"/>
      <c r="VXZ38" s="1844"/>
      <c r="VYA38" s="1844"/>
      <c r="VYB38" s="1844"/>
      <c r="VYC38" s="1844"/>
      <c r="VYD38" s="1844"/>
      <c r="VYE38" s="1844"/>
      <c r="VYF38" s="1844"/>
      <c r="VYG38" s="1844"/>
      <c r="VYH38" s="1844"/>
      <c r="VYI38" s="1844"/>
      <c r="VYJ38" s="1844"/>
      <c r="VYK38" s="1844"/>
      <c r="VYL38" s="1844"/>
      <c r="VYM38" s="1844"/>
      <c r="VYN38" s="1844"/>
      <c r="VYO38" s="1844"/>
      <c r="VYP38" s="1844"/>
      <c r="VYQ38" s="1844"/>
      <c r="VYR38" s="1844"/>
      <c r="VYS38" s="1844"/>
      <c r="VYT38" s="1844"/>
      <c r="VYU38" s="1844"/>
      <c r="VYV38" s="1844"/>
      <c r="VYW38" s="1844"/>
      <c r="VYX38" s="1844"/>
      <c r="VYY38" s="1844"/>
      <c r="VYZ38" s="1844"/>
      <c r="VZA38" s="1844"/>
      <c r="VZB38" s="1844"/>
      <c r="VZC38" s="1844"/>
      <c r="VZD38" s="1844"/>
      <c r="VZE38" s="1844"/>
      <c r="VZF38" s="1844"/>
      <c r="VZG38" s="1844"/>
      <c r="VZH38" s="1844"/>
      <c r="VZI38" s="1844"/>
      <c r="VZJ38" s="1844"/>
      <c r="VZK38" s="1844"/>
      <c r="VZL38" s="1844"/>
      <c r="VZM38" s="1844"/>
      <c r="VZN38" s="1844"/>
      <c r="VZO38" s="1844"/>
      <c r="VZP38" s="1844"/>
      <c r="VZQ38" s="1844"/>
      <c r="VZR38" s="1844"/>
      <c r="VZS38" s="1844"/>
      <c r="VZT38" s="1844"/>
      <c r="VZU38" s="1844"/>
      <c r="VZV38" s="1844"/>
      <c r="VZW38" s="1844"/>
      <c r="VZX38" s="1844"/>
      <c r="VZY38" s="1844"/>
      <c r="VZZ38" s="1844"/>
      <c r="WAA38" s="1844"/>
      <c r="WAB38" s="1844"/>
      <c r="WAC38" s="1844"/>
      <c r="WAD38" s="1844"/>
      <c r="WAE38" s="1844"/>
      <c r="WAF38" s="1844"/>
      <c r="WAG38" s="1844"/>
      <c r="WAH38" s="1844"/>
      <c r="WAI38" s="1844"/>
      <c r="WAJ38" s="1844"/>
      <c r="WAK38" s="1844"/>
      <c r="WAL38" s="1844"/>
      <c r="WAM38" s="1844"/>
      <c r="WAN38" s="1844"/>
      <c r="WAO38" s="1844"/>
      <c r="WAP38" s="1844"/>
      <c r="WAQ38" s="1844"/>
      <c r="WAR38" s="1844"/>
      <c r="WAS38" s="1844"/>
      <c r="WAT38" s="1844"/>
      <c r="WAU38" s="1844"/>
      <c r="WAV38" s="1844"/>
      <c r="WAW38" s="1844"/>
      <c r="WAX38" s="1844"/>
      <c r="WAY38" s="1844"/>
      <c r="WAZ38" s="1844"/>
      <c r="WBA38" s="1844"/>
      <c r="WBB38" s="1844"/>
      <c r="WBC38" s="1844"/>
      <c r="WBD38" s="1844"/>
      <c r="WBE38" s="1844"/>
      <c r="WBF38" s="1844"/>
      <c r="WBG38" s="1844"/>
      <c r="WBH38" s="1844"/>
      <c r="WBI38" s="1844"/>
      <c r="WBJ38" s="1844"/>
      <c r="WBK38" s="1844"/>
      <c r="WBL38" s="1844"/>
      <c r="WBM38" s="1844"/>
      <c r="WBN38" s="1844"/>
      <c r="WBO38" s="1844"/>
      <c r="WBP38" s="1844"/>
      <c r="WBQ38" s="1844"/>
      <c r="WBR38" s="1844"/>
      <c r="WBS38" s="1844"/>
      <c r="WBT38" s="1844"/>
      <c r="WBU38" s="1844"/>
      <c r="WBV38" s="1844"/>
      <c r="WBW38" s="1844"/>
      <c r="WBX38" s="1844"/>
      <c r="WBY38" s="1844"/>
      <c r="WBZ38" s="1844"/>
      <c r="WCA38" s="1844"/>
      <c r="WCB38" s="1844"/>
      <c r="WCC38" s="1844"/>
      <c r="WCD38" s="1844"/>
      <c r="WCE38" s="1844"/>
      <c r="WCF38" s="1844"/>
      <c r="WCG38" s="1844"/>
      <c r="WCH38" s="1844"/>
      <c r="WCI38" s="1844"/>
      <c r="WCJ38" s="1844"/>
      <c r="WCK38" s="1844"/>
      <c r="WCL38" s="1844"/>
      <c r="WCM38" s="1844"/>
      <c r="WCN38" s="1844"/>
      <c r="WCO38" s="1844"/>
      <c r="WCP38" s="1844"/>
      <c r="WCQ38" s="1844"/>
      <c r="WCR38" s="1844"/>
      <c r="WCS38" s="1844"/>
      <c r="WCT38" s="1844"/>
      <c r="WCU38" s="1844"/>
      <c r="WCV38" s="1844"/>
      <c r="WCW38" s="1844"/>
      <c r="WCX38" s="1844"/>
      <c r="WCY38" s="1844"/>
      <c r="WCZ38" s="1844"/>
      <c r="WDA38" s="1844"/>
      <c r="WDB38" s="1844"/>
      <c r="WDC38" s="1844"/>
      <c r="WDD38" s="1844"/>
      <c r="WDE38" s="1844"/>
      <c r="WDF38" s="1844"/>
      <c r="WDG38" s="1844"/>
      <c r="WDH38" s="1844"/>
      <c r="WDI38" s="1844"/>
      <c r="WDJ38" s="1844"/>
      <c r="WDK38" s="1844"/>
      <c r="WDL38" s="1844"/>
      <c r="WDM38" s="1844"/>
      <c r="WDN38" s="1844"/>
      <c r="WDO38" s="1844"/>
      <c r="WDP38" s="1844"/>
      <c r="WDQ38" s="1844"/>
      <c r="WDR38" s="1844"/>
      <c r="WDS38" s="1844"/>
      <c r="WDT38" s="1844"/>
      <c r="WDU38" s="1844"/>
      <c r="WDV38" s="1844"/>
      <c r="WDW38" s="1844"/>
      <c r="WDX38" s="1844"/>
      <c r="WDY38" s="1844"/>
      <c r="WDZ38" s="1844"/>
      <c r="WEA38" s="1844"/>
      <c r="WEB38" s="1844"/>
      <c r="WEC38" s="1844"/>
      <c r="WED38" s="1844"/>
      <c r="WEE38" s="1844"/>
      <c r="WEF38" s="1844"/>
      <c r="WEG38" s="1844"/>
      <c r="WEH38" s="1844"/>
      <c r="WEI38" s="1844"/>
      <c r="WEJ38" s="1844"/>
      <c r="WEK38" s="1844"/>
      <c r="WEL38" s="1844"/>
      <c r="WEM38" s="1844"/>
      <c r="WEN38" s="1844"/>
      <c r="WEO38" s="1844"/>
      <c r="WEP38" s="1844"/>
      <c r="WEQ38" s="1844"/>
      <c r="WER38" s="1844"/>
      <c r="WES38" s="1844"/>
      <c r="WET38" s="1844"/>
      <c r="WEU38" s="1844"/>
      <c r="WEV38" s="1844"/>
      <c r="WEW38" s="1844"/>
      <c r="WEX38" s="1844"/>
      <c r="WEY38" s="1844"/>
      <c r="WEZ38" s="1844"/>
      <c r="WFA38" s="1844"/>
      <c r="WFB38" s="1844"/>
      <c r="WFC38" s="1844"/>
      <c r="WFD38" s="1844"/>
      <c r="WFE38" s="1844"/>
      <c r="WFF38" s="1844"/>
      <c r="WFG38" s="1844"/>
      <c r="WFH38" s="1844"/>
      <c r="WFI38" s="1844"/>
      <c r="WFJ38" s="1844"/>
      <c r="WFK38" s="1844"/>
      <c r="WFL38" s="1844"/>
      <c r="WFM38" s="1844"/>
      <c r="WFN38" s="1844"/>
      <c r="WFO38" s="1844"/>
      <c r="WFP38" s="1844"/>
      <c r="WFQ38" s="1844"/>
      <c r="WFR38" s="1844"/>
      <c r="WFS38" s="1844"/>
      <c r="WFT38" s="1844"/>
      <c r="WFU38" s="1844"/>
      <c r="WFV38" s="1844"/>
      <c r="WFW38" s="1844"/>
      <c r="WFX38" s="1844"/>
      <c r="WFY38" s="1844"/>
      <c r="WFZ38" s="1844"/>
      <c r="WGA38" s="1844"/>
      <c r="WGB38" s="1844"/>
      <c r="WGC38" s="1844"/>
      <c r="WGD38" s="1844"/>
      <c r="WGE38" s="1844"/>
      <c r="WGF38" s="1844"/>
      <c r="WGG38" s="1844"/>
      <c r="WGH38" s="1844"/>
      <c r="WGI38" s="1844"/>
      <c r="WGJ38" s="1844"/>
      <c r="WGK38" s="1844"/>
      <c r="WGL38" s="1844"/>
      <c r="WGM38" s="1844"/>
      <c r="WGN38" s="1844"/>
      <c r="WGO38" s="1844"/>
      <c r="WGP38" s="1844"/>
      <c r="WGQ38" s="1844"/>
      <c r="WGR38" s="1844"/>
      <c r="WGS38" s="1844"/>
      <c r="WGT38" s="1844"/>
      <c r="WGU38" s="1844"/>
      <c r="WGV38" s="1844"/>
      <c r="WGW38" s="1844"/>
      <c r="WGX38" s="1844"/>
      <c r="WGY38" s="1844"/>
      <c r="WGZ38" s="1844"/>
      <c r="WHA38" s="1844"/>
      <c r="WHB38" s="1844"/>
      <c r="WHC38" s="1844"/>
      <c r="WHD38" s="1844"/>
      <c r="WHE38" s="1844"/>
      <c r="WHF38" s="1844"/>
      <c r="WHG38" s="1844"/>
      <c r="WHH38" s="1844"/>
      <c r="WHI38" s="1844"/>
      <c r="WHJ38" s="1844"/>
      <c r="WHK38" s="1844"/>
      <c r="WHL38" s="1844"/>
      <c r="WHM38" s="1844"/>
      <c r="WHN38" s="1844"/>
      <c r="WHO38" s="1844"/>
      <c r="WHP38" s="1844"/>
      <c r="WHQ38" s="1844"/>
      <c r="WHR38" s="1844"/>
      <c r="WHS38" s="1844"/>
      <c r="WHT38" s="1844"/>
      <c r="WHU38" s="1844"/>
      <c r="WHV38" s="1844"/>
      <c r="WHW38" s="1844"/>
      <c r="WHX38" s="1844"/>
      <c r="WHY38" s="1844"/>
      <c r="WHZ38" s="1844"/>
      <c r="WIA38" s="1844"/>
      <c r="WIB38" s="1844"/>
      <c r="WIC38" s="1844"/>
      <c r="WID38" s="1844"/>
      <c r="WIE38" s="1844"/>
      <c r="WIF38" s="1844"/>
      <c r="WIG38" s="1844"/>
      <c r="WIH38" s="1844"/>
      <c r="WII38" s="1844"/>
      <c r="WIJ38" s="1844"/>
      <c r="WIK38" s="1844"/>
      <c r="WIL38" s="1844"/>
      <c r="WIM38" s="1844"/>
      <c r="WIN38" s="1844"/>
      <c r="WIO38" s="1844"/>
      <c r="WIP38" s="1844"/>
      <c r="WIQ38" s="1844"/>
      <c r="WIR38" s="1844"/>
      <c r="WIS38" s="1844"/>
      <c r="WIT38" s="1844"/>
      <c r="WIU38" s="1844"/>
      <c r="WIV38" s="1844"/>
      <c r="WIW38" s="1844"/>
      <c r="WIX38" s="1844"/>
      <c r="WIY38" s="1844"/>
      <c r="WIZ38" s="1844"/>
      <c r="WJA38" s="1844"/>
      <c r="WJB38" s="1844"/>
      <c r="WJC38" s="1844"/>
      <c r="WJD38" s="1844"/>
      <c r="WJE38" s="1844"/>
      <c r="WJF38" s="1844"/>
      <c r="WJG38" s="1844"/>
      <c r="WJH38" s="1844"/>
      <c r="WJI38" s="1844"/>
      <c r="WJJ38" s="1844"/>
      <c r="WJK38" s="1844"/>
      <c r="WJL38" s="1844"/>
      <c r="WJM38" s="1844"/>
      <c r="WJN38" s="1844"/>
      <c r="WJO38" s="1844"/>
      <c r="WJP38" s="1844"/>
      <c r="WJQ38" s="1844"/>
      <c r="WJR38" s="1844"/>
      <c r="WJS38" s="1844"/>
      <c r="WJT38" s="1844"/>
      <c r="WJU38" s="1844"/>
      <c r="WJV38" s="1844"/>
      <c r="WJW38" s="1844"/>
      <c r="WJX38" s="1844"/>
      <c r="WJY38" s="1844"/>
      <c r="WJZ38" s="1844"/>
      <c r="WKA38" s="1844"/>
      <c r="WKB38" s="1844"/>
      <c r="WKC38" s="1844"/>
      <c r="WKD38" s="1844"/>
      <c r="WKE38" s="1844"/>
      <c r="WKF38" s="1844"/>
      <c r="WKG38" s="1844"/>
      <c r="WKH38" s="1844"/>
      <c r="WKI38" s="1844"/>
      <c r="WKJ38" s="1844"/>
      <c r="WKK38" s="1844"/>
      <c r="WKL38" s="1844"/>
      <c r="WKM38" s="1844"/>
      <c r="WKN38" s="1844"/>
      <c r="WKO38" s="1844"/>
      <c r="WKP38" s="1844"/>
      <c r="WKQ38" s="1844"/>
      <c r="WKR38" s="1844"/>
      <c r="WKS38" s="1844"/>
      <c r="WKT38" s="1844"/>
      <c r="WKU38" s="1844"/>
      <c r="WKV38" s="1844"/>
      <c r="WKW38" s="1844"/>
      <c r="WKX38" s="1844"/>
      <c r="WKY38" s="1844"/>
      <c r="WKZ38" s="1844"/>
      <c r="WLA38" s="1844"/>
      <c r="WLB38" s="1844"/>
      <c r="WLC38" s="1844"/>
      <c r="WLD38" s="1844"/>
      <c r="WLE38" s="1844"/>
      <c r="WLF38" s="1844"/>
      <c r="WLG38" s="1844"/>
      <c r="WLH38" s="1844"/>
      <c r="WLI38" s="1844"/>
      <c r="WLJ38" s="1844"/>
      <c r="WLK38" s="1844"/>
      <c r="WLL38" s="1844"/>
      <c r="WLM38" s="1844"/>
      <c r="WLN38" s="1844"/>
      <c r="WLO38" s="1844"/>
      <c r="WLP38" s="1844"/>
      <c r="WLQ38" s="1844"/>
      <c r="WLR38" s="1844"/>
      <c r="WLS38" s="1844"/>
      <c r="WLT38" s="1844"/>
      <c r="WLU38" s="1844"/>
      <c r="WLV38" s="1844"/>
      <c r="WLW38" s="1844"/>
      <c r="WLX38" s="1844"/>
      <c r="WLY38" s="1844"/>
      <c r="WLZ38" s="1844"/>
      <c r="WMA38" s="1844"/>
      <c r="WMB38" s="1844"/>
      <c r="WMC38" s="1844"/>
      <c r="WMD38" s="1844"/>
      <c r="WME38" s="1844"/>
      <c r="WMF38" s="1844"/>
      <c r="WMG38" s="1844"/>
      <c r="WMH38" s="1844"/>
      <c r="WMI38" s="1844"/>
      <c r="WMJ38" s="1844"/>
      <c r="WMK38" s="1844"/>
      <c r="WML38" s="1844"/>
      <c r="WMM38" s="1844"/>
      <c r="WMN38" s="1844"/>
      <c r="WMO38" s="1844"/>
      <c r="WMP38" s="1844"/>
      <c r="WMQ38" s="1844"/>
      <c r="WMR38" s="1844"/>
      <c r="WMS38" s="1844"/>
      <c r="WMT38" s="1844"/>
      <c r="WMU38" s="1844"/>
      <c r="WMV38" s="1844"/>
      <c r="WMW38" s="1844"/>
      <c r="WMX38" s="1844"/>
      <c r="WMY38" s="1844"/>
      <c r="WMZ38" s="1844"/>
      <c r="WNA38" s="1844"/>
      <c r="WNB38" s="1844"/>
      <c r="WNC38" s="1844"/>
      <c r="WND38" s="1844"/>
      <c r="WNE38" s="1844"/>
      <c r="WNF38" s="1844"/>
      <c r="WNG38" s="1844"/>
      <c r="WNH38" s="1844"/>
      <c r="WNI38" s="1844"/>
      <c r="WNJ38" s="1844"/>
      <c r="WNK38" s="1844"/>
      <c r="WNL38" s="1844"/>
      <c r="WNM38" s="1844"/>
      <c r="WNN38" s="1844"/>
      <c r="WNO38" s="1844"/>
      <c r="WNP38" s="1844"/>
      <c r="WNQ38" s="1844"/>
      <c r="WNR38" s="1844"/>
      <c r="WNS38" s="1844"/>
      <c r="WNT38" s="1844"/>
      <c r="WNU38" s="1844"/>
      <c r="WNV38" s="1844"/>
      <c r="WNW38" s="1844"/>
      <c r="WNX38" s="1844"/>
      <c r="WNY38" s="1844"/>
      <c r="WNZ38" s="1844"/>
      <c r="WOA38" s="1844"/>
      <c r="WOB38" s="1844"/>
      <c r="WOC38" s="1844"/>
      <c r="WOD38" s="1844"/>
      <c r="WOE38" s="1844"/>
      <c r="WOF38" s="1844"/>
      <c r="WOG38" s="1844"/>
      <c r="WOH38" s="1844"/>
      <c r="WOI38" s="1844"/>
      <c r="WOJ38" s="1844"/>
      <c r="WOK38" s="1844"/>
      <c r="WOL38" s="1844"/>
      <c r="WOM38" s="1844"/>
      <c r="WON38" s="1844"/>
      <c r="WOO38" s="1844"/>
      <c r="WOP38" s="1844"/>
      <c r="WOQ38" s="1844"/>
      <c r="WOR38" s="1844"/>
      <c r="WOS38" s="1844"/>
      <c r="WOT38" s="1844"/>
      <c r="WOU38" s="1844"/>
      <c r="WOV38" s="1844"/>
      <c r="WOW38" s="1844"/>
      <c r="WOX38" s="1844"/>
      <c r="WOY38" s="1844"/>
      <c r="WOZ38" s="1844"/>
      <c r="WPA38" s="1844"/>
      <c r="WPB38" s="1844"/>
      <c r="WPC38" s="1844"/>
      <c r="WPD38" s="1844"/>
      <c r="WPE38" s="1844"/>
      <c r="WPF38" s="1844"/>
      <c r="WPG38" s="1844"/>
      <c r="WPH38" s="1844"/>
      <c r="WPI38" s="1844"/>
      <c r="WPJ38" s="1844"/>
      <c r="WPK38" s="1844"/>
      <c r="WPL38" s="1844"/>
      <c r="WPM38" s="1844"/>
      <c r="WPN38" s="1844"/>
      <c r="WPO38" s="1844"/>
      <c r="WPP38" s="1844"/>
      <c r="WPQ38" s="1844"/>
      <c r="WPR38" s="1844"/>
      <c r="WPS38" s="1844"/>
      <c r="WPT38" s="1844"/>
      <c r="WPU38" s="1844"/>
      <c r="WPV38" s="1844"/>
      <c r="WPW38" s="1844"/>
      <c r="WPX38" s="1844"/>
      <c r="WPY38" s="1844"/>
      <c r="WPZ38" s="1844"/>
      <c r="WQA38" s="1844"/>
      <c r="WQB38" s="1844"/>
      <c r="WQC38" s="1844"/>
      <c r="WQD38" s="1844"/>
      <c r="WQE38" s="1844"/>
      <c r="WQF38" s="1844"/>
      <c r="WQG38" s="1844"/>
      <c r="WQH38" s="1844"/>
      <c r="WQI38" s="1844"/>
      <c r="WQJ38" s="1844"/>
      <c r="WQK38" s="1844"/>
      <c r="WQL38" s="1844"/>
      <c r="WQM38" s="1844"/>
      <c r="WQN38" s="1844"/>
      <c r="WQO38" s="1844"/>
      <c r="WQP38" s="1844"/>
      <c r="WQQ38" s="1844"/>
      <c r="WQR38" s="1844"/>
      <c r="WQS38" s="1844"/>
      <c r="WQT38" s="1844"/>
      <c r="WQU38" s="1844"/>
      <c r="WQV38" s="1844"/>
      <c r="WQW38" s="1844"/>
      <c r="WQX38" s="1844"/>
      <c r="WQY38" s="1844"/>
      <c r="WQZ38" s="1844"/>
      <c r="WRA38" s="1844"/>
      <c r="WRB38" s="1844"/>
      <c r="WRC38" s="1844"/>
      <c r="WRD38" s="1844"/>
      <c r="WRE38" s="1844"/>
      <c r="WRF38" s="1844"/>
      <c r="WRG38" s="1844"/>
      <c r="WRH38" s="1844"/>
      <c r="WRI38" s="1844"/>
      <c r="WRJ38" s="1844"/>
      <c r="WRK38" s="1844"/>
      <c r="WRL38" s="1844"/>
      <c r="WRM38" s="1844"/>
      <c r="WRN38" s="1844"/>
      <c r="WRO38" s="1844"/>
      <c r="WRP38" s="1844"/>
      <c r="WRQ38" s="1844"/>
      <c r="WRR38" s="1844"/>
      <c r="WRS38" s="1844"/>
      <c r="WRT38" s="1844"/>
      <c r="WRU38" s="1844"/>
      <c r="WRV38" s="1844"/>
      <c r="WRW38" s="1844"/>
      <c r="WRX38" s="1844"/>
      <c r="WRY38" s="1844"/>
      <c r="WRZ38" s="1844"/>
      <c r="WSA38" s="1844"/>
      <c r="WSB38" s="1844"/>
      <c r="WSC38" s="1844"/>
      <c r="WSD38" s="1844"/>
      <c r="WSE38" s="1844"/>
      <c r="WSF38" s="1844"/>
      <c r="WSG38" s="1844"/>
      <c r="WSH38" s="1844"/>
      <c r="WSI38" s="1844"/>
      <c r="WSJ38" s="1844"/>
      <c r="WSK38" s="1844"/>
      <c r="WSL38" s="1844"/>
      <c r="WSM38" s="1844"/>
      <c r="WSN38" s="1844"/>
      <c r="WSO38" s="1844"/>
      <c r="WSP38" s="1844"/>
      <c r="WSQ38" s="1844"/>
      <c r="WSR38" s="1844"/>
      <c r="WSS38" s="1844"/>
      <c r="WST38" s="1844"/>
      <c r="WSU38" s="1844"/>
      <c r="WSV38" s="1844"/>
      <c r="WSW38" s="1844"/>
      <c r="WSX38" s="1844"/>
      <c r="WSY38" s="1844"/>
      <c r="WSZ38" s="1844"/>
      <c r="WTA38" s="1844"/>
      <c r="WTB38" s="1844"/>
      <c r="WTC38" s="1844"/>
      <c r="WTD38" s="1844"/>
      <c r="WTE38" s="1844"/>
      <c r="WTF38" s="1844"/>
      <c r="WTG38" s="1844"/>
      <c r="WTH38" s="1844"/>
      <c r="WTI38" s="1844"/>
      <c r="WTJ38" s="1844"/>
      <c r="WTK38" s="1844"/>
      <c r="WTL38" s="1844"/>
      <c r="WTM38" s="1844"/>
      <c r="WTN38" s="1844"/>
      <c r="WTO38" s="1844"/>
      <c r="WTP38" s="1844"/>
      <c r="WTQ38" s="1844"/>
      <c r="WTR38" s="1844"/>
      <c r="WTS38" s="1844"/>
      <c r="WTT38" s="1844"/>
      <c r="WTU38" s="1844"/>
      <c r="WTV38" s="1844"/>
      <c r="WTW38" s="1844"/>
      <c r="WTX38" s="1844"/>
      <c r="WTY38" s="1844"/>
      <c r="WTZ38" s="1844"/>
      <c r="WUA38" s="1844"/>
      <c r="WUB38" s="1844"/>
      <c r="WUC38" s="1844"/>
      <c r="WUD38" s="1844"/>
      <c r="WUE38" s="1844"/>
      <c r="WUF38" s="1844"/>
      <c r="WUG38" s="1844"/>
      <c r="WUH38" s="1844"/>
      <c r="WUI38" s="1844"/>
      <c r="WUJ38" s="1844"/>
      <c r="WUK38" s="1844"/>
      <c r="WUL38" s="1844"/>
      <c r="WUM38" s="1844"/>
      <c r="WUN38" s="1844"/>
      <c r="WUO38" s="1844"/>
      <c r="WUP38" s="1844"/>
      <c r="WUQ38" s="1844"/>
      <c r="WUR38" s="1844"/>
      <c r="WUS38" s="1844"/>
      <c r="WUT38" s="1844"/>
      <c r="WUU38" s="1844"/>
      <c r="WUV38" s="1844"/>
      <c r="WUW38" s="1844"/>
      <c r="WUX38" s="1844"/>
      <c r="WUY38" s="1844"/>
      <c r="WUZ38" s="1844"/>
      <c r="WVA38" s="1844"/>
      <c r="WVB38" s="1844"/>
      <c r="WVC38" s="1844"/>
      <c r="WVD38" s="1844"/>
      <c r="WVE38" s="1844"/>
      <c r="WVF38" s="1844"/>
      <c r="WVG38" s="1844"/>
      <c r="WVH38" s="1844"/>
      <c r="WVI38" s="1844"/>
      <c r="WVJ38" s="1844"/>
      <c r="WVK38" s="1844"/>
      <c r="WVL38" s="1844"/>
      <c r="WVM38" s="1844"/>
      <c r="WVN38" s="1844"/>
      <c r="WVO38" s="1844"/>
      <c r="WVP38" s="1844"/>
      <c r="WVQ38" s="1844"/>
      <c r="WVR38" s="1844"/>
      <c r="WVS38" s="1844"/>
      <c r="WVT38" s="1844"/>
      <c r="WVU38" s="1844"/>
      <c r="WVV38" s="1844"/>
      <c r="WVW38" s="1844"/>
      <c r="WVX38" s="1844"/>
      <c r="WVY38" s="1844"/>
      <c r="WVZ38" s="1844"/>
      <c r="WWA38" s="1844"/>
      <c r="WWB38" s="1844"/>
      <c r="WWC38" s="1844"/>
      <c r="WWD38" s="1844"/>
      <c r="WWE38" s="1844"/>
      <c r="WWF38" s="1844"/>
      <c r="WWG38" s="1844"/>
      <c r="WWH38" s="1844"/>
      <c r="WWI38" s="1844"/>
      <c r="WWJ38" s="1844"/>
      <c r="WWK38" s="1844"/>
      <c r="WWL38" s="1844"/>
      <c r="WWM38" s="1844"/>
      <c r="WWN38" s="1844"/>
      <c r="WWO38" s="1844"/>
      <c r="WWP38" s="1844"/>
      <c r="WWQ38" s="1844"/>
      <c r="WWR38" s="1844"/>
      <c r="WWS38" s="1844"/>
      <c r="WWT38" s="1844"/>
      <c r="WWU38" s="1844"/>
      <c r="WWV38" s="1844"/>
      <c r="WWW38" s="1844"/>
      <c r="WWX38" s="1844"/>
      <c r="WWY38" s="1844"/>
      <c r="WWZ38" s="1844"/>
      <c r="WXA38" s="1844"/>
      <c r="WXB38" s="1844"/>
      <c r="WXC38" s="1844"/>
      <c r="WXD38" s="1844"/>
      <c r="WXE38" s="1844"/>
      <c r="WXF38" s="1844"/>
      <c r="WXG38" s="1844"/>
      <c r="WXH38" s="1844"/>
      <c r="WXI38" s="1844"/>
      <c r="WXJ38" s="1844"/>
      <c r="WXK38" s="1844"/>
      <c r="WXL38" s="1844"/>
      <c r="WXM38" s="1844"/>
      <c r="WXN38" s="1844"/>
      <c r="WXO38" s="1844"/>
      <c r="WXP38" s="1844"/>
      <c r="WXQ38" s="1844"/>
      <c r="WXR38" s="1844"/>
      <c r="WXS38" s="1844"/>
      <c r="WXT38" s="1844"/>
      <c r="WXU38" s="1844"/>
      <c r="WXV38" s="1844"/>
      <c r="WXW38" s="1844"/>
      <c r="WXX38" s="1844"/>
      <c r="WXY38" s="1844"/>
      <c r="WXZ38" s="1844"/>
      <c r="WYA38" s="1844"/>
      <c r="WYB38" s="1844"/>
      <c r="WYC38" s="1844"/>
      <c r="WYD38" s="1844"/>
      <c r="WYE38" s="1844"/>
      <c r="WYF38" s="1844"/>
      <c r="WYG38" s="1844"/>
      <c r="WYH38" s="1844"/>
      <c r="WYI38" s="1844"/>
      <c r="WYJ38" s="1844"/>
      <c r="WYK38" s="1844"/>
      <c r="WYL38" s="1844"/>
      <c r="WYM38" s="1844"/>
      <c r="WYN38" s="1844"/>
      <c r="WYO38" s="1844"/>
      <c r="WYP38" s="1844"/>
      <c r="WYQ38" s="1844"/>
      <c r="WYR38" s="1844"/>
      <c r="WYS38" s="1844"/>
      <c r="WYT38" s="1844"/>
      <c r="WYU38" s="1844"/>
      <c r="WYV38" s="1844"/>
      <c r="WYW38" s="1844"/>
      <c r="WYX38" s="1844"/>
      <c r="WYY38" s="1844"/>
      <c r="WYZ38" s="1844"/>
      <c r="WZA38" s="1844"/>
      <c r="WZB38" s="1844"/>
      <c r="WZC38" s="1844"/>
      <c r="WZD38" s="1844"/>
      <c r="WZE38" s="1844"/>
      <c r="WZF38" s="1844"/>
      <c r="WZG38" s="1844"/>
      <c r="WZH38" s="1844"/>
      <c r="WZI38" s="1844"/>
      <c r="WZJ38" s="1844"/>
      <c r="WZK38" s="1844"/>
      <c r="WZL38" s="1844"/>
      <c r="WZM38" s="1844"/>
      <c r="WZN38" s="1844"/>
      <c r="WZO38" s="1844"/>
      <c r="WZP38" s="1844"/>
      <c r="WZQ38" s="1844"/>
      <c r="WZR38" s="1844"/>
      <c r="WZS38" s="1844"/>
      <c r="WZT38" s="1844"/>
      <c r="WZU38" s="1844"/>
      <c r="WZV38" s="1844"/>
      <c r="WZW38" s="1844"/>
      <c r="WZX38" s="1844"/>
      <c r="WZY38" s="1844"/>
      <c r="WZZ38" s="1844"/>
      <c r="XAA38" s="1844"/>
      <c r="XAB38" s="1844"/>
      <c r="XAC38" s="1844"/>
      <c r="XAD38" s="1844"/>
      <c r="XAE38" s="1844"/>
      <c r="XAF38" s="1844"/>
      <c r="XAG38" s="1844"/>
      <c r="XAH38" s="1844"/>
      <c r="XAI38" s="1844"/>
      <c r="XAJ38" s="1844"/>
      <c r="XAK38" s="1844"/>
      <c r="XAL38" s="1844"/>
      <c r="XAM38" s="1844"/>
      <c r="XAN38" s="1844"/>
      <c r="XAO38" s="1844"/>
      <c r="XAP38" s="1844"/>
      <c r="XAQ38" s="1844"/>
      <c r="XAR38" s="1844"/>
      <c r="XAS38" s="1844"/>
      <c r="XAT38" s="1844"/>
      <c r="XAU38" s="1844"/>
      <c r="XAV38" s="1844"/>
      <c r="XAW38" s="1844"/>
      <c r="XAX38" s="1844"/>
      <c r="XAY38" s="1844"/>
      <c r="XAZ38" s="1844"/>
      <c r="XBA38" s="1844"/>
      <c r="XBB38" s="1844"/>
      <c r="XBC38" s="1844"/>
      <c r="XBD38" s="1844"/>
      <c r="XBE38" s="1844"/>
      <c r="XBF38" s="1844"/>
      <c r="XBG38" s="1844"/>
      <c r="XBH38" s="1844"/>
      <c r="XBI38" s="1844"/>
      <c r="XBJ38" s="1844"/>
      <c r="XBK38" s="1844"/>
      <c r="XBL38" s="1844"/>
      <c r="XBM38" s="1844"/>
      <c r="XBN38" s="1844"/>
      <c r="XBO38" s="1844"/>
      <c r="XBP38" s="1844"/>
      <c r="XBQ38" s="1844"/>
      <c r="XBR38" s="1844"/>
      <c r="XBS38" s="1844"/>
      <c r="XBT38" s="1844"/>
      <c r="XBU38" s="1844"/>
      <c r="XBV38" s="1844"/>
      <c r="XBW38" s="1844"/>
      <c r="XBX38" s="1844"/>
      <c r="XBY38" s="1844"/>
      <c r="XBZ38" s="1844"/>
      <c r="XCA38" s="1844"/>
      <c r="XCB38" s="1844"/>
      <c r="XCC38" s="1844"/>
      <c r="XCD38" s="1844"/>
      <c r="XCE38" s="1844"/>
      <c r="XCF38" s="1844"/>
      <c r="XCG38" s="1844"/>
      <c r="XCH38" s="1844"/>
      <c r="XCI38" s="1844"/>
      <c r="XCJ38" s="1844"/>
      <c r="XCK38" s="1844"/>
      <c r="XCL38" s="1844"/>
      <c r="XCM38" s="1844"/>
      <c r="XCN38" s="1844"/>
      <c r="XCO38" s="1844"/>
      <c r="XCP38" s="1844"/>
      <c r="XCQ38" s="1844"/>
      <c r="XCR38" s="1844"/>
      <c r="XCS38" s="1844"/>
      <c r="XCT38" s="1844"/>
      <c r="XCU38" s="1844"/>
      <c r="XCV38" s="1844"/>
      <c r="XCW38" s="1844"/>
      <c r="XCX38" s="1844"/>
      <c r="XCY38" s="1844"/>
      <c r="XCZ38" s="1844"/>
      <c r="XDA38" s="1844"/>
      <c r="XDB38" s="1844"/>
      <c r="XDC38" s="1844"/>
      <c r="XDD38" s="1844"/>
      <c r="XDE38" s="1844"/>
      <c r="XDF38" s="1844"/>
      <c r="XDG38" s="1844"/>
      <c r="XDH38" s="1844"/>
      <c r="XDI38" s="1844"/>
      <c r="XDJ38" s="1844"/>
      <c r="XDK38" s="1844"/>
      <c r="XDL38" s="1844"/>
      <c r="XDM38" s="1844"/>
      <c r="XDN38" s="1844"/>
      <c r="XDO38" s="1844"/>
      <c r="XDP38" s="1844"/>
      <c r="XDQ38" s="1844"/>
      <c r="XDR38" s="1844"/>
      <c r="XDS38" s="1844"/>
      <c r="XDT38" s="1844"/>
      <c r="XDU38" s="1844"/>
      <c r="XDV38" s="1844"/>
      <c r="XDW38" s="1844"/>
      <c r="XDX38" s="1844"/>
      <c r="XDY38" s="1844"/>
      <c r="XDZ38" s="1844"/>
      <c r="XEA38" s="1844"/>
      <c r="XEB38" s="1844"/>
      <c r="XEC38" s="1844"/>
      <c r="XED38" s="1844"/>
      <c r="XEE38" s="1844"/>
      <c r="XEF38" s="1844"/>
      <c r="XEG38" s="1844"/>
      <c r="XEH38" s="1844"/>
      <c r="XEI38" s="1844"/>
      <c r="XEJ38" s="1844"/>
      <c r="XEK38" s="1844"/>
      <c r="XEL38" s="1844"/>
      <c r="XEM38" s="1844"/>
      <c r="XEN38" s="1844"/>
      <c r="XEO38" s="1844"/>
      <c r="XEP38" s="1844"/>
      <c r="XEQ38" s="1844"/>
      <c r="XER38" s="1844"/>
      <c r="XES38" s="1844"/>
      <c r="XET38" s="1844"/>
      <c r="XEU38" s="1844"/>
      <c r="XEV38" s="1844"/>
      <c r="XEW38" s="1844"/>
      <c r="XEX38" s="1844"/>
      <c r="XEY38" s="1844"/>
      <c r="XEZ38" s="1844"/>
      <c r="XFA38" s="1844"/>
      <c r="XFB38" s="1844"/>
      <c r="XFC38" s="1844"/>
      <c r="XFD38" s="1844"/>
    </row>
    <row r="39" spans="1:16384">
      <c r="A39" s="1846" t="s">
        <v>119</v>
      </c>
      <c r="B39" s="1846"/>
      <c r="C39" s="1846"/>
      <c r="D39" s="1846"/>
      <c r="E39" s="1846"/>
      <c r="F39" s="1846"/>
      <c r="G39" s="1846"/>
      <c r="H39" s="1846"/>
      <c r="I39" s="1846"/>
      <c r="J39" s="1846"/>
    </row>
    <row r="40" spans="1:16384" ht="10.5" customHeight="1">
      <c r="A40" s="1848"/>
      <c r="B40" s="1849"/>
      <c r="C40" s="1849"/>
      <c r="D40" s="1849"/>
      <c r="E40" s="1849"/>
      <c r="F40" s="1849"/>
      <c r="G40" s="1849"/>
      <c r="H40" s="1849"/>
      <c r="I40" s="1849"/>
      <c r="J40" s="1849"/>
    </row>
    <row r="41" spans="1:16384" ht="72" customHeight="1">
      <c r="A41" s="1850" t="s">
        <v>120</v>
      </c>
      <c r="B41" s="1841"/>
      <c r="C41" s="1841"/>
      <c r="D41" s="1841"/>
      <c r="E41" s="1841"/>
      <c r="F41" s="1841"/>
      <c r="G41" s="1841"/>
      <c r="H41" s="1841"/>
      <c r="I41" s="1841"/>
      <c r="J41" s="1841"/>
    </row>
    <row r="42" spans="1:16384" ht="15">
      <c r="A42" s="1847"/>
      <c r="B42" s="1847"/>
      <c r="C42" s="1847"/>
      <c r="D42" s="1847"/>
      <c r="E42" s="1847"/>
      <c r="F42" s="1847"/>
      <c r="G42" s="1847"/>
      <c r="H42" s="1847"/>
      <c r="I42" s="1847"/>
      <c r="J42" s="1847"/>
    </row>
    <row r="43" spans="1:16384">
      <c r="A43" s="534"/>
      <c r="G43" s="531"/>
    </row>
    <row r="44" spans="1:16384">
      <c r="G44" s="636"/>
    </row>
    <row r="45" spans="1:16384">
      <c r="G45" s="531"/>
    </row>
    <row r="46" spans="1:16384">
      <c r="G46" s="1671"/>
    </row>
    <row r="47" spans="1:16384">
      <c r="A47" s="535"/>
      <c r="G47" s="531"/>
    </row>
    <row r="48" spans="1:16384">
      <c r="A48" s="535"/>
    </row>
    <row r="49" spans="1:1">
      <c r="A49" s="535"/>
    </row>
    <row r="50" spans="1:1">
      <c r="A50" s="535"/>
    </row>
  </sheetData>
  <customSheetViews>
    <customSheetView guid="{F8F6599B-2A1F-4529-A350-AEBC686D896D}" scale="130" showPageBreaks="1" fitToPage="1" printArea="1">
      <selection sqref="A1:J1"/>
      <pageMargins left="0" right="0" top="0" bottom="0" header="0" footer="0"/>
      <printOptions horizontalCentered="1" verticalCentered="1" headings="1" gridLines="1"/>
      <pageSetup scale="96" orientation="landscape" r:id="rId1"/>
    </customSheetView>
  </customSheetViews>
  <mergeCells count="1646">
    <mergeCell ref="XEG38:XEP38"/>
    <mergeCell ref="XEQ38:XEZ38"/>
    <mergeCell ref="XFA38:XFD38"/>
    <mergeCell ref="XCI38:XCR38"/>
    <mergeCell ref="XCS38:XDB38"/>
    <mergeCell ref="XDC38:XDL38"/>
    <mergeCell ref="XDM38:XDV38"/>
    <mergeCell ref="XDW38:XEF38"/>
    <mergeCell ref="XAK38:XAT38"/>
    <mergeCell ref="XAU38:XBD38"/>
    <mergeCell ref="XBE38:XBN38"/>
    <mergeCell ref="XBO38:XBX38"/>
    <mergeCell ref="XBY38:XCH38"/>
    <mergeCell ref="WYM38:WYV38"/>
    <mergeCell ref="WYW38:WZF38"/>
    <mergeCell ref="WZG38:WZP38"/>
    <mergeCell ref="WZQ38:WZZ38"/>
    <mergeCell ref="XAA38:XAJ38"/>
    <mergeCell ref="WWO38:WWX38"/>
    <mergeCell ref="WWY38:WXH38"/>
    <mergeCell ref="WXI38:WXR38"/>
    <mergeCell ref="WXS38:WYB38"/>
    <mergeCell ref="WYC38:WYL38"/>
    <mergeCell ref="WUQ38:WUZ38"/>
    <mergeCell ref="WVA38:WVJ38"/>
    <mergeCell ref="WVK38:WVT38"/>
    <mergeCell ref="WVU38:WWD38"/>
    <mergeCell ref="WWE38:WWN38"/>
    <mergeCell ref="WSS38:WTB38"/>
    <mergeCell ref="WTC38:WTL38"/>
    <mergeCell ref="WTM38:WTV38"/>
    <mergeCell ref="WTW38:WUF38"/>
    <mergeCell ref="WUG38:WUP38"/>
    <mergeCell ref="WQU38:WRD38"/>
    <mergeCell ref="WRE38:WRN38"/>
    <mergeCell ref="WRO38:WRX38"/>
    <mergeCell ref="WRY38:WSH38"/>
    <mergeCell ref="WSI38:WSR38"/>
    <mergeCell ref="WOW38:WPF38"/>
    <mergeCell ref="WPG38:WPP38"/>
    <mergeCell ref="WPQ38:WPZ38"/>
    <mergeCell ref="WQA38:WQJ38"/>
    <mergeCell ref="WQK38:WQT38"/>
    <mergeCell ref="WMY38:WNH38"/>
    <mergeCell ref="WNI38:WNR38"/>
    <mergeCell ref="WNS38:WOB38"/>
    <mergeCell ref="WOC38:WOL38"/>
    <mergeCell ref="WOM38:WOV38"/>
    <mergeCell ref="WLA38:WLJ38"/>
    <mergeCell ref="WLK38:WLT38"/>
    <mergeCell ref="WLU38:WMD38"/>
    <mergeCell ref="WME38:WMN38"/>
    <mergeCell ref="WMO38:WMX38"/>
    <mergeCell ref="WJC38:WJL38"/>
    <mergeCell ref="WJM38:WJV38"/>
    <mergeCell ref="WJW38:WKF38"/>
    <mergeCell ref="WKG38:WKP38"/>
    <mergeCell ref="WKQ38:WKZ38"/>
    <mergeCell ref="WHE38:WHN38"/>
    <mergeCell ref="WHO38:WHX38"/>
    <mergeCell ref="WHY38:WIH38"/>
    <mergeCell ref="WII38:WIR38"/>
    <mergeCell ref="WIS38:WJB38"/>
    <mergeCell ref="WFG38:WFP38"/>
    <mergeCell ref="WFQ38:WFZ38"/>
    <mergeCell ref="WGA38:WGJ38"/>
    <mergeCell ref="WGK38:WGT38"/>
    <mergeCell ref="WGU38:WHD38"/>
    <mergeCell ref="WDI38:WDR38"/>
    <mergeCell ref="WDS38:WEB38"/>
    <mergeCell ref="WEC38:WEL38"/>
    <mergeCell ref="WEM38:WEV38"/>
    <mergeCell ref="WEW38:WFF38"/>
    <mergeCell ref="WBK38:WBT38"/>
    <mergeCell ref="WBU38:WCD38"/>
    <mergeCell ref="WCE38:WCN38"/>
    <mergeCell ref="WCO38:WCX38"/>
    <mergeCell ref="WCY38:WDH38"/>
    <mergeCell ref="VZM38:VZV38"/>
    <mergeCell ref="VZW38:WAF38"/>
    <mergeCell ref="WAG38:WAP38"/>
    <mergeCell ref="WAQ38:WAZ38"/>
    <mergeCell ref="WBA38:WBJ38"/>
    <mergeCell ref="VXO38:VXX38"/>
    <mergeCell ref="VXY38:VYH38"/>
    <mergeCell ref="VYI38:VYR38"/>
    <mergeCell ref="VYS38:VZB38"/>
    <mergeCell ref="VZC38:VZL38"/>
    <mergeCell ref="VVQ38:VVZ38"/>
    <mergeCell ref="VWA38:VWJ38"/>
    <mergeCell ref="VWK38:VWT38"/>
    <mergeCell ref="VWU38:VXD38"/>
    <mergeCell ref="VXE38:VXN38"/>
    <mergeCell ref="VTS38:VUB38"/>
    <mergeCell ref="VUC38:VUL38"/>
    <mergeCell ref="VUM38:VUV38"/>
    <mergeCell ref="VUW38:VVF38"/>
    <mergeCell ref="VVG38:VVP38"/>
    <mergeCell ref="VRU38:VSD38"/>
    <mergeCell ref="VSE38:VSN38"/>
    <mergeCell ref="VSO38:VSX38"/>
    <mergeCell ref="VSY38:VTH38"/>
    <mergeCell ref="VTI38:VTR38"/>
    <mergeCell ref="VPW38:VQF38"/>
    <mergeCell ref="VQG38:VQP38"/>
    <mergeCell ref="VQQ38:VQZ38"/>
    <mergeCell ref="VRA38:VRJ38"/>
    <mergeCell ref="VRK38:VRT38"/>
    <mergeCell ref="VNY38:VOH38"/>
    <mergeCell ref="VOI38:VOR38"/>
    <mergeCell ref="VOS38:VPB38"/>
    <mergeCell ref="VPC38:VPL38"/>
    <mergeCell ref="VPM38:VPV38"/>
    <mergeCell ref="VMA38:VMJ38"/>
    <mergeCell ref="VMK38:VMT38"/>
    <mergeCell ref="VMU38:VND38"/>
    <mergeCell ref="VNE38:VNN38"/>
    <mergeCell ref="VNO38:VNX38"/>
    <mergeCell ref="VKC38:VKL38"/>
    <mergeCell ref="VKM38:VKV38"/>
    <mergeCell ref="VKW38:VLF38"/>
    <mergeCell ref="VLG38:VLP38"/>
    <mergeCell ref="VLQ38:VLZ38"/>
    <mergeCell ref="VIE38:VIN38"/>
    <mergeCell ref="VIO38:VIX38"/>
    <mergeCell ref="VIY38:VJH38"/>
    <mergeCell ref="VJI38:VJR38"/>
    <mergeCell ref="VJS38:VKB38"/>
    <mergeCell ref="VGG38:VGP38"/>
    <mergeCell ref="VGQ38:VGZ38"/>
    <mergeCell ref="VHA38:VHJ38"/>
    <mergeCell ref="VHK38:VHT38"/>
    <mergeCell ref="VHU38:VID38"/>
    <mergeCell ref="VEI38:VER38"/>
    <mergeCell ref="VES38:VFB38"/>
    <mergeCell ref="VFC38:VFL38"/>
    <mergeCell ref="VFM38:VFV38"/>
    <mergeCell ref="VFW38:VGF38"/>
    <mergeCell ref="VCK38:VCT38"/>
    <mergeCell ref="VCU38:VDD38"/>
    <mergeCell ref="VDE38:VDN38"/>
    <mergeCell ref="VDO38:VDX38"/>
    <mergeCell ref="VDY38:VEH38"/>
    <mergeCell ref="VAM38:VAV38"/>
    <mergeCell ref="VAW38:VBF38"/>
    <mergeCell ref="VBG38:VBP38"/>
    <mergeCell ref="VBQ38:VBZ38"/>
    <mergeCell ref="VCA38:VCJ38"/>
    <mergeCell ref="UYO38:UYX38"/>
    <mergeCell ref="UYY38:UZH38"/>
    <mergeCell ref="UZI38:UZR38"/>
    <mergeCell ref="UZS38:VAB38"/>
    <mergeCell ref="VAC38:VAL38"/>
    <mergeCell ref="UWQ38:UWZ38"/>
    <mergeCell ref="UXA38:UXJ38"/>
    <mergeCell ref="UXK38:UXT38"/>
    <mergeCell ref="UXU38:UYD38"/>
    <mergeCell ref="UYE38:UYN38"/>
    <mergeCell ref="UUS38:UVB38"/>
    <mergeCell ref="UVC38:UVL38"/>
    <mergeCell ref="UVM38:UVV38"/>
    <mergeCell ref="UVW38:UWF38"/>
    <mergeCell ref="UWG38:UWP38"/>
    <mergeCell ref="USU38:UTD38"/>
    <mergeCell ref="UTE38:UTN38"/>
    <mergeCell ref="UTO38:UTX38"/>
    <mergeCell ref="UTY38:UUH38"/>
    <mergeCell ref="UUI38:UUR38"/>
    <mergeCell ref="UQW38:URF38"/>
    <mergeCell ref="URG38:URP38"/>
    <mergeCell ref="URQ38:URZ38"/>
    <mergeCell ref="USA38:USJ38"/>
    <mergeCell ref="USK38:UST38"/>
    <mergeCell ref="UOY38:UPH38"/>
    <mergeCell ref="UPI38:UPR38"/>
    <mergeCell ref="UPS38:UQB38"/>
    <mergeCell ref="UQC38:UQL38"/>
    <mergeCell ref="UQM38:UQV38"/>
    <mergeCell ref="UNA38:UNJ38"/>
    <mergeCell ref="UNK38:UNT38"/>
    <mergeCell ref="UNU38:UOD38"/>
    <mergeCell ref="UOE38:UON38"/>
    <mergeCell ref="UOO38:UOX38"/>
    <mergeCell ref="ULC38:ULL38"/>
    <mergeCell ref="ULM38:ULV38"/>
    <mergeCell ref="ULW38:UMF38"/>
    <mergeCell ref="UMG38:UMP38"/>
    <mergeCell ref="UMQ38:UMZ38"/>
    <mergeCell ref="UJE38:UJN38"/>
    <mergeCell ref="UJO38:UJX38"/>
    <mergeCell ref="UJY38:UKH38"/>
    <mergeCell ref="UKI38:UKR38"/>
    <mergeCell ref="UKS38:ULB38"/>
    <mergeCell ref="UHG38:UHP38"/>
    <mergeCell ref="UHQ38:UHZ38"/>
    <mergeCell ref="UIA38:UIJ38"/>
    <mergeCell ref="UIK38:UIT38"/>
    <mergeCell ref="UIU38:UJD38"/>
    <mergeCell ref="UFI38:UFR38"/>
    <mergeCell ref="UFS38:UGB38"/>
    <mergeCell ref="UGC38:UGL38"/>
    <mergeCell ref="UGM38:UGV38"/>
    <mergeCell ref="UGW38:UHF38"/>
    <mergeCell ref="UDK38:UDT38"/>
    <mergeCell ref="UDU38:UED38"/>
    <mergeCell ref="UEE38:UEN38"/>
    <mergeCell ref="UEO38:UEX38"/>
    <mergeCell ref="UEY38:UFH38"/>
    <mergeCell ref="UBM38:UBV38"/>
    <mergeCell ref="UBW38:UCF38"/>
    <mergeCell ref="UCG38:UCP38"/>
    <mergeCell ref="UCQ38:UCZ38"/>
    <mergeCell ref="UDA38:UDJ38"/>
    <mergeCell ref="TZO38:TZX38"/>
    <mergeCell ref="TZY38:UAH38"/>
    <mergeCell ref="UAI38:UAR38"/>
    <mergeCell ref="UAS38:UBB38"/>
    <mergeCell ref="UBC38:UBL38"/>
    <mergeCell ref="TXQ38:TXZ38"/>
    <mergeCell ref="TYA38:TYJ38"/>
    <mergeCell ref="TYK38:TYT38"/>
    <mergeCell ref="TYU38:TZD38"/>
    <mergeCell ref="TZE38:TZN38"/>
    <mergeCell ref="TVS38:TWB38"/>
    <mergeCell ref="TWC38:TWL38"/>
    <mergeCell ref="TWM38:TWV38"/>
    <mergeCell ref="TWW38:TXF38"/>
    <mergeCell ref="TXG38:TXP38"/>
    <mergeCell ref="TTU38:TUD38"/>
    <mergeCell ref="TUE38:TUN38"/>
    <mergeCell ref="TUO38:TUX38"/>
    <mergeCell ref="TUY38:TVH38"/>
    <mergeCell ref="TVI38:TVR38"/>
    <mergeCell ref="TRW38:TSF38"/>
    <mergeCell ref="TSG38:TSP38"/>
    <mergeCell ref="TSQ38:TSZ38"/>
    <mergeCell ref="TTA38:TTJ38"/>
    <mergeCell ref="TTK38:TTT38"/>
    <mergeCell ref="TPY38:TQH38"/>
    <mergeCell ref="TQI38:TQR38"/>
    <mergeCell ref="TQS38:TRB38"/>
    <mergeCell ref="TRC38:TRL38"/>
    <mergeCell ref="TRM38:TRV38"/>
    <mergeCell ref="TOA38:TOJ38"/>
    <mergeCell ref="TOK38:TOT38"/>
    <mergeCell ref="TOU38:TPD38"/>
    <mergeCell ref="TPE38:TPN38"/>
    <mergeCell ref="TPO38:TPX38"/>
    <mergeCell ref="TMC38:TML38"/>
    <mergeCell ref="TMM38:TMV38"/>
    <mergeCell ref="TMW38:TNF38"/>
    <mergeCell ref="TNG38:TNP38"/>
    <mergeCell ref="TNQ38:TNZ38"/>
    <mergeCell ref="TKE38:TKN38"/>
    <mergeCell ref="TKO38:TKX38"/>
    <mergeCell ref="TKY38:TLH38"/>
    <mergeCell ref="TLI38:TLR38"/>
    <mergeCell ref="TLS38:TMB38"/>
    <mergeCell ref="TIG38:TIP38"/>
    <mergeCell ref="TIQ38:TIZ38"/>
    <mergeCell ref="TJA38:TJJ38"/>
    <mergeCell ref="TJK38:TJT38"/>
    <mergeCell ref="TJU38:TKD38"/>
    <mergeCell ref="TGI38:TGR38"/>
    <mergeCell ref="TGS38:THB38"/>
    <mergeCell ref="THC38:THL38"/>
    <mergeCell ref="THM38:THV38"/>
    <mergeCell ref="THW38:TIF38"/>
    <mergeCell ref="TEK38:TET38"/>
    <mergeCell ref="TEU38:TFD38"/>
    <mergeCell ref="TFE38:TFN38"/>
    <mergeCell ref="TFO38:TFX38"/>
    <mergeCell ref="TFY38:TGH38"/>
    <mergeCell ref="TCM38:TCV38"/>
    <mergeCell ref="TCW38:TDF38"/>
    <mergeCell ref="TDG38:TDP38"/>
    <mergeCell ref="TDQ38:TDZ38"/>
    <mergeCell ref="TEA38:TEJ38"/>
    <mergeCell ref="TAO38:TAX38"/>
    <mergeCell ref="TAY38:TBH38"/>
    <mergeCell ref="TBI38:TBR38"/>
    <mergeCell ref="TBS38:TCB38"/>
    <mergeCell ref="TCC38:TCL38"/>
    <mergeCell ref="SYQ38:SYZ38"/>
    <mergeCell ref="SZA38:SZJ38"/>
    <mergeCell ref="SZK38:SZT38"/>
    <mergeCell ref="SZU38:TAD38"/>
    <mergeCell ref="TAE38:TAN38"/>
    <mergeCell ref="SWS38:SXB38"/>
    <mergeCell ref="SXC38:SXL38"/>
    <mergeCell ref="SXM38:SXV38"/>
    <mergeCell ref="SXW38:SYF38"/>
    <mergeCell ref="SYG38:SYP38"/>
    <mergeCell ref="SUU38:SVD38"/>
    <mergeCell ref="SVE38:SVN38"/>
    <mergeCell ref="SVO38:SVX38"/>
    <mergeCell ref="SVY38:SWH38"/>
    <mergeCell ref="SWI38:SWR38"/>
    <mergeCell ref="SSW38:STF38"/>
    <mergeCell ref="STG38:STP38"/>
    <mergeCell ref="STQ38:STZ38"/>
    <mergeCell ref="SUA38:SUJ38"/>
    <mergeCell ref="SUK38:SUT38"/>
    <mergeCell ref="SQY38:SRH38"/>
    <mergeCell ref="SRI38:SRR38"/>
    <mergeCell ref="SRS38:SSB38"/>
    <mergeCell ref="SSC38:SSL38"/>
    <mergeCell ref="SSM38:SSV38"/>
    <mergeCell ref="SPA38:SPJ38"/>
    <mergeCell ref="SPK38:SPT38"/>
    <mergeCell ref="SPU38:SQD38"/>
    <mergeCell ref="SQE38:SQN38"/>
    <mergeCell ref="SQO38:SQX38"/>
    <mergeCell ref="SNC38:SNL38"/>
    <mergeCell ref="SNM38:SNV38"/>
    <mergeCell ref="SNW38:SOF38"/>
    <mergeCell ref="SOG38:SOP38"/>
    <mergeCell ref="SOQ38:SOZ38"/>
    <mergeCell ref="SLE38:SLN38"/>
    <mergeCell ref="SLO38:SLX38"/>
    <mergeCell ref="SLY38:SMH38"/>
    <mergeCell ref="SMI38:SMR38"/>
    <mergeCell ref="SMS38:SNB38"/>
    <mergeCell ref="SJG38:SJP38"/>
    <mergeCell ref="SJQ38:SJZ38"/>
    <mergeCell ref="SKA38:SKJ38"/>
    <mergeCell ref="SKK38:SKT38"/>
    <mergeCell ref="SKU38:SLD38"/>
    <mergeCell ref="SHI38:SHR38"/>
    <mergeCell ref="SHS38:SIB38"/>
    <mergeCell ref="SIC38:SIL38"/>
    <mergeCell ref="SIM38:SIV38"/>
    <mergeCell ref="SIW38:SJF38"/>
    <mergeCell ref="SFK38:SFT38"/>
    <mergeCell ref="SFU38:SGD38"/>
    <mergeCell ref="SGE38:SGN38"/>
    <mergeCell ref="SGO38:SGX38"/>
    <mergeCell ref="SGY38:SHH38"/>
    <mergeCell ref="SDM38:SDV38"/>
    <mergeCell ref="SDW38:SEF38"/>
    <mergeCell ref="SEG38:SEP38"/>
    <mergeCell ref="SEQ38:SEZ38"/>
    <mergeCell ref="SFA38:SFJ38"/>
    <mergeCell ref="SBO38:SBX38"/>
    <mergeCell ref="SBY38:SCH38"/>
    <mergeCell ref="SCI38:SCR38"/>
    <mergeCell ref="SCS38:SDB38"/>
    <mergeCell ref="SDC38:SDL38"/>
    <mergeCell ref="RZQ38:RZZ38"/>
    <mergeCell ref="SAA38:SAJ38"/>
    <mergeCell ref="SAK38:SAT38"/>
    <mergeCell ref="SAU38:SBD38"/>
    <mergeCell ref="SBE38:SBN38"/>
    <mergeCell ref="RXS38:RYB38"/>
    <mergeCell ref="RYC38:RYL38"/>
    <mergeCell ref="RYM38:RYV38"/>
    <mergeCell ref="RYW38:RZF38"/>
    <mergeCell ref="RZG38:RZP38"/>
    <mergeCell ref="RVU38:RWD38"/>
    <mergeCell ref="RWE38:RWN38"/>
    <mergeCell ref="RWO38:RWX38"/>
    <mergeCell ref="RWY38:RXH38"/>
    <mergeCell ref="RXI38:RXR38"/>
    <mergeCell ref="RTW38:RUF38"/>
    <mergeCell ref="RUG38:RUP38"/>
    <mergeCell ref="RUQ38:RUZ38"/>
    <mergeCell ref="RVA38:RVJ38"/>
    <mergeCell ref="RVK38:RVT38"/>
    <mergeCell ref="RRY38:RSH38"/>
    <mergeCell ref="RSI38:RSR38"/>
    <mergeCell ref="RSS38:RTB38"/>
    <mergeCell ref="RTC38:RTL38"/>
    <mergeCell ref="RTM38:RTV38"/>
    <mergeCell ref="RQA38:RQJ38"/>
    <mergeCell ref="RQK38:RQT38"/>
    <mergeCell ref="RQU38:RRD38"/>
    <mergeCell ref="RRE38:RRN38"/>
    <mergeCell ref="RRO38:RRX38"/>
    <mergeCell ref="ROC38:ROL38"/>
    <mergeCell ref="ROM38:ROV38"/>
    <mergeCell ref="ROW38:RPF38"/>
    <mergeCell ref="RPG38:RPP38"/>
    <mergeCell ref="RPQ38:RPZ38"/>
    <mergeCell ref="RME38:RMN38"/>
    <mergeCell ref="RMO38:RMX38"/>
    <mergeCell ref="RMY38:RNH38"/>
    <mergeCell ref="RNI38:RNR38"/>
    <mergeCell ref="RNS38:ROB38"/>
    <mergeCell ref="RKG38:RKP38"/>
    <mergeCell ref="RKQ38:RKZ38"/>
    <mergeCell ref="RLA38:RLJ38"/>
    <mergeCell ref="RLK38:RLT38"/>
    <mergeCell ref="RLU38:RMD38"/>
    <mergeCell ref="RII38:RIR38"/>
    <mergeCell ref="RIS38:RJB38"/>
    <mergeCell ref="RJC38:RJL38"/>
    <mergeCell ref="RJM38:RJV38"/>
    <mergeCell ref="RJW38:RKF38"/>
    <mergeCell ref="RGK38:RGT38"/>
    <mergeCell ref="RGU38:RHD38"/>
    <mergeCell ref="RHE38:RHN38"/>
    <mergeCell ref="RHO38:RHX38"/>
    <mergeCell ref="RHY38:RIH38"/>
    <mergeCell ref="REM38:REV38"/>
    <mergeCell ref="REW38:RFF38"/>
    <mergeCell ref="RFG38:RFP38"/>
    <mergeCell ref="RFQ38:RFZ38"/>
    <mergeCell ref="RGA38:RGJ38"/>
    <mergeCell ref="RCO38:RCX38"/>
    <mergeCell ref="RCY38:RDH38"/>
    <mergeCell ref="RDI38:RDR38"/>
    <mergeCell ref="RDS38:REB38"/>
    <mergeCell ref="REC38:REL38"/>
    <mergeCell ref="RAQ38:RAZ38"/>
    <mergeCell ref="RBA38:RBJ38"/>
    <mergeCell ref="RBK38:RBT38"/>
    <mergeCell ref="RBU38:RCD38"/>
    <mergeCell ref="RCE38:RCN38"/>
    <mergeCell ref="QYS38:QZB38"/>
    <mergeCell ref="QZC38:QZL38"/>
    <mergeCell ref="QZM38:QZV38"/>
    <mergeCell ref="QZW38:RAF38"/>
    <mergeCell ref="RAG38:RAP38"/>
    <mergeCell ref="QWU38:QXD38"/>
    <mergeCell ref="QXE38:QXN38"/>
    <mergeCell ref="QXO38:QXX38"/>
    <mergeCell ref="QXY38:QYH38"/>
    <mergeCell ref="QYI38:QYR38"/>
    <mergeCell ref="QUW38:QVF38"/>
    <mergeCell ref="QVG38:QVP38"/>
    <mergeCell ref="QVQ38:QVZ38"/>
    <mergeCell ref="QWA38:QWJ38"/>
    <mergeCell ref="QWK38:QWT38"/>
    <mergeCell ref="QSY38:QTH38"/>
    <mergeCell ref="QTI38:QTR38"/>
    <mergeCell ref="QTS38:QUB38"/>
    <mergeCell ref="QUC38:QUL38"/>
    <mergeCell ref="QUM38:QUV38"/>
    <mergeCell ref="QRA38:QRJ38"/>
    <mergeCell ref="QRK38:QRT38"/>
    <mergeCell ref="QRU38:QSD38"/>
    <mergeCell ref="QSE38:QSN38"/>
    <mergeCell ref="QSO38:QSX38"/>
    <mergeCell ref="QPC38:QPL38"/>
    <mergeCell ref="QPM38:QPV38"/>
    <mergeCell ref="QPW38:QQF38"/>
    <mergeCell ref="QQG38:QQP38"/>
    <mergeCell ref="QQQ38:QQZ38"/>
    <mergeCell ref="QNE38:QNN38"/>
    <mergeCell ref="QNO38:QNX38"/>
    <mergeCell ref="QNY38:QOH38"/>
    <mergeCell ref="QOI38:QOR38"/>
    <mergeCell ref="QOS38:QPB38"/>
    <mergeCell ref="QLG38:QLP38"/>
    <mergeCell ref="QLQ38:QLZ38"/>
    <mergeCell ref="QMA38:QMJ38"/>
    <mergeCell ref="QMK38:QMT38"/>
    <mergeCell ref="QMU38:QND38"/>
    <mergeCell ref="QJI38:QJR38"/>
    <mergeCell ref="QJS38:QKB38"/>
    <mergeCell ref="QKC38:QKL38"/>
    <mergeCell ref="QKM38:QKV38"/>
    <mergeCell ref="QKW38:QLF38"/>
    <mergeCell ref="QHK38:QHT38"/>
    <mergeCell ref="QHU38:QID38"/>
    <mergeCell ref="QIE38:QIN38"/>
    <mergeCell ref="QIO38:QIX38"/>
    <mergeCell ref="QIY38:QJH38"/>
    <mergeCell ref="QFM38:QFV38"/>
    <mergeCell ref="QFW38:QGF38"/>
    <mergeCell ref="QGG38:QGP38"/>
    <mergeCell ref="QGQ38:QGZ38"/>
    <mergeCell ref="QHA38:QHJ38"/>
    <mergeCell ref="QDO38:QDX38"/>
    <mergeCell ref="QDY38:QEH38"/>
    <mergeCell ref="QEI38:QER38"/>
    <mergeCell ref="QES38:QFB38"/>
    <mergeCell ref="QFC38:QFL38"/>
    <mergeCell ref="QBQ38:QBZ38"/>
    <mergeCell ref="QCA38:QCJ38"/>
    <mergeCell ref="QCK38:QCT38"/>
    <mergeCell ref="QCU38:QDD38"/>
    <mergeCell ref="QDE38:QDN38"/>
    <mergeCell ref="PZS38:QAB38"/>
    <mergeCell ref="QAC38:QAL38"/>
    <mergeCell ref="QAM38:QAV38"/>
    <mergeCell ref="QAW38:QBF38"/>
    <mergeCell ref="QBG38:QBP38"/>
    <mergeCell ref="PXU38:PYD38"/>
    <mergeCell ref="PYE38:PYN38"/>
    <mergeCell ref="PYO38:PYX38"/>
    <mergeCell ref="PYY38:PZH38"/>
    <mergeCell ref="PZI38:PZR38"/>
    <mergeCell ref="PVW38:PWF38"/>
    <mergeCell ref="PWG38:PWP38"/>
    <mergeCell ref="PWQ38:PWZ38"/>
    <mergeCell ref="PXA38:PXJ38"/>
    <mergeCell ref="PXK38:PXT38"/>
    <mergeCell ref="PTY38:PUH38"/>
    <mergeCell ref="PUI38:PUR38"/>
    <mergeCell ref="PUS38:PVB38"/>
    <mergeCell ref="PVC38:PVL38"/>
    <mergeCell ref="PVM38:PVV38"/>
    <mergeCell ref="PSA38:PSJ38"/>
    <mergeCell ref="PSK38:PST38"/>
    <mergeCell ref="PSU38:PTD38"/>
    <mergeCell ref="PTE38:PTN38"/>
    <mergeCell ref="PTO38:PTX38"/>
    <mergeCell ref="PQC38:PQL38"/>
    <mergeCell ref="PQM38:PQV38"/>
    <mergeCell ref="PQW38:PRF38"/>
    <mergeCell ref="PRG38:PRP38"/>
    <mergeCell ref="PRQ38:PRZ38"/>
    <mergeCell ref="POE38:PON38"/>
    <mergeCell ref="POO38:POX38"/>
    <mergeCell ref="POY38:PPH38"/>
    <mergeCell ref="PPI38:PPR38"/>
    <mergeCell ref="PPS38:PQB38"/>
    <mergeCell ref="PMG38:PMP38"/>
    <mergeCell ref="PMQ38:PMZ38"/>
    <mergeCell ref="PNA38:PNJ38"/>
    <mergeCell ref="PNK38:PNT38"/>
    <mergeCell ref="PNU38:POD38"/>
    <mergeCell ref="PKI38:PKR38"/>
    <mergeCell ref="PKS38:PLB38"/>
    <mergeCell ref="PLC38:PLL38"/>
    <mergeCell ref="PLM38:PLV38"/>
    <mergeCell ref="PLW38:PMF38"/>
    <mergeCell ref="PIK38:PIT38"/>
    <mergeCell ref="PIU38:PJD38"/>
    <mergeCell ref="PJE38:PJN38"/>
    <mergeCell ref="PJO38:PJX38"/>
    <mergeCell ref="PJY38:PKH38"/>
    <mergeCell ref="PGM38:PGV38"/>
    <mergeCell ref="PGW38:PHF38"/>
    <mergeCell ref="PHG38:PHP38"/>
    <mergeCell ref="PHQ38:PHZ38"/>
    <mergeCell ref="PIA38:PIJ38"/>
    <mergeCell ref="PEO38:PEX38"/>
    <mergeCell ref="PEY38:PFH38"/>
    <mergeCell ref="PFI38:PFR38"/>
    <mergeCell ref="PFS38:PGB38"/>
    <mergeCell ref="PGC38:PGL38"/>
    <mergeCell ref="PCQ38:PCZ38"/>
    <mergeCell ref="PDA38:PDJ38"/>
    <mergeCell ref="PDK38:PDT38"/>
    <mergeCell ref="PDU38:PED38"/>
    <mergeCell ref="PEE38:PEN38"/>
    <mergeCell ref="PAS38:PBB38"/>
    <mergeCell ref="PBC38:PBL38"/>
    <mergeCell ref="PBM38:PBV38"/>
    <mergeCell ref="PBW38:PCF38"/>
    <mergeCell ref="PCG38:PCP38"/>
    <mergeCell ref="OYU38:OZD38"/>
    <mergeCell ref="OZE38:OZN38"/>
    <mergeCell ref="OZO38:OZX38"/>
    <mergeCell ref="OZY38:PAH38"/>
    <mergeCell ref="PAI38:PAR38"/>
    <mergeCell ref="OWW38:OXF38"/>
    <mergeCell ref="OXG38:OXP38"/>
    <mergeCell ref="OXQ38:OXZ38"/>
    <mergeCell ref="OYA38:OYJ38"/>
    <mergeCell ref="OYK38:OYT38"/>
    <mergeCell ref="OUY38:OVH38"/>
    <mergeCell ref="OVI38:OVR38"/>
    <mergeCell ref="OVS38:OWB38"/>
    <mergeCell ref="OWC38:OWL38"/>
    <mergeCell ref="OWM38:OWV38"/>
    <mergeCell ref="OTA38:OTJ38"/>
    <mergeCell ref="OTK38:OTT38"/>
    <mergeCell ref="OTU38:OUD38"/>
    <mergeCell ref="OUE38:OUN38"/>
    <mergeCell ref="OUO38:OUX38"/>
    <mergeCell ref="ORC38:ORL38"/>
    <mergeCell ref="ORM38:ORV38"/>
    <mergeCell ref="ORW38:OSF38"/>
    <mergeCell ref="OSG38:OSP38"/>
    <mergeCell ref="OSQ38:OSZ38"/>
    <mergeCell ref="OPE38:OPN38"/>
    <mergeCell ref="OPO38:OPX38"/>
    <mergeCell ref="OPY38:OQH38"/>
    <mergeCell ref="OQI38:OQR38"/>
    <mergeCell ref="OQS38:ORB38"/>
    <mergeCell ref="ONG38:ONP38"/>
    <mergeCell ref="ONQ38:ONZ38"/>
    <mergeCell ref="OOA38:OOJ38"/>
    <mergeCell ref="OOK38:OOT38"/>
    <mergeCell ref="OOU38:OPD38"/>
    <mergeCell ref="OLI38:OLR38"/>
    <mergeCell ref="OLS38:OMB38"/>
    <mergeCell ref="OMC38:OML38"/>
    <mergeCell ref="OMM38:OMV38"/>
    <mergeCell ref="OMW38:ONF38"/>
    <mergeCell ref="OJK38:OJT38"/>
    <mergeCell ref="OJU38:OKD38"/>
    <mergeCell ref="OKE38:OKN38"/>
    <mergeCell ref="OKO38:OKX38"/>
    <mergeCell ref="OKY38:OLH38"/>
    <mergeCell ref="OHM38:OHV38"/>
    <mergeCell ref="OHW38:OIF38"/>
    <mergeCell ref="OIG38:OIP38"/>
    <mergeCell ref="OIQ38:OIZ38"/>
    <mergeCell ref="OJA38:OJJ38"/>
    <mergeCell ref="OFO38:OFX38"/>
    <mergeCell ref="OFY38:OGH38"/>
    <mergeCell ref="OGI38:OGR38"/>
    <mergeCell ref="OGS38:OHB38"/>
    <mergeCell ref="OHC38:OHL38"/>
    <mergeCell ref="ODQ38:ODZ38"/>
    <mergeCell ref="OEA38:OEJ38"/>
    <mergeCell ref="OEK38:OET38"/>
    <mergeCell ref="OEU38:OFD38"/>
    <mergeCell ref="OFE38:OFN38"/>
    <mergeCell ref="OBS38:OCB38"/>
    <mergeCell ref="OCC38:OCL38"/>
    <mergeCell ref="OCM38:OCV38"/>
    <mergeCell ref="OCW38:ODF38"/>
    <mergeCell ref="ODG38:ODP38"/>
    <mergeCell ref="NZU38:OAD38"/>
    <mergeCell ref="OAE38:OAN38"/>
    <mergeCell ref="OAO38:OAX38"/>
    <mergeCell ref="OAY38:OBH38"/>
    <mergeCell ref="OBI38:OBR38"/>
    <mergeCell ref="NXW38:NYF38"/>
    <mergeCell ref="NYG38:NYP38"/>
    <mergeCell ref="NYQ38:NYZ38"/>
    <mergeCell ref="NZA38:NZJ38"/>
    <mergeCell ref="NZK38:NZT38"/>
    <mergeCell ref="NVY38:NWH38"/>
    <mergeCell ref="NWI38:NWR38"/>
    <mergeCell ref="NWS38:NXB38"/>
    <mergeCell ref="NXC38:NXL38"/>
    <mergeCell ref="NXM38:NXV38"/>
    <mergeCell ref="NUA38:NUJ38"/>
    <mergeCell ref="NUK38:NUT38"/>
    <mergeCell ref="NUU38:NVD38"/>
    <mergeCell ref="NVE38:NVN38"/>
    <mergeCell ref="NVO38:NVX38"/>
    <mergeCell ref="NSC38:NSL38"/>
    <mergeCell ref="NSM38:NSV38"/>
    <mergeCell ref="NSW38:NTF38"/>
    <mergeCell ref="NTG38:NTP38"/>
    <mergeCell ref="NTQ38:NTZ38"/>
    <mergeCell ref="NQE38:NQN38"/>
    <mergeCell ref="NQO38:NQX38"/>
    <mergeCell ref="NQY38:NRH38"/>
    <mergeCell ref="NRI38:NRR38"/>
    <mergeCell ref="NRS38:NSB38"/>
    <mergeCell ref="NOG38:NOP38"/>
    <mergeCell ref="NOQ38:NOZ38"/>
    <mergeCell ref="NPA38:NPJ38"/>
    <mergeCell ref="NPK38:NPT38"/>
    <mergeCell ref="NPU38:NQD38"/>
    <mergeCell ref="NMI38:NMR38"/>
    <mergeCell ref="NMS38:NNB38"/>
    <mergeCell ref="NNC38:NNL38"/>
    <mergeCell ref="NNM38:NNV38"/>
    <mergeCell ref="NNW38:NOF38"/>
    <mergeCell ref="NKK38:NKT38"/>
    <mergeCell ref="NKU38:NLD38"/>
    <mergeCell ref="NLE38:NLN38"/>
    <mergeCell ref="NLO38:NLX38"/>
    <mergeCell ref="NLY38:NMH38"/>
    <mergeCell ref="NIM38:NIV38"/>
    <mergeCell ref="NIW38:NJF38"/>
    <mergeCell ref="NJG38:NJP38"/>
    <mergeCell ref="NJQ38:NJZ38"/>
    <mergeCell ref="NKA38:NKJ38"/>
    <mergeCell ref="NGO38:NGX38"/>
    <mergeCell ref="NGY38:NHH38"/>
    <mergeCell ref="NHI38:NHR38"/>
    <mergeCell ref="NHS38:NIB38"/>
    <mergeCell ref="NIC38:NIL38"/>
    <mergeCell ref="NEQ38:NEZ38"/>
    <mergeCell ref="NFA38:NFJ38"/>
    <mergeCell ref="NFK38:NFT38"/>
    <mergeCell ref="NFU38:NGD38"/>
    <mergeCell ref="NGE38:NGN38"/>
    <mergeCell ref="NCS38:NDB38"/>
    <mergeCell ref="NDC38:NDL38"/>
    <mergeCell ref="NDM38:NDV38"/>
    <mergeCell ref="NDW38:NEF38"/>
    <mergeCell ref="NEG38:NEP38"/>
    <mergeCell ref="NAU38:NBD38"/>
    <mergeCell ref="NBE38:NBN38"/>
    <mergeCell ref="NBO38:NBX38"/>
    <mergeCell ref="NBY38:NCH38"/>
    <mergeCell ref="NCI38:NCR38"/>
    <mergeCell ref="MYW38:MZF38"/>
    <mergeCell ref="MZG38:MZP38"/>
    <mergeCell ref="MZQ38:MZZ38"/>
    <mergeCell ref="NAA38:NAJ38"/>
    <mergeCell ref="NAK38:NAT38"/>
    <mergeCell ref="MWY38:MXH38"/>
    <mergeCell ref="MXI38:MXR38"/>
    <mergeCell ref="MXS38:MYB38"/>
    <mergeCell ref="MYC38:MYL38"/>
    <mergeCell ref="MYM38:MYV38"/>
    <mergeCell ref="MVA38:MVJ38"/>
    <mergeCell ref="MVK38:MVT38"/>
    <mergeCell ref="MVU38:MWD38"/>
    <mergeCell ref="MWE38:MWN38"/>
    <mergeCell ref="MWO38:MWX38"/>
    <mergeCell ref="MTC38:MTL38"/>
    <mergeCell ref="MTM38:MTV38"/>
    <mergeCell ref="MTW38:MUF38"/>
    <mergeCell ref="MUG38:MUP38"/>
    <mergeCell ref="MUQ38:MUZ38"/>
    <mergeCell ref="MRE38:MRN38"/>
    <mergeCell ref="MRO38:MRX38"/>
    <mergeCell ref="MRY38:MSH38"/>
    <mergeCell ref="MSI38:MSR38"/>
    <mergeCell ref="MSS38:MTB38"/>
    <mergeCell ref="MPG38:MPP38"/>
    <mergeCell ref="MPQ38:MPZ38"/>
    <mergeCell ref="MQA38:MQJ38"/>
    <mergeCell ref="MQK38:MQT38"/>
    <mergeCell ref="MQU38:MRD38"/>
    <mergeCell ref="MNI38:MNR38"/>
    <mergeCell ref="MNS38:MOB38"/>
    <mergeCell ref="MOC38:MOL38"/>
    <mergeCell ref="MOM38:MOV38"/>
    <mergeCell ref="MOW38:MPF38"/>
    <mergeCell ref="MLK38:MLT38"/>
    <mergeCell ref="MLU38:MMD38"/>
    <mergeCell ref="MME38:MMN38"/>
    <mergeCell ref="MMO38:MMX38"/>
    <mergeCell ref="MMY38:MNH38"/>
    <mergeCell ref="MJM38:MJV38"/>
    <mergeCell ref="MJW38:MKF38"/>
    <mergeCell ref="MKG38:MKP38"/>
    <mergeCell ref="MKQ38:MKZ38"/>
    <mergeCell ref="MLA38:MLJ38"/>
    <mergeCell ref="MHO38:MHX38"/>
    <mergeCell ref="MHY38:MIH38"/>
    <mergeCell ref="MII38:MIR38"/>
    <mergeCell ref="MIS38:MJB38"/>
    <mergeCell ref="MJC38:MJL38"/>
    <mergeCell ref="MFQ38:MFZ38"/>
    <mergeCell ref="MGA38:MGJ38"/>
    <mergeCell ref="MGK38:MGT38"/>
    <mergeCell ref="MGU38:MHD38"/>
    <mergeCell ref="MHE38:MHN38"/>
    <mergeCell ref="MDS38:MEB38"/>
    <mergeCell ref="MEC38:MEL38"/>
    <mergeCell ref="MEM38:MEV38"/>
    <mergeCell ref="MEW38:MFF38"/>
    <mergeCell ref="MFG38:MFP38"/>
    <mergeCell ref="MBU38:MCD38"/>
    <mergeCell ref="MCE38:MCN38"/>
    <mergeCell ref="MCO38:MCX38"/>
    <mergeCell ref="MCY38:MDH38"/>
    <mergeCell ref="MDI38:MDR38"/>
    <mergeCell ref="LZW38:MAF38"/>
    <mergeCell ref="MAG38:MAP38"/>
    <mergeCell ref="MAQ38:MAZ38"/>
    <mergeCell ref="MBA38:MBJ38"/>
    <mergeCell ref="MBK38:MBT38"/>
    <mergeCell ref="LXY38:LYH38"/>
    <mergeCell ref="LYI38:LYR38"/>
    <mergeCell ref="LYS38:LZB38"/>
    <mergeCell ref="LZC38:LZL38"/>
    <mergeCell ref="LZM38:LZV38"/>
    <mergeCell ref="LWA38:LWJ38"/>
    <mergeCell ref="LWK38:LWT38"/>
    <mergeCell ref="LWU38:LXD38"/>
    <mergeCell ref="LXE38:LXN38"/>
    <mergeCell ref="LXO38:LXX38"/>
    <mergeCell ref="LUC38:LUL38"/>
    <mergeCell ref="LUM38:LUV38"/>
    <mergeCell ref="LUW38:LVF38"/>
    <mergeCell ref="LVG38:LVP38"/>
    <mergeCell ref="LVQ38:LVZ38"/>
    <mergeCell ref="LSE38:LSN38"/>
    <mergeCell ref="LSO38:LSX38"/>
    <mergeCell ref="LSY38:LTH38"/>
    <mergeCell ref="LTI38:LTR38"/>
    <mergeCell ref="LTS38:LUB38"/>
    <mergeCell ref="LQG38:LQP38"/>
    <mergeCell ref="LQQ38:LQZ38"/>
    <mergeCell ref="LRA38:LRJ38"/>
    <mergeCell ref="LRK38:LRT38"/>
    <mergeCell ref="LRU38:LSD38"/>
    <mergeCell ref="LOI38:LOR38"/>
    <mergeCell ref="LOS38:LPB38"/>
    <mergeCell ref="LPC38:LPL38"/>
    <mergeCell ref="LPM38:LPV38"/>
    <mergeCell ref="LPW38:LQF38"/>
    <mergeCell ref="LMK38:LMT38"/>
    <mergeCell ref="LMU38:LND38"/>
    <mergeCell ref="LNE38:LNN38"/>
    <mergeCell ref="LNO38:LNX38"/>
    <mergeCell ref="LNY38:LOH38"/>
    <mergeCell ref="LKM38:LKV38"/>
    <mergeCell ref="LKW38:LLF38"/>
    <mergeCell ref="LLG38:LLP38"/>
    <mergeCell ref="LLQ38:LLZ38"/>
    <mergeCell ref="LMA38:LMJ38"/>
    <mergeCell ref="LIO38:LIX38"/>
    <mergeCell ref="LIY38:LJH38"/>
    <mergeCell ref="LJI38:LJR38"/>
    <mergeCell ref="LJS38:LKB38"/>
    <mergeCell ref="LKC38:LKL38"/>
    <mergeCell ref="LGQ38:LGZ38"/>
    <mergeCell ref="LHA38:LHJ38"/>
    <mergeCell ref="LHK38:LHT38"/>
    <mergeCell ref="LHU38:LID38"/>
    <mergeCell ref="LIE38:LIN38"/>
    <mergeCell ref="LES38:LFB38"/>
    <mergeCell ref="LFC38:LFL38"/>
    <mergeCell ref="LFM38:LFV38"/>
    <mergeCell ref="LFW38:LGF38"/>
    <mergeCell ref="LGG38:LGP38"/>
    <mergeCell ref="LCU38:LDD38"/>
    <mergeCell ref="LDE38:LDN38"/>
    <mergeCell ref="LDO38:LDX38"/>
    <mergeCell ref="LDY38:LEH38"/>
    <mergeCell ref="LEI38:LER38"/>
    <mergeCell ref="LAW38:LBF38"/>
    <mergeCell ref="LBG38:LBP38"/>
    <mergeCell ref="LBQ38:LBZ38"/>
    <mergeCell ref="LCA38:LCJ38"/>
    <mergeCell ref="LCK38:LCT38"/>
    <mergeCell ref="KYY38:KZH38"/>
    <mergeCell ref="KZI38:KZR38"/>
    <mergeCell ref="KZS38:LAB38"/>
    <mergeCell ref="LAC38:LAL38"/>
    <mergeCell ref="LAM38:LAV38"/>
    <mergeCell ref="KXA38:KXJ38"/>
    <mergeCell ref="KXK38:KXT38"/>
    <mergeCell ref="KXU38:KYD38"/>
    <mergeCell ref="KYE38:KYN38"/>
    <mergeCell ref="KYO38:KYX38"/>
    <mergeCell ref="KVC38:KVL38"/>
    <mergeCell ref="KVM38:KVV38"/>
    <mergeCell ref="KVW38:KWF38"/>
    <mergeCell ref="KWG38:KWP38"/>
    <mergeCell ref="KWQ38:KWZ38"/>
    <mergeCell ref="KTE38:KTN38"/>
    <mergeCell ref="KTO38:KTX38"/>
    <mergeCell ref="KTY38:KUH38"/>
    <mergeCell ref="KUI38:KUR38"/>
    <mergeCell ref="KUS38:KVB38"/>
    <mergeCell ref="KRG38:KRP38"/>
    <mergeCell ref="KRQ38:KRZ38"/>
    <mergeCell ref="KSA38:KSJ38"/>
    <mergeCell ref="KSK38:KST38"/>
    <mergeCell ref="KSU38:KTD38"/>
    <mergeCell ref="KPI38:KPR38"/>
    <mergeCell ref="KPS38:KQB38"/>
    <mergeCell ref="KQC38:KQL38"/>
    <mergeCell ref="KQM38:KQV38"/>
    <mergeCell ref="KQW38:KRF38"/>
    <mergeCell ref="KNK38:KNT38"/>
    <mergeCell ref="KNU38:KOD38"/>
    <mergeCell ref="KOE38:KON38"/>
    <mergeCell ref="KOO38:KOX38"/>
    <mergeCell ref="KOY38:KPH38"/>
    <mergeCell ref="KLM38:KLV38"/>
    <mergeCell ref="KLW38:KMF38"/>
    <mergeCell ref="KMG38:KMP38"/>
    <mergeCell ref="KMQ38:KMZ38"/>
    <mergeCell ref="KNA38:KNJ38"/>
    <mergeCell ref="KJO38:KJX38"/>
    <mergeCell ref="KJY38:KKH38"/>
    <mergeCell ref="KKI38:KKR38"/>
    <mergeCell ref="KKS38:KLB38"/>
    <mergeCell ref="KLC38:KLL38"/>
    <mergeCell ref="KHQ38:KHZ38"/>
    <mergeCell ref="KIA38:KIJ38"/>
    <mergeCell ref="KIK38:KIT38"/>
    <mergeCell ref="KIU38:KJD38"/>
    <mergeCell ref="KJE38:KJN38"/>
    <mergeCell ref="KFS38:KGB38"/>
    <mergeCell ref="KGC38:KGL38"/>
    <mergeCell ref="KGM38:KGV38"/>
    <mergeCell ref="KGW38:KHF38"/>
    <mergeCell ref="KHG38:KHP38"/>
    <mergeCell ref="KDU38:KED38"/>
    <mergeCell ref="KEE38:KEN38"/>
    <mergeCell ref="KEO38:KEX38"/>
    <mergeCell ref="KEY38:KFH38"/>
    <mergeCell ref="KFI38:KFR38"/>
    <mergeCell ref="KBW38:KCF38"/>
    <mergeCell ref="KCG38:KCP38"/>
    <mergeCell ref="KCQ38:KCZ38"/>
    <mergeCell ref="KDA38:KDJ38"/>
    <mergeCell ref="KDK38:KDT38"/>
    <mergeCell ref="JZY38:KAH38"/>
    <mergeCell ref="KAI38:KAR38"/>
    <mergeCell ref="KAS38:KBB38"/>
    <mergeCell ref="KBC38:KBL38"/>
    <mergeCell ref="KBM38:KBV38"/>
    <mergeCell ref="JYA38:JYJ38"/>
    <mergeCell ref="JYK38:JYT38"/>
    <mergeCell ref="JYU38:JZD38"/>
    <mergeCell ref="JZE38:JZN38"/>
    <mergeCell ref="JZO38:JZX38"/>
    <mergeCell ref="JWC38:JWL38"/>
    <mergeCell ref="JWM38:JWV38"/>
    <mergeCell ref="JWW38:JXF38"/>
    <mergeCell ref="JXG38:JXP38"/>
    <mergeCell ref="JXQ38:JXZ38"/>
    <mergeCell ref="JUE38:JUN38"/>
    <mergeCell ref="JUO38:JUX38"/>
    <mergeCell ref="JUY38:JVH38"/>
    <mergeCell ref="JVI38:JVR38"/>
    <mergeCell ref="JVS38:JWB38"/>
    <mergeCell ref="JSG38:JSP38"/>
    <mergeCell ref="JSQ38:JSZ38"/>
    <mergeCell ref="JTA38:JTJ38"/>
    <mergeCell ref="JTK38:JTT38"/>
    <mergeCell ref="JTU38:JUD38"/>
    <mergeCell ref="JQI38:JQR38"/>
    <mergeCell ref="JQS38:JRB38"/>
    <mergeCell ref="JRC38:JRL38"/>
    <mergeCell ref="JRM38:JRV38"/>
    <mergeCell ref="JRW38:JSF38"/>
    <mergeCell ref="JOK38:JOT38"/>
    <mergeCell ref="JOU38:JPD38"/>
    <mergeCell ref="JPE38:JPN38"/>
    <mergeCell ref="JPO38:JPX38"/>
    <mergeCell ref="JPY38:JQH38"/>
    <mergeCell ref="JMM38:JMV38"/>
    <mergeCell ref="JMW38:JNF38"/>
    <mergeCell ref="JNG38:JNP38"/>
    <mergeCell ref="JNQ38:JNZ38"/>
    <mergeCell ref="JOA38:JOJ38"/>
    <mergeCell ref="JKO38:JKX38"/>
    <mergeCell ref="JKY38:JLH38"/>
    <mergeCell ref="JLI38:JLR38"/>
    <mergeCell ref="JLS38:JMB38"/>
    <mergeCell ref="JMC38:JML38"/>
    <mergeCell ref="JIQ38:JIZ38"/>
    <mergeCell ref="JJA38:JJJ38"/>
    <mergeCell ref="JJK38:JJT38"/>
    <mergeCell ref="JJU38:JKD38"/>
    <mergeCell ref="JKE38:JKN38"/>
    <mergeCell ref="JGS38:JHB38"/>
    <mergeCell ref="JHC38:JHL38"/>
    <mergeCell ref="JHM38:JHV38"/>
    <mergeCell ref="JHW38:JIF38"/>
    <mergeCell ref="JIG38:JIP38"/>
    <mergeCell ref="JEU38:JFD38"/>
    <mergeCell ref="JFE38:JFN38"/>
    <mergeCell ref="JFO38:JFX38"/>
    <mergeCell ref="JFY38:JGH38"/>
    <mergeCell ref="JGI38:JGR38"/>
    <mergeCell ref="JCW38:JDF38"/>
    <mergeCell ref="JDG38:JDP38"/>
    <mergeCell ref="JDQ38:JDZ38"/>
    <mergeCell ref="JEA38:JEJ38"/>
    <mergeCell ref="JEK38:JET38"/>
    <mergeCell ref="JAY38:JBH38"/>
    <mergeCell ref="JBI38:JBR38"/>
    <mergeCell ref="JBS38:JCB38"/>
    <mergeCell ref="JCC38:JCL38"/>
    <mergeCell ref="JCM38:JCV38"/>
    <mergeCell ref="IZA38:IZJ38"/>
    <mergeCell ref="IZK38:IZT38"/>
    <mergeCell ref="IZU38:JAD38"/>
    <mergeCell ref="JAE38:JAN38"/>
    <mergeCell ref="JAO38:JAX38"/>
    <mergeCell ref="IXC38:IXL38"/>
    <mergeCell ref="IXM38:IXV38"/>
    <mergeCell ref="IXW38:IYF38"/>
    <mergeCell ref="IYG38:IYP38"/>
    <mergeCell ref="IYQ38:IYZ38"/>
    <mergeCell ref="IVE38:IVN38"/>
    <mergeCell ref="IVO38:IVX38"/>
    <mergeCell ref="IVY38:IWH38"/>
    <mergeCell ref="IWI38:IWR38"/>
    <mergeCell ref="IWS38:IXB38"/>
    <mergeCell ref="ITG38:ITP38"/>
    <mergeCell ref="ITQ38:ITZ38"/>
    <mergeCell ref="IUA38:IUJ38"/>
    <mergeCell ref="IUK38:IUT38"/>
    <mergeCell ref="IUU38:IVD38"/>
    <mergeCell ref="IRI38:IRR38"/>
    <mergeCell ref="IRS38:ISB38"/>
    <mergeCell ref="ISC38:ISL38"/>
    <mergeCell ref="ISM38:ISV38"/>
    <mergeCell ref="ISW38:ITF38"/>
    <mergeCell ref="IPK38:IPT38"/>
    <mergeCell ref="IPU38:IQD38"/>
    <mergeCell ref="IQE38:IQN38"/>
    <mergeCell ref="IQO38:IQX38"/>
    <mergeCell ref="IQY38:IRH38"/>
    <mergeCell ref="INM38:INV38"/>
    <mergeCell ref="INW38:IOF38"/>
    <mergeCell ref="IOG38:IOP38"/>
    <mergeCell ref="IOQ38:IOZ38"/>
    <mergeCell ref="IPA38:IPJ38"/>
    <mergeCell ref="ILO38:ILX38"/>
    <mergeCell ref="ILY38:IMH38"/>
    <mergeCell ref="IMI38:IMR38"/>
    <mergeCell ref="IMS38:INB38"/>
    <mergeCell ref="INC38:INL38"/>
    <mergeCell ref="IJQ38:IJZ38"/>
    <mergeCell ref="IKA38:IKJ38"/>
    <mergeCell ref="IKK38:IKT38"/>
    <mergeCell ref="IKU38:ILD38"/>
    <mergeCell ref="ILE38:ILN38"/>
    <mergeCell ref="IHS38:IIB38"/>
    <mergeCell ref="IIC38:IIL38"/>
    <mergeCell ref="IIM38:IIV38"/>
    <mergeCell ref="IIW38:IJF38"/>
    <mergeCell ref="IJG38:IJP38"/>
    <mergeCell ref="IFU38:IGD38"/>
    <mergeCell ref="IGE38:IGN38"/>
    <mergeCell ref="IGO38:IGX38"/>
    <mergeCell ref="IGY38:IHH38"/>
    <mergeCell ref="IHI38:IHR38"/>
    <mergeCell ref="IDW38:IEF38"/>
    <mergeCell ref="IEG38:IEP38"/>
    <mergeCell ref="IEQ38:IEZ38"/>
    <mergeCell ref="IFA38:IFJ38"/>
    <mergeCell ref="IFK38:IFT38"/>
    <mergeCell ref="IBY38:ICH38"/>
    <mergeCell ref="ICI38:ICR38"/>
    <mergeCell ref="ICS38:IDB38"/>
    <mergeCell ref="IDC38:IDL38"/>
    <mergeCell ref="IDM38:IDV38"/>
    <mergeCell ref="IAA38:IAJ38"/>
    <mergeCell ref="IAK38:IAT38"/>
    <mergeCell ref="IAU38:IBD38"/>
    <mergeCell ref="IBE38:IBN38"/>
    <mergeCell ref="IBO38:IBX38"/>
    <mergeCell ref="HYC38:HYL38"/>
    <mergeCell ref="HYM38:HYV38"/>
    <mergeCell ref="HYW38:HZF38"/>
    <mergeCell ref="HZG38:HZP38"/>
    <mergeCell ref="HZQ38:HZZ38"/>
    <mergeCell ref="HWE38:HWN38"/>
    <mergeCell ref="HWO38:HWX38"/>
    <mergeCell ref="HWY38:HXH38"/>
    <mergeCell ref="HXI38:HXR38"/>
    <mergeCell ref="HXS38:HYB38"/>
    <mergeCell ref="HUG38:HUP38"/>
    <mergeCell ref="HUQ38:HUZ38"/>
    <mergeCell ref="HVA38:HVJ38"/>
    <mergeCell ref="HVK38:HVT38"/>
    <mergeCell ref="HVU38:HWD38"/>
    <mergeCell ref="HSI38:HSR38"/>
    <mergeCell ref="HSS38:HTB38"/>
    <mergeCell ref="HTC38:HTL38"/>
    <mergeCell ref="HTM38:HTV38"/>
    <mergeCell ref="HTW38:HUF38"/>
    <mergeCell ref="HQK38:HQT38"/>
    <mergeCell ref="HQU38:HRD38"/>
    <mergeCell ref="HRE38:HRN38"/>
    <mergeCell ref="HRO38:HRX38"/>
    <mergeCell ref="HRY38:HSH38"/>
    <mergeCell ref="HOM38:HOV38"/>
    <mergeCell ref="HOW38:HPF38"/>
    <mergeCell ref="HPG38:HPP38"/>
    <mergeCell ref="HPQ38:HPZ38"/>
    <mergeCell ref="HQA38:HQJ38"/>
    <mergeCell ref="HMO38:HMX38"/>
    <mergeCell ref="HMY38:HNH38"/>
    <mergeCell ref="HNI38:HNR38"/>
    <mergeCell ref="HNS38:HOB38"/>
    <mergeCell ref="HOC38:HOL38"/>
    <mergeCell ref="HKQ38:HKZ38"/>
    <mergeCell ref="HLA38:HLJ38"/>
    <mergeCell ref="HLK38:HLT38"/>
    <mergeCell ref="HLU38:HMD38"/>
    <mergeCell ref="HME38:HMN38"/>
    <mergeCell ref="HIS38:HJB38"/>
    <mergeCell ref="HJC38:HJL38"/>
    <mergeCell ref="HJM38:HJV38"/>
    <mergeCell ref="HJW38:HKF38"/>
    <mergeCell ref="HKG38:HKP38"/>
    <mergeCell ref="HGU38:HHD38"/>
    <mergeCell ref="HHE38:HHN38"/>
    <mergeCell ref="HHO38:HHX38"/>
    <mergeCell ref="HHY38:HIH38"/>
    <mergeCell ref="HII38:HIR38"/>
    <mergeCell ref="HEW38:HFF38"/>
    <mergeCell ref="HFG38:HFP38"/>
    <mergeCell ref="HFQ38:HFZ38"/>
    <mergeCell ref="HGA38:HGJ38"/>
    <mergeCell ref="HGK38:HGT38"/>
    <mergeCell ref="HCY38:HDH38"/>
    <mergeCell ref="HDI38:HDR38"/>
    <mergeCell ref="HDS38:HEB38"/>
    <mergeCell ref="HEC38:HEL38"/>
    <mergeCell ref="HEM38:HEV38"/>
    <mergeCell ref="HBA38:HBJ38"/>
    <mergeCell ref="HBK38:HBT38"/>
    <mergeCell ref="HBU38:HCD38"/>
    <mergeCell ref="HCE38:HCN38"/>
    <mergeCell ref="HCO38:HCX38"/>
    <mergeCell ref="GZC38:GZL38"/>
    <mergeCell ref="GZM38:GZV38"/>
    <mergeCell ref="GZW38:HAF38"/>
    <mergeCell ref="HAG38:HAP38"/>
    <mergeCell ref="HAQ38:HAZ38"/>
    <mergeCell ref="GXE38:GXN38"/>
    <mergeCell ref="GXO38:GXX38"/>
    <mergeCell ref="GXY38:GYH38"/>
    <mergeCell ref="GYI38:GYR38"/>
    <mergeCell ref="GYS38:GZB38"/>
    <mergeCell ref="GVG38:GVP38"/>
    <mergeCell ref="GVQ38:GVZ38"/>
    <mergeCell ref="GWA38:GWJ38"/>
    <mergeCell ref="GWK38:GWT38"/>
    <mergeCell ref="GWU38:GXD38"/>
    <mergeCell ref="GTI38:GTR38"/>
    <mergeCell ref="GTS38:GUB38"/>
    <mergeCell ref="GUC38:GUL38"/>
    <mergeCell ref="GUM38:GUV38"/>
    <mergeCell ref="GUW38:GVF38"/>
    <mergeCell ref="GRK38:GRT38"/>
    <mergeCell ref="GRU38:GSD38"/>
    <mergeCell ref="GSE38:GSN38"/>
    <mergeCell ref="GSO38:GSX38"/>
    <mergeCell ref="GSY38:GTH38"/>
    <mergeCell ref="GPM38:GPV38"/>
    <mergeCell ref="GPW38:GQF38"/>
    <mergeCell ref="GQG38:GQP38"/>
    <mergeCell ref="GQQ38:GQZ38"/>
    <mergeCell ref="GRA38:GRJ38"/>
    <mergeCell ref="GNO38:GNX38"/>
    <mergeCell ref="GNY38:GOH38"/>
    <mergeCell ref="GOI38:GOR38"/>
    <mergeCell ref="GOS38:GPB38"/>
    <mergeCell ref="GPC38:GPL38"/>
    <mergeCell ref="GLQ38:GLZ38"/>
    <mergeCell ref="GMA38:GMJ38"/>
    <mergeCell ref="GMK38:GMT38"/>
    <mergeCell ref="GMU38:GND38"/>
    <mergeCell ref="GNE38:GNN38"/>
    <mergeCell ref="GJS38:GKB38"/>
    <mergeCell ref="GKC38:GKL38"/>
    <mergeCell ref="GKM38:GKV38"/>
    <mergeCell ref="GKW38:GLF38"/>
    <mergeCell ref="GLG38:GLP38"/>
    <mergeCell ref="GHU38:GID38"/>
    <mergeCell ref="GIE38:GIN38"/>
    <mergeCell ref="GIO38:GIX38"/>
    <mergeCell ref="GIY38:GJH38"/>
    <mergeCell ref="GJI38:GJR38"/>
    <mergeCell ref="GFW38:GGF38"/>
    <mergeCell ref="GGG38:GGP38"/>
    <mergeCell ref="GGQ38:GGZ38"/>
    <mergeCell ref="GHA38:GHJ38"/>
    <mergeCell ref="GHK38:GHT38"/>
    <mergeCell ref="GDY38:GEH38"/>
    <mergeCell ref="GEI38:GER38"/>
    <mergeCell ref="GES38:GFB38"/>
    <mergeCell ref="GFC38:GFL38"/>
    <mergeCell ref="GFM38:GFV38"/>
    <mergeCell ref="GCA38:GCJ38"/>
    <mergeCell ref="GCK38:GCT38"/>
    <mergeCell ref="GCU38:GDD38"/>
    <mergeCell ref="GDE38:GDN38"/>
    <mergeCell ref="GDO38:GDX38"/>
    <mergeCell ref="GAC38:GAL38"/>
    <mergeCell ref="GAM38:GAV38"/>
    <mergeCell ref="GAW38:GBF38"/>
    <mergeCell ref="GBG38:GBP38"/>
    <mergeCell ref="GBQ38:GBZ38"/>
    <mergeCell ref="FYE38:FYN38"/>
    <mergeCell ref="FYO38:FYX38"/>
    <mergeCell ref="FYY38:FZH38"/>
    <mergeCell ref="FZI38:FZR38"/>
    <mergeCell ref="FZS38:GAB38"/>
    <mergeCell ref="FWG38:FWP38"/>
    <mergeCell ref="FWQ38:FWZ38"/>
    <mergeCell ref="FXA38:FXJ38"/>
    <mergeCell ref="FXK38:FXT38"/>
    <mergeCell ref="FXU38:FYD38"/>
    <mergeCell ref="FUI38:FUR38"/>
    <mergeCell ref="FUS38:FVB38"/>
    <mergeCell ref="FVC38:FVL38"/>
    <mergeCell ref="FVM38:FVV38"/>
    <mergeCell ref="FVW38:FWF38"/>
    <mergeCell ref="FSK38:FST38"/>
    <mergeCell ref="FSU38:FTD38"/>
    <mergeCell ref="FTE38:FTN38"/>
    <mergeCell ref="FTO38:FTX38"/>
    <mergeCell ref="FTY38:FUH38"/>
    <mergeCell ref="FQM38:FQV38"/>
    <mergeCell ref="FQW38:FRF38"/>
    <mergeCell ref="FRG38:FRP38"/>
    <mergeCell ref="FRQ38:FRZ38"/>
    <mergeCell ref="FSA38:FSJ38"/>
    <mergeCell ref="FOO38:FOX38"/>
    <mergeCell ref="FOY38:FPH38"/>
    <mergeCell ref="FPI38:FPR38"/>
    <mergeCell ref="FPS38:FQB38"/>
    <mergeCell ref="FQC38:FQL38"/>
    <mergeCell ref="FMQ38:FMZ38"/>
    <mergeCell ref="FNA38:FNJ38"/>
    <mergeCell ref="FNK38:FNT38"/>
    <mergeCell ref="FNU38:FOD38"/>
    <mergeCell ref="FOE38:FON38"/>
    <mergeCell ref="FKS38:FLB38"/>
    <mergeCell ref="FLC38:FLL38"/>
    <mergeCell ref="FLM38:FLV38"/>
    <mergeCell ref="FLW38:FMF38"/>
    <mergeCell ref="FMG38:FMP38"/>
    <mergeCell ref="FIU38:FJD38"/>
    <mergeCell ref="FJE38:FJN38"/>
    <mergeCell ref="FJO38:FJX38"/>
    <mergeCell ref="FJY38:FKH38"/>
    <mergeCell ref="FKI38:FKR38"/>
    <mergeCell ref="FGW38:FHF38"/>
    <mergeCell ref="FHG38:FHP38"/>
    <mergeCell ref="FHQ38:FHZ38"/>
    <mergeCell ref="FIA38:FIJ38"/>
    <mergeCell ref="FIK38:FIT38"/>
    <mergeCell ref="FEY38:FFH38"/>
    <mergeCell ref="FFI38:FFR38"/>
    <mergeCell ref="FFS38:FGB38"/>
    <mergeCell ref="FGC38:FGL38"/>
    <mergeCell ref="FGM38:FGV38"/>
    <mergeCell ref="FDA38:FDJ38"/>
    <mergeCell ref="FDK38:FDT38"/>
    <mergeCell ref="FDU38:FED38"/>
    <mergeCell ref="FEE38:FEN38"/>
    <mergeCell ref="FEO38:FEX38"/>
    <mergeCell ref="FBC38:FBL38"/>
    <mergeCell ref="FBM38:FBV38"/>
    <mergeCell ref="FBW38:FCF38"/>
    <mergeCell ref="FCG38:FCP38"/>
    <mergeCell ref="FCQ38:FCZ38"/>
    <mergeCell ref="EZE38:EZN38"/>
    <mergeCell ref="EZO38:EZX38"/>
    <mergeCell ref="EZY38:FAH38"/>
    <mergeCell ref="FAI38:FAR38"/>
    <mergeCell ref="FAS38:FBB38"/>
    <mergeCell ref="EXG38:EXP38"/>
    <mergeCell ref="EXQ38:EXZ38"/>
    <mergeCell ref="EYA38:EYJ38"/>
    <mergeCell ref="EYK38:EYT38"/>
    <mergeCell ref="EYU38:EZD38"/>
    <mergeCell ref="EVI38:EVR38"/>
    <mergeCell ref="EVS38:EWB38"/>
    <mergeCell ref="EWC38:EWL38"/>
    <mergeCell ref="EWM38:EWV38"/>
    <mergeCell ref="EWW38:EXF38"/>
    <mergeCell ref="ETK38:ETT38"/>
    <mergeCell ref="ETU38:EUD38"/>
    <mergeCell ref="EUE38:EUN38"/>
    <mergeCell ref="EUO38:EUX38"/>
    <mergeCell ref="EUY38:EVH38"/>
    <mergeCell ref="ERM38:ERV38"/>
    <mergeCell ref="ERW38:ESF38"/>
    <mergeCell ref="ESG38:ESP38"/>
    <mergeCell ref="ESQ38:ESZ38"/>
    <mergeCell ref="ETA38:ETJ38"/>
    <mergeCell ref="EPO38:EPX38"/>
    <mergeCell ref="EPY38:EQH38"/>
    <mergeCell ref="EQI38:EQR38"/>
    <mergeCell ref="EQS38:ERB38"/>
    <mergeCell ref="ERC38:ERL38"/>
    <mergeCell ref="ENQ38:ENZ38"/>
    <mergeCell ref="EOA38:EOJ38"/>
    <mergeCell ref="EOK38:EOT38"/>
    <mergeCell ref="EOU38:EPD38"/>
    <mergeCell ref="EPE38:EPN38"/>
    <mergeCell ref="ELS38:EMB38"/>
    <mergeCell ref="EMC38:EML38"/>
    <mergeCell ref="EMM38:EMV38"/>
    <mergeCell ref="EMW38:ENF38"/>
    <mergeCell ref="ENG38:ENP38"/>
    <mergeCell ref="EJU38:EKD38"/>
    <mergeCell ref="EKE38:EKN38"/>
    <mergeCell ref="EKO38:EKX38"/>
    <mergeCell ref="EKY38:ELH38"/>
    <mergeCell ref="ELI38:ELR38"/>
    <mergeCell ref="EHW38:EIF38"/>
    <mergeCell ref="EIG38:EIP38"/>
    <mergeCell ref="EIQ38:EIZ38"/>
    <mergeCell ref="EJA38:EJJ38"/>
    <mergeCell ref="EJK38:EJT38"/>
    <mergeCell ref="EFY38:EGH38"/>
    <mergeCell ref="EGI38:EGR38"/>
    <mergeCell ref="EGS38:EHB38"/>
    <mergeCell ref="EHC38:EHL38"/>
    <mergeCell ref="EHM38:EHV38"/>
    <mergeCell ref="EEA38:EEJ38"/>
    <mergeCell ref="EEK38:EET38"/>
    <mergeCell ref="EEU38:EFD38"/>
    <mergeCell ref="EFE38:EFN38"/>
    <mergeCell ref="EFO38:EFX38"/>
    <mergeCell ref="ECC38:ECL38"/>
    <mergeCell ref="ECM38:ECV38"/>
    <mergeCell ref="ECW38:EDF38"/>
    <mergeCell ref="EDG38:EDP38"/>
    <mergeCell ref="EDQ38:EDZ38"/>
    <mergeCell ref="EAE38:EAN38"/>
    <mergeCell ref="EAO38:EAX38"/>
    <mergeCell ref="EAY38:EBH38"/>
    <mergeCell ref="EBI38:EBR38"/>
    <mergeCell ref="EBS38:ECB38"/>
    <mergeCell ref="DYG38:DYP38"/>
    <mergeCell ref="DYQ38:DYZ38"/>
    <mergeCell ref="DZA38:DZJ38"/>
    <mergeCell ref="DZK38:DZT38"/>
    <mergeCell ref="DZU38:EAD38"/>
    <mergeCell ref="DWI38:DWR38"/>
    <mergeCell ref="DWS38:DXB38"/>
    <mergeCell ref="DXC38:DXL38"/>
    <mergeCell ref="DXM38:DXV38"/>
    <mergeCell ref="DXW38:DYF38"/>
    <mergeCell ref="DUK38:DUT38"/>
    <mergeCell ref="DUU38:DVD38"/>
    <mergeCell ref="DVE38:DVN38"/>
    <mergeCell ref="DVO38:DVX38"/>
    <mergeCell ref="DVY38:DWH38"/>
    <mergeCell ref="DSM38:DSV38"/>
    <mergeCell ref="DSW38:DTF38"/>
    <mergeCell ref="DTG38:DTP38"/>
    <mergeCell ref="DTQ38:DTZ38"/>
    <mergeCell ref="DUA38:DUJ38"/>
    <mergeCell ref="DQO38:DQX38"/>
    <mergeCell ref="DQY38:DRH38"/>
    <mergeCell ref="DRI38:DRR38"/>
    <mergeCell ref="DRS38:DSB38"/>
    <mergeCell ref="DSC38:DSL38"/>
    <mergeCell ref="DOQ38:DOZ38"/>
    <mergeCell ref="DPA38:DPJ38"/>
    <mergeCell ref="DPK38:DPT38"/>
    <mergeCell ref="DPU38:DQD38"/>
    <mergeCell ref="DQE38:DQN38"/>
    <mergeCell ref="DMS38:DNB38"/>
    <mergeCell ref="DNC38:DNL38"/>
    <mergeCell ref="DNM38:DNV38"/>
    <mergeCell ref="DNW38:DOF38"/>
    <mergeCell ref="DOG38:DOP38"/>
    <mergeCell ref="DKU38:DLD38"/>
    <mergeCell ref="DLE38:DLN38"/>
    <mergeCell ref="DLO38:DLX38"/>
    <mergeCell ref="DLY38:DMH38"/>
    <mergeCell ref="DMI38:DMR38"/>
    <mergeCell ref="DIW38:DJF38"/>
    <mergeCell ref="DJG38:DJP38"/>
    <mergeCell ref="DJQ38:DJZ38"/>
    <mergeCell ref="DKA38:DKJ38"/>
    <mergeCell ref="DKK38:DKT38"/>
    <mergeCell ref="DGY38:DHH38"/>
    <mergeCell ref="DHI38:DHR38"/>
    <mergeCell ref="DHS38:DIB38"/>
    <mergeCell ref="DIC38:DIL38"/>
    <mergeCell ref="DIM38:DIV38"/>
    <mergeCell ref="DFA38:DFJ38"/>
    <mergeCell ref="DFK38:DFT38"/>
    <mergeCell ref="DFU38:DGD38"/>
    <mergeCell ref="DGE38:DGN38"/>
    <mergeCell ref="DGO38:DGX38"/>
    <mergeCell ref="DDC38:DDL38"/>
    <mergeCell ref="DDM38:DDV38"/>
    <mergeCell ref="DDW38:DEF38"/>
    <mergeCell ref="DEG38:DEP38"/>
    <mergeCell ref="DEQ38:DEZ38"/>
    <mergeCell ref="DBE38:DBN38"/>
    <mergeCell ref="DBO38:DBX38"/>
    <mergeCell ref="DBY38:DCH38"/>
    <mergeCell ref="DCI38:DCR38"/>
    <mergeCell ref="DCS38:DDB38"/>
    <mergeCell ref="CZG38:CZP38"/>
    <mergeCell ref="CZQ38:CZZ38"/>
    <mergeCell ref="DAA38:DAJ38"/>
    <mergeCell ref="DAK38:DAT38"/>
    <mergeCell ref="DAU38:DBD38"/>
    <mergeCell ref="CXI38:CXR38"/>
    <mergeCell ref="CXS38:CYB38"/>
    <mergeCell ref="CYC38:CYL38"/>
    <mergeCell ref="CYM38:CYV38"/>
    <mergeCell ref="CYW38:CZF38"/>
    <mergeCell ref="CVK38:CVT38"/>
    <mergeCell ref="CVU38:CWD38"/>
    <mergeCell ref="CWE38:CWN38"/>
    <mergeCell ref="CWO38:CWX38"/>
    <mergeCell ref="CWY38:CXH38"/>
    <mergeCell ref="CTM38:CTV38"/>
    <mergeCell ref="CTW38:CUF38"/>
    <mergeCell ref="CUG38:CUP38"/>
    <mergeCell ref="CUQ38:CUZ38"/>
    <mergeCell ref="CVA38:CVJ38"/>
    <mergeCell ref="CRO38:CRX38"/>
    <mergeCell ref="CRY38:CSH38"/>
    <mergeCell ref="CSI38:CSR38"/>
    <mergeCell ref="CSS38:CTB38"/>
    <mergeCell ref="CTC38:CTL38"/>
    <mergeCell ref="CPQ38:CPZ38"/>
    <mergeCell ref="CQA38:CQJ38"/>
    <mergeCell ref="CQK38:CQT38"/>
    <mergeCell ref="CQU38:CRD38"/>
    <mergeCell ref="CRE38:CRN38"/>
    <mergeCell ref="CNS38:COB38"/>
    <mergeCell ref="COC38:COL38"/>
    <mergeCell ref="COM38:COV38"/>
    <mergeCell ref="COW38:CPF38"/>
    <mergeCell ref="CPG38:CPP38"/>
    <mergeCell ref="CLU38:CMD38"/>
    <mergeCell ref="CME38:CMN38"/>
    <mergeCell ref="CMO38:CMX38"/>
    <mergeCell ref="CMY38:CNH38"/>
    <mergeCell ref="CNI38:CNR38"/>
    <mergeCell ref="CJW38:CKF38"/>
    <mergeCell ref="CKG38:CKP38"/>
    <mergeCell ref="CKQ38:CKZ38"/>
    <mergeCell ref="CLA38:CLJ38"/>
    <mergeCell ref="CLK38:CLT38"/>
    <mergeCell ref="CHY38:CIH38"/>
    <mergeCell ref="CII38:CIR38"/>
    <mergeCell ref="CIS38:CJB38"/>
    <mergeCell ref="CJC38:CJL38"/>
    <mergeCell ref="CJM38:CJV38"/>
    <mergeCell ref="CGA38:CGJ38"/>
    <mergeCell ref="CGK38:CGT38"/>
    <mergeCell ref="CGU38:CHD38"/>
    <mergeCell ref="CHE38:CHN38"/>
    <mergeCell ref="CHO38:CHX38"/>
    <mergeCell ref="CEC38:CEL38"/>
    <mergeCell ref="CEM38:CEV38"/>
    <mergeCell ref="CEW38:CFF38"/>
    <mergeCell ref="CFG38:CFP38"/>
    <mergeCell ref="CFQ38:CFZ38"/>
    <mergeCell ref="CCE38:CCN38"/>
    <mergeCell ref="CCO38:CCX38"/>
    <mergeCell ref="CCY38:CDH38"/>
    <mergeCell ref="CDI38:CDR38"/>
    <mergeCell ref="CDS38:CEB38"/>
    <mergeCell ref="CAG38:CAP38"/>
    <mergeCell ref="CAQ38:CAZ38"/>
    <mergeCell ref="CBA38:CBJ38"/>
    <mergeCell ref="CBK38:CBT38"/>
    <mergeCell ref="CBU38:CCD38"/>
    <mergeCell ref="BYI38:BYR38"/>
    <mergeCell ref="BYS38:BZB38"/>
    <mergeCell ref="BZC38:BZL38"/>
    <mergeCell ref="BZM38:BZV38"/>
    <mergeCell ref="BZW38:CAF38"/>
    <mergeCell ref="BWK38:BWT38"/>
    <mergeCell ref="BWU38:BXD38"/>
    <mergeCell ref="BXE38:BXN38"/>
    <mergeCell ref="BXO38:BXX38"/>
    <mergeCell ref="BXY38:BYH38"/>
    <mergeCell ref="BUM38:BUV38"/>
    <mergeCell ref="BUW38:BVF38"/>
    <mergeCell ref="BVG38:BVP38"/>
    <mergeCell ref="BVQ38:BVZ38"/>
    <mergeCell ref="BWA38:BWJ38"/>
    <mergeCell ref="BSO38:BSX38"/>
    <mergeCell ref="BSY38:BTH38"/>
    <mergeCell ref="BTI38:BTR38"/>
    <mergeCell ref="BTS38:BUB38"/>
    <mergeCell ref="BUC38:BUL38"/>
    <mergeCell ref="BQQ38:BQZ38"/>
    <mergeCell ref="BRA38:BRJ38"/>
    <mergeCell ref="BRK38:BRT38"/>
    <mergeCell ref="BRU38:BSD38"/>
    <mergeCell ref="BSE38:BSN38"/>
    <mergeCell ref="BOS38:BPB38"/>
    <mergeCell ref="BPC38:BPL38"/>
    <mergeCell ref="BPM38:BPV38"/>
    <mergeCell ref="BPW38:BQF38"/>
    <mergeCell ref="BQG38:BQP38"/>
    <mergeCell ref="BMU38:BND38"/>
    <mergeCell ref="BNE38:BNN38"/>
    <mergeCell ref="BNO38:BNX38"/>
    <mergeCell ref="BNY38:BOH38"/>
    <mergeCell ref="BOI38:BOR38"/>
    <mergeCell ref="BKW38:BLF38"/>
    <mergeCell ref="BLG38:BLP38"/>
    <mergeCell ref="BLQ38:BLZ38"/>
    <mergeCell ref="BMA38:BMJ38"/>
    <mergeCell ref="BMK38:BMT38"/>
    <mergeCell ref="BIY38:BJH38"/>
    <mergeCell ref="BJI38:BJR38"/>
    <mergeCell ref="BJS38:BKB38"/>
    <mergeCell ref="BKC38:BKL38"/>
    <mergeCell ref="BKM38:BKV38"/>
    <mergeCell ref="BHA38:BHJ38"/>
    <mergeCell ref="BHK38:BHT38"/>
    <mergeCell ref="BHU38:BID38"/>
    <mergeCell ref="BIE38:BIN38"/>
    <mergeCell ref="BIO38:BIX38"/>
    <mergeCell ref="BFC38:BFL38"/>
    <mergeCell ref="BFM38:BFV38"/>
    <mergeCell ref="BFW38:BGF38"/>
    <mergeCell ref="BGG38:BGP38"/>
    <mergeCell ref="BGQ38:BGZ38"/>
    <mergeCell ref="BDE38:BDN38"/>
    <mergeCell ref="BDO38:BDX38"/>
    <mergeCell ref="BDY38:BEH38"/>
    <mergeCell ref="BEI38:BER38"/>
    <mergeCell ref="BES38:BFB38"/>
    <mergeCell ref="BBG38:BBP38"/>
    <mergeCell ref="BBQ38:BBZ38"/>
    <mergeCell ref="BCA38:BCJ38"/>
    <mergeCell ref="BCK38:BCT38"/>
    <mergeCell ref="BCU38:BDD38"/>
    <mergeCell ref="AZI38:AZR38"/>
    <mergeCell ref="AZS38:BAB38"/>
    <mergeCell ref="BAC38:BAL38"/>
    <mergeCell ref="BAM38:BAV38"/>
    <mergeCell ref="BAW38:BBF38"/>
    <mergeCell ref="AXK38:AXT38"/>
    <mergeCell ref="AXU38:AYD38"/>
    <mergeCell ref="AYE38:AYN38"/>
    <mergeCell ref="AYO38:AYX38"/>
    <mergeCell ref="AYY38:AZH38"/>
    <mergeCell ref="AVM38:AVV38"/>
    <mergeCell ref="AVW38:AWF38"/>
    <mergeCell ref="AWG38:AWP38"/>
    <mergeCell ref="AWQ38:AWZ38"/>
    <mergeCell ref="AXA38:AXJ38"/>
    <mergeCell ref="ATO38:ATX38"/>
    <mergeCell ref="ATY38:AUH38"/>
    <mergeCell ref="AUI38:AUR38"/>
    <mergeCell ref="AUS38:AVB38"/>
    <mergeCell ref="AVC38:AVL38"/>
    <mergeCell ref="ARQ38:ARZ38"/>
    <mergeCell ref="ASA38:ASJ38"/>
    <mergeCell ref="ASK38:AST38"/>
    <mergeCell ref="ASU38:ATD38"/>
    <mergeCell ref="ATE38:ATN38"/>
    <mergeCell ref="APS38:AQB38"/>
    <mergeCell ref="AQC38:AQL38"/>
    <mergeCell ref="AQM38:AQV38"/>
    <mergeCell ref="AQW38:ARF38"/>
    <mergeCell ref="ARG38:ARP38"/>
    <mergeCell ref="ANU38:AOD38"/>
    <mergeCell ref="AOE38:AON38"/>
    <mergeCell ref="AOO38:AOX38"/>
    <mergeCell ref="AOY38:APH38"/>
    <mergeCell ref="API38:APR38"/>
    <mergeCell ref="ALW38:AMF38"/>
    <mergeCell ref="AMG38:AMP38"/>
    <mergeCell ref="AMQ38:AMZ38"/>
    <mergeCell ref="ANA38:ANJ38"/>
    <mergeCell ref="ANK38:ANT38"/>
    <mergeCell ref="AJY38:AKH38"/>
    <mergeCell ref="AKI38:AKR38"/>
    <mergeCell ref="AKS38:ALB38"/>
    <mergeCell ref="ALC38:ALL38"/>
    <mergeCell ref="ALM38:ALV38"/>
    <mergeCell ref="AIA38:AIJ38"/>
    <mergeCell ref="AIK38:AIT38"/>
    <mergeCell ref="AIU38:AJD38"/>
    <mergeCell ref="AJE38:AJN38"/>
    <mergeCell ref="AJO38:AJX38"/>
    <mergeCell ref="AGC38:AGL38"/>
    <mergeCell ref="AGM38:AGV38"/>
    <mergeCell ref="AGW38:AHF38"/>
    <mergeCell ref="AHG38:AHP38"/>
    <mergeCell ref="AHQ38:AHZ38"/>
    <mergeCell ref="AEE38:AEN38"/>
    <mergeCell ref="AEO38:AEX38"/>
    <mergeCell ref="AEY38:AFH38"/>
    <mergeCell ref="AFI38:AFR38"/>
    <mergeCell ref="AFS38:AGB38"/>
    <mergeCell ref="ACG38:ACP38"/>
    <mergeCell ref="ACQ38:ACZ38"/>
    <mergeCell ref="ADA38:ADJ38"/>
    <mergeCell ref="ADK38:ADT38"/>
    <mergeCell ref="ADU38:AED38"/>
    <mergeCell ref="AAI38:AAR38"/>
    <mergeCell ref="AAS38:ABB38"/>
    <mergeCell ref="ABC38:ABL38"/>
    <mergeCell ref="ABM38:ABV38"/>
    <mergeCell ref="ABW38:ACF38"/>
    <mergeCell ref="YK38:YT38"/>
    <mergeCell ref="YU38:ZD38"/>
    <mergeCell ref="ZE38:ZN38"/>
    <mergeCell ref="ZO38:ZX38"/>
    <mergeCell ref="ZY38:AAH38"/>
    <mergeCell ref="WM38:WV38"/>
    <mergeCell ref="WW38:XF38"/>
    <mergeCell ref="XG38:XP38"/>
    <mergeCell ref="XQ38:XZ38"/>
    <mergeCell ref="YA38:YJ38"/>
    <mergeCell ref="UO38:UX38"/>
    <mergeCell ref="UY38:VH38"/>
    <mergeCell ref="VI38:VR38"/>
    <mergeCell ref="VS38:WB38"/>
    <mergeCell ref="WC38:WL38"/>
    <mergeCell ref="SQ38:SZ38"/>
    <mergeCell ref="TA38:TJ38"/>
    <mergeCell ref="TK38:TT38"/>
    <mergeCell ref="TU38:UD38"/>
    <mergeCell ref="UE38:UN38"/>
    <mergeCell ref="QS38:RB38"/>
    <mergeCell ref="RC38:RL38"/>
    <mergeCell ref="RM38:RV38"/>
    <mergeCell ref="RW38:SF38"/>
    <mergeCell ref="SG38:SP38"/>
    <mergeCell ref="OU38:PD38"/>
    <mergeCell ref="PE38:PN38"/>
    <mergeCell ref="PO38:PX38"/>
    <mergeCell ref="PY38:QH38"/>
    <mergeCell ref="QI38:QR38"/>
    <mergeCell ref="MW38:NF38"/>
    <mergeCell ref="NG38:NP38"/>
    <mergeCell ref="NQ38:NZ38"/>
    <mergeCell ref="OA38:OJ38"/>
    <mergeCell ref="OK38:OT38"/>
    <mergeCell ref="KY38:LH38"/>
    <mergeCell ref="LI38:LR38"/>
    <mergeCell ref="LS38:MB38"/>
    <mergeCell ref="MC38:ML38"/>
    <mergeCell ref="MM38:MV38"/>
    <mergeCell ref="JA38:JJ38"/>
    <mergeCell ref="JK38:JT38"/>
    <mergeCell ref="JU38:KD38"/>
    <mergeCell ref="KE38:KN38"/>
    <mergeCell ref="KO38:KX38"/>
    <mergeCell ref="HC38:HL38"/>
    <mergeCell ref="HM38:HV38"/>
    <mergeCell ref="HW38:IF38"/>
    <mergeCell ref="IG38:IP38"/>
    <mergeCell ref="IQ38:IZ38"/>
    <mergeCell ref="A1:J1"/>
    <mergeCell ref="A36:J36"/>
    <mergeCell ref="A37:J37"/>
    <mergeCell ref="A42:J42"/>
    <mergeCell ref="A40:J40"/>
    <mergeCell ref="A38:J38"/>
    <mergeCell ref="FE38:FN38"/>
    <mergeCell ref="FO38:FX38"/>
    <mergeCell ref="FY38:GH38"/>
    <mergeCell ref="GI38:GR38"/>
    <mergeCell ref="GS38:HB38"/>
    <mergeCell ref="DG38:DP38"/>
    <mergeCell ref="DQ38:DZ38"/>
    <mergeCell ref="EA38:EJ38"/>
    <mergeCell ref="EK38:ET38"/>
    <mergeCell ref="EU38:FD38"/>
    <mergeCell ref="BI38:BR38"/>
    <mergeCell ref="BS38:CB38"/>
    <mergeCell ref="CC38:CL38"/>
    <mergeCell ref="CM38:CV38"/>
    <mergeCell ref="CW38:DF38"/>
    <mergeCell ref="K38:T38"/>
    <mergeCell ref="U38:AD38"/>
    <mergeCell ref="AE38:AN38"/>
    <mergeCell ref="AO38:AX38"/>
    <mergeCell ref="AY38:BH38"/>
    <mergeCell ref="A41:J41"/>
    <mergeCell ref="A39:J39"/>
  </mergeCells>
  <pageMargins left="0.7" right="0.7" top="0.75" bottom="0.75" header="0.3" footer="0.3"/>
  <pageSetup scale="64"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F26"/>
  <sheetViews>
    <sheetView workbookViewId="0"/>
  </sheetViews>
  <sheetFormatPr defaultColWidth="9.42578125" defaultRowHeight="15"/>
  <cols>
    <col min="1" max="1" width="16.5703125" style="50" customWidth="1"/>
    <col min="2" max="3" width="16.5703125" style="55" customWidth="1"/>
    <col min="4" max="4" width="16.5703125" style="51" customWidth="1"/>
    <col min="5" max="16384" width="9.42578125" style="51"/>
  </cols>
  <sheetData>
    <row r="1" spans="1:4" ht="15.75">
      <c r="A1" s="2140" t="s">
        <v>882</v>
      </c>
      <c r="B1" s="2177"/>
      <c r="C1" s="2177"/>
      <c r="D1" s="2178"/>
    </row>
    <row r="2" spans="1:4" s="50" customFormat="1" ht="15.75">
      <c r="A2" s="2143" t="s">
        <v>1062</v>
      </c>
      <c r="B2" s="2179"/>
      <c r="C2" s="2179"/>
      <c r="D2" s="2180"/>
    </row>
    <row r="3" spans="1:4" s="50" customFormat="1" ht="16.5" thickBot="1">
      <c r="A3" s="2146" t="s">
        <v>1063</v>
      </c>
      <c r="B3" s="2181"/>
      <c r="C3" s="2181"/>
      <c r="D3" s="2182"/>
    </row>
    <row r="4" spans="1:4" s="50" customFormat="1" ht="16.5" thickBot="1">
      <c r="A4" s="325"/>
      <c r="B4" s="434"/>
      <c r="C4" s="434"/>
      <c r="D4" s="434"/>
    </row>
    <row r="5" spans="1:4" ht="15.75">
      <c r="A5" s="2183" t="s">
        <v>1064</v>
      </c>
      <c r="B5" s="2184"/>
      <c r="C5" s="2184"/>
      <c r="D5" s="2185"/>
    </row>
    <row r="6" spans="1:4" ht="16.5" thickBot="1">
      <c r="A6" s="2186" t="s">
        <v>1065</v>
      </c>
      <c r="B6" s="2187"/>
      <c r="C6" s="2187"/>
      <c r="D6" s="2188"/>
    </row>
    <row r="7" spans="1:4" ht="15.75">
      <c r="A7" s="2193" t="s">
        <v>402</v>
      </c>
      <c r="B7" s="193" t="s">
        <v>1066</v>
      </c>
      <c r="C7" s="194" t="s">
        <v>1066</v>
      </c>
      <c r="D7" s="2193" t="s">
        <v>53</v>
      </c>
    </row>
    <row r="8" spans="1:4" ht="16.5" thickBot="1">
      <c r="A8" s="2194"/>
      <c r="B8" s="938" t="s">
        <v>1067</v>
      </c>
      <c r="C8" s="439" t="s">
        <v>1068</v>
      </c>
      <c r="D8" s="2194" t="s">
        <v>53</v>
      </c>
    </row>
    <row r="9" spans="1:4" ht="15.75">
      <c r="A9" s="195" t="s">
        <v>1069</v>
      </c>
      <c r="B9" s="196">
        <v>16.8591916666667</v>
      </c>
      <c r="C9" s="196">
        <v>6.5167666666666699</v>
      </c>
      <c r="D9" s="197">
        <f>SUM(B9:C9)</f>
        <v>23.375958333333369</v>
      </c>
    </row>
    <row r="10" spans="1:4" ht="16.5" thickBot="1">
      <c r="A10" s="198" t="s">
        <v>848</v>
      </c>
      <c r="B10" s="199">
        <v>15.5782666666667</v>
      </c>
      <c r="C10" s="199">
        <v>3.0301749999999998</v>
      </c>
      <c r="D10" s="200">
        <f>SUM(B10:C10)</f>
        <v>18.6084416666667</v>
      </c>
    </row>
    <row r="11" spans="1:4" ht="15.75">
      <c r="A11" s="2195" t="s">
        <v>402</v>
      </c>
      <c r="B11" s="201" t="s">
        <v>1070</v>
      </c>
      <c r="C11" s="437" t="s">
        <v>1070</v>
      </c>
      <c r="D11" s="2195" t="s">
        <v>53</v>
      </c>
    </row>
    <row r="12" spans="1:4" ht="32.25" thickBot="1">
      <c r="A12" s="2196"/>
      <c r="B12" s="939" t="s">
        <v>1067</v>
      </c>
      <c r="C12" s="438" t="s">
        <v>1071</v>
      </c>
      <c r="D12" s="2196" t="s">
        <v>53</v>
      </c>
    </row>
    <row r="13" spans="1:4" ht="15.75">
      <c r="A13" s="195" t="s">
        <v>1069</v>
      </c>
      <c r="B13" s="202">
        <v>269.72972499999997</v>
      </c>
      <c r="C13" s="202">
        <v>116.86450000000001</v>
      </c>
      <c r="D13" s="203">
        <f>SUM(B13:C13)</f>
        <v>386.59422499999999</v>
      </c>
    </row>
    <row r="14" spans="1:4" ht="16.5" thickBot="1">
      <c r="A14" s="382" t="s">
        <v>848</v>
      </c>
      <c r="B14" s="383">
        <v>273.36995833333299</v>
      </c>
      <c r="C14" s="383">
        <v>83.0285333333333</v>
      </c>
      <c r="D14" s="855">
        <f>SUM(B14:C14)</f>
        <v>356.3984916666663</v>
      </c>
    </row>
    <row r="15" spans="1:4" ht="15.75">
      <c r="A15" s="204"/>
      <c r="B15" s="205"/>
      <c r="C15" s="205"/>
      <c r="D15" s="206"/>
    </row>
    <row r="16" spans="1:4" ht="16.5" thickBot="1">
      <c r="A16" s="204"/>
      <c r="B16" s="205"/>
      <c r="C16" s="205"/>
      <c r="D16" s="206"/>
    </row>
    <row r="17" spans="1:6" ht="18.600000000000001" customHeight="1">
      <c r="A17" s="2183" t="s">
        <v>1072</v>
      </c>
      <c r="B17" s="2184"/>
      <c r="C17" s="2185"/>
      <c r="D17" s="206"/>
    </row>
    <row r="18" spans="1:6" ht="20.85" customHeight="1">
      <c r="A18" s="2197" t="s">
        <v>1073</v>
      </c>
      <c r="B18" s="1946"/>
      <c r="C18" s="2198"/>
      <c r="D18" s="206"/>
    </row>
    <row r="19" spans="1:6" ht="16.5" thickBot="1">
      <c r="A19" s="2190" t="s">
        <v>1074</v>
      </c>
      <c r="B19" s="2191"/>
      <c r="C19" s="2192"/>
      <c r="D19" s="206"/>
    </row>
    <row r="20" spans="1:6" ht="15.75">
      <c r="A20" s="207" t="s">
        <v>402</v>
      </c>
      <c r="B20" s="208" t="s">
        <v>52</v>
      </c>
      <c r="C20" s="209" t="s">
        <v>51</v>
      </c>
      <c r="D20" s="206"/>
    </row>
    <row r="21" spans="1:6" ht="15.75">
      <c r="A21" s="1320" t="s">
        <v>1069</v>
      </c>
      <c r="B21" s="1161">
        <v>51.472499999999997</v>
      </c>
      <c r="C21" s="1321">
        <v>150.629166666667</v>
      </c>
      <c r="D21" s="206"/>
    </row>
    <row r="22" spans="1:6" ht="16.5" thickBot="1">
      <c r="A22" s="382" t="s">
        <v>848</v>
      </c>
      <c r="B22" s="384">
        <v>30.495833333333302</v>
      </c>
      <c r="C22" s="857">
        <v>83.470833333333303</v>
      </c>
      <c r="D22" s="206"/>
      <c r="F22" s="322"/>
    </row>
    <row r="23" spans="1:6">
      <c r="B23" s="57"/>
      <c r="C23" s="57"/>
    </row>
    <row r="24" spans="1:6" ht="15" customHeight="1">
      <c r="A24" s="53"/>
    </row>
    <row r="25" spans="1:6" ht="18">
      <c r="A25" s="192" t="s">
        <v>1075</v>
      </c>
      <c r="E25" s="53"/>
    </row>
    <row r="26" spans="1:6" ht="30" customHeight="1">
      <c r="A26" s="2189" t="s">
        <v>1076</v>
      </c>
      <c r="B26" s="2189"/>
      <c r="C26" s="2189"/>
      <c r="D26" s="2189"/>
      <c r="E26" s="53"/>
    </row>
  </sheetData>
  <customSheetViews>
    <customSheetView guid="{F8F6599B-2A1F-4529-A350-AEBC686D896D}" showPageBreaks="1" fitToPage="1" printArea="1">
      <pageMargins left="0" right="0" top="0" bottom="0" header="0" footer="0"/>
      <printOptions horizontalCentered="1" verticalCentered="1" headings="1" gridLines="1"/>
      <pageSetup firstPageNumber="107" orientation="landscape" useFirstPageNumber="1" r:id="rId1"/>
      <headerFooter scaleWithDoc="0" alignWithMargins="0"/>
    </customSheetView>
  </customSheetViews>
  <mergeCells count="13">
    <mergeCell ref="A26:D26"/>
    <mergeCell ref="A19:C19"/>
    <mergeCell ref="A7:A8"/>
    <mergeCell ref="A11:A12"/>
    <mergeCell ref="A17:C17"/>
    <mergeCell ref="D7:D8"/>
    <mergeCell ref="D11:D12"/>
    <mergeCell ref="A18:C18"/>
    <mergeCell ref="A1:D1"/>
    <mergeCell ref="A2:D2"/>
    <mergeCell ref="A3:D3"/>
    <mergeCell ref="A5:D5"/>
    <mergeCell ref="A6:D6"/>
  </mergeCells>
  <printOptions horizontalCentered="1" verticalCentered="1" headings="1" gridLines="1"/>
  <pageMargins left="0.25" right="0.25" top="0.5" bottom="0.5" header="0.3" footer="0.3"/>
  <pageSetup firstPageNumber="107" orientation="landscape" useFirstPageNumber="1" r:id="rId2"/>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G27"/>
  <sheetViews>
    <sheetView zoomScaleNormal="100" workbookViewId="0">
      <selection activeCell="D31" sqref="D31"/>
    </sheetView>
  </sheetViews>
  <sheetFormatPr defaultColWidth="9.42578125" defaultRowHeight="15"/>
  <cols>
    <col min="1" max="1" width="20.42578125" style="50" customWidth="1"/>
    <col min="2" max="2" width="18.42578125" style="55" customWidth="1"/>
    <col min="3" max="3" width="17.42578125" style="55" customWidth="1"/>
    <col min="4" max="4" width="16.5703125" style="51" customWidth="1"/>
    <col min="5" max="5" width="18.5703125" style="51" customWidth="1"/>
    <col min="6" max="6" width="19.5703125" style="51" customWidth="1"/>
    <col min="7" max="7" width="25.5703125" style="51" bestFit="1" customWidth="1"/>
    <col min="8" max="16384" width="9.42578125" style="51"/>
  </cols>
  <sheetData>
    <row r="1" spans="1:7" ht="15.75" thickBot="1">
      <c r="A1" s="2202" t="s">
        <v>882</v>
      </c>
      <c r="B1" s="2203"/>
      <c r="C1" s="2203"/>
      <c r="D1" s="2203"/>
      <c r="E1" s="2203"/>
      <c r="F1" s="2204"/>
      <c r="G1" s="49"/>
    </row>
    <row r="2" spans="1:7" s="50" customFormat="1" thickBot="1">
      <c r="A2" s="2199" t="s">
        <v>1077</v>
      </c>
      <c r="B2" s="2200"/>
      <c r="C2" s="2200"/>
      <c r="D2" s="2200"/>
      <c r="E2" s="2200"/>
      <c r="F2" s="2201"/>
    </row>
    <row r="3" spans="1:7" s="50" customFormat="1" thickBot="1">
      <c r="A3" s="2211" t="s">
        <v>1078</v>
      </c>
      <c r="B3" s="2212"/>
      <c r="C3" s="2212"/>
      <c r="D3" s="2212"/>
      <c r="E3" s="2212"/>
      <c r="F3" s="2213"/>
    </row>
    <row r="4" spans="1:7" ht="15.75" thickBot="1">
      <c r="A4" s="2205" t="s">
        <v>51</v>
      </c>
      <c r="B4" s="2206"/>
      <c r="C4" s="2206"/>
      <c r="D4" s="2206"/>
      <c r="E4" s="2206"/>
      <c r="F4" s="2207"/>
    </row>
    <row r="5" spans="1:7" ht="14.1" customHeight="1" thickBot="1">
      <c r="A5" s="2208" t="s">
        <v>1079</v>
      </c>
      <c r="B5" s="2209"/>
      <c r="C5" s="2209"/>
      <c r="D5" s="2209"/>
      <c r="E5" s="2209"/>
      <c r="F5" s="2210"/>
    </row>
    <row r="6" spans="1:7" ht="15.75" customHeight="1">
      <c r="A6" s="2224" t="s">
        <v>402</v>
      </c>
      <c r="B6" s="2226" t="s">
        <v>1080</v>
      </c>
      <c r="C6" s="2226"/>
      <c r="D6" s="2214" t="s">
        <v>1081</v>
      </c>
      <c r="E6" s="2214" t="s">
        <v>1082</v>
      </c>
      <c r="F6" s="2216" t="s">
        <v>1083</v>
      </c>
    </row>
    <row r="7" spans="1:7" ht="23.1" customHeight="1">
      <c r="A7" s="2225"/>
      <c r="B7" s="2227"/>
      <c r="C7" s="2227"/>
      <c r="D7" s="2215"/>
      <c r="E7" s="2215"/>
      <c r="F7" s="2217"/>
    </row>
    <row r="8" spans="1:7" ht="14.25" customHeight="1">
      <c r="A8" s="1753" t="s">
        <v>1084</v>
      </c>
      <c r="B8" s="1463" t="s">
        <v>1085</v>
      </c>
      <c r="C8" s="1162" t="s">
        <v>1086</v>
      </c>
      <c r="D8" s="1162" t="s">
        <v>1087</v>
      </c>
      <c r="E8" s="1162" t="s">
        <v>1088</v>
      </c>
      <c r="F8" s="1754" t="s">
        <v>1089</v>
      </c>
    </row>
    <row r="9" spans="1:7">
      <c r="A9" s="1755" t="s">
        <v>1090</v>
      </c>
      <c r="B9" s="1163">
        <v>3.7</v>
      </c>
      <c r="C9" s="1164">
        <v>140.65</v>
      </c>
      <c r="D9" s="1165">
        <f>B9/C9</f>
        <v>2.630643441166015E-2</v>
      </c>
      <c r="E9" s="1164">
        <v>65737067</v>
      </c>
      <c r="F9" s="1756">
        <f>E9/SUM(E$9:E$12)</f>
        <v>0.36302182311331976</v>
      </c>
    </row>
    <row r="10" spans="1:7">
      <c r="A10" s="1755" t="s">
        <v>1091</v>
      </c>
      <c r="B10" s="1163">
        <v>15.37</v>
      </c>
      <c r="C10" s="1164">
        <v>458.29</v>
      </c>
      <c r="D10" s="1165">
        <f t="shared" ref="D10:D12" si="0">B10/C10</f>
        <v>3.3537716293176804E-2</v>
      </c>
      <c r="E10" s="1164">
        <v>23858818</v>
      </c>
      <c r="F10" s="1756">
        <f t="shared" ref="F10:F12" si="1">E10/SUM(E$9:E$12)</f>
        <v>0.1317562830676472</v>
      </c>
    </row>
    <row r="11" spans="1:7">
      <c r="A11" s="1757" t="s">
        <v>1092</v>
      </c>
      <c r="B11" s="1163">
        <v>79.97</v>
      </c>
      <c r="C11" s="1164">
        <v>1594.07</v>
      </c>
      <c r="D11" s="1165">
        <f t="shared" si="0"/>
        <v>5.0167182118727532E-2</v>
      </c>
      <c r="E11" s="1164">
        <v>3635713</v>
      </c>
      <c r="F11" s="1756">
        <f t="shared" si="1"/>
        <v>2.0077609510275186E-2</v>
      </c>
    </row>
    <row r="12" spans="1:7" ht="15.75" thickBot="1">
      <c r="A12" s="1758" t="s">
        <v>1093</v>
      </c>
      <c r="B12" s="1759">
        <v>470.33</v>
      </c>
      <c r="C12" s="1760">
        <v>10069.469999999999</v>
      </c>
      <c r="D12" s="1761">
        <f t="shared" si="0"/>
        <v>4.6708515939766444E-2</v>
      </c>
      <c r="E12" s="1760">
        <v>87851364</v>
      </c>
      <c r="F12" s="1762">
        <f t="shared" si="1"/>
        <v>0.48514428430875789</v>
      </c>
    </row>
    <row r="13" spans="1:7">
      <c r="A13" s="155"/>
      <c r="B13" s="155"/>
      <c r="C13" s="155"/>
      <c r="D13" s="155"/>
      <c r="E13" s="155"/>
      <c r="F13" s="56"/>
    </row>
    <row r="14" spans="1:7">
      <c r="A14" s="155"/>
      <c r="B14" s="155"/>
      <c r="C14" s="155"/>
      <c r="D14" s="155"/>
      <c r="E14" s="155"/>
      <c r="F14" s="155"/>
    </row>
    <row r="15" spans="1:7" ht="14.1" customHeight="1">
      <c r="A15" s="155"/>
      <c r="B15" s="155"/>
      <c r="C15" s="155"/>
      <c r="D15" s="155"/>
      <c r="E15" s="155"/>
      <c r="F15" s="155"/>
    </row>
    <row r="16" spans="1:7" ht="14.1" customHeight="1" thickBot="1">
      <c r="A16" s="2218" t="s">
        <v>1094</v>
      </c>
      <c r="B16" s="2219"/>
      <c r="C16" s="2219"/>
      <c r="D16" s="2219"/>
      <c r="E16" s="2219"/>
      <c r="F16" s="2220"/>
    </row>
    <row r="17" spans="1:6" ht="15.75" customHeight="1" thickBot="1">
      <c r="A17" s="2221" t="s">
        <v>1079</v>
      </c>
      <c r="B17" s="2222"/>
      <c r="C17" s="2222"/>
      <c r="D17" s="2222"/>
      <c r="E17" s="2222"/>
      <c r="F17" s="2223"/>
    </row>
    <row r="18" spans="1:6" ht="14.25" customHeight="1">
      <c r="A18" s="2229" t="s">
        <v>402</v>
      </c>
      <c r="B18" s="2231" t="s">
        <v>1080</v>
      </c>
      <c r="C18" s="2226"/>
      <c r="D18" s="2214" t="s">
        <v>1081</v>
      </c>
      <c r="E18" s="2214" t="s">
        <v>1082</v>
      </c>
      <c r="F18" s="2216" t="s">
        <v>1083</v>
      </c>
    </row>
    <row r="19" spans="1:6" ht="21" customHeight="1" thickBot="1">
      <c r="A19" s="2230"/>
      <c r="B19" s="2232"/>
      <c r="C19" s="2227"/>
      <c r="D19" s="2215"/>
      <c r="E19" s="2215"/>
      <c r="F19" s="2217"/>
    </row>
    <row r="20" spans="1:6" ht="18">
      <c r="A20" s="1752" t="s">
        <v>1084</v>
      </c>
      <c r="B20" s="1463" t="s">
        <v>1095</v>
      </c>
      <c r="C20" s="1162" t="s">
        <v>1086</v>
      </c>
      <c r="D20" s="1162" t="s">
        <v>1087</v>
      </c>
      <c r="E20" s="1162" t="s">
        <v>1088</v>
      </c>
      <c r="F20" s="1754" t="s">
        <v>1089</v>
      </c>
    </row>
    <row r="21" spans="1:6">
      <c r="A21" s="1763" t="s">
        <v>1090</v>
      </c>
      <c r="B21" s="1166">
        <v>1.52</v>
      </c>
      <c r="C21" s="1167">
        <v>60.11</v>
      </c>
      <c r="D21" s="1168">
        <f>B21/C21</f>
        <v>2.528697388121777E-2</v>
      </c>
      <c r="E21" s="1333">
        <v>12979641.67</v>
      </c>
      <c r="F21" s="1764">
        <f>E21/SUM(E$21:E$24)</f>
        <v>0.48861976427398246</v>
      </c>
    </row>
    <row r="22" spans="1:6">
      <c r="A22" s="1763" t="s">
        <v>1091</v>
      </c>
      <c r="B22" s="1166">
        <v>25.68</v>
      </c>
      <c r="C22" s="1167">
        <v>637.05999999999995</v>
      </c>
      <c r="D22" s="1168">
        <f t="shared" ref="D22:D24" si="2">B22/C22</f>
        <v>4.0310174865789722E-2</v>
      </c>
      <c r="E22" s="1333">
        <v>7652883.9900000002</v>
      </c>
      <c r="F22" s="1764">
        <f t="shared" ref="F22:F24" si="3">E22/SUM(E$21:E$24)</f>
        <v>0.28809349797789408</v>
      </c>
    </row>
    <row r="23" spans="1:6">
      <c r="A23" s="1765" t="s">
        <v>1096</v>
      </c>
      <c r="B23" s="1166">
        <v>6189.56</v>
      </c>
      <c r="C23" s="1167">
        <v>46207.99</v>
      </c>
      <c r="D23" s="1168">
        <f t="shared" si="2"/>
        <v>0.13394999436244687</v>
      </c>
      <c r="E23" s="1333">
        <v>613258.52</v>
      </c>
      <c r="F23" s="1764">
        <f t="shared" si="3"/>
        <v>2.3086171490696583E-2</v>
      </c>
    </row>
    <row r="24" spans="1:6" ht="15.75" thickBot="1">
      <c r="A24" s="1766" t="s">
        <v>1097</v>
      </c>
      <c r="B24" s="1767">
        <v>6915.23</v>
      </c>
      <c r="C24" s="1768">
        <v>17275.02</v>
      </c>
      <c r="D24" s="1769">
        <f t="shared" si="2"/>
        <v>0.400302286191275</v>
      </c>
      <c r="E24" s="1770">
        <v>5318105.82</v>
      </c>
      <c r="F24" s="1771">
        <f t="shared" si="3"/>
        <v>0.20020056625742691</v>
      </c>
    </row>
    <row r="25" spans="1:6" ht="16.5" customHeight="1">
      <c r="A25" s="155"/>
      <c r="B25" s="155"/>
      <c r="C25" s="155"/>
      <c r="D25" s="155"/>
      <c r="E25" s="155"/>
      <c r="F25" s="56"/>
    </row>
    <row r="26" spans="1:6" ht="50.25" customHeight="1">
      <c r="A26" s="2228" t="s">
        <v>1098</v>
      </c>
      <c r="B26" s="2228"/>
      <c r="C26" s="2228"/>
      <c r="D26" s="2228"/>
      <c r="E26" s="2228"/>
      <c r="F26" s="2228"/>
    </row>
    <row r="27" spans="1:6" s="53" customFormat="1" ht="16.5">
      <c r="A27" s="326" t="s">
        <v>1099</v>
      </c>
      <c r="B27" s="327"/>
      <c r="C27" s="327"/>
      <c r="D27" s="327"/>
      <c r="E27" s="327"/>
      <c r="F27" s="327"/>
    </row>
  </sheetData>
  <customSheetViews>
    <customSheetView guid="{F8F6599B-2A1F-4529-A350-AEBC686D896D}" showPageBreaks="1" fitToPage="1" printArea="1">
      <pageMargins left="0" right="0" top="0" bottom="0" header="0" footer="0"/>
      <printOptions horizontalCentered="1" verticalCentered="1" headings="1" gridLines="1"/>
      <pageSetup firstPageNumber="108" orientation="landscape" useFirstPageNumber="1" r:id="rId1"/>
      <headerFooter scaleWithDoc="0" alignWithMargins="0"/>
    </customSheetView>
  </customSheetViews>
  <mergeCells count="18">
    <mergeCell ref="A26:F26"/>
    <mergeCell ref="A18:A19"/>
    <mergeCell ref="B18:C19"/>
    <mergeCell ref="D18:D19"/>
    <mergeCell ref="E18:E19"/>
    <mergeCell ref="F18:F19"/>
    <mergeCell ref="D6:D7"/>
    <mergeCell ref="E6:E7"/>
    <mergeCell ref="F6:F7"/>
    <mergeCell ref="A16:F16"/>
    <mergeCell ref="A17:F17"/>
    <mergeCell ref="A6:A7"/>
    <mergeCell ref="B6:C7"/>
    <mergeCell ref="A2:F2"/>
    <mergeCell ref="A1:F1"/>
    <mergeCell ref="A4:F4"/>
    <mergeCell ref="A5:F5"/>
    <mergeCell ref="A3:F3"/>
  </mergeCells>
  <printOptions horizontalCentered="1" verticalCentered="1" headings="1" gridLines="1"/>
  <pageMargins left="0.25" right="0.25" top="0.5" bottom="0.5" header="0.3" footer="0.3"/>
  <pageSetup firstPageNumber="108" orientation="landscape" useFirstPageNumber="1" r:id="rId2"/>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F8A0-0E4D-4855-8AC2-36898189524E}">
  <sheetPr>
    <tabColor rgb="FF00B050"/>
    <pageSetUpPr fitToPage="1"/>
  </sheetPr>
  <dimension ref="A1:F34"/>
  <sheetViews>
    <sheetView workbookViewId="0">
      <selection activeCell="G41" sqref="G41"/>
    </sheetView>
  </sheetViews>
  <sheetFormatPr defaultColWidth="9.42578125" defaultRowHeight="15"/>
  <cols>
    <col min="1" max="1" width="55.5703125" style="50" customWidth="1"/>
    <col min="2" max="3" width="14.5703125" style="55" customWidth="1"/>
    <col min="4" max="6" width="14.5703125" style="51" customWidth="1"/>
    <col min="7" max="16384" width="9.42578125" style="51"/>
  </cols>
  <sheetData>
    <row r="1" spans="1:6" ht="17.850000000000001" customHeight="1">
      <c r="A1" s="2233" t="s">
        <v>882</v>
      </c>
      <c r="B1" s="2234"/>
      <c r="C1" s="2234"/>
      <c r="D1" s="2234"/>
      <c r="E1" s="2234"/>
      <c r="F1" s="2235"/>
    </row>
    <row r="2" spans="1:6" s="50" customFormat="1" ht="20.100000000000001" customHeight="1">
      <c r="A2" s="2143" t="s">
        <v>1100</v>
      </c>
      <c r="B2" s="2144"/>
      <c r="C2" s="2144"/>
      <c r="D2" s="2144"/>
      <c r="E2" s="2144"/>
      <c r="F2" s="2145"/>
    </row>
    <row r="3" spans="1:6" s="50" customFormat="1" ht="21" customHeight="1" thickBot="1">
      <c r="A3" s="2146" t="s">
        <v>1101</v>
      </c>
      <c r="B3" s="2147"/>
      <c r="C3" s="2147"/>
      <c r="D3" s="2147"/>
      <c r="E3" s="2147"/>
      <c r="F3" s="2148"/>
    </row>
    <row r="4" spans="1:6" ht="48" thickBot="1">
      <c r="A4" s="1406" t="s">
        <v>1102</v>
      </c>
      <c r="B4" s="1406" t="s">
        <v>1103</v>
      </c>
      <c r="C4" s="1406" t="s">
        <v>1104</v>
      </c>
      <c r="D4" s="1406" t="s">
        <v>1105</v>
      </c>
      <c r="E4" s="1406" t="s">
        <v>1106</v>
      </c>
      <c r="F4" s="1406" t="s">
        <v>1107</v>
      </c>
    </row>
    <row r="5" spans="1:6" ht="15.75">
      <c r="A5" s="1772" t="s">
        <v>1031</v>
      </c>
      <c r="B5" s="210">
        <f>SUM(C5:F5)</f>
        <v>2572</v>
      </c>
      <c r="C5" s="211">
        <v>1643</v>
      </c>
      <c r="D5" s="211">
        <v>52</v>
      </c>
      <c r="E5" s="211">
        <v>144</v>
      </c>
      <c r="F5" s="212">
        <v>733</v>
      </c>
    </row>
    <row r="6" spans="1:6" ht="15.75">
      <c r="A6" s="1773" t="s">
        <v>1032</v>
      </c>
      <c r="B6" s="210">
        <f t="shared" ref="B6:B29" si="0">SUM(C6:F6)</f>
        <v>565</v>
      </c>
      <c r="C6" s="946">
        <v>64</v>
      </c>
      <c r="D6" s="946">
        <v>0</v>
      </c>
      <c r="E6" s="946">
        <v>5</v>
      </c>
      <c r="F6" s="1322">
        <v>496</v>
      </c>
    </row>
    <row r="7" spans="1:6" ht="15.75">
      <c r="A7" s="1773" t="s">
        <v>1108</v>
      </c>
      <c r="B7" s="210">
        <f t="shared" si="0"/>
        <v>0</v>
      </c>
      <c r="C7" s="946">
        <v>0</v>
      </c>
      <c r="D7" s="946">
        <v>0</v>
      </c>
      <c r="E7" s="946">
        <v>0</v>
      </c>
      <c r="F7" s="1322">
        <v>0</v>
      </c>
    </row>
    <row r="8" spans="1:6" ht="15.75">
      <c r="A8" s="1773" t="s">
        <v>1109</v>
      </c>
      <c r="B8" s="210">
        <f t="shared" si="0"/>
        <v>12</v>
      </c>
      <c r="C8" s="946">
        <v>7</v>
      </c>
      <c r="D8" s="946">
        <v>0</v>
      </c>
      <c r="E8" s="946">
        <v>5</v>
      </c>
      <c r="F8" s="1322">
        <v>0</v>
      </c>
    </row>
    <row r="9" spans="1:6" ht="15.75">
      <c r="A9" s="1773" t="s">
        <v>1110</v>
      </c>
      <c r="B9" s="210">
        <f t="shared" si="0"/>
        <v>0</v>
      </c>
      <c r="C9" s="946">
        <v>0</v>
      </c>
      <c r="D9" s="946">
        <v>0</v>
      </c>
      <c r="E9" s="946">
        <v>0</v>
      </c>
      <c r="F9" s="1322">
        <v>0</v>
      </c>
    </row>
    <row r="10" spans="1:6" ht="15.75">
      <c r="A10" s="1773" t="s">
        <v>1111</v>
      </c>
      <c r="B10" s="210">
        <f t="shared" si="0"/>
        <v>0</v>
      </c>
      <c r="C10" s="946">
        <v>0</v>
      </c>
      <c r="D10" s="946">
        <v>0</v>
      </c>
      <c r="E10" s="946">
        <v>0</v>
      </c>
      <c r="F10" s="1322">
        <v>0</v>
      </c>
    </row>
    <row r="11" spans="1:6" ht="15.75">
      <c r="A11" s="1773" t="s">
        <v>1034</v>
      </c>
      <c r="B11" s="210">
        <f t="shared" si="0"/>
        <v>10</v>
      </c>
      <c r="C11" s="946">
        <v>7</v>
      </c>
      <c r="D11" s="946">
        <v>0</v>
      </c>
      <c r="E11" s="946">
        <v>3</v>
      </c>
      <c r="F11" s="1322">
        <v>0</v>
      </c>
    </row>
    <row r="12" spans="1:6" ht="15.75">
      <c r="A12" s="1773" t="s">
        <v>1112</v>
      </c>
      <c r="B12" s="210">
        <f t="shared" si="0"/>
        <v>0</v>
      </c>
      <c r="C12" s="946">
        <v>0</v>
      </c>
      <c r="D12" s="946">
        <v>0</v>
      </c>
      <c r="E12" s="946">
        <v>0</v>
      </c>
      <c r="F12" s="1322">
        <v>0</v>
      </c>
    </row>
    <row r="13" spans="1:6" ht="15.75">
      <c r="A13" s="1773" t="s">
        <v>1035</v>
      </c>
      <c r="B13" s="210">
        <f t="shared" si="0"/>
        <v>4</v>
      </c>
      <c r="C13" s="946">
        <v>2</v>
      </c>
      <c r="D13" s="946">
        <v>0</v>
      </c>
      <c r="E13" s="946">
        <v>2</v>
      </c>
      <c r="F13" s="1322">
        <v>0</v>
      </c>
    </row>
    <row r="14" spans="1:6" ht="15.75">
      <c r="A14" s="1774" t="s">
        <v>1113</v>
      </c>
      <c r="B14" s="210">
        <f t="shared" si="0"/>
        <v>0</v>
      </c>
      <c r="C14" s="946">
        <v>0</v>
      </c>
      <c r="D14" s="946">
        <v>0</v>
      </c>
      <c r="E14" s="946">
        <v>0</v>
      </c>
      <c r="F14" s="1322">
        <v>0</v>
      </c>
    </row>
    <row r="15" spans="1:6" ht="15.75">
      <c r="A15" s="1774" t="s">
        <v>1114</v>
      </c>
      <c r="B15" s="210">
        <f t="shared" si="0"/>
        <v>0</v>
      </c>
      <c r="C15" s="946">
        <v>0</v>
      </c>
      <c r="D15" s="946">
        <v>0</v>
      </c>
      <c r="E15" s="946">
        <v>0</v>
      </c>
      <c r="F15" s="1322">
        <v>0</v>
      </c>
    </row>
    <row r="16" spans="1:6" ht="15.75">
      <c r="A16" s="1774" t="s">
        <v>1115</v>
      </c>
      <c r="B16" s="210">
        <f t="shared" si="0"/>
        <v>0</v>
      </c>
      <c r="C16" s="946">
        <v>0</v>
      </c>
      <c r="D16" s="946">
        <v>0</v>
      </c>
      <c r="E16" s="946">
        <v>0</v>
      </c>
      <c r="F16" s="1322">
        <v>0</v>
      </c>
    </row>
    <row r="17" spans="1:6" ht="15.75">
      <c r="A17" s="1774" t="s">
        <v>1116</v>
      </c>
      <c r="B17" s="210">
        <f t="shared" si="0"/>
        <v>2</v>
      </c>
      <c r="C17" s="946">
        <v>1</v>
      </c>
      <c r="D17" s="946">
        <v>0</v>
      </c>
      <c r="E17" s="946">
        <v>1</v>
      </c>
      <c r="F17" s="1322">
        <v>0</v>
      </c>
    </row>
    <row r="18" spans="1:6" ht="15.75">
      <c r="A18" s="1774" t="s">
        <v>1038</v>
      </c>
      <c r="B18" s="210">
        <f t="shared" si="0"/>
        <v>2</v>
      </c>
      <c r="C18" s="946">
        <v>1</v>
      </c>
      <c r="D18" s="946">
        <v>0</v>
      </c>
      <c r="E18" s="946">
        <v>1</v>
      </c>
      <c r="F18" s="1322">
        <v>0</v>
      </c>
    </row>
    <row r="19" spans="1:6" ht="15.75">
      <c r="A19" s="1774" t="s">
        <v>1039</v>
      </c>
      <c r="B19" s="210">
        <f t="shared" si="0"/>
        <v>0</v>
      </c>
      <c r="C19" s="946">
        <v>0</v>
      </c>
      <c r="D19" s="946">
        <v>0</v>
      </c>
      <c r="E19" s="946">
        <v>0</v>
      </c>
      <c r="F19" s="1322">
        <v>0</v>
      </c>
    </row>
    <row r="20" spans="1:6" ht="15.75">
      <c r="A20" s="1774" t="s">
        <v>1117</v>
      </c>
      <c r="B20" s="210">
        <f t="shared" si="0"/>
        <v>0</v>
      </c>
      <c r="C20" s="946">
        <v>0</v>
      </c>
      <c r="D20" s="946">
        <v>0</v>
      </c>
      <c r="E20" s="946">
        <v>0</v>
      </c>
      <c r="F20" s="1322">
        <v>0</v>
      </c>
    </row>
    <row r="21" spans="1:6" ht="15.75">
      <c r="A21" s="1774" t="s">
        <v>1041</v>
      </c>
      <c r="B21" s="210">
        <f t="shared" si="0"/>
        <v>74</v>
      </c>
      <c r="C21" s="946">
        <v>53</v>
      </c>
      <c r="D21" s="946">
        <v>2</v>
      </c>
      <c r="E21" s="946">
        <v>19</v>
      </c>
      <c r="F21" s="1322">
        <v>0</v>
      </c>
    </row>
    <row r="22" spans="1:6" ht="15.75">
      <c r="A22" s="1774" t="s">
        <v>1118</v>
      </c>
      <c r="B22" s="210">
        <f t="shared" si="0"/>
        <v>8</v>
      </c>
      <c r="C22" s="946">
        <v>3</v>
      </c>
      <c r="D22" s="946">
        <v>0</v>
      </c>
      <c r="E22" s="946">
        <v>5</v>
      </c>
      <c r="F22" s="1322">
        <v>0</v>
      </c>
    </row>
    <row r="23" spans="1:6" ht="15.75">
      <c r="A23" s="1774" t="s">
        <v>1043</v>
      </c>
      <c r="B23" s="210">
        <f t="shared" si="0"/>
        <v>16</v>
      </c>
      <c r="C23" s="946">
        <v>11</v>
      </c>
      <c r="D23" s="946">
        <v>0</v>
      </c>
      <c r="E23" s="946">
        <v>5</v>
      </c>
      <c r="F23" s="1322">
        <v>0</v>
      </c>
    </row>
    <row r="24" spans="1:6" ht="15.75">
      <c r="A24" s="1775" t="s">
        <v>1119</v>
      </c>
      <c r="B24" s="210">
        <f t="shared" si="0"/>
        <v>0</v>
      </c>
      <c r="C24" s="946">
        <v>0</v>
      </c>
      <c r="D24" s="946">
        <v>0</v>
      </c>
      <c r="E24" s="946">
        <v>0</v>
      </c>
      <c r="F24" s="1322">
        <v>0</v>
      </c>
    </row>
    <row r="25" spans="1:6" ht="15.75">
      <c r="A25" s="1775" t="s">
        <v>1120</v>
      </c>
      <c r="B25" s="210">
        <f t="shared" si="0"/>
        <v>8</v>
      </c>
      <c r="C25" s="946">
        <v>2</v>
      </c>
      <c r="D25" s="946">
        <v>2</v>
      </c>
      <c r="E25" s="946">
        <v>4</v>
      </c>
      <c r="F25" s="1322">
        <v>0</v>
      </c>
    </row>
    <row r="26" spans="1:6" ht="15.75">
      <c r="A26" s="1774" t="s">
        <v>1121</v>
      </c>
      <c r="B26" s="210">
        <f t="shared" si="0"/>
        <v>8</v>
      </c>
      <c r="C26" s="946">
        <v>3</v>
      </c>
      <c r="D26" s="946">
        <v>1</v>
      </c>
      <c r="E26" s="946">
        <v>4</v>
      </c>
      <c r="F26" s="1322">
        <v>0</v>
      </c>
    </row>
    <row r="27" spans="1:6" ht="15.75">
      <c r="A27" s="1774" t="s">
        <v>1046</v>
      </c>
      <c r="B27" s="210">
        <f t="shared" si="0"/>
        <v>19</v>
      </c>
      <c r="C27" s="946">
        <v>8</v>
      </c>
      <c r="D27" s="946">
        <v>1</v>
      </c>
      <c r="E27" s="946">
        <v>10</v>
      </c>
      <c r="F27" s="1322">
        <v>0</v>
      </c>
    </row>
    <row r="28" spans="1:6" ht="15.75">
      <c r="A28" s="940" t="s">
        <v>1122</v>
      </c>
      <c r="B28" s="210">
        <f t="shared" si="0"/>
        <v>9</v>
      </c>
      <c r="C28" s="946">
        <v>5</v>
      </c>
      <c r="D28" s="946">
        <v>0</v>
      </c>
      <c r="E28" s="946">
        <v>4</v>
      </c>
      <c r="F28" s="1322">
        <v>0</v>
      </c>
    </row>
    <row r="29" spans="1:6" ht="16.5" thickBot="1">
      <c r="A29" s="1774" t="s">
        <v>1051</v>
      </c>
      <c r="B29" s="210">
        <f t="shared" si="0"/>
        <v>7</v>
      </c>
      <c r="C29" s="946">
        <v>7</v>
      </c>
      <c r="D29" s="946">
        <v>0</v>
      </c>
      <c r="E29" s="946">
        <v>0</v>
      </c>
      <c r="F29" s="1322">
        <v>0</v>
      </c>
    </row>
    <row r="30" spans="1:6" ht="16.5" thickBot="1">
      <c r="A30" s="1373" t="s">
        <v>53</v>
      </c>
      <c r="B30" s="1458">
        <f>SUM(B5:B29)</f>
        <v>3316</v>
      </c>
      <c r="C30" s="1458">
        <f>SUM(C5:C29)</f>
        <v>1817</v>
      </c>
      <c r="D30" s="1458">
        <f>SUM(D5:D29)</f>
        <v>58</v>
      </c>
      <c r="E30" s="1458">
        <f>SUM(E5:E29)</f>
        <v>212</v>
      </c>
      <c r="F30" s="1407">
        <f>SUM(F5:F29)</f>
        <v>1229</v>
      </c>
    </row>
    <row r="31" spans="1:6" ht="15.75">
      <c r="A31" s="204"/>
      <c r="B31" s="205"/>
      <c r="C31" s="205"/>
      <c r="D31" s="206"/>
      <c r="E31" s="206"/>
      <c r="F31" s="206"/>
    </row>
    <row r="32" spans="1:6" ht="18.75">
      <c r="A32" s="1331" t="s">
        <v>1123</v>
      </c>
      <c r="B32" s="213"/>
      <c r="C32" s="213"/>
      <c r="D32" s="213"/>
      <c r="E32" s="213"/>
      <c r="F32" s="213"/>
    </row>
    <row r="33" spans="1:6" s="53" customFormat="1" ht="18.75">
      <c r="A33" s="2236" t="s">
        <v>1124</v>
      </c>
      <c r="B33" s="2236"/>
      <c r="C33" s="2236"/>
      <c r="D33" s="2236"/>
      <c r="E33" s="2236"/>
      <c r="F33" s="2236"/>
    </row>
    <row r="34" spans="1:6" ht="14.25" customHeight="1" thickBot="1">
      <c r="A34" s="2236"/>
      <c r="B34" s="2236"/>
      <c r="C34" s="2236"/>
      <c r="D34" s="2236"/>
      <c r="E34" s="2236"/>
      <c r="F34" s="2236"/>
    </row>
  </sheetData>
  <customSheetViews>
    <customSheetView guid="{F8F6599B-2A1F-4529-A350-AEBC686D896D}" showPageBreaks="1" fitToPage="1" printArea="1">
      <pageMargins left="0" right="0" top="0" bottom="0" header="0" footer="0"/>
      <printOptions horizontalCentered="1" verticalCentered="1" headings="1" gridLines="1"/>
      <pageSetup firstPageNumber="87" fitToHeight="0" orientation="landscape" useFirstPageNumber="1" r:id="rId1"/>
      <headerFooter scaleWithDoc="0" alignWithMargins="0"/>
    </customSheetView>
  </customSheetViews>
  <mergeCells count="5">
    <mergeCell ref="A1:F1"/>
    <mergeCell ref="A2:F2"/>
    <mergeCell ref="A34:F34"/>
    <mergeCell ref="A3:F3"/>
    <mergeCell ref="A33:F33"/>
  </mergeCells>
  <printOptions horizontalCentered="1" verticalCentered="1" headings="1" gridLines="1"/>
  <pageMargins left="0.25" right="0.25" top="0.5" bottom="0.5" header="0.3" footer="0.3"/>
  <pageSetup scale="96" firstPageNumber="87" fitToHeight="0" orientation="landscape" useFirstPageNumber="1" r:id="rId2"/>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A38A-FC1F-49CB-9D75-8B6E126D4D79}">
  <sheetPr>
    <tabColor rgb="FF00B050"/>
    <pageSetUpPr fitToPage="1"/>
  </sheetPr>
  <dimension ref="A1:H36"/>
  <sheetViews>
    <sheetView workbookViewId="0">
      <selection activeCell="H45" sqref="H45"/>
    </sheetView>
  </sheetViews>
  <sheetFormatPr defaultColWidth="9.42578125" defaultRowHeight="15"/>
  <cols>
    <col min="1" max="1" width="15.5703125" style="50" customWidth="1"/>
    <col min="2" max="3" width="15.5703125" style="55" customWidth="1"/>
    <col min="4" max="6" width="15.5703125" style="51" customWidth="1"/>
    <col min="7" max="7" width="15.5703125" style="55" customWidth="1"/>
    <col min="8" max="8" width="28.5703125" style="51" customWidth="1"/>
    <col min="9" max="16384" width="9.42578125" style="51"/>
  </cols>
  <sheetData>
    <row r="1" spans="1:8" ht="18.600000000000001" customHeight="1">
      <c r="A1" s="2242" t="s">
        <v>882</v>
      </c>
      <c r="B1" s="2243"/>
      <c r="C1" s="2243"/>
      <c r="D1" s="2243"/>
      <c r="E1" s="2243"/>
      <c r="F1" s="2243"/>
      <c r="G1" s="2244"/>
      <c r="H1" s="50"/>
    </row>
    <row r="2" spans="1:8" s="50" customFormat="1" ht="18" customHeight="1">
      <c r="A2" s="2245" t="s">
        <v>1125</v>
      </c>
      <c r="B2" s="2246"/>
      <c r="C2" s="2246"/>
      <c r="D2" s="2246"/>
      <c r="E2" s="2246"/>
      <c r="F2" s="2246"/>
      <c r="G2" s="2247"/>
    </row>
    <row r="3" spans="1:8" s="50" customFormat="1" ht="18" customHeight="1" thickBot="1">
      <c r="A3" s="2146" t="s">
        <v>1126</v>
      </c>
      <c r="B3" s="2147"/>
      <c r="C3" s="2147"/>
      <c r="D3" s="2147"/>
      <c r="E3" s="2147"/>
      <c r="F3" s="2147"/>
      <c r="G3" s="2148"/>
    </row>
    <row r="4" spans="1:8" s="50" customFormat="1" ht="16.5" thickBot="1">
      <c r="A4" s="2248"/>
      <c r="B4" s="2249"/>
      <c r="C4" s="2249"/>
      <c r="D4" s="2249"/>
      <c r="E4" s="2249"/>
      <c r="F4" s="2249"/>
      <c r="G4" s="2250"/>
    </row>
    <row r="5" spans="1:8" ht="15.75">
      <c r="A5" s="2133" t="s">
        <v>1127</v>
      </c>
      <c r="B5" s="2237"/>
      <c r="C5" s="2237"/>
      <c r="D5" s="2237"/>
      <c r="E5" s="2251"/>
      <c r="F5" s="2251"/>
      <c r="G5" s="2252"/>
    </row>
    <row r="6" spans="1:8" ht="16.5" thickBot="1">
      <c r="A6" s="2253">
        <v>2022</v>
      </c>
      <c r="B6" s="2239" t="s">
        <v>52</v>
      </c>
      <c r="C6" s="2255"/>
      <c r="D6" s="2256"/>
      <c r="E6" s="2239" t="s">
        <v>51</v>
      </c>
      <c r="F6" s="2255"/>
      <c r="G6" s="2256"/>
    </row>
    <row r="7" spans="1:8" ht="47.25">
      <c r="A7" s="2254"/>
      <c r="B7" s="1408" t="s">
        <v>1128</v>
      </c>
      <c r="C7" s="1459" t="s">
        <v>1129</v>
      </c>
      <c r="D7" s="1409" t="s">
        <v>1130</v>
      </c>
      <c r="E7" s="1408" t="s">
        <v>1128</v>
      </c>
      <c r="F7" s="1459" t="s">
        <v>1129</v>
      </c>
      <c r="G7" s="1409" t="s">
        <v>1131</v>
      </c>
    </row>
    <row r="8" spans="1:8" ht="15.75">
      <c r="A8" s="214" t="s">
        <v>944</v>
      </c>
      <c r="B8" s="216">
        <v>224</v>
      </c>
      <c r="C8" s="217">
        <v>110</v>
      </c>
      <c r="D8" s="215">
        <f t="shared" ref="D8:D19" si="0">SUM(B8:C8)</f>
        <v>334</v>
      </c>
      <c r="E8" s="1323">
        <v>541</v>
      </c>
      <c r="F8" s="217">
        <v>188</v>
      </c>
      <c r="G8" s="215">
        <f>SUM(E8:F8)</f>
        <v>729</v>
      </c>
    </row>
    <row r="9" spans="1:8" ht="15.75">
      <c r="A9" s="941" t="s">
        <v>945</v>
      </c>
      <c r="B9" s="1323">
        <v>216</v>
      </c>
      <c r="C9" s="1169">
        <v>110</v>
      </c>
      <c r="D9" s="1324">
        <f t="shared" si="0"/>
        <v>326</v>
      </c>
      <c r="E9" s="1323">
        <v>533</v>
      </c>
      <c r="F9" s="1169">
        <v>185</v>
      </c>
      <c r="G9" s="1324">
        <f t="shared" ref="G9:G19" si="1">SUM(E9:F9)</f>
        <v>718</v>
      </c>
    </row>
    <row r="10" spans="1:8" ht="15.75">
      <c r="A10" s="941" t="s">
        <v>946</v>
      </c>
      <c r="B10" s="1323">
        <v>218</v>
      </c>
      <c r="C10" s="1169">
        <v>111</v>
      </c>
      <c r="D10" s="1324">
        <f t="shared" si="0"/>
        <v>329</v>
      </c>
      <c r="E10" s="1323">
        <v>558</v>
      </c>
      <c r="F10" s="1169">
        <v>186</v>
      </c>
      <c r="G10" s="1324">
        <f t="shared" si="1"/>
        <v>744</v>
      </c>
    </row>
    <row r="11" spans="1:8" ht="15.75">
      <c r="A11" s="941" t="s">
        <v>947</v>
      </c>
      <c r="B11" s="1323">
        <v>218</v>
      </c>
      <c r="C11" s="1169">
        <v>111</v>
      </c>
      <c r="D11" s="1324">
        <f t="shared" si="0"/>
        <v>329</v>
      </c>
      <c r="E11" s="1323">
        <v>656</v>
      </c>
      <c r="F11" s="1169">
        <v>187</v>
      </c>
      <c r="G11" s="1324">
        <f t="shared" si="1"/>
        <v>843</v>
      </c>
    </row>
    <row r="12" spans="1:8" ht="15.75">
      <c r="A12" s="941" t="s">
        <v>948</v>
      </c>
      <c r="B12" s="1323">
        <v>217</v>
      </c>
      <c r="C12" s="1169">
        <v>111</v>
      </c>
      <c r="D12" s="1324">
        <f t="shared" si="0"/>
        <v>328</v>
      </c>
      <c r="E12" s="1323">
        <v>563</v>
      </c>
      <c r="F12" s="1169">
        <v>187</v>
      </c>
      <c r="G12" s="1324">
        <f t="shared" si="1"/>
        <v>750</v>
      </c>
    </row>
    <row r="13" spans="1:8" ht="15.75">
      <c r="A13" s="941" t="s">
        <v>949</v>
      </c>
      <c r="B13" s="1323">
        <v>217</v>
      </c>
      <c r="C13" s="1169">
        <v>111</v>
      </c>
      <c r="D13" s="1324">
        <f t="shared" si="0"/>
        <v>328</v>
      </c>
      <c r="E13" s="1323">
        <v>566</v>
      </c>
      <c r="F13" s="1169">
        <v>186</v>
      </c>
      <c r="G13" s="1324">
        <f t="shared" si="1"/>
        <v>752</v>
      </c>
    </row>
    <row r="14" spans="1:8" ht="15.75">
      <c r="A14" s="941" t="s">
        <v>950</v>
      </c>
      <c r="B14" s="1323">
        <v>217</v>
      </c>
      <c r="C14" s="1169">
        <v>111</v>
      </c>
      <c r="D14" s="1324">
        <f t="shared" si="0"/>
        <v>328</v>
      </c>
      <c r="E14" s="1323">
        <v>563</v>
      </c>
      <c r="F14" s="1169">
        <v>187</v>
      </c>
      <c r="G14" s="1324">
        <f t="shared" si="1"/>
        <v>750</v>
      </c>
    </row>
    <row r="15" spans="1:8" ht="15.75">
      <c r="A15" s="941" t="s">
        <v>951</v>
      </c>
      <c r="B15" s="1323">
        <v>217</v>
      </c>
      <c r="C15" s="1169">
        <v>111</v>
      </c>
      <c r="D15" s="1324">
        <f t="shared" si="0"/>
        <v>328</v>
      </c>
      <c r="E15" s="1323">
        <v>561</v>
      </c>
      <c r="F15" s="1169">
        <v>186</v>
      </c>
      <c r="G15" s="1324">
        <f t="shared" si="1"/>
        <v>747</v>
      </c>
    </row>
    <row r="16" spans="1:8" ht="15.75">
      <c r="A16" s="941" t="s">
        <v>952</v>
      </c>
      <c r="B16" s="1323">
        <v>206</v>
      </c>
      <c r="C16" s="1169">
        <v>111</v>
      </c>
      <c r="D16" s="1324">
        <f t="shared" si="0"/>
        <v>317</v>
      </c>
      <c r="E16" s="1323">
        <v>561</v>
      </c>
      <c r="F16" s="1169">
        <v>186</v>
      </c>
      <c r="G16" s="1324">
        <f t="shared" si="1"/>
        <v>747</v>
      </c>
    </row>
    <row r="17" spans="1:7" ht="15.75">
      <c r="A17" s="941" t="s">
        <v>953</v>
      </c>
      <c r="B17" s="1323">
        <v>407</v>
      </c>
      <c r="C17" s="1169">
        <v>112</v>
      </c>
      <c r="D17" s="1324">
        <f t="shared" si="0"/>
        <v>519</v>
      </c>
      <c r="E17" s="1323">
        <v>562</v>
      </c>
      <c r="F17" s="1169">
        <v>187</v>
      </c>
      <c r="G17" s="1324">
        <f t="shared" si="1"/>
        <v>749</v>
      </c>
    </row>
    <row r="18" spans="1:7" ht="15.75">
      <c r="A18" s="941" t="s">
        <v>954</v>
      </c>
      <c r="B18" s="1323">
        <v>207</v>
      </c>
      <c r="C18" s="1169">
        <v>111</v>
      </c>
      <c r="D18" s="1324">
        <f t="shared" si="0"/>
        <v>318</v>
      </c>
      <c r="E18" s="1323">
        <v>561</v>
      </c>
      <c r="F18" s="1169">
        <v>186</v>
      </c>
      <c r="G18" s="1324">
        <f t="shared" si="1"/>
        <v>747</v>
      </c>
    </row>
    <row r="19" spans="1:7" ht="15.75">
      <c r="A19" s="942" t="s">
        <v>955</v>
      </c>
      <c r="B19" s="385">
        <v>207</v>
      </c>
      <c r="C19" s="386">
        <v>111</v>
      </c>
      <c r="D19" s="858">
        <f t="shared" si="0"/>
        <v>318</v>
      </c>
      <c r="E19" s="385">
        <v>562</v>
      </c>
      <c r="F19" s="386">
        <v>186</v>
      </c>
      <c r="G19" s="858">
        <f t="shared" si="1"/>
        <v>748</v>
      </c>
    </row>
    <row r="20" spans="1:7" ht="15.75">
      <c r="A20" s="204"/>
      <c r="B20" s="205"/>
      <c r="C20" s="205"/>
      <c r="D20" s="206"/>
      <c r="E20" s="206"/>
      <c r="F20" s="206"/>
      <c r="G20" s="205"/>
    </row>
    <row r="21" spans="1:7" ht="16.5" thickBot="1">
      <c r="A21" s="204"/>
      <c r="B21" s="205"/>
      <c r="C21" s="205"/>
      <c r="D21" s="206"/>
      <c r="E21" s="206"/>
      <c r="F21" s="206"/>
      <c r="G21" s="205"/>
    </row>
    <row r="22" spans="1:7" ht="16.5" thickBot="1">
      <c r="A22" s="2133" t="s">
        <v>1132</v>
      </c>
      <c r="B22" s="2237"/>
      <c r="C22" s="2238"/>
      <c r="D22" s="206"/>
      <c r="E22" s="206"/>
      <c r="F22" s="206"/>
      <c r="G22" s="205"/>
    </row>
    <row r="23" spans="1:7" ht="15.75">
      <c r="A23" s="2239" t="s">
        <v>402</v>
      </c>
      <c r="B23" s="194" t="s">
        <v>52</v>
      </c>
      <c r="C23" s="218" t="s">
        <v>51</v>
      </c>
      <c r="D23" s="206"/>
      <c r="E23" s="206"/>
      <c r="F23" s="206"/>
      <c r="G23" s="205"/>
    </row>
    <row r="24" spans="1:7" ht="16.5" thickBot="1">
      <c r="A24" s="2240"/>
      <c r="B24" s="439" t="s">
        <v>76</v>
      </c>
      <c r="C24" s="856" t="s">
        <v>1133</v>
      </c>
      <c r="D24" s="206"/>
      <c r="E24" s="206"/>
      <c r="F24" s="206"/>
      <c r="G24" s="205"/>
    </row>
    <row r="25" spans="1:7" ht="31.5">
      <c r="A25" s="195" t="s">
        <v>1134</v>
      </c>
      <c r="B25" s="1420">
        <v>31.790336416666673</v>
      </c>
      <c r="C25" s="1419">
        <v>382.01162575000006</v>
      </c>
      <c r="D25" s="206"/>
      <c r="E25" s="206"/>
      <c r="F25" s="206"/>
      <c r="G25" s="205"/>
    </row>
    <row r="26" spans="1:7" ht="31.5">
      <c r="A26" s="382" t="s">
        <v>1135</v>
      </c>
      <c r="B26" s="1418">
        <v>377.64661208333331</v>
      </c>
      <c r="C26" s="1417">
        <v>9727.0815547500006</v>
      </c>
      <c r="D26" s="206"/>
      <c r="E26" s="206"/>
      <c r="F26" s="206"/>
      <c r="G26" s="205"/>
    </row>
    <row r="27" spans="1:7" ht="15.75">
      <c r="A27" s="206"/>
      <c r="B27" s="206"/>
      <c r="C27" s="206"/>
      <c r="D27" s="206"/>
      <c r="E27" s="206"/>
      <c r="F27" s="206"/>
      <c r="G27" s="205"/>
    </row>
    <row r="28" spans="1:7" ht="16.5" thickBot="1">
      <c r="A28" s="204"/>
      <c r="B28" s="205"/>
      <c r="C28" s="205"/>
      <c r="D28" s="206"/>
      <c r="E28" s="206"/>
      <c r="F28" s="206"/>
      <c r="G28" s="205"/>
    </row>
    <row r="29" spans="1:7" ht="16.5" thickBot="1">
      <c r="A29" s="2241" t="s">
        <v>1136</v>
      </c>
      <c r="B29" s="2237"/>
      <c r="C29" s="2237"/>
      <c r="D29" s="2237"/>
      <c r="E29" s="2237"/>
      <c r="F29" s="2238"/>
      <c r="G29" s="205"/>
    </row>
    <row r="30" spans="1:7" ht="32.25" thickBot="1">
      <c r="A30" s="219"/>
      <c r="B30" s="220" t="s">
        <v>992</v>
      </c>
      <c r="C30" s="220" t="s">
        <v>993</v>
      </c>
      <c r="D30" s="220" t="s">
        <v>1105</v>
      </c>
      <c r="E30" s="220" t="s">
        <v>1137</v>
      </c>
      <c r="F30" s="221" t="s">
        <v>996</v>
      </c>
      <c r="G30" s="205"/>
    </row>
    <row r="31" spans="1:7" ht="15.75">
      <c r="A31" s="222" t="s">
        <v>53</v>
      </c>
      <c r="B31" s="223">
        <f>SUM(C31:F31)</f>
        <v>13</v>
      </c>
      <c r="C31" s="223">
        <v>13</v>
      </c>
      <c r="D31" s="223">
        <v>0</v>
      </c>
      <c r="E31" s="223">
        <v>0</v>
      </c>
      <c r="F31" s="224">
        <v>0</v>
      </c>
      <c r="G31" s="205"/>
    </row>
    <row r="32" spans="1:7" ht="16.5" thickBot="1">
      <c r="A32" s="387" t="s">
        <v>1138</v>
      </c>
      <c r="B32" s="388"/>
      <c r="C32" s="389">
        <f>C31/B$31</f>
        <v>1</v>
      </c>
      <c r="D32" s="389">
        <f>D31/B31</f>
        <v>0</v>
      </c>
      <c r="E32" s="389">
        <f>E31/B31</f>
        <v>0</v>
      </c>
      <c r="F32" s="389">
        <f>F31/B31</f>
        <v>0</v>
      </c>
      <c r="G32" s="205"/>
    </row>
    <row r="33" spans="1:7" ht="15.75">
      <c r="A33" s="204"/>
      <c r="B33" s="205"/>
      <c r="C33" s="205"/>
      <c r="D33" s="206"/>
      <c r="E33" s="206"/>
      <c r="F33" s="206"/>
      <c r="G33" s="205"/>
    </row>
    <row r="34" spans="1:7" ht="15.75">
      <c r="A34" s="204"/>
      <c r="B34" s="205"/>
      <c r="C34" s="205"/>
      <c r="D34" s="206"/>
      <c r="E34" s="206"/>
      <c r="F34" s="206"/>
      <c r="G34" s="205"/>
    </row>
    <row r="35" spans="1:7" s="53" customFormat="1" ht="18.75">
      <c r="A35" s="1331" t="s">
        <v>1139</v>
      </c>
      <c r="B35" s="1331"/>
      <c r="C35" s="1331"/>
      <c r="D35" s="1331"/>
      <c r="E35" s="1331"/>
      <c r="F35" s="1331"/>
      <c r="G35" s="205"/>
    </row>
    <row r="36" spans="1:7" ht="18.75">
      <c r="A36" s="1776"/>
    </row>
  </sheetData>
  <customSheetViews>
    <customSheetView guid="{F8F6599B-2A1F-4529-A350-AEBC686D896D}" showPageBreaks="1" fitToPage="1" printArea="1">
      <pageMargins left="0" right="0" top="0" bottom="0" header="0" footer="0"/>
      <printOptions horizontalCentered="1" verticalCentered="1" headings="1" gridLines="1"/>
      <pageSetup scale="82" firstPageNumber="112" orientation="landscape" useFirstPageNumber="1" r:id="rId1"/>
      <headerFooter scaleWithDoc="0" alignWithMargins="0"/>
    </customSheetView>
  </customSheetViews>
  <mergeCells count="11">
    <mergeCell ref="A22:C22"/>
    <mergeCell ref="A23:A24"/>
    <mergeCell ref="A29:F29"/>
    <mergeCell ref="A1:G1"/>
    <mergeCell ref="A2:G2"/>
    <mergeCell ref="A3:G3"/>
    <mergeCell ref="A4:G4"/>
    <mergeCell ref="A5:G5"/>
    <mergeCell ref="A6:A7"/>
    <mergeCell ref="B6:D6"/>
    <mergeCell ref="E6:G6"/>
  </mergeCells>
  <printOptions horizontalCentered="1" verticalCentered="1" headings="1" gridLines="1"/>
  <pageMargins left="0.25" right="0.25" top="0.5" bottom="0.5" header="0.3" footer="0.3"/>
  <pageSetup scale="83" firstPageNumber="112" orientation="landscape" useFirstPageNumber="1" r:id="rId2"/>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8823-2601-4B67-B793-E81F1C601FA4}">
  <sheetPr>
    <tabColor rgb="FF00B050"/>
    <pageSetUpPr fitToPage="1"/>
  </sheetPr>
  <dimension ref="A1:K18"/>
  <sheetViews>
    <sheetView zoomScale="90" zoomScaleNormal="90" workbookViewId="0"/>
  </sheetViews>
  <sheetFormatPr defaultColWidth="9.42578125" defaultRowHeight="12.75"/>
  <cols>
    <col min="1" max="3" width="16.5703125" style="53" customWidth="1"/>
    <col min="4" max="4" width="18" style="53" customWidth="1"/>
    <col min="5" max="10" width="16.5703125" style="53" customWidth="1"/>
    <col min="11" max="11" width="39.5703125" style="53" bestFit="1" customWidth="1"/>
    <col min="12" max="16384" width="9.42578125" style="53"/>
  </cols>
  <sheetData>
    <row r="1" spans="1:11" ht="20.100000000000001" customHeight="1">
      <c r="A1" s="2257" t="s">
        <v>962</v>
      </c>
      <c r="B1" s="2258"/>
      <c r="C1" s="2258"/>
      <c r="D1" s="2258"/>
      <c r="E1" s="2258"/>
      <c r="F1" s="2258"/>
      <c r="G1" s="2258"/>
      <c r="H1" s="2258"/>
      <c r="I1" s="2258"/>
      <c r="J1" s="2259"/>
      <c r="K1" s="49"/>
    </row>
    <row r="2" spans="1:11" ht="21" customHeight="1">
      <c r="A2" s="2260" t="s">
        <v>1140</v>
      </c>
      <c r="B2" s="2261"/>
      <c r="C2" s="2261"/>
      <c r="D2" s="2261"/>
      <c r="E2" s="2261"/>
      <c r="F2" s="2261"/>
      <c r="G2" s="2261"/>
      <c r="H2" s="2261"/>
      <c r="I2" s="2261"/>
      <c r="J2" s="2262"/>
    </row>
    <row r="3" spans="1:11" ht="24" customHeight="1" thickBot="1">
      <c r="A3" s="2260" t="s">
        <v>1141</v>
      </c>
      <c r="B3" s="2261"/>
      <c r="C3" s="2261"/>
      <c r="D3" s="2261"/>
      <c r="E3" s="2261"/>
      <c r="F3" s="2261"/>
      <c r="G3" s="2261"/>
      <c r="H3" s="2261"/>
      <c r="I3" s="2261"/>
      <c r="J3" s="2262"/>
    </row>
    <row r="4" spans="1:11" ht="16.5" thickBot="1">
      <c r="A4" s="2263" t="s">
        <v>1142</v>
      </c>
      <c r="B4" s="2264"/>
      <c r="C4" s="2265"/>
      <c r="D4" s="2266"/>
      <c r="E4" s="2263" t="s">
        <v>1143</v>
      </c>
      <c r="F4" s="2267"/>
      <c r="G4" s="2266"/>
      <c r="H4" s="2263" t="s">
        <v>1144</v>
      </c>
      <c r="I4" s="2267"/>
      <c r="J4" s="2266"/>
    </row>
    <row r="5" spans="1:11" ht="51" thickBot="1">
      <c r="A5" s="1410" t="s">
        <v>1145</v>
      </c>
      <c r="B5" s="1460" t="s">
        <v>1146</v>
      </c>
      <c r="C5" s="1460" t="s">
        <v>1147</v>
      </c>
      <c r="D5" s="1411" t="s">
        <v>1148</v>
      </c>
      <c r="E5" s="1410" t="s">
        <v>1149</v>
      </c>
      <c r="F5" s="225" t="s">
        <v>1150</v>
      </c>
      <c r="G5" s="1411" t="s">
        <v>1151</v>
      </c>
      <c r="H5" s="1410" t="s">
        <v>1152</v>
      </c>
      <c r="I5" s="1411" t="s">
        <v>1153</v>
      </c>
      <c r="J5" s="1411" t="s">
        <v>1154</v>
      </c>
    </row>
    <row r="6" spans="1:11" ht="37.5" customHeight="1" thickBot="1">
      <c r="A6" s="769">
        <v>6741</v>
      </c>
      <c r="B6" s="770">
        <v>5154</v>
      </c>
      <c r="C6" s="771">
        <v>68</v>
      </c>
      <c r="D6" s="772">
        <v>2949</v>
      </c>
      <c r="E6" s="769">
        <v>10</v>
      </c>
      <c r="F6" s="773">
        <v>2949</v>
      </c>
      <c r="G6" s="772">
        <v>0</v>
      </c>
      <c r="H6" s="769">
        <v>5</v>
      </c>
      <c r="I6" s="773">
        <v>0</v>
      </c>
      <c r="J6" s="772">
        <v>3</v>
      </c>
    </row>
    <row r="7" spans="1:11" ht="29.1" customHeight="1">
      <c r="A7" s="206"/>
      <c r="B7" s="205"/>
      <c r="C7" s="206"/>
      <c r="D7" s="206"/>
      <c r="E7" s="206"/>
      <c r="F7" s="205"/>
      <c r="G7" s="206"/>
      <c r="H7" s="206"/>
      <c r="I7" s="206"/>
      <c r="J7" s="206"/>
    </row>
    <row r="8" spans="1:11" ht="18.75" customHeight="1">
      <c r="A8" s="2038" t="s">
        <v>1155</v>
      </c>
      <c r="B8" s="2038"/>
      <c r="C8" s="2038"/>
      <c r="D8" s="2038"/>
      <c r="E8" s="2038"/>
      <c r="F8" s="2038"/>
      <c r="G8" s="2038"/>
      <c r="H8" s="2038"/>
      <c r="I8" s="2038"/>
      <c r="J8" s="2038"/>
    </row>
    <row r="9" spans="1:11" ht="15.75">
      <c r="A9" s="2117" t="s">
        <v>1156</v>
      </c>
      <c r="B9" s="2117"/>
      <c r="C9" s="2117"/>
      <c r="D9" s="2117"/>
      <c r="E9" s="2117"/>
      <c r="F9" s="2117"/>
      <c r="G9" s="2117"/>
      <c r="H9" s="2117"/>
      <c r="I9" s="2117"/>
      <c r="J9" s="2117"/>
    </row>
    <row r="10" spans="1:11" ht="15.75">
      <c r="A10" s="2117" t="s">
        <v>1157</v>
      </c>
      <c r="B10" s="2117"/>
      <c r="C10" s="2117"/>
      <c r="D10" s="2117"/>
      <c r="E10" s="2117"/>
      <c r="F10" s="2117"/>
      <c r="G10" s="2117"/>
      <c r="H10" s="2117"/>
      <c r="I10" s="2117"/>
      <c r="J10" s="2117"/>
      <c r="K10" s="54"/>
    </row>
    <row r="11" spans="1:11" ht="17.25" customHeight="1">
      <c r="A11" s="2038" t="s">
        <v>1158</v>
      </c>
      <c r="B11" s="2038"/>
      <c r="C11" s="2038"/>
      <c r="D11" s="2038"/>
      <c r="E11" s="2038"/>
      <c r="F11" s="2038"/>
      <c r="G11" s="2038"/>
      <c r="H11" s="2038"/>
      <c r="I11" s="2038"/>
      <c r="J11" s="2038"/>
    </row>
    <row r="12" spans="1:11" ht="18.600000000000001" customHeight="1">
      <c r="A12" s="2038" t="s">
        <v>1159</v>
      </c>
      <c r="B12" s="2038"/>
      <c r="C12" s="2038"/>
      <c r="D12" s="2038"/>
      <c r="E12" s="2038"/>
      <c r="F12" s="2038"/>
      <c r="G12" s="2038"/>
      <c r="H12" s="2038"/>
      <c r="I12" s="2038"/>
      <c r="J12" s="2038"/>
    </row>
    <row r="13" spans="1:11" ht="32.1" customHeight="1">
      <c r="A13" s="2002"/>
      <c r="B13" s="2002"/>
      <c r="C13" s="2002"/>
      <c r="D13" s="2002"/>
      <c r="E13" s="2002"/>
      <c r="F13" s="2002"/>
      <c r="G13" s="2002"/>
      <c r="H13" s="2002"/>
      <c r="I13" s="433"/>
      <c r="J13" s="206"/>
    </row>
    <row r="14" spans="1:11" ht="20.85" customHeight="1"/>
    <row r="15" spans="1:11" ht="18.75" customHeight="1"/>
    <row r="16" spans="1:11" ht="25.5" customHeight="1">
      <c r="A16" s="54"/>
    </row>
    <row r="17" spans="2:6" ht="21" customHeight="1">
      <c r="F17" s="54"/>
    </row>
    <row r="18" spans="2:6" ht="13.5" thickBot="1">
      <c r="B18" s="54"/>
    </row>
  </sheetData>
  <customSheetViews>
    <customSheetView guid="{F8F6599B-2A1F-4529-A350-AEBC686D896D}" scale="90" showPageBreaks="1" fitToPage="1" printArea="1">
      <pageMargins left="0" right="0" top="0" bottom="0" header="0" footer="0"/>
      <printOptions horizontalCentered="1" verticalCentered="1" headings="1" gridLines="1"/>
      <pageSetup scale="80" orientation="landscape" r:id="rId1"/>
    </customSheetView>
  </customSheetViews>
  <mergeCells count="12">
    <mergeCell ref="A13:H13"/>
    <mergeCell ref="A1:J1"/>
    <mergeCell ref="A2:J2"/>
    <mergeCell ref="A3:J3"/>
    <mergeCell ref="A4:D4"/>
    <mergeCell ref="E4:G4"/>
    <mergeCell ref="H4:J4"/>
    <mergeCell ref="A8:J8"/>
    <mergeCell ref="A9:J9"/>
    <mergeCell ref="A10:J10"/>
    <mergeCell ref="A11:J11"/>
    <mergeCell ref="A12:J12"/>
  </mergeCells>
  <printOptions horizontalCentered="1" verticalCentered="1" headings="1" gridLines="1"/>
  <pageMargins left="0.25" right="0.25" top="0.5" bottom="0.5" header="0.3" footer="0.3"/>
  <pageSetup scale="78"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I19"/>
  <sheetViews>
    <sheetView workbookViewId="0">
      <selection activeCell="I18" sqref="I18"/>
    </sheetView>
  </sheetViews>
  <sheetFormatPr defaultColWidth="9.42578125" defaultRowHeight="12.75"/>
  <cols>
    <col min="1" max="1" width="27.42578125" style="53" customWidth="1"/>
    <col min="2" max="2" width="24.5703125" style="53" customWidth="1"/>
    <col min="3" max="3" width="21" style="53" customWidth="1"/>
    <col min="4" max="4" width="27.42578125" style="53" customWidth="1"/>
    <col min="5" max="5" width="20.5703125" style="53" customWidth="1"/>
    <col min="6" max="7" width="19.5703125" style="53" customWidth="1"/>
    <col min="8" max="8" width="20.42578125" style="53" customWidth="1"/>
    <col min="9" max="9" width="26.5703125" style="53" customWidth="1"/>
    <col min="10" max="16384" width="9.42578125" style="53"/>
  </cols>
  <sheetData>
    <row r="1" spans="1:9" ht="16.5" thickBot="1">
      <c r="A1" s="2271" t="s">
        <v>882</v>
      </c>
      <c r="B1" s="2134"/>
      <c r="C1" s="2134"/>
      <c r="D1" s="2134"/>
      <c r="E1" s="2134"/>
      <c r="F1" s="2134"/>
      <c r="G1" s="2134"/>
      <c r="H1" s="2134"/>
      <c r="I1" s="2135"/>
    </row>
    <row r="2" spans="1:9" ht="15.75">
      <c r="A2" s="2272" t="s">
        <v>1160</v>
      </c>
      <c r="B2" s="2273"/>
      <c r="C2" s="2273"/>
      <c r="D2" s="2273"/>
      <c r="E2" s="2273"/>
      <c r="F2" s="2273"/>
      <c r="G2" s="2273"/>
      <c r="H2" s="2273"/>
      <c r="I2" s="2274"/>
    </row>
    <row r="3" spans="1:9" ht="15.75">
      <c r="A3" s="2275" t="s">
        <v>1161</v>
      </c>
      <c r="B3" s="2276"/>
      <c r="C3" s="2276"/>
      <c r="D3" s="2276"/>
      <c r="E3" s="2276"/>
      <c r="F3" s="2276"/>
      <c r="G3" s="2276"/>
      <c r="H3" s="2276"/>
      <c r="I3" s="2277"/>
    </row>
    <row r="4" spans="1:9" ht="15.75" thickBot="1">
      <c r="A4" s="1777"/>
      <c r="C4" s="1778"/>
      <c r="I4" s="1779"/>
    </row>
    <row r="5" spans="1:9" ht="30.75" customHeight="1" thickBot="1">
      <c r="A5" s="2278" t="s">
        <v>1162</v>
      </c>
      <c r="B5" s="2278" t="s">
        <v>1163</v>
      </c>
      <c r="C5" s="2278" t="s">
        <v>1164</v>
      </c>
      <c r="D5" s="2278" t="s">
        <v>1165</v>
      </c>
      <c r="E5" s="2280" t="s">
        <v>1166</v>
      </c>
      <c r="F5" s="2281"/>
      <c r="G5" s="2281"/>
      <c r="H5" s="2282"/>
      <c r="I5" s="2278" t="s">
        <v>1167</v>
      </c>
    </row>
    <row r="6" spans="1:9" ht="48.75" thickBot="1">
      <c r="A6" s="2279"/>
      <c r="B6" s="2279"/>
      <c r="C6" s="2279"/>
      <c r="D6" s="2279"/>
      <c r="E6" s="1412" t="s">
        <v>1168</v>
      </c>
      <c r="F6" s="1412" t="s">
        <v>1169</v>
      </c>
      <c r="G6" s="1412" t="s">
        <v>1170</v>
      </c>
      <c r="H6" s="1412" t="s">
        <v>1171</v>
      </c>
      <c r="I6" s="2279"/>
    </row>
    <row r="7" spans="1:9" ht="34.35" customHeight="1" thickBot="1">
      <c r="A7" s="1413">
        <v>12358</v>
      </c>
      <c r="B7" s="1414">
        <v>0.85110859362356373</v>
      </c>
      <c r="C7" s="1413">
        <v>88</v>
      </c>
      <c r="D7" s="1413">
        <v>10518</v>
      </c>
      <c r="E7" s="1415" t="s">
        <v>1172</v>
      </c>
      <c r="F7" s="1415" t="s">
        <v>1173</v>
      </c>
      <c r="G7" s="1415" t="s">
        <v>336</v>
      </c>
      <c r="H7" s="1415" t="s">
        <v>336</v>
      </c>
      <c r="I7" s="1415" t="s">
        <v>1174</v>
      </c>
    </row>
    <row r="8" spans="1:9" ht="15">
      <c r="A8" s="49"/>
      <c r="B8" s="51"/>
      <c r="C8" s="51"/>
      <c r="D8" s="51"/>
      <c r="E8" s="51"/>
      <c r="F8" s="51"/>
      <c r="G8" s="51"/>
      <c r="H8" s="51"/>
      <c r="I8" s="51"/>
    </row>
    <row r="9" spans="1:9" ht="18">
      <c r="A9" s="780" t="s">
        <v>1175</v>
      </c>
      <c r="B9" s="51"/>
      <c r="C9" s="51"/>
      <c r="D9" s="51"/>
      <c r="E9" s="51"/>
      <c r="F9" s="51"/>
      <c r="G9" s="51"/>
    </row>
    <row r="10" spans="1:9" ht="18">
      <c r="A10" s="1462" t="s">
        <v>1176</v>
      </c>
      <c r="B10" s="51"/>
      <c r="C10" s="51"/>
      <c r="D10" s="51"/>
      <c r="E10" s="51"/>
    </row>
    <row r="11" spans="1:9" ht="18">
      <c r="A11" s="780" t="s">
        <v>1177</v>
      </c>
      <c r="B11" s="51"/>
      <c r="C11" s="51"/>
      <c r="D11" s="51"/>
      <c r="E11" s="51"/>
    </row>
    <row r="12" spans="1:9" ht="18">
      <c r="A12" s="780" t="s">
        <v>1178</v>
      </c>
      <c r="B12" s="51"/>
      <c r="C12" s="51"/>
      <c r="D12" s="51"/>
      <c r="E12" s="51"/>
    </row>
    <row r="13" spans="1:9" ht="18">
      <c r="A13" s="780" t="s">
        <v>1179</v>
      </c>
      <c r="B13" s="51"/>
      <c r="C13" s="51"/>
      <c r="D13" s="51"/>
      <c r="E13" s="51"/>
      <c r="F13" s="51"/>
    </row>
    <row r="14" spans="1:9" ht="18">
      <c r="A14" s="2268" t="s">
        <v>1180</v>
      </c>
      <c r="B14" s="2269"/>
      <c r="C14" s="2269"/>
      <c r="D14" s="2269"/>
      <c r="E14" s="2269"/>
      <c r="F14" s="2269"/>
      <c r="G14" s="2269"/>
      <c r="H14" s="2269"/>
    </row>
    <row r="15" spans="1:9" ht="15" customHeight="1">
      <c r="A15" s="2270" t="s">
        <v>1181</v>
      </c>
      <c r="B15" s="2270"/>
      <c r="C15" s="2270"/>
      <c r="D15" s="2270"/>
      <c r="E15" s="2270"/>
      <c r="F15" s="2270"/>
      <c r="G15" s="2270"/>
      <c r="H15" s="2270"/>
    </row>
    <row r="16" spans="1:9" ht="18">
      <c r="A16" s="51" t="s">
        <v>1182</v>
      </c>
      <c r="B16" s="51"/>
      <c r="C16" s="51"/>
      <c r="D16" s="51"/>
      <c r="E16" s="51"/>
    </row>
    <row r="17" spans="1:5" ht="18">
      <c r="A17" s="780" t="s">
        <v>1183</v>
      </c>
      <c r="B17" s="51"/>
      <c r="C17" s="51"/>
      <c r="D17" s="51"/>
      <c r="E17" s="51"/>
    </row>
    <row r="18" spans="1:5" ht="18">
      <c r="A18" s="780" t="s">
        <v>1184</v>
      </c>
    </row>
    <row r="19" spans="1:5" ht="15">
      <c r="A19" s="51"/>
      <c r="B19" s="51"/>
      <c r="C19" s="51"/>
      <c r="D19" s="51"/>
      <c r="E19" s="51"/>
    </row>
  </sheetData>
  <customSheetViews>
    <customSheetView guid="{F8F6599B-2A1F-4529-A350-AEBC686D896D}" showPageBreaks="1" fitToPage="1" printArea="1">
      <pageMargins left="0" right="0" top="0" bottom="0" header="0" footer="0"/>
      <printOptions horizontalCentered="1" verticalCentered="1" headings="1" gridLines="1"/>
      <pageSetup paperSize="5" scale="83" orientation="landscape" r:id="rId1"/>
      <headerFooter scaleWithDoc="0" alignWithMargins="0"/>
    </customSheetView>
  </customSheetViews>
  <mergeCells count="11">
    <mergeCell ref="A14:H14"/>
    <mergeCell ref="A15:H15"/>
    <mergeCell ref="A1:I1"/>
    <mergeCell ref="A2:I2"/>
    <mergeCell ref="A3:I3"/>
    <mergeCell ref="I5:I6"/>
    <mergeCell ref="A5:A6"/>
    <mergeCell ref="B5:B6"/>
    <mergeCell ref="C5:C6"/>
    <mergeCell ref="D5:D6"/>
    <mergeCell ref="E5:H5"/>
  </mergeCells>
  <printOptions horizontalCentered="1" verticalCentered="1" headings="1" gridLines="1"/>
  <pageMargins left="0.25" right="0.25" top="0.5" bottom="0.5" header="0.3" footer="0.3"/>
  <pageSetup paperSize="5" scale="83" orientation="landscape" r:id="rId2"/>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D20"/>
  <sheetViews>
    <sheetView workbookViewId="0">
      <selection activeCell="E14" sqref="E14"/>
    </sheetView>
  </sheetViews>
  <sheetFormatPr defaultColWidth="39" defaultRowHeight="15"/>
  <cols>
    <col min="1" max="1" width="63.5703125" style="51" customWidth="1"/>
    <col min="2" max="2" width="38" style="51" customWidth="1"/>
    <col min="3" max="3" width="11.42578125" style="51" customWidth="1"/>
    <col min="4" max="16384" width="39" style="51"/>
  </cols>
  <sheetData>
    <row r="1" spans="1:4" s="50" customFormat="1" ht="18.75">
      <c r="A1" s="226" t="s">
        <v>882</v>
      </c>
      <c r="B1" s="227"/>
      <c r="C1" s="48"/>
      <c r="D1" s="49"/>
    </row>
    <row r="2" spans="1:4" s="50" customFormat="1" ht="15.75">
      <c r="A2" s="943" t="s">
        <v>1185</v>
      </c>
      <c r="B2" s="228"/>
    </row>
    <row r="3" spans="1:4" s="50" customFormat="1" ht="16.5" thickBot="1">
      <c r="A3" s="943" t="s">
        <v>1186</v>
      </c>
      <c r="B3" s="228"/>
    </row>
    <row r="4" spans="1:4" ht="18.75">
      <c r="A4" s="229" t="s">
        <v>677</v>
      </c>
      <c r="B4" s="230" t="s">
        <v>1187</v>
      </c>
    </row>
    <row r="5" spans="1:4" ht="15.75">
      <c r="A5" s="1228" t="s">
        <v>688</v>
      </c>
      <c r="B5" s="1229">
        <v>62</v>
      </c>
    </row>
    <row r="6" spans="1:4" ht="15.75">
      <c r="A6" s="1228" t="s">
        <v>681</v>
      </c>
      <c r="B6" s="1229">
        <v>17797</v>
      </c>
    </row>
    <row r="7" spans="1:4" ht="18.75">
      <c r="A7" s="1228" t="s">
        <v>1188</v>
      </c>
      <c r="B7" s="1229">
        <v>1578</v>
      </c>
    </row>
    <row r="8" spans="1:4" ht="15.75">
      <c r="A8" s="1228" t="s">
        <v>689</v>
      </c>
      <c r="B8" s="1229">
        <v>180</v>
      </c>
    </row>
    <row r="9" spans="1:4" ht="15.75">
      <c r="A9" s="1228" t="s">
        <v>685</v>
      </c>
      <c r="B9" s="1229">
        <v>26</v>
      </c>
    </row>
    <row r="10" spans="1:4" ht="15.75">
      <c r="A10" s="1228" t="s">
        <v>687</v>
      </c>
      <c r="B10" s="1229">
        <v>1179</v>
      </c>
    </row>
    <row r="11" spans="1:4" ht="15.75">
      <c r="A11" s="1228" t="s">
        <v>1189</v>
      </c>
      <c r="B11" s="1229">
        <v>32388</v>
      </c>
    </row>
    <row r="12" spans="1:4" ht="15.75">
      <c r="A12" s="1228" t="s">
        <v>686</v>
      </c>
      <c r="B12" s="1229">
        <v>10374</v>
      </c>
    </row>
    <row r="13" spans="1:4" ht="15.75">
      <c r="A13" s="1228" t="s">
        <v>680</v>
      </c>
      <c r="B13" s="1229">
        <v>5656</v>
      </c>
    </row>
    <row r="14" spans="1:4" ht="18.75">
      <c r="A14" s="1228" t="s">
        <v>1190</v>
      </c>
      <c r="B14" s="1229" t="s">
        <v>268</v>
      </c>
    </row>
    <row r="15" spans="1:4" ht="15.75">
      <c r="A15" s="390" t="s">
        <v>679</v>
      </c>
      <c r="B15" s="859">
        <v>4862</v>
      </c>
    </row>
    <row r="16" spans="1:4" ht="15.75">
      <c r="A16" s="206"/>
      <c r="B16" s="231"/>
    </row>
    <row r="17" spans="1:3" ht="15.75">
      <c r="A17" s="206"/>
      <c r="B17" s="232"/>
      <c r="C17" s="52"/>
    </row>
    <row r="18" spans="1:3" ht="15.75">
      <c r="A18" s="206"/>
      <c r="B18" s="206"/>
    </row>
    <row r="19" spans="1:3" s="53" customFormat="1" ht="36.75" customHeight="1">
      <c r="A19" s="2002" t="s">
        <v>1191</v>
      </c>
      <c r="B19" s="2002"/>
    </row>
    <row r="20" spans="1:3" s="53" customFormat="1" ht="16.5" thickBot="1">
      <c r="A20" s="2002" t="s">
        <v>1192</v>
      </c>
      <c r="B20" s="2002"/>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headerFooter scaleWithDoc="0" alignWithMargins="0"/>
    </customSheetView>
  </customSheetViews>
  <mergeCells count="2">
    <mergeCell ref="A20:B20"/>
    <mergeCell ref="A19:B19"/>
  </mergeCells>
  <printOptions horizontalCentered="1" verticalCentered="1" headings="1" gridLines="1"/>
  <pageMargins left="0.25" right="0.25" top="0.5" bottom="0.5" header="0.3" footer="0.3"/>
  <pageSetup orientation="landscape" r:id="rId2"/>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D678-82F9-48EF-9AAE-7CB03F7C0631}">
  <sheetPr>
    <tabColor rgb="FF00B050"/>
  </sheetPr>
  <dimension ref="A1:H24"/>
  <sheetViews>
    <sheetView workbookViewId="0">
      <selection activeCell="L42" sqref="L42"/>
    </sheetView>
  </sheetViews>
  <sheetFormatPr defaultRowHeight="12.75"/>
  <cols>
    <col min="1" max="1" width="17.7109375" customWidth="1"/>
    <col min="2" max="2" width="17.5703125" customWidth="1"/>
    <col min="3" max="3" width="16.5703125" customWidth="1"/>
    <col min="4" max="4" width="17.42578125" customWidth="1"/>
    <col min="5" max="5" width="19.42578125" customWidth="1"/>
  </cols>
  <sheetData>
    <row r="1" spans="1:8" ht="15.75">
      <c r="A1" s="2283" t="s">
        <v>882</v>
      </c>
      <c r="B1" s="2284"/>
      <c r="C1" s="2284"/>
      <c r="D1" s="2284"/>
      <c r="E1" s="2285"/>
    </row>
    <row r="2" spans="1:8" ht="15.75">
      <c r="A2" s="2057" t="s">
        <v>1193</v>
      </c>
      <c r="B2" s="1820"/>
      <c r="C2" s="1820"/>
      <c r="D2" s="1820"/>
      <c r="E2" s="2058"/>
      <c r="F2" s="477"/>
      <c r="G2" s="477"/>
      <c r="H2" s="477"/>
    </row>
    <row r="3" spans="1:8" ht="15.75">
      <c r="A3" s="2057" t="s">
        <v>1194</v>
      </c>
      <c r="B3" s="1820"/>
      <c r="C3" s="1820"/>
      <c r="D3" s="1820"/>
      <c r="E3" s="2058"/>
      <c r="F3" s="477"/>
      <c r="G3" s="477"/>
      <c r="H3" s="477"/>
    </row>
    <row r="4" spans="1:8" ht="13.5" thickBot="1">
      <c r="A4" s="1777"/>
      <c r="B4" s="53"/>
      <c r="C4" s="53"/>
      <c r="D4" s="53"/>
      <c r="E4" s="1779"/>
    </row>
    <row r="5" spans="1:8" ht="16.5" thickBot="1">
      <c r="A5" s="2286" t="s">
        <v>965</v>
      </c>
      <c r="B5" s="2287"/>
      <c r="C5" s="2287"/>
      <c r="D5" s="2287"/>
      <c r="E5" s="2288"/>
    </row>
    <row r="6" spans="1:8" ht="77.25" thickBot="1">
      <c r="A6" s="1723" t="s">
        <v>964</v>
      </c>
      <c r="B6" s="1723" t="s">
        <v>1195</v>
      </c>
      <c r="C6" s="1723" t="s">
        <v>1196</v>
      </c>
      <c r="D6" s="1723" t="s">
        <v>1197</v>
      </c>
      <c r="E6" s="1723" t="s">
        <v>1198</v>
      </c>
      <c r="F6" s="407"/>
      <c r="G6" s="407"/>
    </row>
    <row r="7" spans="1:8">
      <c r="A7" s="1724" t="s">
        <v>944</v>
      </c>
      <c r="B7" s="123" t="s">
        <v>336</v>
      </c>
      <c r="C7" s="1725">
        <v>1.1313040000000001</v>
      </c>
      <c r="D7" s="1725">
        <v>0.63280000000000003</v>
      </c>
      <c r="E7" s="1726" t="s">
        <v>336</v>
      </c>
    </row>
    <row r="8" spans="1:8">
      <c r="A8" s="1275" t="s">
        <v>945</v>
      </c>
      <c r="B8" s="123" t="s">
        <v>336</v>
      </c>
      <c r="C8" s="1727">
        <v>1.1374280000000001</v>
      </c>
      <c r="D8" s="1727">
        <v>0.64343333333333297</v>
      </c>
      <c r="E8" s="1271" t="s">
        <v>336</v>
      </c>
    </row>
    <row r="9" spans="1:8">
      <c r="A9" s="1275" t="s">
        <v>946</v>
      </c>
      <c r="B9" s="123" t="s">
        <v>336</v>
      </c>
      <c r="C9" s="1727">
        <v>1.1348959999999999</v>
      </c>
      <c r="D9" s="1727">
        <v>0.64949999999999997</v>
      </c>
      <c r="E9" s="1271" t="s">
        <v>336</v>
      </c>
    </row>
    <row r="10" spans="1:8">
      <c r="A10" s="1275" t="s">
        <v>947</v>
      </c>
      <c r="B10" s="123" t="s">
        <v>336</v>
      </c>
      <c r="C10" s="1727">
        <v>1.1956</v>
      </c>
      <c r="D10" s="1727">
        <v>0.68103333333333305</v>
      </c>
      <c r="E10" s="1271" t="s">
        <v>336</v>
      </c>
    </row>
    <row r="11" spans="1:8">
      <c r="A11" s="1275" t="s">
        <v>948</v>
      </c>
      <c r="B11" s="123" t="s">
        <v>336</v>
      </c>
      <c r="C11" s="1727">
        <v>1.2006680000000001</v>
      </c>
      <c r="D11" s="1727">
        <v>0.68140000000000001</v>
      </c>
      <c r="E11" s="1271" t="s">
        <v>336</v>
      </c>
    </row>
    <row r="12" spans="1:8">
      <c r="A12" s="1275" t="s">
        <v>949</v>
      </c>
      <c r="B12" s="123" t="s">
        <v>336</v>
      </c>
      <c r="C12" s="1727">
        <v>1.2126399999999999</v>
      </c>
      <c r="D12" s="1727">
        <v>0.68969999999999998</v>
      </c>
      <c r="E12" s="1271" t="s">
        <v>336</v>
      </c>
    </row>
    <row r="13" spans="1:8">
      <c r="A13" s="1275" t="s">
        <v>950</v>
      </c>
      <c r="B13" s="123" t="s">
        <v>336</v>
      </c>
      <c r="C13" s="1727">
        <v>1.2222759999999999</v>
      </c>
      <c r="D13" s="1727">
        <v>0.69315000000000004</v>
      </c>
      <c r="E13" s="1271" t="s">
        <v>336</v>
      </c>
    </row>
    <row r="14" spans="1:8">
      <c r="A14" s="1275" t="s">
        <v>951</v>
      </c>
      <c r="B14" s="123" t="s">
        <v>336</v>
      </c>
      <c r="C14" s="1727">
        <v>1.233052</v>
      </c>
      <c r="D14" s="957" t="s">
        <v>336</v>
      </c>
      <c r="E14" s="1271" t="s">
        <v>336</v>
      </c>
    </row>
    <row r="15" spans="1:8">
      <c r="A15" s="1275" t="s">
        <v>952</v>
      </c>
      <c r="B15" s="123" t="s">
        <v>336</v>
      </c>
      <c r="C15" s="1727">
        <v>1.2270160000000001</v>
      </c>
      <c r="D15" s="957" t="s">
        <v>336</v>
      </c>
      <c r="E15" s="1271" t="s">
        <v>336</v>
      </c>
    </row>
    <row r="16" spans="1:8">
      <c r="A16" s="1275" t="s">
        <v>953</v>
      </c>
      <c r="B16" s="123" t="s">
        <v>336</v>
      </c>
      <c r="C16" s="1727">
        <v>1.240092</v>
      </c>
      <c r="D16" s="957" t="s">
        <v>336</v>
      </c>
      <c r="E16" s="1271" t="s">
        <v>336</v>
      </c>
    </row>
    <row r="17" spans="1:5">
      <c r="A17" s="1275" t="s">
        <v>954</v>
      </c>
      <c r="B17" s="123" t="s">
        <v>336</v>
      </c>
      <c r="C17" s="1727">
        <v>1.2418439999999999</v>
      </c>
      <c r="D17" s="957" t="s">
        <v>336</v>
      </c>
      <c r="E17" s="1271" t="s">
        <v>336</v>
      </c>
    </row>
    <row r="18" spans="1:5" ht="13.5" thickBot="1">
      <c r="A18" s="1728" t="s">
        <v>955</v>
      </c>
      <c r="B18" s="123" t="s">
        <v>336</v>
      </c>
      <c r="C18" s="1729">
        <v>1.2429920000000001</v>
      </c>
      <c r="D18" s="1730" t="s">
        <v>336</v>
      </c>
      <c r="E18" s="1731" t="s">
        <v>336</v>
      </c>
    </row>
    <row r="19" spans="1:5" ht="13.5" thickBot="1">
      <c r="A19" s="1732" t="s">
        <v>1021</v>
      </c>
      <c r="B19" s="1733"/>
      <c r="C19" s="1734">
        <v>1.2429920000000001</v>
      </c>
      <c r="D19" s="1734">
        <v>0.69315000000000004</v>
      </c>
      <c r="E19" s="1735"/>
    </row>
    <row r="20" spans="1:5">
      <c r="A20" s="53"/>
      <c r="B20" s="53"/>
      <c r="C20" s="53"/>
      <c r="D20" s="53"/>
      <c r="E20" s="53"/>
    </row>
    <row r="21" spans="1:5">
      <c r="A21" s="1736" t="s">
        <v>1199</v>
      </c>
      <c r="B21" s="53"/>
      <c r="C21" s="53"/>
      <c r="D21" s="53"/>
      <c r="E21" s="53"/>
    </row>
    <row r="22" spans="1:5">
      <c r="A22" s="53" t="s">
        <v>1200</v>
      </c>
      <c r="B22" s="53"/>
      <c r="C22" s="53"/>
      <c r="D22" s="53"/>
      <c r="E22" s="53"/>
    </row>
    <row r="23" spans="1:5" ht="30" customHeight="1">
      <c r="A23" s="1826" t="s">
        <v>1201</v>
      </c>
      <c r="B23" s="1826"/>
      <c r="C23" s="1826"/>
      <c r="D23" s="1826"/>
      <c r="E23" s="1826"/>
    </row>
    <row r="24" spans="1:5" ht="31.35" customHeight="1">
      <c r="A24" s="1846" t="s">
        <v>1202</v>
      </c>
      <c r="B24" s="1846"/>
      <c r="C24" s="1846"/>
      <c r="D24" s="1846"/>
      <c r="E24" s="1846"/>
    </row>
  </sheetData>
  <mergeCells count="6">
    <mergeCell ref="A24:E24"/>
    <mergeCell ref="A1:E1"/>
    <mergeCell ref="A2:E2"/>
    <mergeCell ref="A3:E3"/>
    <mergeCell ref="A5:E5"/>
    <mergeCell ref="A23:E2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DA94-234F-4D0A-8938-77327DEDA2AC}">
  <sheetPr>
    <tabColor rgb="FF00B050"/>
  </sheetPr>
  <dimension ref="A1:K31"/>
  <sheetViews>
    <sheetView zoomScaleNormal="100" workbookViewId="0">
      <selection activeCell="A25" sqref="A25:H25"/>
    </sheetView>
  </sheetViews>
  <sheetFormatPr defaultColWidth="9.42578125" defaultRowHeight="15"/>
  <cols>
    <col min="1" max="1" width="38.5703125" style="51" customWidth="1"/>
    <col min="2" max="3" width="14.5703125" style="51" customWidth="1"/>
    <col min="4" max="4" width="15.42578125" style="51" customWidth="1"/>
    <col min="5" max="5" width="15.42578125" style="51" bestFit="1" customWidth="1"/>
    <col min="6" max="6" width="14.5703125" style="51" customWidth="1"/>
    <col min="7" max="7" width="16.5703125" style="51" customWidth="1"/>
    <col min="8" max="8" width="77.5703125" style="51" customWidth="1"/>
    <col min="9" max="9" width="10.5703125" style="51" bestFit="1" customWidth="1"/>
    <col min="10" max="16384" width="9.42578125" style="51"/>
  </cols>
  <sheetData>
    <row r="1" spans="1:11" s="50" customFormat="1" ht="36" customHeight="1">
      <c r="A1" s="2290" t="s">
        <v>1203</v>
      </c>
      <c r="B1" s="2290"/>
      <c r="C1" s="2290"/>
      <c r="D1" s="2290"/>
      <c r="E1" s="2290"/>
      <c r="F1" s="2290"/>
      <c r="G1" s="2290"/>
      <c r="H1" s="2291"/>
    </row>
    <row r="2" spans="1:11" s="50" customFormat="1" ht="21.6" customHeight="1">
      <c r="A2" s="2292" t="s">
        <v>1204</v>
      </c>
      <c r="B2" s="1820"/>
      <c r="C2" s="1820"/>
      <c r="D2" s="1820"/>
      <c r="E2" s="1820"/>
      <c r="F2" s="1820"/>
      <c r="G2" s="1820"/>
      <c r="H2" s="2293"/>
    </row>
    <row r="3" spans="1:11" s="50" customFormat="1" ht="25.35" customHeight="1" thickBot="1">
      <c r="A3" s="1821" t="s">
        <v>884</v>
      </c>
      <c r="B3" s="1821"/>
      <c r="C3" s="1821"/>
      <c r="D3" s="1821"/>
      <c r="E3" s="1821"/>
      <c r="F3" s="1821"/>
      <c r="G3" s="1821"/>
      <c r="H3" s="2294"/>
      <c r="I3" s="678"/>
    </row>
    <row r="4" spans="1:11" s="53" customFormat="1" ht="12.75">
      <c r="A4" s="2295" t="s">
        <v>885</v>
      </c>
      <c r="B4" s="2297" t="s">
        <v>886</v>
      </c>
      <c r="C4" s="2298"/>
      <c r="D4" s="2299" t="s">
        <v>53</v>
      </c>
      <c r="E4" s="2301" t="s">
        <v>887</v>
      </c>
      <c r="F4" s="2299" t="s">
        <v>888</v>
      </c>
      <c r="G4" s="2302" t="s">
        <v>889</v>
      </c>
      <c r="H4" s="2299" t="s">
        <v>890</v>
      </c>
    </row>
    <row r="5" spans="1:11" s="53" customFormat="1" ht="18" customHeight="1" thickBot="1">
      <c r="A5" s="2296"/>
      <c r="B5" s="781" t="s">
        <v>51</v>
      </c>
      <c r="C5" s="782" t="s">
        <v>52</v>
      </c>
      <c r="D5" s="2300"/>
      <c r="E5" s="2300"/>
      <c r="F5" s="2300"/>
      <c r="G5" s="2063"/>
      <c r="H5" s="2300"/>
    </row>
    <row r="6" spans="1:11" s="53" customFormat="1" ht="12.75">
      <c r="A6" s="81" t="s">
        <v>891</v>
      </c>
      <c r="B6" s="1605">
        <v>182035.92</v>
      </c>
      <c r="C6" s="82"/>
      <c r="D6" s="1612">
        <f>B6+C6</f>
        <v>182035.92</v>
      </c>
      <c r="E6" s="1613">
        <f>361080+G6</f>
        <v>349211.12</v>
      </c>
      <c r="F6" s="788">
        <f>D6/E6</f>
        <v>0.52127755840077494</v>
      </c>
      <c r="G6" s="1621">
        <v>-11868.880000000001</v>
      </c>
      <c r="H6" s="795" t="s">
        <v>1205</v>
      </c>
      <c r="I6" s="85"/>
    </row>
    <row r="7" spans="1:11" s="53" customFormat="1" ht="12.75">
      <c r="A7" s="81" t="s">
        <v>893</v>
      </c>
      <c r="B7" s="1606">
        <v>17293.91</v>
      </c>
      <c r="C7" s="86"/>
      <c r="D7" s="1612">
        <f t="shared" ref="D7:D14" si="0">B7+C7</f>
        <v>17293.91</v>
      </c>
      <c r="E7" s="1613">
        <f>12874+G7</f>
        <v>17293.91</v>
      </c>
      <c r="F7" s="788">
        <f t="shared" ref="F7:F14" si="1">D7/E7</f>
        <v>1</v>
      </c>
      <c r="G7" s="1621">
        <v>4419.91</v>
      </c>
      <c r="H7" s="794" t="s">
        <v>1206</v>
      </c>
      <c r="I7" s="85"/>
    </row>
    <row r="8" spans="1:11" s="53" customFormat="1" ht="12.75">
      <c r="A8" s="785" t="s">
        <v>895</v>
      </c>
      <c r="B8" s="1607">
        <v>876.14</v>
      </c>
      <c r="C8" s="1307"/>
      <c r="D8" s="1612">
        <f t="shared" si="0"/>
        <v>876.14</v>
      </c>
      <c r="E8" s="1612">
        <v>923</v>
      </c>
      <c r="F8" s="788">
        <f t="shared" si="1"/>
        <v>0.94923076923076921</v>
      </c>
      <c r="G8" s="1621"/>
      <c r="H8" s="795"/>
      <c r="I8" s="85"/>
    </row>
    <row r="9" spans="1:11" s="53" customFormat="1" ht="12.75">
      <c r="A9" s="785" t="s">
        <v>896</v>
      </c>
      <c r="B9" s="1607">
        <v>22109.86</v>
      </c>
      <c r="C9" s="1307"/>
      <c r="D9" s="1612">
        <f t="shared" si="0"/>
        <v>22109.86</v>
      </c>
      <c r="E9" s="1612">
        <v>151500</v>
      </c>
      <c r="F9" s="788">
        <f t="shared" si="1"/>
        <v>0.1459396699669967</v>
      </c>
      <c r="G9" s="1621"/>
      <c r="H9" s="796"/>
      <c r="I9" s="85"/>
    </row>
    <row r="10" spans="1:11" s="53" customFormat="1" ht="12.75">
      <c r="A10" s="786" t="s">
        <v>203</v>
      </c>
      <c r="B10" s="1607">
        <v>0</v>
      </c>
      <c r="C10" s="1307"/>
      <c r="D10" s="1612">
        <f t="shared" si="0"/>
        <v>0</v>
      </c>
      <c r="E10" s="1612">
        <v>0</v>
      </c>
      <c r="F10" s="788">
        <v>0</v>
      </c>
      <c r="G10" s="1621"/>
      <c r="H10" s="796"/>
      <c r="I10" s="85"/>
    </row>
    <row r="11" spans="1:11" s="53" customFormat="1" ht="12.75">
      <c r="A11" s="785" t="s">
        <v>900</v>
      </c>
      <c r="B11" s="1607">
        <v>0</v>
      </c>
      <c r="C11" s="1307"/>
      <c r="D11" s="1612">
        <f t="shared" si="0"/>
        <v>0</v>
      </c>
      <c r="E11" s="1612">
        <v>50000</v>
      </c>
      <c r="F11" s="788">
        <v>0</v>
      </c>
      <c r="G11" s="1621"/>
      <c r="H11" s="796"/>
      <c r="I11" s="85"/>
    </row>
    <row r="12" spans="1:11" s="53" customFormat="1" ht="12.75">
      <c r="A12" s="786" t="s">
        <v>108</v>
      </c>
      <c r="B12" s="1607">
        <v>52108.97</v>
      </c>
      <c r="C12" s="1307"/>
      <c r="D12" s="1612">
        <f t="shared" si="0"/>
        <v>52108.97</v>
      </c>
      <c r="E12" s="1612">
        <f>44660+G12</f>
        <v>52108.97</v>
      </c>
      <c r="F12" s="788">
        <f t="shared" si="1"/>
        <v>1</v>
      </c>
      <c r="G12" s="1621">
        <v>7448.9700000000012</v>
      </c>
      <c r="H12" s="794" t="s">
        <v>1206</v>
      </c>
      <c r="I12" s="85"/>
    </row>
    <row r="13" spans="1:11" s="53" customFormat="1" ht="12.75">
      <c r="A13" s="786" t="s">
        <v>109</v>
      </c>
      <c r="B13" s="1607">
        <v>26908.240000000002</v>
      </c>
      <c r="C13" s="1307"/>
      <c r="D13" s="1612">
        <f t="shared" si="0"/>
        <v>26908.240000000002</v>
      </c>
      <c r="E13" s="1612">
        <v>71930</v>
      </c>
      <c r="F13" s="788">
        <f t="shared" si="1"/>
        <v>0.37408925344084532</v>
      </c>
      <c r="G13" s="1621"/>
      <c r="H13" s="795"/>
      <c r="I13" s="88"/>
    </row>
    <row r="14" spans="1:11" s="53" customFormat="1" ht="12.75">
      <c r="A14" s="785" t="s">
        <v>110</v>
      </c>
      <c r="B14" s="1608">
        <v>8095.43</v>
      </c>
      <c r="C14" s="89"/>
      <c r="D14" s="1612">
        <f t="shared" si="0"/>
        <v>8095.43</v>
      </c>
      <c r="E14" s="1614">
        <v>10183</v>
      </c>
      <c r="F14" s="788">
        <f t="shared" si="1"/>
        <v>0.79499459884120594</v>
      </c>
      <c r="G14" s="1622"/>
      <c r="H14" s="796"/>
      <c r="I14" s="85"/>
      <c r="K14" s="156"/>
    </row>
    <row r="15" spans="1:11" s="53" customFormat="1" ht="12.75">
      <c r="A15" s="377"/>
      <c r="B15" s="1609"/>
      <c r="C15" s="783"/>
      <c r="D15" s="1615"/>
      <c r="E15" s="1615"/>
      <c r="F15" s="789"/>
      <c r="G15" s="1623"/>
      <c r="H15" s="789"/>
    </row>
    <row r="16" spans="1:11" s="53" customFormat="1" ht="15.75">
      <c r="A16" s="328" t="s">
        <v>901</v>
      </c>
      <c r="B16" s="1610">
        <f>SUM(B6:B9)+SUM(B10:B14)</f>
        <v>309428.47000000003</v>
      </c>
      <c r="C16" s="784">
        <f>SUM(C6:C9)+SUM(C10:C14)</f>
        <v>0</v>
      </c>
      <c r="D16" s="1616">
        <f>SUM(D6:D9)+SUM(D10:D14)</f>
        <v>309428.47000000003</v>
      </c>
      <c r="E16" s="1616">
        <f>SUM(E6:E9)+SUM(E10:E14)</f>
        <v>703150</v>
      </c>
      <c r="F16" s="790">
        <f>D16/E16</f>
        <v>0.44006039963023541</v>
      </c>
      <c r="G16" s="1624">
        <f>SUM(G6:G14)</f>
        <v>0</v>
      </c>
      <c r="H16" s="790"/>
      <c r="I16" s="277"/>
    </row>
    <row r="17" spans="1:9" s="53" customFormat="1" ht="13.5" thickBot="1">
      <c r="A17" s="377"/>
      <c r="B17" s="1609"/>
      <c r="C17" s="783"/>
      <c r="D17" s="1615"/>
      <c r="E17" s="1615"/>
      <c r="F17" s="789"/>
      <c r="G17" s="1623"/>
      <c r="H17" s="789"/>
    </row>
    <row r="18" spans="1:9" s="53" customFormat="1" ht="15.75">
      <c r="A18" s="332" t="s">
        <v>1207</v>
      </c>
      <c r="B18" s="1605">
        <v>4692214</v>
      </c>
      <c r="C18" s="82"/>
      <c r="D18" s="1617">
        <f>B18+C18</f>
        <v>4692214</v>
      </c>
      <c r="E18" s="1618">
        <v>3711343</v>
      </c>
      <c r="F18" s="791">
        <f>D18/E18</f>
        <v>1.2642900427149957</v>
      </c>
      <c r="G18" s="1625">
        <v>0</v>
      </c>
      <c r="H18" s="791"/>
    </row>
    <row r="19" spans="1:9" s="53" customFormat="1" ht="12.75">
      <c r="A19" s="787" t="s">
        <v>903</v>
      </c>
      <c r="B19" s="1607">
        <v>0</v>
      </c>
      <c r="C19" s="1307">
        <v>0</v>
      </c>
      <c r="D19" s="1619">
        <f t="shared" ref="D19" si="2">B19+C19</f>
        <v>0</v>
      </c>
      <c r="E19" s="1612">
        <v>0</v>
      </c>
      <c r="F19" s="792">
        <v>0</v>
      </c>
      <c r="G19" s="1625">
        <v>0</v>
      </c>
      <c r="H19" s="792"/>
    </row>
    <row r="20" spans="1:9" s="53" customFormat="1" ht="13.5" thickBot="1">
      <c r="A20" s="377"/>
      <c r="B20" s="1609"/>
      <c r="C20" s="783"/>
      <c r="D20" s="1615"/>
      <c r="E20" s="1615"/>
      <c r="F20" s="789"/>
      <c r="G20" s="1623"/>
      <c r="H20" s="789"/>
    </row>
    <row r="21" spans="1:9" s="53" customFormat="1" ht="26.25" thickBot="1">
      <c r="A21" s="329" t="s">
        <v>904</v>
      </c>
      <c r="B21" s="1611">
        <f>B16+B18+B19</f>
        <v>5001642.47</v>
      </c>
      <c r="C21" s="330">
        <f t="shared" ref="C21:E21" si="3">C16+C18+C19</f>
        <v>0</v>
      </c>
      <c r="D21" s="1620">
        <f t="shared" si="3"/>
        <v>5001642.47</v>
      </c>
      <c r="E21" s="1620">
        <f t="shared" si="3"/>
        <v>4414493</v>
      </c>
      <c r="F21" s="793">
        <f>D21/E21</f>
        <v>1.1330049611586199</v>
      </c>
      <c r="G21" s="1620">
        <f>SUM(G6:G14)</f>
        <v>0</v>
      </c>
      <c r="H21" s="793"/>
      <c r="I21" s="277"/>
    </row>
    <row r="22" spans="1:9">
      <c r="B22" s="314"/>
      <c r="C22" s="314"/>
      <c r="D22" s="314"/>
      <c r="E22" s="314"/>
      <c r="G22" s="314"/>
    </row>
    <row r="23" spans="1:9" ht="16.5">
      <c r="A23" s="2053" t="s">
        <v>1208</v>
      </c>
      <c r="B23" s="2053"/>
      <c r="C23" s="2053"/>
      <c r="D23" s="2053"/>
      <c r="E23" s="2053"/>
      <c r="F23" s="2053"/>
      <c r="G23" s="2053"/>
      <c r="H23" s="2053"/>
    </row>
    <row r="24" spans="1:9" ht="16.5">
      <c r="A24" s="2053" t="s">
        <v>1209</v>
      </c>
      <c r="B24" s="2053"/>
      <c r="C24" s="2053"/>
      <c r="D24" s="2053"/>
      <c r="E24" s="2053"/>
      <c r="F24" s="2053"/>
      <c r="G24" s="2053"/>
      <c r="H24" s="2053"/>
    </row>
    <row r="25" spans="1:9">
      <c r="A25" s="2053" t="s">
        <v>1210</v>
      </c>
      <c r="B25" s="2053"/>
      <c r="C25" s="2053"/>
      <c r="D25" s="2053"/>
      <c r="E25" s="2053"/>
      <c r="F25" s="2053"/>
      <c r="G25" s="2053"/>
      <c r="H25" s="2053"/>
    </row>
    <row r="26" spans="1:9">
      <c r="A26" s="496"/>
      <c r="B26" s="498"/>
      <c r="C26" s="498"/>
      <c r="D26" s="498"/>
      <c r="E26" s="498"/>
      <c r="F26" s="498"/>
      <c r="G26" s="498"/>
      <c r="H26" s="498"/>
    </row>
    <row r="27" spans="1:9">
      <c r="A27" s="166"/>
      <c r="B27" s="731"/>
      <c r="C27" s="732"/>
    </row>
    <row r="28" spans="1:9">
      <c r="A28" s="2289"/>
      <c r="B28" s="2289"/>
      <c r="C28" s="2289"/>
    </row>
    <row r="29" spans="1:9">
      <c r="A29" s="454"/>
      <c r="B29" s="166"/>
      <c r="C29" s="732"/>
    </row>
    <row r="30" spans="1:9">
      <c r="G30" s="314"/>
    </row>
    <row r="31" spans="1:9">
      <c r="G31" s="314"/>
    </row>
  </sheetData>
  <mergeCells count="14">
    <mergeCell ref="A23:H23"/>
    <mergeCell ref="A24:H24"/>
    <mergeCell ref="A25:H25"/>
    <mergeCell ref="A28:C28"/>
    <mergeCell ref="A1:H1"/>
    <mergeCell ref="A2:H2"/>
    <mergeCell ref="A3:H3"/>
    <mergeCell ref="A4:A5"/>
    <mergeCell ref="B4:C4"/>
    <mergeCell ref="D4:D5"/>
    <mergeCell ref="E4:E5"/>
    <mergeCell ref="F4:F5"/>
    <mergeCell ref="G4:G5"/>
    <mergeCell ref="H4:H5"/>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6334-2D8C-4684-B83D-7D3AAF2030B3}">
  <sheetPr>
    <tabColor rgb="FF00B050"/>
  </sheetPr>
  <dimension ref="A1:AD32"/>
  <sheetViews>
    <sheetView zoomScale="70" zoomScaleNormal="70" workbookViewId="0">
      <selection activeCell="C34" sqref="C34"/>
    </sheetView>
  </sheetViews>
  <sheetFormatPr defaultColWidth="9.42578125" defaultRowHeight="15"/>
  <cols>
    <col min="1" max="1" width="15.42578125" style="50" customWidth="1"/>
    <col min="2" max="2" width="11" style="51" customWidth="1"/>
    <col min="3" max="4" width="11.5703125" style="51" customWidth="1"/>
    <col min="5" max="5" width="13.42578125" style="51" customWidth="1"/>
    <col min="6" max="7" width="11.5703125" style="51" customWidth="1"/>
    <col min="8" max="8" width="11.42578125" style="51" customWidth="1"/>
    <col min="9" max="9" width="12" style="51" customWidth="1"/>
    <col min="10" max="10" width="12.42578125" style="51" customWidth="1"/>
    <col min="11" max="11" width="13.42578125" style="51" customWidth="1"/>
    <col min="12" max="12" width="11.5703125" style="51" customWidth="1"/>
    <col min="13" max="13" width="13.42578125" style="51" customWidth="1"/>
    <col min="14" max="14" width="11.42578125" style="51" customWidth="1"/>
    <col min="15" max="15" width="14.7109375" style="51" customWidth="1"/>
    <col min="16" max="16" width="12.42578125" style="51" customWidth="1"/>
    <col min="17" max="17" width="10.5703125" style="51" customWidth="1"/>
    <col min="18" max="18" width="14.42578125" style="51" customWidth="1"/>
    <col min="19" max="19" width="9.42578125" style="51"/>
    <col min="20" max="20" width="11.42578125" style="51" customWidth="1"/>
    <col min="21" max="21" width="10.5703125" style="51" customWidth="1"/>
    <col min="22" max="25" width="9.42578125" style="51"/>
    <col min="26" max="26" width="12.42578125" style="51" customWidth="1"/>
    <col min="27" max="27" width="12" style="51" customWidth="1"/>
    <col min="28" max="28" width="11.42578125" style="51" customWidth="1"/>
    <col min="29" max="16384" width="9.42578125" style="51"/>
  </cols>
  <sheetData>
    <row r="1" spans="1:30" ht="26.85" customHeight="1" thickBot="1">
      <c r="A1" s="2071" t="s">
        <v>1203</v>
      </c>
      <c r="B1" s="2072"/>
      <c r="C1" s="2072"/>
      <c r="D1" s="2072"/>
      <c r="E1" s="2072"/>
      <c r="F1" s="2072"/>
      <c r="G1" s="2072"/>
      <c r="H1" s="2072"/>
      <c r="I1" s="2072"/>
      <c r="J1" s="2072"/>
      <c r="K1" s="2072"/>
      <c r="L1" s="2072"/>
      <c r="M1" s="2072"/>
      <c r="N1" s="2072"/>
      <c r="O1" s="2072"/>
      <c r="P1" s="2072"/>
      <c r="Q1" s="2072"/>
      <c r="R1" s="2072"/>
      <c r="S1" s="2072"/>
      <c r="T1" s="2072"/>
      <c r="U1" s="2072"/>
      <c r="V1" s="2072"/>
      <c r="W1" s="2072"/>
      <c r="X1" s="2072"/>
      <c r="Y1" s="2072"/>
      <c r="Z1" s="2072"/>
      <c r="AA1" s="2072"/>
      <c r="AB1" s="2073"/>
    </row>
    <row r="2" spans="1:30" ht="24.6" customHeight="1" thickBot="1">
      <c r="A2" s="2071" t="s">
        <v>1211</v>
      </c>
      <c r="B2" s="2072"/>
      <c r="C2" s="2072"/>
      <c r="D2" s="2072"/>
      <c r="E2" s="2072"/>
      <c r="F2" s="2072"/>
      <c r="G2" s="2072"/>
      <c r="H2" s="2072"/>
      <c r="I2" s="2072"/>
      <c r="J2" s="2072"/>
      <c r="K2" s="2072"/>
      <c r="L2" s="2072"/>
      <c r="M2" s="2072"/>
      <c r="N2" s="2072"/>
      <c r="O2" s="2072"/>
      <c r="P2" s="2072"/>
      <c r="Q2" s="2072"/>
      <c r="R2" s="2072"/>
      <c r="S2" s="2072"/>
      <c r="T2" s="2072"/>
      <c r="U2" s="2072"/>
      <c r="V2" s="2072"/>
      <c r="W2" s="2072"/>
      <c r="X2" s="2072"/>
      <c r="Y2" s="2072"/>
      <c r="Z2" s="2072"/>
      <c r="AA2" s="2072"/>
      <c r="AB2" s="2073"/>
    </row>
    <row r="3" spans="1:30" ht="24.6" customHeight="1" thickBot="1">
      <c r="A3" s="2074" t="s">
        <v>909</v>
      </c>
      <c r="B3" s="2075"/>
      <c r="C3" s="2075"/>
      <c r="D3" s="2075"/>
      <c r="E3" s="2075"/>
      <c r="F3" s="2075"/>
      <c r="G3" s="2075"/>
      <c r="H3" s="2075"/>
      <c r="I3" s="2075"/>
      <c r="J3" s="2075"/>
      <c r="K3" s="2075"/>
      <c r="L3" s="2075"/>
      <c r="M3" s="2075"/>
      <c r="N3" s="2075"/>
      <c r="O3" s="2075"/>
      <c r="P3" s="2075"/>
      <c r="Q3" s="2075"/>
      <c r="R3" s="2075"/>
      <c r="S3" s="2075"/>
      <c r="T3" s="2075"/>
      <c r="U3" s="2075"/>
      <c r="V3" s="2075"/>
      <c r="W3" s="2075"/>
      <c r="X3" s="2075"/>
      <c r="Y3" s="2075"/>
      <c r="Z3" s="2075"/>
      <c r="AA3" s="2075"/>
      <c r="AB3" s="2076"/>
    </row>
    <row r="4" spans="1:30" ht="18.600000000000001" customHeight="1" thickBot="1">
      <c r="A4" s="2077"/>
      <c r="B4" s="2080" t="s">
        <v>910</v>
      </c>
      <c r="C4" s="2081"/>
      <c r="D4" s="2081"/>
      <c r="E4" s="2081"/>
      <c r="F4" s="2081"/>
      <c r="G4" s="2081"/>
      <c r="H4" s="2081"/>
      <c r="I4" s="2081"/>
      <c r="J4" s="2081"/>
      <c r="K4" s="2082"/>
      <c r="L4" s="2083" t="s">
        <v>911</v>
      </c>
      <c r="M4" s="2084"/>
      <c r="N4" s="2084"/>
      <c r="O4" s="2085"/>
      <c r="P4" s="2086" t="s">
        <v>912</v>
      </c>
      <c r="Q4" s="2087"/>
      <c r="R4" s="2087"/>
      <c r="S4" s="2087"/>
      <c r="T4" s="2087"/>
      <c r="U4" s="2088" t="s">
        <v>913</v>
      </c>
      <c r="V4" s="2089"/>
      <c r="W4" s="2106" t="s">
        <v>1212</v>
      </c>
      <c r="X4" s="2107"/>
      <c r="Y4" s="2108"/>
      <c r="Z4" s="2090" t="s">
        <v>1213</v>
      </c>
      <c r="AA4" s="2092" t="s">
        <v>1214</v>
      </c>
      <c r="AB4" s="2099" t="s">
        <v>917</v>
      </c>
      <c r="AC4" s="53"/>
    </row>
    <row r="5" spans="1:30" ht="29.85" customHeight="1" thickBot="1">
      <c r="A5" s="2078"/>
      <c r="B5" s="2095" t="s">
        <v>918</v>
      </c>
      <c r="C5" s="2100"/>
      <c r="D5" s="2100"/>
      <c r="E5" s="2093"/>
      <c r="F5" s="2101" t="s">
        <v>919</v>
      </c>
      <c r="G5" s="2102"/>
      <c r="H5" s="2102"/>
      <c r="I5" s="2102"/>
      <c r="J5" s="2103"/>
      <c r="K5" s="2102" t="s">
        <v>920</v>
      </c>
      <c r="L5" s="2095" t="s">
        <v>921</v>
      </c>
      <c r="M5" s="2100" t="s">
        <v>922</v>
      </c>
      <c r="N5" s="2100" t="s">
        <v>923</v>
      </c>
      <c r="O5" s="2115" t="s">
        <v>924</v>
      </c>
      <c r="P5" s="2095" t="s">
        <v>925</v>
      </c>
      <c r="Q5" s="2100" t="s">
        <v>926</v>
      </c>
      <c r="R5" s="2100" t="s">
        <v>927</v>
      </c>
      <c r="S5" s="2113" t="s">
        <v>928</v>
      </c>
      <c r="T5" s="2093" t="s">
        <v>929</v>
      </c>
      <c r="U5" s="2095" t="s">
        <v>930</v>
      </c>
      <c r="V5" s="2097" t="s">
        <v>931</v>
      </c>
      <c r="W5" s="2109"/>
      <c r="X5" s="2110"/>
      <c r="Y5" s="2111"/>
      <c r="Z5" s="2090"/>
      <c r="AA5" s="2092"/>
      <c r="AB5" s="2099"/>
      <c r="AC5" s="53"/>
    </row>
    <row r="6" spans="1:30" ht="31.5" thickBot="1">
      <c r="A6" s="2079"/>
      <c r="B6" s="435" t="s">
        <v>932</v>
      </c>
      <c r="C6" s="436" t="s">
        <v>933</v>
      </c>
      <c r="D6" s="436" t="s">
        <v>934</v>
      </c>
      <c r="E6" s="851" t="s">
        <v>935</v>
      </c>
      <c r="F6" s="435" t="s">
        <v>936</v>
      </c>
      <c r="G6" s="436" t="s">
        <v>937</v>
      </c>
      <c r="H6" s="436" t="s">
        <v>938</v>
      </c>
      <c r="I6" s="930" t="s">
        <v>939</v>
      </c>
      <c r="J6" s="851" t="s">
        <v>940</v>
      </c>
      <c r="K6" s="2081"/>
      <c r="L6" s="2096"/>
      <c r="M6" s="2112"/>
      <c r="N6" s="2112"/>
      <c r="O6" s="2085"/>
      <c r="P6" s="2096"/>
      <c r="Q6" s="2112"/>
      <c r="R6" s="2112"/>
      <c r="S6" s="2114"/>
      <c r="T6" s="2094"/>
      <c r="U6" s="2096"/>
      <c r="V6" s="2098"/>
      <c r="W6" s="1379" t="s">
        <v>941</v>
      </c>
      <c r="X6" s="1379" t="s">
        <v>942</v>
      </c>
      <c r="Y6" s="1379" t="s">
        <v>943</v>
      </c>
      <c r="Z6" s="2091"/>
      <c r="AA6" s="2084"/>
      <c r="AB6" s="2085"/>
      <c r="AC6" s="53"/>
    </row>
    <row r="7" spans="1:30">
      <c r="A7" s="74" t="s">
        <v>944</v>
      </c>
      <c r="B7" s="175">
        <v>0</v>
      </c>
      <c r="C7" s="176">
        <v>0</v>
      </c>
      <c r="D7" s="176">
        <v>0</v>
      </c>
      <c r="E7" s="177">
        <f t="shared" ref="E7:E18" si="0">SUM(B7:D7)</f>
        <v>0</v>
      </c>
      <c r="F7" s="175">
        <v>172</v>
      </c>
      <c r="G7" s="176">
        <v>39</v>
      </c>
      <c r="H7" s="176">
        <v>13</v>
      </c>
      <c r="I7" s="178">
        <v>5</v>
      </c>
      <c r="J7" s="179">
        <f>SUM(F7:I7)</f>
        <v>229</v>
      </c>
      <c r="K7" s="180">
        <f>E7+J7</f>
        <v>229</v>
      </c>
      <c r="L7" s="1311">
        <v>6</v>
      </c>
      <c r="M7" s="176">
        <v>39</v>
      </c>
      <c r="N7" s="181">
        <v>0</v>
      </c>
      <c r="O7" s="182">
        <f>SUM(L7:N7)</f>
        <v>45</v>
      </c>
      <c r="P7" s="183">
        <v>208</v>
      </c>
      <c r="Q7" s="181">
        <v>0</v>
      </c>
      <c r="R7" s="181">
        <v>-3</v>
      </c>
      <c r="S7" s="182">
        <v>-293</v>
      </c>
      <c r="T7" s="184">
        <f t="shared" ref="T7:T18" si="1">SUM(P7:S7)</f>
        <v>-88</v>
      </c>
      <c r="U7" s="448">
        <f>K7+O7</f>
        <v>274</v>
      </c>
      <c r="V7" s="449">
        <f>K7-T7</f>
        <v>317</v>
      </c>
      <c r="W7" s="447">
        <v>7864</v>
      </c>
      <c r="X7" s="181">
        <v>4060</v>
      </c>
      <c r="Y7" s="181">
        <v>83</v>
      </c>
      <c r="Z7" s="447">
        <v>11800</v>
      </c>
      <c r="AA7" s="176">
        <v>43709</v>
      </c>
      <c r="AB7" s="185">
        <f>Z7/AA7</f>
        <v>0.26996728362579792</v>
      </c>
      <c r="AC7" s="53"/>
    </row>
    <row r="8" spans="1:30">
      <c r="A8" s="852" t="s">
        <v>945</v>
      </c>
      <c r="B8" s="1311">
        <v>0</v>
      </c>
      <c r="C8" s="1141">
        <v>0</v>
      </c>
      <c r="D8" s="1141">
        <v>0</v>
      </c>
      <c r="E8" s="177">
        <f t="shared" si="0"/>
        <v>0</v>
      </c>
      <c r="F8" s="1311">
        <v>245</v>
      </c>
      <c r="G8" s="1141">
        <v>15</v>
      </c>
      <c r="H8" s="1141">
        <v>28</v>
      </c>
      <c r="I8" s="186">
        <v>5</v>
      </c>
      <c r="J8" s="1312">
        <f t="shared" ref="J8:J18" si="2">F8+G8+H8+I8</f>
        <v>293</v>
      </c>
      <c r="K8" s="180">
        <f t="shared" ref="K8:K18" si="3">E8+J8</f>
        <v>293</v>
      </c>
      <c r="L8" s="1311">
        <v>4</v>
      </c>
      <c r="M8" s="1141">
        <v>47</v>
      </c>
      <c r="N8" s="1142">
        <v>0</v>
      </c>
      <c r="O8" s="182">
        <f t="shared" ref="O8:O18" si="4">SUM(L8:N8)</f>
        <v>51</v>
      </c>
      <c r="P8" s="1313">
        <v>173</v>
      </c>
      <c r="Q8" s="1142">
        <v>0</v>
      </c>
      <c r="R8" s="1142">
        <v>-2</v>
      </c>
      <c r="S8" s="182">
        <v>239</v>
      </c>
      <c r="T8" s="184">
        <f t="shared" si="1"/>
        <v>410</v>
      </c>
      <c r="U8" s="183">
        <f t="shared" ref="U8:U18" si="5">K8+O8</f>
        <v>344</v>
      </c>
      <c r="V8" s="184">
        <f t="shared" ref="V8:V18" si="6">K8-T8</f>
        <v>-117</v>
      </c>
      <c r="W8" s="931">
        <v>7779</v>
      </c>
      <c r="X8" s="1142">
        <v>4050</v>
      </c>
      <c r="Y8" s="1142">
        <v>82</v>
      </c>
      <c r="Z8" s="447">
        <v>11683</v>
      </c>
      <c r="AA8" s="176">
        <v>43709</v>
      </c>
      <c r="AB8" s="185">
        <f t="shared" ref="AB8:AB18" si="7">Z8/AA8</f>
        <v>0.26729048937289801</v>
      </c>
      <c r="AC8" s="54"/>
      <c r="AD8" s="55"/>
    </row>
    <row r="9" spans="1:30">
      <c r="A9" s="852" t="s">
        <v>946</v>
      </c>
      <c r="B9" s="1311">
        <v>0</v>
      </c>
      <c r="C9" s="1141">
        <v>0</v>
      </c>
      <c r="D9" s="1141">
        <v>0</v>
      </c>
      <c r="E9" s="177">
        <f t="shared" si="0"/>
        <v>0</v>
      </c>
      <c r="F9" s="1311">
        <v>251</v>
      </c>
      <c r="G9" s="1141">
        <v>10</v>
      </c>
      <c r="H9" s="1141">
        <v>26</v>
      </c>
      <c r="I9" s="186">
        <v>0</v>
      </c>
      <c r="J9" s="1312">
        <f t="shared" si="2"/>
        <v>287</v>
      </c>
      <c r="K9" s="180">
        <f t="shared" si="3"/>
        <v>287</v>
      </c>
      <c r="L9" s="1311">
        <v>2</v>
      </c>
      <c r="M9" s="1141">
        <v>47</v>
      </c>
      <c r="N9" s="1142">
        <v>0</v>
      </c>
      <c r="O9" s="182">
        <f t="shared" si="4"/>
        <v>49</v>
      </c>
      <c r="P9" s="1313">
        <v>64</v>
      </c>
      <c r="Q9" s="1142">
        <v>0</v>
      </c>
      <c r="R9" s="1142">
        <v>-1</v>
      </c>
      <c r="S9" s="182">
        <v>235</v>
      </c>
      <c r="T9" s="184">
        <f t="shared" si="1"/>
        <v>298</v>
      </c>
      <c r="U9" s="183">
        <f t="shared" si="5"/>
        <v>336</v>
      </c>
      <c r="V9" s="184">
        <f t="shared" si="6"/>
        <v>-11</v>
      </c>
      <c r="W9" s="931">
        <v>7781</v>
      </c>
      <c r="X9" s="1142">
        <v>4023</v>
      </c>
      <c r="Y9" s="1142">
        <v>81</v>
      </c>
      <c r="Z9" s="447">
        <v>11672</v>
      </c>
      <c r="AA9" s="176">
        <v>43709</v>
      </c>
      <c r="AB9" s="185">
        <f t="shared" si="7"/>
        <v>0.26703882495595871</v>
      </c>
      <c r="AC9" s="54"/>
      <c r="AD9" s="55"/>
    </row>
    <row r="10" spans="1:30">
      <c r="A10" s="852" t="s">
        <v>947</v>
      </c>
      <c r="B10" s="1311">
        <v>0</v>
      </c>
      <c r="C10" s="1141">
        <v>0</v>
      </c>
      <c r="D10" s="1141">
        <v>0</v>
      </c>
      <c r="E10" s="177">
        <f t="shared" si="0"/>
        <v>0</v>
      </c>
      <c r="F10" s="1311">
        <v>159</v>
      </c>
      <c r="G10" s="1141">
        <v>19</v>
      </c>
      <c r="H10" s="1141">
        <v>6</v>
      </c>
      <c r="I10" s="186">
        <v>3</v>
      </c>
      <c r="J10" s="1312">
        <f t="shared" si="2"/>
        <v>187</v>
      </c>
      <c r="K10" s="180">
        <f t="shared" si="3"/>
        <v>187</v>
      </c>
      <c r="L10" s="1311">
        <v>0</v>
      </c>
      <c r="M10" s="1141">
        <v>33</v>
      </c>
      <c r="N10" s="1142">
        <v>0</v>
      </c>
      <c r="O10" s="182">
        <f t="shared" si="4"/>
        <v>33</v>
      </c>
      <c r="P10" s="1313">
        <v>4</v>
      </c>
      <c r="Q10" s="1142">
        <v>0</v>
      </c>
      <c r="R10" s="1142">
        <v>0</v>
      </c>
      <c r="S10" s="182">
        <v>-693</v>
      </c>
      <c r="T10" s="184">
        <f t="shared" si="1"/>
        <v>-689</v>
      </c>
      <c r="U10" s="183">
        <f t="shared" si="5"/>
        <v>220</v>
      </c>
      <c r="V10" s="184">
        <f t="shared" si="6"/>
        <v>876</v>
      </c>
      <c r="W10" s="931">
        <v>8378</v>
      </c>
      <c r="X10" s="1142">
        <v>4220</v>
      </c>
      <c r="Y10" s="1142">
        <v>81</v>
      </c>
      <c r="Z10" s="447">
        <v>12548</v>
      </c>
      <c r="AA10" s="176">
        <v>43709</v>
      </c>
      <c r="AB10" s="185">
        <f t="shared" si="7"/>
        <v>0.28708046397767051</v>
      </c>
      <c r="AC10" s="54"/>
      <c r="AD10" s="55"/>
    </row>
    <row r="11" spans="1:30">
      <c r="A11" s="852" t="s">
        <v>948</v>
      </c>
      <c r="B11" s="1311">
        <v>0</v>
      </c>
      <c r="C11" s="1141">
        <v>0</v>
      </c>
      <c r="D11" s="1141">
        <v>0</v>
      </c>
      <c r="E11" s="177">
        <f t="shared" si="0"/>
        <v>0</v>
      </c>
      <c r="F11" s="1311">
        <v>150</v>
      </c>
      <c r="G11" s="1141">
        <v>20</v>
      </c>
      <c r="H11" s="1141">
        <v>7</v>
      </c>
      <c r="I11" s="186">
        <v>0</v>
      </c>
      <c r="J11" s="1312">
        <f t="shared" si="2"/>
        <v>177</v>
      </c>
      <c r="K11" s="180">
        <f t="shared" si="3"/>
        <v>177</v>
      </c>
      <c r="L11" s="1311">
        <v>0</v>
      </c>
      <c r="M11" s="1141">
        <v>46</v>
      </c>
      <c r="N11" s="1142">
        <v>0</v>
      </c>
      <c r="O11" s="182">
        <f t="shared" si="4"/>
        <v>46</v>
      </c>
      <c r="P11" s="1313">
        <v>2</v>
      </c>
      <c r="Q11" s="1142">
        <v>0</v>
      </c>
      <c r="R11" s="1142">
        <v>4</v>
      </c>
      <c r="S11" s="182">
        <v>302</v>
      </c>
      <c r="T11" s="184">
        <f t="shared" si="1"/>
        <v>308</v>
      </c>
      <c r="U11" s="183">
        <f t="shared" si="5"/>
        <v>223</v>
      </c>
      <c r="V11" s="184">
        <f t="shared" si="6"/>
        <v>-131</v>
      </c>
      <c r="W11" s="931">
        <v>8283</v>
      </c>
      <c r="X11" s="1142">
        <v>4192</v>
      </c>
      <c r="Y11" s="1142">
        <v>82</v>
      </c>
      <c r="Z11" s="447">
        <v>12417</v>
      </c>
      <c r="AA11" s="176">
        <v>43709</v>
      </c>
      <c r="AB11" s="185">
        <f t="shared" si="7"/>
        <v>0.28408336955775698</v>
      </c>
      <c r="AC11" s="54"/>
      <c r="AD11" s="55"/>
    </row>
    <row r="12" spans="1:30">
      <c r="A12" s="852" t="s">
        <v>949</v>
      </c>
      <c r="B12" s="1311">
        <v>0</v>
      </c>
      <c r="C12" s="1141">
        <v>0</v>
      </c>
      <c r="D12" s="1141">
        <v>0</v>
      </c>
      <c r="E12" s="177">
        <f t="shared" si="0"/>
        <v>0</v>
      </c>
      <c r="F12" s="1311">
        <v>91</v>
      </c>
      <c r="G12" s="1141">
        <v>10</v>
      </c>
      <c r="H12" s="1141">
        <v>6</v>
      </c>
      <c r="I12" s="186">
        <v>1</v>
      </c>
      <c r="J12" s="1312">
        <f t="shared" si="2"/>
        <v>108</v>
      </c>
      <c r="K12" s="180">
        <f t="shared" si="3"/>
        <v>108</v>
      </c>
      <c r="L12" s="1311">
        <v>0</v>
      </c>
      <c r="M12" s="1141">
        <v>25</v>
      </c>
      <c r="N12" s="1142">
        <v>0</v>
      </c>
      <c r="O12" s="182">
        <f t="shared" si="4"/>
        <v>25</v>
      </c>
      <c r="P12" s="1313">
        <v>2</v>
      </c>
      <c r="Q12" s="1142">
        <v>0</v>
      </c>
      <c r="R12" s="1142">
        <v>0</v>
      </c>
      <c r="S12" s="182">
        <v>204</v>
      </c>
      <c r="T12" s="184">
        <f t="shared" si="1"/>
        <v>206</v>
      </c>
      <c r="U12" s="183">
        <f t="shared" si="5"/>
        <v>133</v>
      </c>
      <c r="V12" s="184">
        <f t="shared" si="6"/>
        <v>-98</v>
      </c>
      <c r="W12" s="931">
        <v>8228</v>
      </c>
      <c r="X12" s="1142">
        <v>4153</v>
      </c>
      <c r="Y12" s="1142">
        <v>82</v>
      </c>
      <c r="Z12" s="447">
        <v>12319</v>
      </c>
      <c r="AA12" s="176">
        <v>43709</v>
      </c>
      <c r="AB12" s="185">
        <f t="shared" si="7"/>
        <v>0.28184126838866136</v>
      </c>
      <c r="AC12" s="54"/>
      <c r="AD12" s="55"/>
    </row>
    <row r="13" spans="1:30">
      <c r="A13" s="852" t="s">
        <v>950</v>
      </c>
      <c r="B13" s="1311">
        <v>0</v>
      </c>
      <c r="C13" s="1141">
        <v>2</v>
      </c>
      <c r="D13" s="1141">
        <v>0</v>
      </c>
      <c r="E13" s="177">
        <f t="shared" si="0"/>
        <v>2</v>
      </c>
      <c r="F13" s="1311">
        <v>114</v>
      </c>
      <c r="G13" s="1141">
        <v>9</v>
      </c>
      <c r="H13" s="1141">
        <v>4</v>
      </c>
      <c r="I13" s="186">
        <v>1</v>
      </c>
      <c r="J13" s="1312">
        <f t="shared" si="2"/>
        <v>128</v>
      </c>
      <c r="K13" s="180">
        <f t="shared" si="3"/>
        <v>130</v>
      </c>
      <c r="L13" s="1311">
        <v>4</v>
      </c>
      <c r="M13" s="1141">
        <v>26</v>
      </c>
      <c r="N13" s="1142">
        <v>0</v>
      </c>
      <c r="O13" s="182">
        <f t="shared" si="4"/>
        <v>30</v>
      </c>
      <c r="P13" s="1313">
        <v>2</v>
      </c>
      <c r="Q13" s="1142">
        <v>0</v>
      </c>
      <c r="R13" s="1142">
        <v>3</v>
      </c>
      <c r="S13" s="182">
        <v>235</v>
      </c>
      <c r="T13" s="184">
        <f t="shared" si="1"/>
        <v>240</v>
      </c>
      <c r="U13" s="183">
        <f t="shared" si="5"/>
        <v>160</v>
      </c>
      <c r="V13" s="184">
        <f t="shared" si="6"/>
        <v>-110</v>
      </c>
      <c r="W13" s="931">
        <v>8177</v>
      </c>
      <c r="X13" s="1142">
        <v>4113</v>
      </c>
      <c r="Y13" s="1142">
        <v>80</v>
      </c>
      <c r="Z13" s="447">
        <v>12209</v>
      </c>
      <c r="AA13" s="176">
        <v>43709</v>
      </c>
      <c r="AB13" s="185">
        <f t="shared" si="7"/>
        <v>0.27932462421926835</v>
      </c>
      <c r="AC13" s="54"/>
      <c r="AD13" s="55"/>
    </row>
    <row r="14" spans="1:30">
      <c r="A14" s="852" t="s">
        <v>951</v>
      </c>
      <c r="B14" s="1311">
        <v>0</v>
      </c>
      <c r="C14" s="1141">
        <v>2</v>
      </c>
      <c r="D14" s="1141">
        <v>0</v>
      </c>
      <c r="E14" s="177">
        <f t="shared" si="0"/>
        <v>2</v>
      </c>
      <c r="F14" s="1311">
        <v>106</v>
      </c>
      <c r="G14" s="1141">
        <v>9</v>
      </c>
      <c r="H14" s="1141">
        <v>12</v>
      </c>
      <c r="I14" s="186">
        <v>0</v>
      </c>
      <c r="J14" s="1312">
        <f t="shared" si="2"/>
        <v>127</v>
      </c>
      <c r="K14" s="180">
        <f t="shared" si="3"/>
        <v>129</v>
      </c>
      <c r="L14" s="1311">
        <v>2</v>
      </c>
      <c r="M14" s="1141">
        <v>32</v>
      </c>
      <c r="N14" s="1142">
        <v>0</v>
      </c>
      <c r="O14" s="182">
        <f t="shared" si="4"/>
        <v>34</v>
      </c>
      <c r="P14" s="1313">
        <v>0</v>
      </c>
      <c r="Q14" s="1142">
        <v>1</v>
      </c>
      <c r="R14" s="1142">
        <v>14</v>
      </c>
      <c r="S14" s="182">
        <v>128</v>
      </c>
      <c r="T14" s="184">
        <f t="shared" si="1"/>
        <v>143</v>
      </c>
      <c r="U14" s="183">
        <f t="shared" si="5"/>
        <v>163</v>
      </c>
      <c r="V14" s="184">
        <f t="shared" si="6"/>
        <v>-14</v>
      </c>
      <c r="W14" s="931">
        <v>8159</v>
      </c>
      <c r="X14" s="1142">
        <v>4125</v>
      </c>
      <c r="Y14" s="1142">
        <v>81</v>
      </c>
      <c r="Z14" s="447">
        <v>12195</v>
      </c>
      <c r="AA14" s="176">
        <v>43709</v>
      </c>
      <c r="AB14" s="185">
        <f t="shared" si="7"/>
        <v>0.27900432405225467</v>
      </c>
      <c r="AC14" s="54"/>
      <c r="AD14" s="55"/>
    </row>
    <row r="15" spans="1:30">
      <c r="A15" s="852" t="s">
        <v>952</v>
      </c>
      <c r="B15" s="1311">
        <v>0</v>
      </c>
      <c r="C15" s="1141">
        <v>6</v>
      </c>
      <c r="D15" s="1141">
        <v>0</v>
      </c>
      <c r="E15" s="177">
        <f t="shared" si="0"/>
        <v>6</v>
      </c>
      <c r="F15" s="1311">
        <v>207</v>
      </c>
      <c r="G15" s="1141">
        <v>4</v>
      </c>
      <c r="H15" s="1141">
        <v>12</v>
      </c>
      <c r="I15" s="186">
        <v>0</v>
      </c>
      <c r="J15" s="1312">
        <f t="shared" si="2"/>
        <v>223</v>
      </c>
      <c r="K15" s="180">
        <f t="shared" si="3"/>
        <v>229</v>
      </c>
      <c r="L15" s="1311">
        <v>1</v>
      </c>
      <c r="M15" s="1141">
        <v>73</v>
      </c>
      <c r="N15" s="1142">
        <v>0</v>
      </c>
      <c r="O15" s="182">
        <f t="shared" si="4"/>
        <v>74</v>
      </c>
      <c r="P15" s="1313">
        <v>4</v>
      </c>
      <c r="Q15" s="1142">
        <v>0</v>
      </c>
      <c r="R15" s="1142">
        <v>19</v>
      </c>
      <c r="S15" s="182">
        <v>287</v>
      </c>
      <c r="T15" s="184">
        <f t="shared" si="1"/>
        <v>310</v>
      </c>
      <c r="U15" s="183">
        <f t="shared" si="5"/>
        <v>303</v>
      </c>
      <c r="V15" s="184">
        <f t="shared" si="6"/>
        <v>-81</v>
      </c>
      <c r="W15" s="931">
        <v>8106</v>
      </c>
      <c r="X15" s="1142">
        <v>4096</v>
      </c>
      <c r="Y15" s="1142">
        <v>83</v>
      </c>
      <c r="Z15" s="447">
        <v>12114</v>
      </c>
      <c r="AA15" s="176">
        <v>43709</v>
      </c>
      <c r="AB15" s="185">
        <f t="shared" si="7"/>
        <v>0.2771511588002471</v>
      </c>
      <c r="AC15" s="54"/>
      <c r="AD15" s="55"/>
    </row>
    <row r="16" spans="1:30">
      <c r="A16" s="852" t="s">
        <v>953</v>
      </c>
      <c r="B16" s="1311">
        <v>0</v>
      </c>
      <c r="C16" s="1141">
        <v>5</v>
      </c>
      <c r="D16" s="1141">
        <v>0</v>
      </c>
      <c r="E16" s="177">
        <f t="shared" si="0"/>
        <v>5</v>
      </c>
      <c r="F16" s="1311">
        <v>163</v>
      </c>
      <c r="G16" s="1141">
        <v>4</v>
      </c>
      <c r="H16" s="1141">
        <v>7</v>
      </c>
      <c r="I16" s="186">
        <v>1</v>
      </c>
      <c r="J16" s="1312">
        <f t="shared" si="2"/>
        <v>175</v>
      </c>
      <c r="K16" s="180">
        <f t="shared" si="3"/>
        <v>180</v>
      </c>
      <c r="L16" s="1311">
        <v>15</v>
      </c>
      <c r="M16" s="1141">
        <v>76</v>
      </c>
      <c r="N16" s="1142">
        <v>0</v>
      </c>
      <c r="O16" s="182">
        <f t="shared" si="4"/>
        <v>91</v>
      </c>
      <c r="P16" s="1313">
        <v>52</v>
      </c>
      <c r="Q16" s="1142">
        <v>0</v>
      </c>
      <c r="R16" s="1142">
        <v>45</v>
      </c>
      <c r="S16" s="182">
        <v>-33</v>
      </c>
      <c r="T16" s="184">
        <f t="shared" si="1"/>
        <v>64</v>
      </c>
      <c r="U16" s="183">
        <f t="shared" si="5"/>
        <v>271</v>
      </c>
      <c r="V16" s="184">
        <f t="shared" si="6"/>
        <v>116</v>
      </c>
      <c r="W16" s="931">
        <v>8179</v>
      </c>
      <c r="X16" s="1142">
        <v>4125</v>
      </c>
      <c r="Y16" s="1142">
        <v>83</v>
      </c>
      <c r="Z16" s="447">
        <v>12230</v>
      </c>
      <c r="AA16" s="176">
        <v>43709</v>
      </c>
      <c r="AB16" s="185">
        <f t="shared" si="7"/>
        <v>0.27980507446978881</v>
      </c>
      <c r="AC16" s="54"/>
      <c r="AD16" s="55"/>
    </row>
    <row r="17" spans="1:30">
      <c r="A17" s="852" t="s">
        <v>954</v>
      </c>
      <c r="B17" s="1311">
        <v>0</v>
      </c>
      <c r="C17" s="1141">
        <v>10</v>
      </c>
      <c r="D17" s="1141">
        <v>0</v>
      </c>
      <c r="E17" s="177">
        <f t="shared" si="0"/>
        <v>10</v>
      </c>
      <c r="F17" s="1311">
        <v>203</v>
      </c>
      <c r="G17" s="1141">
        <v>7</v>
      </c>
      <c r="H17" s="1141">
        <v>16</v>
      </c>
      <c r="I17" s="186">
        <v>1</v>
      </c>
      <c r="J17" s="1312">
        <f t="shared" si="2"/>
        <v>227</v>
      </c>
      <c r="K17" s="180">
        <f t="shared" si="3"/>
        <v>237</v>
      </c>
      <c r="L17" s="1311">
        <v>94</v>
      </c>
      <c r="M17" s="1141">
        <v>68</v>
      </c>
      <c r="N17" s="1142">
        <v>0</v>
      </c>
      <c r="O17" s="182">
        <f t="shared" si="4"/>
        <v>162</v>
      </c>
      <c r="P17" s="1313">
        <v>7</v>
      </c>
      <c r="Q17" s="1142">
        <v>0</v>
      </c>
      <c r="R17" s="1142">
        <v>42</v>
      </c>
      <c r="S17" s="182">
        <v>130</v>
      </c>
      <c r="T17" s="184">
        <f t="shared" si="1"/>
        <v>179</v>
      </c>
      <c r="U17" s="183">
        <f t="shared" si="5"/>
        <v>399</v>
      </c>
      <c r="V17" s="184">
        <f t="shared" si="6"/>
        <v>58</v>
      </c>
      <c r="W17" s="931">
        <v>8209</v>
      </c>
      <c r="X17" s="1142">
        <v>4143</v>
      </c>
      <c r="Y17" s="1142">
        <v>83</v>
      </c>
      <c r="Z17" s="447">
        <v>12288</v>
      </c>
      <c r="AA17" s="176">
        <v>43709</v>
      </c>
      <c r="AB17" s="185">
        <f t="shared" si="7"/>
        <v>0.28113203230455969</v>
      </c>
      <c r="AC17" s="54"/>
      <c r="AD17" s="55"/>
    </row>
    <row r="18" spans="1:30" ht="15.75" thickBot="1">
      <c r="A18" s="852" t="s">
        <v>955</v>
      </c>
      <c r="B18" s="187">
        <v>0</v>
      </c>
      <c r="C18" s="188">
        <v>10</v>
      </c>
      <c r="D18" s="188">
        <v>0</v>
      </c>
      <c r="E18" s="177">
        <f t="shared" si="0"/>
        <v>10</v>
      </c>
      <c r="F18" s="187">
        <v>147</v>
      </c>
      <c r="G18" s="188">
        <v>6</v>
      </c>
      <c r="H18" s="188">
        <v>19</v>
      </c>
      <c r="I18" s="189">
        <v>3</v>
      </c>
      <c r="J18" s="853">
        <f t="shared" si="2"/>
        <v>175</v>
      </c>
      <c r="K18" s="180">
        <f t="shared" si="3"/>
        <v>185</v>
      </c>
      <c r="L18" s="187">
        <v>14</v>
      </c>
      <c r="M18" s="188">
        <v>165</v>
      </c>
      <c r="N18" s="190">
        <v>0</v>
      </c>
      <c r="O18" s="182">
        <f t="shared" si="4"/>
        <v>179</v>
      </c>
      <c r="P18" s="191">
        <v>54</v>
      </c>
      <c r="Q18" s="190">
        <v>0</v>
      </c>
      <c r="R18" s="190">
        <v>51</v>
      </c>
      <c r="S18" s="378">
        <v>120</v>
      </c>
      <c r="T18" s="184">
        <f t="shared" si="1"/>
        <v>225</v>
      </c>
      <c r="U18" s="183">
        <f t="shared" si="5"/>
        <v>364</v>
      </c>
      <c r="V18" s="184">
        <f t="shared" si="6"/>
        <v>-40</v>
      </c>
      <c r="W18" s="733">
        <v>8183</v>
      </c>
      <c r="X18" s="190">
        <v>4124</v>
      </c>
      <c r="Y18" s="190">
        <v>82</v>
      </c>
      <c r="Z18" s="447">
        <v>12248</v>
      </c>
      <c r="AA18" s="176">
        <v>43709</v>
      </c>
      <c r="AB18" s="185">
        <f t="shared" si="7"/>
        <v>0.28021688897023495</v>
      </c>
      <c r="AC18" s="54"/>
      <c r="AD18" s="55"/>
    </row>
    <row r="19" spans="1:30" ht="15.75" thickBot="1">
      <c r="A19" s="932" t="s">
        <v>956</v>
      </c>
      <c r="B19" s="1380">
        <f>SUM(B7:B18)</f>
        <v>0</v>
      </c>
      <c r="C19" s="1380">
        <f t="shared" ref="C19:V19" si="8">SUM(C7:C18)</f>
        <v>35</v>
      </c>
      <c r="D19" s="1380">
        <f t="shared" si="8"/>
        <v>0</v>
      </c>
      <c r="E19" s="1380">
        <f t="shared" si="8"/>
        <v>35</v>
      </c>
      <c r="F19" s="1380">
        <f t="shared" si="8"/>
        <v>2008</v>
      </c>
      <c r="G19" s="1380">
        <f t="shared" si="8"/>
        <v>152</v>
      </c>
      <c r="H19" s="1380">
        <f t="shared" si="8"/>
        <v>156</v>
      </c>
      <c r="I19" s="1380">
        <f t="shared" si="8"/>
        <v>20</v>
      </c>
      <c r="J19" s="1380">
        <f t="shared" si="8"/>
        <v>2336</v>
      </c>
      <c r="K19" s="1380">
        <f t="shared" si="8"/>
        <v>2371</v>
      </c>
      <c r="L19" s="1380">
        <f t="shared" si="8"/>
        <v>142</v>
      </c>
      <c r="M19" s="1380">
        <f t="shared" si="8"/>
        <v>677</v>
      </c>
      <c r="N19" s="1380">
        <f t="shared" si="8"/>
        <v>0</v>
      </c>
      <c r="O19" s="1380">
        <f t="shared" si="8"/>
        <v>819</v>
      </c>
      <c r="P19" s="1380">
        <f t="shared" si="8"/>
        <v>572</v>
      </c>
      <c r="Q19" s="1380">
        <f t="shared" si="8"/>
        <v>1</v>
      </c>
      <c r="R19" s="1381">
        <f t="shared" si="8"/>
        <v>172</v>
      </c>
      <c r="S19" s="1380">
        <f t="shared" si="8"/>
        <v>861</v>
      </c>
      <c r="T19" s="1380">
        <f t="shared" si="8"/>
        <v>1606</v>
      </c>
      <c r="U19" s="1380">
        <f t="shared" si="8"/>
        <v>3190</v>
      </c>
      <c r="V19" s="1381">
        <f t="shared" si="8"/>
        <v>765</v>
      </c>
      <c r="W19" s="1381">
        <f>W18</f>
        <v>8183</v>
      </c>
      <c r="X19" s="1381">
        <f t="shared" ref="X19:Y19" si="9">X18</f>
        <v>4124</v>
      </c>
      <c r="Y19" s="1381">
        <f t="shared" si="9"/>
        <v>82</v>
      </c>
      <c r="Z19" s="1380">
        <f>Z18</f>
        <v>12248</v>
      </c>
      <c r="AA19" s="1381">
        <f>AA18</f>
        <v>43709</v>
      </c>
      <c r="AB19" s="1382">
        <f>Z19/AA19</f>
        <v>0.28021688897023495</v>
      </c>
      <c r="AC19" s="53"/>
    </row>
    <row r="20" spans="1:30">
      <c r="A20" s="75"/>
      <c r="B20" s="76"/>
      <c r="C20" s="76"/>
      <c r="D20" s="76"/>
      <c r="E20" s="76"/>
      <c r="F20" s="76"/>
      <c r="G20" s="76"/>
      <c r="H20" s="76"/>
      <c r="I20" s="76"/>
      <c r="J20" s="76"/>
      <c r="K20" s="76"/>
      <c r="L20" s="76"/>
      <c r="M20" s="76"/>
      <c r="N20" s="76"/>
      <c r="O20" s="76"/>
      <c r="P20" s="77"/>
      <c r="Q20" s="77"/>
      <c r="R20" s="77"/>
      <c r="S20" s="77"/>
      <c r="T20" s="77"/>
      <c r="U20" s="77"/>
      <c r="V20" s="53"/>
      <c r="W20" s="53"/>
      <c r="X20" s="53"/>
      <c r="Y20" s="53"/>
      <c r="Z20" s="77"/>
      <c r="AA20" s="53"/>
      <c r="AB20" s="53"/>
      <c r="AC20" s="53"/>
    </row>
    <row r="21" spans="1:30">
      <c r="A21" s="678"/>
      <c r="B21" s="53"/>
      <c r="C21" s="53"/>
      <c r="D21" s="53"/>
      <c r="E21" s="53"/>
      <c r="F21" s="53"/>
      <c r="G21" s="53"/>
      <c r="H21" s="53"/>
      <c r="I21" s="78"/>
      <c r="J21" s="53"/>
      <c r="K21" s="53"/>
      <c r="L21" s="53"/>
      <c r="M21" s="53"/>
      <c r="N21" s="53"/>
      <c r="O21" s="53"/>
      <c r="P21" s="53"/>
      <c r="Q21" s="53"/>
      <c r="R21" s="53"/>
      <c r="S21" s="53"/>
      <c r="T21" s="53"/>
      <c r="U21" s="53"/>
      <c r="V21" s="53"/>
      <c r="W21" s="53"/>
      <c r="X21" s="53"/>
      <c r="Y21" s="53"/>
      <c r="Z21" s="53"/>
      <c r="AA21" s="53"/>
      <c r="AB21" s="53"/>
      <c r="AC21" s="53"/>
    </row>
    <row r="22" spans="1:30">
      <c r="A22" s="678"/>
      <c r="B22" s="53"/>
      <c r="C22" s="53"/>
      <c r="D22" s="53"/>
      <c r="E22" s="53"/>
      <c r="F22" s="53"/>
      <c r="G22" s="53"/>
      <c r="H22" s="53"/>
      <c r="I22" s="78"/>
      <c r="J22" s="53"/>
      <c r="K22" s="53"/>
      <c r="L22" s="53"/>
      <c r="M22" s="80"/>
      <c r="N22" s="80"/>
      <c r="O22" s="80"/>
      <c r="P22" s="80"/>
      <c r="Q22" s="80"/>
      <c r="R22" s="80"/>
      <c r="S22" s="80"/>
      <c r="T22" s="80"/>
      <c r="U22" s="80"/>
      <c r="V22" s="53"/>
      <c r="W22" s="53"/>
      <c r="X22" s="53"/>
      <c r="Y22" s="53"/>
      <c r="Z22" s="53"/>
      <c r="AA22" s="53"/>
      <c r="AB22" s="53"/>
      <c r="AC22" s="53"/>
    </row>
    <row r="23" spans="1:30" ht="18">
      <c r="A23" s="2104" t="s">
        <v>957</v>
      </c>
      <c r="B23" s="2104"/>
      <c r="C23" s="2104"/>
      <c r="D23" s="2104"/>
      <c r="E23" s="2104"/>
      <c r="F23" s="2104"/>
      <c r="G23" s="2104"/>
      <c r="H23" s="2104"/>
      <c r="I23" s="2104"/>
      <c r="J23" s="2104"/>
      <c r="K23" s="2104"/>
      <c r="L23" s="2104"/>
      <c r="M23" s="80"/>
      <c r="N23" s="80"/>
      <c r="O23" s="80"/>
      <c r="P23" s="80"/>
      <c r="Q23" s="80"/>
      <c r="R23" s="80"/>
      <c r="S23" s="80"/>
      <c r="T23" s="80"/>
      <c r="U23" s="80"/>
      <c r="V23" s="53"/>
      <c r="W23" s="53"/>
      <c r="X23" s="53"/>
      <c r="Y23" s="53"/>
      <c r="Z23" s="53"/>
      <c r="AA23" s="53"/>
      <c r="AB23" s="53"/>
      <c r="AC23" s="53"/>
    </row>
    <row r="24" spans="1:30" ht="18">
      <c r="A24" s="2104" t="s">
        <v>958</v>
      </c>
      <c r="B24" s="2104"/>
      <c r="C24" s="2104"/>
      <c r="D24" s="2104"/>
      <c r="E24" s="2104"/>
      <c r="F24" s="2104"/>
      <c r="G24" s="2104"/>
      <c r="H24" s="2104"/>
      <c r="I24" s="2104"/>
      <c r="J24" s="2104"/>
      <c r="K24" s="2104"/>
      <c r="L24" s="2104"/>
      <c r="M24" s="80"/>
      <c r="N24" s="80"/>
      <c r="O24" s="80"/>
      <c r="P24" s="80"/>
      <c r="Q24" s="80"/>
      <c r="R24" s="80"/>
      <c r="S24" s="80"/>
      <c r="T24" s="80"/>
      <c r="U24" s="80"/>
      <c r="V24" s="53"/>
      <c r="W24" s="53"/>
      <c r="X24" s="53"/>
      <c r="Y24" s="53"/>
      <c r="Z24" s="53"/>
      <c r="AA24" s="53"/>
      <c r="AB24" s="53"/>
      <c r="AC24" s="53"/>
    </row>
    <row r="25" spans="1:30" ht="18">
      <c r="A25" s="2104" t="s">
        <v>959</v>
      </c>
      <c r="B25" s="2104"/>
      <c r="C25" s="2104"/>
      <c r="D25" s="2104"/>
      <c r="E25" s="2104"/>
      <c r="F25" s="2104"/>
      <c r="G25" s="2104"/>
      <c r="H25" s="2104"/>
      <c r="I25" s="2104"/>
      <c r="J25" s="2104"/>
      <c r="K25" s="2104"/>
      <c r="L25" s="2104"/>
      <c r="M25" s="80"/>
      <c r="N25" s="80"/>
      <c r="O25" s="80"/>
      <c r="P25" s="80"/>
      <c r="Q25" s="80"/>
      <c r="R25" s="80"/>
      <c r="S25" s="80"/>
      <c r="T25" s="80"/>
      <c r="U25" s="80"/>
      <c r="V25" s="53"/>
      <c r="W25" s="53"/>
      <c r="X25" s="53"/>
      <c r="Y25" s="53"/>
      <c r="Z25" s="53"/>
      <c r="AA25" s="53"/>
      <c r="AB25" s="53"/>
      <c r="AC25" s="53"/>
    </row>
    <row r="26" spans="1:30" ht="18">
      <c r="A26" s="2105" t="s">
        <v>960</v>
      </c>
      <c r="B26" s="2104"/>
      <c r="C26" s="2104"/>
      <c r="D26" s="2104"/>
      <c r="E26" s="2104"/>
      <c r="F26" s="2104"/>
      <c r="G26" s="2104"/>
      <c r="H26" s="2104"/>
      <c r="I26" s="2104"/>
      <c r="J26" s="2104"/>
      <c r="K26" s="2104"/>
      <c r="L26" s="2104"/>
      <c r="M26" s="80"/>
      <c r="N26" s="80"/>
      <c r="O26" s="80"/>
      <c r="P26" s="80"/>
      <c r="Q26" s="80"/>
      <c r="R26" s="80"/>
      <c r="S26" s="80"/>
      <c r="T26" s="80"/>
      <c r="U26" s="80"/>
      <c r="V26" s="53"/>
      <c r="W26" s="53"/>
      <c r="X26" s="53"/>
      <c r="Y26" s="53"/>
      <c r="Z26" s="53"/>
      <c r="AA26" s="53"/>
      <c r="AB26" s="53"/>
      <c r="AC26" s="53"/>
    </row>
    <row r="27" spans="1:30" ht="18">
      <c r="A27" s="77" t="s">
        <v>1215</v>
      </c>
      <c r="B27" s="80"/>
      <c r="C27" s="80"/>
      <c r="D27" s="80"/>
      <c r="E27" s="80"/>
      <c r="F27" s="80"/>
      <c r="G27" s="80"/>
      <c r="H27" s="80"/>
      <c r="I27" s="80"/>
      <c r="J27" s="80"/>
      <c r="K27" s="80"/>
      <c r="L27" s="80"/>
      <c r="M27" s="53"/>
      <c r="N27" s="53"/>
      <c r="O27" s="53"/>
      <c r="P27" s="53"/>
      <c r="Q27" s="53"/>
      <c r="R27" s="53"/>
      <c r="S27" s="53"/>
      <c r="T27" s="53"/>
      <c r="U27" s="53"/>
      <c r="V27" s="53"/>
      <c r="W27" s="53"/>
      <c r="X27" s="53"/>
      <c r="Y27" s="53"/>
      <c r="Z27" s="53"/>
      <c r="AA27" s="53"/>
      <c r="AB27" s="53"/>
      <c r="AC27" s="53"/>
    </row>
    <row r="28" spans="1:30">
      <c r="A28" s="53"/>
      <c r="B28" s="80"/>
      <c r="C28" s="80"/>
      <c r="D28" s="80"/>
      <c r="E28" s="80"/>
      <c r="F28" s="80"/>
      <c r="G28" s="80"/>
      <c r="H28" s="80"/>
      <c r="I28" s="80"/>
      <c r="J28" s="80"/>
      <c r="K28" s="80"/>
      <c r="L28" s="80"/>
      <c r="M28" s="80"/>
      <c r="N28" s="80"/>
      <c r="O28" s="80"/>
      <c r="P28" s="80"/>
      <c r="Q28" s="80"/>
      <c r="R28" s="80"/>
      <c r="S28" s="80"/>
      <c r="T28" s="80"/>
      <c r="U28" s="80"/>
      <c r="V28" s="53"/>
      <c r="W28" s="53"/>
      <c r="X28" s="53"/>
      <c r="Y28" s="53"/>
      <c r="Z28" s="53"/>
      <c r="AA28" s="53"/>
      <c r="AB28" s="53"/>
      <c r="AC28" s="53"/>
    </row>
    <row r="29" spans="1:30">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30">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30">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30">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sheetData>
  <mergeCells count="30">
    <mergeCell ref="A23:L23"/>
    <mergeCell ref="A24:L24"/>
    <mergeCell ref="A25:L25"/>
    <mergeCell ref="Q5:Q6"/>
    <mergeCell ref="S5:S6"/>
    <mergeCell ref="L5:L6"/>
    <mergeCell ref="T5:T6"/>
    <mergeCell ref="U5:U6"/>
    <mergeCell ref="V5:V6"/>
    <mergeCell ref="M5:M6"/>
    <mergeCell ref="N5:N6"/>
    <mergeCell ref="O5:O6"/>
    <mergeCell ref="P5:P6"/>
    <mergeCell ref="R5:R6"/>
    <mergeCell ref="A26:L26"/>
    <mergeCell ref="A1:AB1"/>
    <mergeCell ref="A2:AB2"/>
    <mergeCell ref="A3:AB3"/>
    <mergeCell ref="A4:A6"/>
    <mergeCell ref="B4:K4"/>
    <mergeCell ref="L4:O4"/>
    <mergeCell ref="P4:T4"/>
    <mergeCell ref="U4:V4"/>
    <mergeCell ref="W4:Y5"/>
    <mergeCell ref="Z4:Z6"/>
    <mergeCell ref="AA4:AA6"/>
    <mergeCell ref="AB4:AB6"/>
    <mergeCell ref="B5:E5"/>
    <mergeCell ref="F5:J5"/>
    <mergeCell ref="K5:K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54"/>
  <sheetViews>
    <sheetView zoomScale="50" zoomScaleNormal="50" workbookViewId="0"/>
  </sheetViews>
  <sheetFormatPr defaultColWidth="8.5703125" defaultRowHeight="12.75"/>
  <cols>
    <col min="1" max="1" width="42.7109375" customWidth="1"/>
    <col min="2" max="2" width="16.140625" customWidth="1"/>
    <col min="3" max="3" width="14.85546875" customWidth="1"/>
    <col min="4" max="4" width="18.85546875" customWidth="1"/>
    <col min="5" max="5" width="47.140625" customWidth="1"/>
    <col min="6" max="6" width="15.42578125" customWidth="1"/>
    <col min="7" max="7" width="16.28515625" customWidth="1"/>
    <col min="10" max="10" width="11.42578125" customWidth="1"/>
    <col min="11" max="11" width="14.85546875" customWidth="1"/>
    <col min="12" max="12" width="13.7109375" bestFit="1" customWidth="1"/>
    <col min="17" max="17" width="13.7109375" customWidth="1"/>
  </cols>
  <sheetData>
    <row r="1" spans="1:15" ht="63.6" customHeight="1">
      <c r="A1" s="1872" t="s">
        <v>121</v>
      </c>
      <c r="B1" s="1872"/>
      <c r="C1" s="1872"/>
      <c r="D1" s="1872"/>
      <c r="E1" s="1872"/>
      <c r="F1" s="1872"/>
      <c r="G1" s="1872"/>
      <c r="H1" s="1872"/>
      <c r="I1" s="1872"/>
      <c r="J1" s="1872"/>
      <c r="K1" s="1867"/>
      <c r="L1" s="1867"/>
      <c r="M1" s="1867"/>
      <c r="N1" s="1867"/>
      <c r="O1" s="1867"/>
    </row>
    <row r="2" spans="1:15" ht="28.35" customHeight="1" thickBot="1">
      <c r="A2" s="1851" t="s">
        <v>122</v>
      </c>
      <c r="B2" s="1851"/>
      <c r="C2" s="1851"/>
      <c r="D2" s="1851"/>
      <c r="E2" s="1851"/>
      <c r="F2" s="1851"/>
      <c r="G2" s="1851"/>
      <c r="H2" s="1851"/>
      <c r="I2" s="1851"/>
      <c r="J2" s="1851"/>
      <c r="K2" s="537"/>
      <c r="L2" s="537"/>
      <c r="M2" s="537"/>
      <c r="N2" s="537"/>
      <c r="O2" s="537"/>
    </row>
    <row r="3" spans="1:15">
      <c r="A3" s="1858" t="s">
        <v>123</v>
      </c>
      <c r="B3" s="1860" t="s">
        <v>124</v>
      </c>
      <c r="C3" s="1861"/>
      <c r="D3" s="1862"/>
      <c r="E3" s="1860" t="s">
        <v>89</v>
      </c>
      <c r="F3" s="1861"/>
      <c r="G3" s="1862"/>
      <c r="H3" s="1873" t="s">
        <v>90</v>
      </c>
      <c r="I3" s="1861"/>
      <c r="J3" s="1862"/>
    </row>
    <row r="4" spans="1:15" ht="13.5" thickBot="1">
      <c r="A4" s="1859"/>
      <c r="B4" s="539" t="s">
        <v>51</v>
      </c>
      <c r="C4" s="540" t="s">
        <v>52</v>
      </c>
      <c r="D4" s="803" t="s">
        <v>53</v>
      </c>
      <c r="E4" s="539" t="s">
        <v>51</v>
      </c>
      <c r="F4" s="540" t="s">
        <v>52</v>
      </c>
      <c r="G4" s="803" t="s">
        <v>53</v>
      </c>
      <c r="H4" s="539" t="s">
        <v>51</v>
      </c>
      <c r="I4" s="540" t="s">
        <v>52</v>
      </c>
      <c r="J4" s="803" t="s">
        <v>53</v>
      </c>
    </row>
    <row r="5" spans="1:15" ht="15">
      <c r="A5" s="541" t="s">
        <v>125</v>
      </c>
      <c r="B5" s="542"/>
      <c r="C5" s="543"/>
      <c r="D5" s="544">
        <f>B5+C5</f>
        <v>0</v>
      </c>
      <c r="E5" s="542">
        <v>0</v>
      </c>
      <c r="F5" s="543">
        <v>0</v>
      </c>
      <c r="G5" s="544">
        <f>E5+F5</f>
        <v>0</v>
      </c>
      <c r="H5" s="545"/>
      <c r="I5" s="546"/>
      <c r="J5" s="547"/>
      <c r="L5" s="548"/>
      <c r="M5" s="548"/>
    </row>
    <row r="6" spans="1:15" ht="15">
      <c r="A6" s="873" t="s">
        <v>126</v>
      </c>
      <c r="B6" s="542">
        <v>3106970.1999999997</v>
      </c>
      <c r="C6" s="543">
        <v>1154556.8</v>
      </c>
      <c r="D6" s="544">
        <f>+B6+C6</f>
        <v>4261527</v>
      </c>
      <c r="E6" s="542">
        <v>1052905.3500000001</v>
      </c>
      <c r="F6" s="543">
        <v>400593.63</v>
      </c>
      <c r="G6" s="544">
        <f>E6+F6</f>
        <v>1453498.98</v>
      </c>
      <c r="H6" s="545">
        <f>E6/B6</f>
        <v>0.33888492075012505</v>
      </c>
      <c r="I6" s="546">
        <f>F6/C6</f>
        <v>0.34696745106000848</v>
      </c>
      <c r="J6" s="547">
        <f>G6/D6</f>
        <v>0.34107468520086814</v>
      </c>
      <c r="K6" s="536"/>
      <c r="L6" s="548"/>
    </row>
    <row r="7" spans="1:15" ht="15">
      <c r="A7" s="873" t="s">
        <v>127</v>
      </c>
      <c r="B7" s="543"/>
      <c r="C7" s="543"/>
      <c r="D7" s="544">
        <f>B7+C7</f>
        <v>0</v>
      </c>
      <c r="E7" s="542">
        <v>0</v>
      </c>
      <c r="F7" s="543">
        <v>0</v>
      </c>
      <c r="G7" s="544">
        <f>E7+F7</f>
        <v>0</v>
      </c>
      <c r="H7" s="545"/>
      <c r="I7" s="546"/>
      <c r="J7" s="547"/>
      <c r="K7" s="1577"/>
    </row>
    <row r="8" spans="1:15" ht="13.5" thickBot="1">
      <c r="A8" s="549"/>
      <c r="B8" s="550"/>
      <c r="C8" s="551"/>
      <c r="D8" s="552">
        <f>B8+C8</f>
        <v>0</v>
      </c>
      <c r="E8" s="550">
        <v>0</v>
      </c>
      <c r="F8" s="551">
        <v>0</v>
      </c>
      <c r="G8" s="552">
        <f>E8+F8</f>
        <v>0</v>
      </c>
      <c r="H8" s="553"/>
      <c r="I8" s="554"/>
      <c r="J8" s="547"/>
      <c r="L8" s="636"/>
    </row>
    <row r="9" spans="1:15" ht="13.5" thickBot="1">
      <c r="A9" s="1336" t="s">
        <v>128</v>
      </c>
      <c r="B9" s="1337">
        <f t="shared" ref="B9:G9" si="0">SUM(B5:B8)</f>
        <v>3106970.1999999997</v>
      </c>
      <c r="C9" s="1425">
        <f t="shared" si="0"/>
        <v>1154556.8</v>
      </c>
      <c r="D9" s="555">
        <f t="shared" si="0"/>
        <v>4261527</v>
      </c>
      <c r="E9" s="1337">
        <f t="shared" si="0"/>
        <v>1052905.3500000001</v>
      </c>
      <c r="F9" s="1425">
        <f t="shared" si="0"/>
        <v>400593.63</v>
      </c>
      <c r="G9" s="555">
        <f t="shared" si="0"/>
        <v>1453498.98</v>
      </c>
      <c r="H9" s="1341">
        <f>E9/B9</f>
        <v>0.33888492075012505</v>
      </c>
      <c r="I9" s="1428">
        <f>F9/C9</f>
        <v>0.34696745106000848</v>
      </c>
      <c r="J9" s="1339">
        <f>G9/D9</f>
        <v>0.34107468520086814</v>
      </c>
    </row>
    <row r="10" spans="1:15">
      <c r="A10" s="556"/>
      <c r="B10" s="557"/>
      <c r="C10" s="557"/>
      <c r="D10" s="557"/>
      <c r="E10" s="557"/>
      <c r="F10" s="557"/>
      <c r="G10" s="557"/>
      <c r="H10" s="558"/>
      <c r="I10" s="558"/>
      <c r="J10" s="558"/>
    </row>
    <row r="11" spans="1:15" ht="16.350000000000001" customHeight="1">
      <c r="A11" s="1863" t="s">
        <v>129</v>
      </c>
      <c r="B11" s="1864"/>
      <c r="C11" s="1864"/>
      <c r="D11" s="1864"/>
      <c r="E11" s="1864"/>
      <c r="F11" s="1864"/>
      <c r="G11" s="1864"/>
      <c r="H11" s="1864"/>
      <c r="I11" s="1864"/>
      <c r="J11" s="1864"/>
    </row>
    <row r="12" spans="1:15" ht="27" customHeight="1">
      <c r="A12" s="1865" t="s">
        <v>130</v>
      </c>
      <c r="B12" s="1826"/>
      <c r="C12" s="1826"/>
      <c r="D12" s="1826"/>
      <c r="E12" s="1826"/>
      <c r="F12" s="1826"/>
      <c r="G12" s="1826"/>
      <c r="H12" s="1826"/>
      <c r="I12" s="1826"/>
      <c r="J12" s="1826"/>
    </row>
    <row r="13" spans="1:15" ht="15">
      <c r="A13" s="1866" t="s">
        <v>131</v>
      </c>
      <c r="B13" s="1866"/>
      <c r="C13" s="1866"/>
      <c r="D13" s="1866"/>
      <c r="E13" s="1866"/>
      <c r="F13" s="1866"/>
      <c r="G13" s="1866"/>
      <c r="H13" s="1866"/>
      <c r="I13" s="1866"/>
      <c r="J13" s="1866"/>
    </row>
    <row r="14" spans="1:15">
      <c r="J14" s="560"/>
    </row>
    <row r="15" spans="1:15">
      <c r="A15" s="560"/>
      <c r="B15" s="560"/>
      <c r="C15" s="560"/>
      <c r="D15" s="560"/>
      <c r="E15" s="560"/>
      <c r="F15" s="560"/>
      <c r="G15" s="560"/>
      <c r="H15" s="560"/>
      <c r="I15" s="560"/>
      <c r="J15" s="560"/>
    </row>
    <row r="16" spans="1:15" ht="15.75">
      <c r="A16" s="1851" t="s">
        <v>132</v>
      </c>
      <c r="B16" s="1851"/>
      <c r="C16" s="1851"/>
      <c r="D16" s="1851"/>
      <c r="E16" s="1851"/>
      <c r="F16" s="1851"/>
      <c r="G16" s="1851"/>
      <c r="H16" s="1851"/>
      <c r="I16" s="1851"/>
      <c r="J16" s="1851"/>
    </row>
    <row r="17" spans="1:10" ht="16.5" thickBot="1">
      <c r="A17" s="1852"/>
      <c r="B17" s="1853"/>
      <c r="C17" s="1853"/>
      <c r="D17" s="1853"/>
      <c r="E17" s="1853"/>
      <c r="F17" s="1853"/>
      <c r="G17" s="1853"/>
      <c r="H17" s="1853"/>
      <c r="I17" s="1853"/>
      <c r="J17" s="1853"/>
    </row>
    <row r="18" spans="1:10" ht="15">
      <c r="A18" s="561"/>
      <c r="B18" s="1854" t="s">
        <v>133</v>
      </c>
      <c r="C18" s="1855"/>
      <c r="D18" s="1856"/>
      <c r="E18" s="1854" t="s">
        <v>89</v>
      </c>
      <c r="F18" s="1855"/>
      <c r="G18" s="1856"/>
      <c r="H18" s="1857" t="s">
        <v>90</v>
      </c>
      <c r="I18" s="1855"/>
      <c r="J18" s="1856"/>
    </row>
    <row r="19" spans="1:10" ht="13.5" thickBot="1">
      <c r="A19" s="874"/>
      <c r="B19" s="562" t="s">
        <v>51</v>
      </c>
      <c r="C19" s="563" t="s">
        <v>52</v>
      </c>
      <c r="D19" s="804" t="s">
        <v>53</v>
      </c>
      <c r="E19" s="562" t="s">
        <v>51</v>
      </c>
      <c r="F19" s="563" t="s">
        <v>52</v>
      </c>
      <c r="G19" s="804" t="s">
        <v>53</v>
      </c>
      <c r="H19" s="562" t="s">
        <v>51</v>
      </c>
      <c r="I19" s="563" t="s">
        <v>52</v>
      </c>
      <c r="J19" s="804" t="s">
        <v>53</v>
      </c>
    </row>
    <row r="20" spans="1:10">
      <c r="A20" s="873" t="s">
        <v>134</v>
      </c>
      <c r="B20" s="542">
        <v>763341.5</v>
      </c>
      <c r="C20" s="543">
        <v>763341.5</v>
      </c>
      <c r="D20" s="566">
        <v>1526683</v>
      </c>
      <c r="E20" s="564">
        <v>63839.97</v>
      </c>
      <c r="F20" s="565">
        <v>63839.94</v>
      </c>
      <c r="G20" s="567">
        <f t="shared" ref="G20" si="1">E20+F20</f>
        <v>127679.91</v>
      </c>
      <c r="H20" s="568">
        <f>E20/B20</f>
        <v>8.3632253716062865E-2</v>
      </c>
      <c r="I20" s="569">
        <f>F20/C20</f>
        <v>8.3632214415173295E-2</v>
      </c>
      <c r="J20" s="570">
        <f>G20/D20</f>
        <v>8.363223406561808E-2</v>
      </c>
    </row>
    <row r="21" spans="1:10" ht="13.5" thickBot="1">
      <c r="A21" s="549"/>
      <c r="B21" s="571"/>
      <c r="C21" s="572"/>
      <c r="D21" s="573"/>
      <c r="E21" s="571"/>
      <c r="F21" s="572"/>
      <c r="G21" s="573"/>
      <c r="H21" s="574"/>
      <c r="I21" s="575"/>
      <c r="J21" s="805"/>
    </row>
    <row r="22" spans="1:10" ht="13.5" thickBot="1">
      <c r="A22" s="1336" t="s">
        <v>128</v>
      </c>
      <c r="B22" s="1340">
        <f t="shared" ref="B22:G22" si="2">SUM(B20:B21)</f>
        <v>763341.5</v>
      </c>
      <c r="C22" s="1427">
        <f t="shared" si="2"/>
        <v>763341.5</v>
      </c>
      <c r="D22" s="576">
        <f t="shared" si="2"/>
        <v>1526683</v>
      </c>
      <c r="E22" s="1340">
        <f t="shared" si="2"/>
        <v>63839.97</v>
      </c>
      <c r="F22" s="1427">
        <f t="shared" si="2"/>
        <v>63839.94</v>
      </c>
      <c r="G22" s="576">
        <f t="shared" si="2"/>
        <v>127679.91</v>
      </c>
      <c r="H22" s="1341">
        <f>E22/B22</f>
        <v>8.3632253716062865E-2</v>
      </c>
      <c r="I22" s="1428">
        <f>F22/C22</f>
        <v>8.3632214415173295E-2</v>
      </c>
      <c r="J22" s="1342">
        <f>G22/D22</f>
        <v>8.363223406561808E-2</v>
      </c>
    </row>
    <row r="23" spans="1:10">
      <c r="A23" s="556"/>
      <c r="B23" s="577"/>
      <c r="C23" s="577"/>
      <c r="D23" s="577"/>
      <c r="E23" s="577"/>
      <c r="F23" s="577"/>
      <c r="G23" s="577"/>
      <c r="H23" s="578"/>
      <c r="I23" s="578"/>
      <c r="J23" s="578"/>
    </row>
    <row r="24" spans="1:10" ht="15">
      <c r="A24" s="560" t="s">
        <v>135</v>
      </c>
      <c r="B24" s="577"/>
      <c r="C24" s="577"/>
      <c r="D24" s="577"/>
      <c r="E24" s="577"/>
      <c r="F24" s="577"/>
      <c r="G24" s="577"/>
      <c r="H24" s="578"/>
      <c r="I24" s="578"/>
      <c r="J24" s="578"/>
    </row>
    <row r="25" spans="1:10">
      <c r="A25" s="560"/>
      <c r="B25" s="577"/>
      <c r="C25" s="577"/>
      <c r="D25" s="577"/>
      <c r="E25" s="577"/>
      <c r="F25" s="577"/>
      <c r="G25" s="577"/>
      <c r="H25" s="578"/>
      <c r="I25" s="578"/>
      <c r="J25" s="578"/>
    </row>
    <row r="26" spans="1:10" ht="18">
      <c r="A26" s="1851" t="s">
        <v>136</v>
      </c>
      <c r="B26" s="1851"/>
      <c r="C26" s="1851"/>
      <c r="D26" s="1851"/>
      <c r="E26" s="1851"/>
      <c r="F26" s="1851"/>
      <c r="G26" s="1851"/>
      <c r="H26" s="1851"/>
      <c r="I26" s="1851"/>
      <c r="J26" s="1851"/>
    </row>
    <row r="27" spans="1:10" ht="12.75" customHeight="1" thickBot="1">
      <c r="A27" s="538"/>
      <c r="B27" s="538"/>
      <c r="C27" s="538"/>
      <c r="D27" s="538"/>
      <c r="E27" s="538"/>
      <c r="F27" s="538"/>
      <c r="G27" s="538"/>
      <c r="H27" s="538"/>
      <c r="I27" s="538"/>
      <c r="J27" s="538"/>
    </row>
    <row r="28" spans="1:10" ht="12.75" customHeight="1">
      <c r="A28" s="579"/>
      <c r="B28" s="1868" t="s">
        <v>124</v>
      </c>
      <c r="C28" s="1869"/>
      <c r="D28" s="1870"/>
      <c r="E28" s="1868" t="s">
        <v>89</v>
      </c>
      <c r="F28" s="1869"/>
      <c r="G28" s="1870"/>
      <c r="H28" s="1871" t="s">
        <v>90</v>
      </c>
      <c r="I28" s="1869"/>
      <c r="J28" s="1870"/>
    </row>
    <row r="29" spans="1:10" s="582" customFormat="1" ht="16.5" customHeight="1" thickBot="1">
      <c r="A29" s="875"/>
      <c r="B29" s="580" t="s">
        <v>51</v>
      </c>
      <c r="C29" s="581" t="s">
        <v>52</v>
      </c>
      <c r="D29" s="806" t="s">
        <v>53</v>
      </c>
      <c r="E29" s="580" t="s">
        <v>51</v>
      </c>
      <c r="F29" s="581" t="s">
        <v>52</v>
      </c>
      <c r="G29" s="806" t="s">
        <v>53</v>
      </c>
      <c r="H29" s="580" t="s">
        <v>51</v>
      </c>
      <c r="I29" s="581" t="s">
        <v>52</v>
      </c>
      <c r="J29" s="806" t="s">
        <v>53</v>
      </c>
    </row>
    <row r="30" spans="1:10" s="582" customFormat="1" ht="12.75" customHeight="1">
      <c r="A30" s="873" t="s">
        <v>137</v>
      </c>
      <c r="B30" s="542"/>
      <c r="C30" s="543"/>
      <c r="D30" s="544">
        <f t="shared" ref="D30" si="3">B30+C30</f>
        <v>0</v>
      </c>
      <c r="E30" s="542">
        <v>0</v>
      </c>
      <c r="F30" s="543">
        <v>0</v>
      </c>
      <c r="G30" s="544">
        <f t="shared" ref="G30" si="4">E30+F30</f>
        <v>0</v>
      </c>
      <c r="H30" s="545"/>
      <c r="I30" s="546"/>
      <c r="J30" s="547"/>
    </row>
    <row r="31" spans="1:10" s="582" customFormat="1" ht="13.5" thickBot="1">
      <c r="A31" s="549"/>
      <c r="B31" s="550"/>
      <c r="C31" s="551"/>
      <c r="D31" s="552"/>
      <c r="E31" s="550"/>
      <c r="F31" s="551"/>
      <c r="G31" s="552"/>
      <c r="H31" s="553"/>
      <c r="I31" s="554"/>
      <c r="J31" s="807"/>
    </row>
    <row r="32" spans="1:10" s="582" customFormat="1" ht="13.5" thickBot="1">
      <c r="A32" s="1336" t="s">
        <v>128</v>
      </c>
      <c r="B32" s="1337">
        <f>SUM(B30:B31)</f>
        <v>0</v>
      </c>
      <c r="C32" s="1425">
        <f>SUM(C30:C31)</f>
        <v>0</v>
      </c>
      <c r="D32" s="555">
        <v>0</v>
      </c>
      <c r="E32" s="1337">
        <f t="shared" ref="E32:G32" si="5">SUM(E30:E31)</f>
        <v>0</v>
      </c>
      <c r="F32" s="1425">
        <f t="shared" si="5"/>
        <v>0</v>
      </c>
      <c r="G32" s="555">
        <f t="shared" si="5"/>
        <v>0</v>
      </c>
      <c r="H32" s="1338">
        <f>IFERROR(+E32/B32,0)</f>
        <v>0</v>
      </c>
      <c r="I32" s="1426">
        <f>IFERROR(F32/C32,0)</f>
        <v>0</v>
      </c>
      <c r="J32" s="1339">
        <f>IFERROR(G32/D32,0)</f>
        <v>0</v>
      </c>
    </row>
    <row r="33" spans="1:10" s="582" customFormat="1">
      <c r="A33" s="556"/>
      <c r="B33" s="557"/>
      <c r="C33" s="557"/>
      <c r="D33" s="557"/>
      <c r="E33" s="557"/>
      <c r="F33" s="557"/>
      <c r="G33" s="557"/>
      <c r="H33" s="558"/>
      <c r="I33" s="558"/>
      <c r="J33" s="558"/>
    </row>
    <row r="34" spans="1:10" s="582" customFormat="1" ht="15">
      <c r="A34" s="560" t="s">
        <v>138</v>
      </c>
      <c r="B34" s="557"/>
      <c r="C34" s="557"/>
      <c r="D34" s="557"/>
      <c r="E34" s="557"/>
      <c r="F34" s="557"/>
      <c r="G34" s="557"/>
      <c r="H34" s="558"/>
      <c r="I34" s="558"/>
      <c r="J34" s="558"/>
    </row>
    <row r="35" spans="1:10" s="582" customFormat="1">
      <c r="A35" s="556"/>
      <c r="B35" s="557"/>
      <c r="C35" s="557"/>
      <c r="D35" s="557"/>
      <c r="E35" s="557"/>
      <c r="F35" s="557"/>
      <c r="G35" s="557"/>
      <c r="H35" s="558"/>
      <c r="I35" s="558"/>
      <c r="J35" s="558"/>
    </row>
    <row r="36" spans="1:10" s="582" customFormat="1" ht="18">
      <c r="A36" s="1851" t="s">
        <v>139</v>
      </c>
      <c r="B36" s="1851"/>
      <c r="C36" s="1851"/>
      <c r="D36" s="1851"/>
      <c r="E36" s="1851"/>
      <c r="F36" s="1851"/>
      <c r="G36" s="1851"/>
      <c r="H36" s="1851"/>
      <c r="I36" s="1851"/>
      <c r="J36" s="1851"/>
    </row>
    <row r="37" spans="1:10" s="582" customFormat="1" ht="16.5" thickBot="1">
      <c r="A37" s="538"/>
      <c r="B37" s="538"/>
      <c r="C37" s="538"/>
      <c r="D37" s="538"/>
      <c r="E37" s="538"/>
      <c r="F37" s="538"/>
      <c r="G37" s="538"/>
      <c r="H37" s="538"/>
      <c r="I37" s="538"/>
      <c r="J37" s="538"/>
    </row>
    <row r="38" spans="1:10" s="582" customFormat="1">
      <c r="A38" s="579"/>
      <c r="B38" s="1868" t="s">
        <v>124</v>
      </c>
      <c r="C38" s="1869"/>
      <c r="D38" s="1870"/>
      <c r="E38" s="1868" t="s">
        <v>89</v>
      </c>
      <c r="F38" s="1869"/>
      <c r="G38" s="1870"/>
      <c r="H38" s="1871" t="s">
        <v>90</v>
      </c>
      <c r="I38" s="1869"/>
      <c r="J38" s="1870"/>
    </row>
    <row r="39" spans="1:10" s="582" customFormat="1" ht="13.5" thickBot="1">
      <c r="A39" s="875"/>
      <c r="B39" s="580" t="s">
        <v>51</v>
      </c>
      <c r="C39" s="581" t="s">
        <v>52</v>
      </c>
      <c r="D39" s="806" t="s">
        <v>53</v>
      </c>
      <c r="E39" s="580" t="s">
        <v>51</v>
      </c>
      <c r="F39" s="581" t="s">
        <v>52</v>
      </c>
      <c r="G39" s="806" t="s">
        <v>53</v>
      </c>
      <c r="H39" s="580" t="s">
        <v>51</v>
      </c>
      <c r="I39" s="581" t="s">
        <v>52</v>
      </c>
      <c r="J39" s="806" t="s">
        <v>53</v>
      </c>
    </row>
    <row r="40" spans="1:10" s="582" customFormat="1">
      <c r="A40" s="873" t="s">
        <v>140</v>
      </c>
      <c r="B40" s="542"/>
      <c r="C40" s="543"/>
      <c r="D40" s="544">
        <f t="shared" ref="D40" si="6">B40+C40</f>
        <v>0</v>
      </c>
      <c r="E40" s="542">
        <v>0</v>
      </c>
      <c r="F40" s="543">
        <v>0</v>
      </c>
      <c r="G40" s="544">
        <f t="shared" ref="G40" si="7">E40+F40</f>
        <v>0</v>
      </c>
      <c r="H40" s="545"/>
      <c r="I40" s="546"/>
      <c r="J40" s="547"/>
    </row>
    <row r="41" spans="1:10" s="582" customFormat="1" ht="13.5" thickBot="1">
      <c r="A41" s="876"/>
      <c r="B41" s="542"/>
      <c r="C41" s="543"/>
      <c r="D41" s="544"/>
      <c r="E41" s="542"/>
      <c r="F41" s="543"/>
      <c r="G41" s="544"/>
      <c r="H41" s="545"/>
      <c r="I41" s="546"/>
      <c r="J41" s="547"/>
    </row>
    <row r="42" spans="1:10" s="582" customFormat="1" ht="13.5" thickBot="1">
      <c r="A42" s="877" t="s">
        <v>128</v>
      </c>
      <c r="B42" s="583">
        <f>SUM(B40:B41)</f>
        <v>0</v>
      </c>
      <c r="C42" s="584">
        <f>SUM(C40:C41)</f>
        <v>0</v>
      </c>
      <c r="D42" s="585">
        <v>0</v>
      </c>
      <c r="E42" s="583">
        <f t="shared" ref="E42:G42" si="8">SUM(E40:E41)</f>
        <v>0</v>
      </c>
      <c r="F42" s="584">
        <f t="shared" si="8"/>
        <v>0</v>
      </c>
      <c r="G42" s="585">
        <f t="shared" si="8"/>
        <v>0</v>
      </c>
      <c r="H42" s="1338">
        <f>IFERROR(+E42/B42,0)</f>
        <v>0</v>
      </c>
      <c r="I42" s="1426">
        <f>IFERROR(F42/C42,0)</f>
        <v>0</v>
      </c>
      <c r="J42" s="1339">
        <f>IFERROR(G42/D42,0)</f>
        <v>0</v>
      </c>
    </row>
    <row r="43" spans="1:10" s="582" customFormat="1">
      <c r="A43" s="556"/>
      <c r="B43" s="557"/>
      <c r="C43" s="557"/>
      <c r="D43" s="557"/>
      <c r="E43" s="557"/>
      <c r="F43" s="557"/>
      <c r="G43" s="557"/>
      <c r="H43" s="558"/>
      <c r="I43" s="558"/>
      <c r="J43" s="558"/>
    </row>
    <row r="44" spans="1:10" s="582" customFormat="1" ht="15">
      <c r="A44" s="560" t="s">
        <v>141</v>
      </c>
      <c r="B44" s="557"/>
      <c r="C44" s="557"/>
      <c r="D44" s="557"/>
      <c r="E44" s="557"/>
      <c r="F44" s="557"/>
      <c r="G44" s="557"/>
      <c r="H44" s="558"/>
      <c r="I44" s="558"/>
      <c r="J44" s="558"/>
    </row>
    <row r="45" spans="1:10" s="582" customFormat="1">
      <c r="A45" s="560"/>
      <c r="B45" s="560"/>
      <c r="C45" s="560"/>
      <c r="D45" s="560"/>
      <c r="E45" s="560"/>
      <c r="F45" s="560"/>
      <c r="G45" s="560"/>
      <c r="H45" s="560"/>
      <c r="I45" s="560"/>
      <c r="J45" s="560"/>
    </row>
    <row r="46" spans="1:10" s="582" customFormat="1" ht="15.75">
      <c r="A46" s="1851" t="s">
        <v>142</v>
      </c>
      <c r="B46" s="1851"/>
      <c r="C46" s="1851"/>
      <c r="D46" s="1851"/>
      <c r="E46" s="1851"/>
      <c r="F46" s="1851"/>
      <c r="G46" s="1851"/>
      <c r="H46" s="1851"/>
      <c r="I46" s="1851"/>
      <c r="J46" s="1851"/>
    </row>
    <row r="47" spans="1:10" s="582" customFormat="1" ht="16.5" thickBot="1">
      <c r="A47" s="538"/>
      <c r="B47" s="538"/>
      <c r="C47" s="538"/>
      <c r="D47" s="538"/>
      <c r="E47" s="538"/>
      <c r="F47" s="538"/>
      <c r="G47" s="538"/>
      <c r="H47" s="538"/>
      <c r="I47" s="538"/>
      <c r="J47" s="538"/>
    </row>
    <row r="48" spans="1:10" s="582" customFormat="1">
      <c r="A48" s="579"/>
      <c r="B48" s="1868" t="s">
        <v>124</v>
      </c>
      <c r="C48" s="1869"/>
      <c r="D48" s="1870"/>
      <c r="E48" s="1868" t="s">
        <v>89</v>
      </c>
      <c r="F48" s="1869"/>
      <c r="G48" s="1870"/>
      <c r="H48" s="1871" t="s">
        <v>90</v>
      </c>
      <c r="I48" s="1869"/>
      <c r="J48" s="1870"/>
    </row>
    <row r="49" spans="1:10" s="582" customFormat="1" ht="13.5" thickBot="1">
      <c r="A49" s="586"/>
      <c r="B49" s="580" t="s">
        <v>51</v>
      </c>
      <c r="C49" s="581" t="s">
        <v>52</v>
      </c>
      <c r="D49" s="806" t="s">
        <v>53</v>
      </c>
      <c r="E49" s="580" t="s">
        <v>51</v>
      </c>
      <c r="F49" s="581" t="s">
        <v>52</v>
      </c>
      <c r="G49" s="806" t="s">
        <v>53</v>
      </c>
      <c r="H49" s="580" t="s">
        <v>51</v>
      </c>
      <c r="I49" s="581" t="s">
        <v>52</v>
      </c>
      <c r="J49" s="806" t="s">
        <v>53</v>
      </c>
    </row>
    <row r="50" spans="1:10" s="582" customFormat="1">
      <c r="A50" s="878" t="s">
        <v>143</v>
      </c>
      <c r="B50" s="564"/>
      <c r="C50" s="565"/>
      <c r="D50" s="567">
        <f t="shared" ref="D50" si="9">B50+C50</f>
        <v>0</v>
      </c>
      <c r="E50" s="564">
        <v>0</v>
      </c>
      <c r="F50" s="565">
        <v>0</v>
      </c>
      <c r="G50" s="567">
        <f t="shared" ref="G50" si="10">E50+F50</f>
        <v>0</v>
      </c>
      <c r="H50" s="568"/>
      <c r="I50" s="569"/>
      <c r="J50" s="570"/>
    </row>
    <row r="51" spans="1:10" s="582" customFormat="1" ht="13.5" thickBot="1">
      <c r="A51" s="876"/>
      <c r="B51" s="564"/>
      <c r="C51" s="565"/>
      <c r="D51" s="567"/>
      <c r="E51" s="564"/>
      <c r="F51" s="565"/>
      <c r="G51" s="567"/>
      <c r="H51" s="568"/>
      <c r="I51" s="569"/>
      <c r="J51" s="570"/>
    </row>
    <row r="52" spans="1:10" s="582" customFormat="1" ht="13.5" thickBot="1">
      <c r="A52" s="877" t="s">
        <v>128</v>
      </c>
      <c r="B52" s="587">
        <f>SUM(B50:B51)</f>
        <v>0</v>
      </c>
      <c r="C52" s="588">
        <f>SUM(C50:C51)</f>
        <v>0</v>
      </c>
      <c r="D52" s="589">
        <v>0</v>
      </c>
      <c r="E52" s="587">
        <f t="shared" ref="E52:G52" si="11">SUM(E50:E51)</f>
        <v>0</v>
      </c>
      <c r="F52" s="588">
        <f t="shared" si="11"/>
        <v>0</v>
      </c>
      <c r="G52" s="589">
        <f t="shared" si="11"/>
        <v>0</v>
      </c>
      <c r="H52" s="1338">
        <f>IFERROR(+E52/B52,0)</f>
        <v>0</v>
      </c>
      <c r="I52" s="1426">
        <f>IFERROR(F52/C52,0)</f>
        <v>0</v>
      </c>
      <c r="J52" s="1339">
        <f>IFERROR(G52/D52,0)</f>
        <v>0</v>
      </c>
    </row>
    <row r="53" spans="1:10" s="582" customFormat="1">
      <c r="A53" s="459"/>
      <c r="B53" s="459"/>
      <c r="C53" s="459"/>
      <c r="D53" s="459"/>
      <c r="E53" s="459"/>
      <c r="F53" s="459"/>
      <c r="G53" s="459"/>
      <c r="H53" s="459"/>
      <c r="I53" s="459"/>
      <c r="J53" s="459"/>
    </row>
    <row r="54" spans="1:10">
      <c r="A54" s="459"/>
      <c r="B54" s="459"/>
      <c r="C54" s="459"/>
      <c r="D54" s="459"/>
      <c r="E54" s="459"/>
      <c r="F54" s="459"/>
      <c r="G54" s="459"/>
      <c r="H54" s="459"/>
      <c r="I54" s="459"/>
      <c r="J54" s="459"/>
    </row>
  </sheetData>
  <customSheetViews>
    <customSheetView guid="{F8F6599B-2A1F-4529-A350-AEBC686D896D}" scale="130" showPageBreaks="1" fitToPage="1" printArea="1" topLeftCell="B1">
      <selection activeCell="E6" sqref="E6"/>
      <pageMargins left="0" right="0" top="0" bottom="0" header="0" footer="0"/>
      <printOptions horizontalCentered="1" verticalCentered="1" headings="1" gridLines="1"/>
      <pageSetup orientation="landscape" r:id="rId1"/>
    </customSheetView>
  </customSheetViews>
  <mergeCells count="27">
    <mergeCell ref="K1:O1"/>
    <mergeCell ref="A46:J46"/>
    <mergeCell ref="B48:D48"/>
    <mergeCell ref="E48:G48"/>
    <mergeCell ref="H48:J48"/>
    <mergeCell ref="A36:J36"/>
    <mergeCell ref="B38:D38"/>
    <mergeCell ref="E38:G38"/>
    <mergeCell ref="H38:J38"/>
    <mergeCell ref="A1:J1"/>
    <mergeCell ref="A26:J26"/>
    <mergeCell ref="B28:D28"/>
    <mergeCell ref="E28:G28"/>
    <mergeCell ref="H28:J28"/>
    <mergeCell ref="H3:J3"/>
    <mergeCell ref="A16:J16"/>
    <mergeCell ref="A2:J2"/>
    <mergeCell ref="A17:J17"/>
    <mergeCell ref="B18:D18"/>
    <mergeCell ref="E18:G18"/>
    <mergeCell ref="H18:J18"/>
    <mergeCell ref="A3:A4"/>
    <mergeCell ref="B3:D3"/>
    <mergeCell ref="E3:G3"/>
    <mergeCell ref="A11:J11"/>
    <mergeCell ref="A12:J12"/>
    <mergeCell ref="A13:J13"/>
  </mergeCells>
  <pageMargins left="0.7" right="0.7" top="0.75" bottom="0.75" header="0.3" footer="0.3"/>
  <pageSetup scale="62"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7C-DC0E-4647-B045-8BBFD6DCE960}">
  <sheetPr>
    <tabColor rgb="FF00B050"/>
  </sheetPr>
  <dimension ref="A1:J43"/>
  <sheetViews>
    <sheetView topLeftCell="A20" workbookViewId="0">
      <selection activeCell="B27" sqref="B27"/>
    </sheetView>
  </sheetViews>
  <sheetFormatPr defaultColWidth="9.42578125" defaultRowHeight="12.75"/>
  <cols>
    <col min="1" max="8" width="16.5703125" style="53" customWidth="1"/>
    <col min="9" max="9" width="16.42578125" style="53" customWidth="1"/>
    <col min="10" max="10" width="10.7109375" style="53" customWidth="1"/>
    <col min="11" max="16384" width="9.42578125" style="53"/>
  </cols>
  <sheetData>
    <row r="1" spans="1:10" ht="24" customHeight="1" thickBot="1">
      <c r="A1" s="2118" t="s">
        <v>1216</v>
      </c>
      <c r="B1" s="2119"/>
      <c r="C1" s="2119"/>
      <c r="D1" s="2119"/>
      <c r="E1" s="2119"/>
      <c r="F1" s="2119"/>
      <c r="G1" s="2119"/>
      <c r="H1" s="2119"/>
      <c r="I1" s="2120"/>
      <c r="J1" s="678"/>
    </row>
    <row r="2" spans="1:10" ht="30" customHeight="1">
      <c r="A2" s="2121" t="s">
        <v>1217</v>
      </c>
      <c r="B2" s="2075"/>
      <c r="C2" s="2075"/>
      <c r="D2" s="2075"/>
      <c r="E2" s="2075"/>
      <c r="F2" s="2075"/>
      <c r="G2" s="2075"/>
      <c r="H2" s="2075"/>
      <c r="I2" s="2076"/>
    </row>
    <row r="3" spans="1:10" ht="82.5" thickBot="1">
      <c r="A3" s="1383" t="s">
        <v>964</v>
      </c>
      <c r="B3" s="1448" t="s">
        <v>1218</v>
      </c>
      <c r="C3" s="1448" t="s">
        <v>966</v>
      </c>
      <c r="D3" s="1449" t="s">
        <v>1219</v>
      </c>
      <c r="E3" s="1448" t="s">
        <v>1220</v>
      </c>
      <c r="F3" s="1448" t="s">
        <v>1221</v>
      </c>
      <c r="G3" s="1448" t="s">
        <v>970</v>
      </c>
      <c r="H3" s="1449" t="s">
        <v>971</v>
      </c>
      <c r="I3" s="1384" t="s">
        <v>1222</v>
      </c>
    </row>
    <row r="4" spans="1:10" ht="15.75">
      <c r="A4" s="254" t="s">
        <v>944</v>
      </c>
      <c r="B4" s="255">
        <v>11800</v>
      </c>
      <c r="C4" s="255">
        <v>0</v>
      </c>
      <c r="D4" s="256">
        <f t="shared" ref="D4:D15" si="0">C4/B4</f>
        <v>0</v>
      </c>
      <c r="E4" s="255">
        <v>0</v>
      </c>
      <c r="F4" s="255">
        <v>0</v>
      </c>
      <c r="G4" s="255">
        <f t="shared" ref="G4:G15" si="1">SUM(E4:F4)</f>
        <v>0</v>
      </c>
      <c r="H4" s="257">
        <f>IF(C4=0,0,G4/C4)</f>
        <v>0</v>
      </c>
      <c r="I4" s="258">
        <f t="shared" ref="I4:I16" si="2">G4/B4</f>
        <v>0</v>
      </c>
    </row>
    <row r="5" spans="1:10" ht="15.75">
      <c r="A5" s="1314" t="s">
        <v>945</v>
      </c>
      <c r="B5" s="255">
        <v>11683</v>
      </c>
      <c r="C5" s="1143">
        <v>1</v>
      </c>
      <c r="D5" s="256">
        <f t="shared" si="0"/>
        <v>8.5594453479414536E-5</v>
      </c>
      <c r="E5" s="1143">
        <v>0</v>
      </c>
      <c r="F5" s="1143">
        <v>0</v>
      </c>
      <c r="G5" s="255">
        <f t="shared" si="1"/>
        <v>0</v>
      </c>
      <c r="H5" s="257">
        <f t="shared" ref="H5:H15" si="3">IF(C5=0,0,G5/C5)</f>
        <v>0</v>
      </c>
      <c r="I5" s="258">
        <f t="shared" si="2"/>
        <v>0</v>
      </c>
    </row>
    <row r="6" spans="1:10" ht="15.75">
      <c r="A6" s="1314" t="s">
        <v>946</v>
      </c>
      <c r="B6" s="255">
        <v>11672</v>
      </c>
      <c r="C6" s="1143">
        <v>0</v>
      </c>
      <c r="D6" s="256">
        <f t="shared" si="0"/>
        <v>0</v>
      </c>
      <c r="E6" s="1143">
        <v>0</v>
      </c>
      <c r="F6" s="1143">
        <v>0</v>
      </c>
      <c r="G6" s="255">
        <f t="shared" si="1"/>
        <v>0</v>
      </c>
      <c r="H6" s="257">
        <f t="shared" si="3"/>
        <v>0</v>
      </c>
      <c r="I6" s="258">
        <f t="shared" si="2"/>
        <v>0</v>
      </c>
    </row>
    <row r="7" spans="1:10" ht="15.75">
      <c r="A7" s="1314" t="s">
        <v>947</v>
      </c>
      <c r="B7" s="255">
        <v>12548</v>
      </c>
      <c r="C7" s="1143">
        <v>0</v>
      </c>
      <c r="D7" s="256">
        <f t="shared" si="0"/>
        <v>0</v>
      </c>
      <c r="E7" s="1143">
        <v>0</v>
      </c>
      <c r="F7" s="1143">
        <v>0</v>
      </c>
      <c r="G7" s="255">
        <f t="shared" si="1"/>
        <v>0</v>
      </c>
      <c r="H7" s="257">
        <f t="shared" si="3"/>
        <v>0</v>
      </c>
      <c r="I7" s="258">
        <f t="shared" si="2"/>
        <v>0</v>
      </c>
    </row>
    <row r="8" spans="1:10" ht="15.75">
      <c r="A8" s="1314" t="s">
        <v>948</v>
      </c>
      <c r="B8" s="255">
        <v>12417</v>
      </c>
      <c r="C8" s="1143">
        <v>0</v>
      </c>
      <c r="D8" s="256">
        <f t="shared" si="0"/>
        <v>0</v>
      </c>
      <c r="E8" s="1143">
        <v>0</v>
      </c>
      <c r="F8" s="1143">
        <v>0</v>
      </c>
      <c r="G8" s="255">
        <f t="shared" si="1"/>
        <v>0</v>
      </c>
      <c r="H8" s="257">
        <f t="shared" si="3"/>
        <v>0</v>
      </c>
      <c r="I8" s="258">
        <f t="shared" si="2"/>
        <v>0</v>
      </c>
    </row>
    <row r="9" spans="1:10" ht="15.75">
      <c r="A9" s="1314" t="s">
        <v>949</v>
      </c>
      <c r="B9" s="255">
        <v>12319</v>
      </c>
      <c r="C9" s="1143">
        <v>45</v>
      </c>
      <c r="D9" s="256">
        <f t="shared" si="0"/>
        <v>3.6528939037259517E-3</v>
      </c>
      <c r="E9" s="1143">
        <v>0</v>
      </c>
      <c r="F9" s="1143">
        <v>1</v>
      </c>
      <c r="G9" s="255">
        <f t="shared" si="1"/>
        <v>1</v>
      </c>
      <c r="H9" s="257">
        <f t="shared" si="3"/>
        <v>2.2222222222222223E-2</v>
      </c>
      <c r="I9" s="258">
        <f t="shared" si="2"/>
        <v>8.1175420082798931E-5</v>
      </c>
    </row>
    <row r="10" spans="1:10" ht="15.75">
      <c r="A10" s="1314" t="s">
        <v>950</v>
      </c>
      <c r="B10" s="255">
        <v>12209</v>
      </c>
      <c r="C10" s="1143">
        <v>64</v>
      </c>
      <c r="D10" s="256">
        <f t="shared" si="0"/>
        <v>5.2420345646654104E-3</v>
      </c>
      <c r="E10" s="1143">
        <v>0</v>
      </c>
      <c r="F10" s="1143">
        <v>1</v>
      </c>
      <c r="G10" s="255">
        <f t="shared" si="1"/>
        <v>1</v>
      </c>
      <c r="H10" s="257">
        <f t="shared" si="3"/>
        <v>1.5625E-2</v>
      </c>
      <c r="I10" s="258">
        <f t="shared" si="2"/>
        <v>8.1906790072897037E-5</v>
      </c>
    </row>
    <row r="11" spans="1:10" ht="15.75">
      <c r="A11" s="1314" t="s">
        <v>951</v>
      </c>
      <c r="B11" s="255">
        <v>12195</v>
      </c>
      <c r="C11" s="1143">
        <v>77</v>
      </c>
      <c r="D11" s="256">
        <f t="shared" si="0"/>
        <v>6.3140631406314067E-3</v>
      </c>
      <c r="E11" s="1143">
        <v>0</v>
      </c>
      <c r="F11" s="1143">
        <v>2</v>
      </c>
      <c r="G11" s="255">
        <f t="shared" si="1"/>
        <v>2</v>
      </c>
      <c r="H11" s="257">
        <f t="shared" si="3"/>
        <v>2.5974025974025976E-2</v>
      </c>
      <c r="I11" s="258">
        <f t="shared" si="2"/>
        <v>1.6400164001640017E-4</v>
      </c>
    </row>
    <row r="12" spans="1:10" ht="15.75">
      <c r="A12" s="1314" t="s">
        <v>952</v>
      </c>
      <c r="B12" s="255">
        <v>12114</v>
      </c>
      <c r="C12" s="1143">
        <v>70</v>
      </c>
      <c r="D12" s="256">
        <f t="shared" si="0"/>
        <v>5.7784381707115737E-3</v>
      </c>
      <c r="E12" s="1143">
        <v>14</v>
      </c>
      <c r="F12" s="1143">
        <v>2</v>
      </c>
      <c r="G12" s="255">
        <f t="shared" si="1"/>
        <v>16</v>
      </c>
      <c r="H12" s="257">
        <f t="shared" si="3"/>
        <v>0.22857142857142856</v>
      </c>
      <c r="I12" s="258">
        <f t="shared" si="2"/>
        <v>1.3207858675912169E-3</v>
      </c>
    </row>
    <row r="13" spans="1:10" ht="15.75">
      <c r="A13" s="1314" t="s">
        <v>953</v>
      </c>
      <c r="B13" s="255">
        <v>12230</v>
      </c>
      <c r="C13" s="1143">
        <v>84</v>
      </c>
      <c r="D13" s="256">
        <f t="shared" si="0"/>
        <v>6.8683565004088306E-3</v>
      </c>
      <c r="E13" s="1143">
        <v>62</v>
      </c>
      <c r="F13" s="1143">
        <v>1</v>
      </c>
      <c r="G13" s="255">
        <f t="shared" si="1"/>
        <v>63</v>
      </c>
      <c r="H13" s="257">
        <f t="shared" si="3"/>
        <v>0.75</v>
      </c>
      <c r="I13" s="258">
        <f t="shared" si="2"/>
        <v>5.1512673753066228E-3</v>
      </c>
    </row>
    <row r="14" spans="1:10" ht="15.75">
      <c r="A14" s="1314" t="s">
        <v>954</v>
      </c>
      <c r="B14" s="255">
        <v>12288</v>
      </c>
      <c r="C14" s="1143">
        <v>59</v>
      </c>
      <c r="D14" s="256">
        <f t="shared" si="0"/>
        <v>4.801432291666667E-3</v>
      </c>
      <c r="E14" s="1143">
        <v>18</v>
      </c>
      <c r="F14" s="1143">
        <v>2</v>
      </c>
      <c r="G14" s="255">
        <f t="shared" si="1"/>
        <v>20</v>
      </c>
      <c r="H14" s="257">
        <f t="shared" si="3"/>
        <v>0.33898305084745761</v>
      </c>
      <c r="I14" s="258">
        <f t="shared" si="2"/>
        <v>1.6276041666666667E-3</v>
      </c>
    </row>
    <row r="15" spans="1:10" ht="16.5" thickBot="1">
      <c r="A15" s="259" t="s">
        <v>955</v>
      </c>
      <c r="B15" s="379">
        <v>12248</v>
      </c>
      <c r="C15" s="260">
        <v>2</v>
      </c>
      <c r="D15" s="256">
        <f t="shared" si="0"/>
        <v>1.6329196603527107E-4</v>
      </c>
      <c r="E15" s="260">
        <v>0</v>
      </c>
      <c r="F15" s="260">
        <v>0</v>
      </c>
      <c r="G15" s="379">
        <f t="shared" si="1"/>
        <v>0</v>
      </c>
      <c r="H15" s="257">
        <f t="shared" si="3"/>
        <v>0</v>
      </c>
      <c r="I15" s="258">
        <f t="shared" si="2"/>
        <v>0</v>
      </c>
    </row>
    <row r="16" spans="1:10" ht="16.5" thickBot="1">
      <c r="A16" s="1385" t="s">
        <v>956</v>
      </c>
      <c r="B16" s="1386">
        <f>B15</f>
        <v>12248</v>
      </c>
      <c r="C16" s="1386">
        <f>SUM(C4:C15)</f>
        <v>402</v>
      </c>
      <c r="D16" s="1387">
        <f>C16/B16</f>
        <v>3.2821685173089483E-2</v>
      </c>
      <c r="E16" s="1386">
        <f>SUM(E4:E15)</f>
        <v>94</v>
      </c>
      <c r="F16" s="1386">
        <f>SUM(F4:F15)</f>
        <v>9</v>
      </c>
      <c r="G16" s="1386">
        <f>SUM(G4:G15)</f>
        <v>103</v>
      </c>
      <c r="H16" s="1388">
        <f t="shared" ref="H16" si="4">G16/C16</f>
        <v>0.25621890547263682</v>
      </c>
      <c r="I16" s="1387">
        <f t="shared" si="2"/>
        <v>8.4095362508164601E-3</v>
      </c>
    </row>
    <row r="17" spans="1:9" ht="15.75">
      <c r="A17" s="261"/>
      <c r="B17" s="262"/>
      <c r="C17" s="262"/>
      <c r="D17" s="263"/>
      <c r="E17" s="262"/>
      <c r="F17" s="262"/>
      <c r="G17" s="262"/>
      <c r="H17" s="263"/>
      <c r="I17" s="263"/>
    </row>
    <row r="18" spans="1:9" ht="15.75">
      <c r="A18" s="2122" t="s">
        <v>1223</v>
      </c>
      <c r="B18" s="2123"/>
      <c r="C18" s="2123"/>
      <c r="D18" s="2123"/>
      <c r="E18" s="2123"/>
      <c r="F18" s="2123"/>
      <c r="G18" s="2123"/>
      <c r="H18" s="2123"/>
      <c r="I18" s="2002"/>
    </row>
    <row r="19" spans="1:9" ht="15.75">
      <c r="A19" s="2124" t="s">
        <v>974</v>
      </c>
      <c r="B19" s="2125"/>
      <c r="C19" s="2125"/>
      <c r="D19" s="2125"/>
      <c r="E19" s="2125"/>
      <c r="F19" s="2125"/>
      <c r="G19" s="2125"/>
      <c r="H19" s="2125"/>
      <c r="I19" s="2125"/>
    </row>
    <row r="20" spans="1:9" ht="32.85" customHeight="1">
      <c r="A20" s="2123" t="s">
        <v>975</v>
      </c>
      <c r="B20" s="2123"/>
      <c r="C20" s="2123"/>
      <c r="D20" s="2123"/>
      <c r="E20" s="2123"/>
      <c r="F20" s="2123"/>
      <c r="G20" s="2123"/>
      <c r="H20" s="2123"/>
      <c r="I20" s="2123"/>
    </row>
    <row r="21" spans="1:9" ht="15.75">
      <c r="A21" s="2126" t="s">
        <v>976</v>
      </c>
      <c r="B21" s="2002"/>
      <c r="C21" s="2002"/>
      <c r="D21" s="2002"/>
      <c r="E21" s="2002"/>
      <c r="F21" s="2002"/>
      <c r="G21" s="2002"/>
      <c r="H21" s="2002"/>
      <c r="I21" s="433"/>
    </row>
    <row r="22" spans="1:9" ht="17.100000000000001" customHeight="1" thickBot="1">
      <c r="A22" s="1928"/>
      <c r="B22" s="1928"/>
      <c r="C22" s="1928"/>
      <c r="D22" s="1928"/>
      <c r="E22" s="1928"/>
      <c r="F22" s="1928"/>
      <c r="G22" s="1928"/>
      <c r="H22" s="432"/>
      <c r="I22" s="432"/>
    </row>
    <row r="23" spans="1:9" ht="16.350000000000001" customHeight="1" thickBot="1">
      <c r="A23" s="2118" t="s">
        <v>1224</v>
      </c>
      <c r="B23" s="2119"/>
      <c r="C23" s="2119"/>
      <c r="D23" s="2119"/>
      <c r="E23" s="2119"/>
      <c r="F23" s="2119"/>
      <c r="G23" s="2119"/>
      <c r="H23" s="2119"/>
      <c r="I23" s="2120"/>
    </row>
    <row r="24" spans="1:9" ht="15.6" customHeight="1">
      <c r="A24" s="2127" t="s">
        <v>1225</v>
      </c>
      <c r="B24" s="2128"/>
      <c r="C24" s="2128"/>
      <c r="D24" s="2128"/>
      <c r="E24" s="2128"/>
      <c r="F24" s="2128"/>
      <c r="G24" s="2128"/>
      <c r="H24" s="2128"/>
      <c r="I24" s="2129"/>
    </row>
    <row r="25" spans="1:9" ht="13.5" thickBot="1">
      <c r="A25" s="2130"/>
      <c r="B25" s="2131"/>
      <c r="C25" s="2131"/>
      <c r="D25" s="2131"/>
      <c r="E25" s="2131"/>
      <c r="F25" s="2131"/>
      <c r="G25" s="2131"/>
      <c r="H25" s="2131"/>
      <c r="I25" s="2132"/>
    </row>
    <row r="26" spans="1:9" ht="82.5" thickBot="1">
      <c r="A26" s="1383" t="s">
        <v>964</v>
      </c>
      <c r="B26" s="1448" t="s">
        <v>1218</v>
      </c>
      <c r="C26" s="1448" t="s">
        <v>966</v>
      </c>
      <c r="D26" s="1449" t="s">
        <v>1219</v>
      </c>
      <c r="E26" s="1448" t="s">
        <v>1220</v>
      </c>
      <c r="F26" s="1448" t="s">
        <v>1221</v>
      </c>
      <c r="G26" s="1448" t="s">
        <v>970</v>
      </c>
      <c r="H26" s="1449" t="s">
        <v>1226</v>
      </c>
      <c r="I26" s="1384" t="s">
        <v>1222</v>
      </c>
    </row>
    <row r="27" spans="1:9" ht="15.75">
      <c r="A27" s="254" t="s">
        <v>944</v>
      </c>
      <c r="B27" s="237">
        <v>11800</v>
      </c>
      <c r="C27" s="1421">
        <v>0</v>
      </c>
      <c r="D27" s="256">
        <f t="shared" ref="D27:D39" si="5">C27/B27</f>
        <v>0</v>
      </c>
      <c r="E27" s="237">
        <v>0</v>
      </c>
      <c r="F27" s="1421">
        <v>0</v>
      </c>
      <c r="G27" s="255">
        <f>SUM(E27:F27)</f>
        <v>0</v>
      </c>
      <c r="H27" s="257">
        <f>IF(C27=0,0,G27/C27)</f>
        <v>0</v>
      </c>
      <c r="I27" s="258">
        <f t="shared" ref="I27:I39" si="6">G27/B27</f>
        <v>0</v>
      </c>
    </row>
    <row r="28" spans="1:9" ht="15.75">
      <c r="A28" s="1314" t="s">
        <v>945</v>
      </c>
      <c r="B28" s="237">
        <v>11683</v>
      </c>
      <c r="C28" s="1421">
        <v>0</v>
      </c>
      <c r="D28" s="256">
        <f t="shared" si="5"/>
        <v>0</v>
      </c>
      <c r="E28" s="237">
        <v>0</v>
      </c>
      <c r="F28" s="1421">
        <v>0</v>
      </c>
      <c r="G28" s="255">
        <f t="shared" ref="G28:G38" si="7">SUM(E28:F28)</f>
        <v>0</v>
      </c>
      <c r="H28" s="257">
        <f t="shared" ref="H28:H38" si="8">IF(C28=0,0,G28/C28)</f>
        <v>0</v>
      </c>
      <c r="I28" s="258">
        <f t="shared" si="6"/>
        <v>0</v>
      </c>
    </row>
    <row r="29" spans="1:9" ht="15.75">
      <c r="A29" s="1314" t="s">
        <v>946</v>
      </c>
      <c r="B29" s="237">
        <v>11672</v>
      </c>
      <c r="C29" s="1421">
        <v>0</v>
      </c>
      <c r="D29" s="256">
        <f t="shared" si="5"/>
        <v>0</v>
      </c>
      <c r="E29" s="237">
        <v>0</v>
      </c>
      <c r="F29" s="1421">
        <v>0</v>
      </c>
      <c r="G29" s="255">
        <f t="shared" si="7"/>
        <v>0</v>
      </c>
      <c r="H29" s="257">
        <f t="shared" si="8"/>
        <v>0</v>
      </c>
      <c r="I29" s="258">
        <f t="shared" si="6"/>
        <v>0</v>
      </c>
    </row>
    <row r="30" spans="1:9" ht="15.75">
      <c r="A30" s="1314" t="s">
        <v>947</v>
      </c>
      <c r="B30" s="237">
        <v>12548</v>
      </c>
      <c r="C30" s="1421">
        <v>0</v>
      </c>
      <c r="D30" s="256">
        <f t="shared" si="5"/>
        <v>0</v>
      </c>
      <c r="E30" s="237">
        <v>0</v>
      </c>
      <c r="F30" s="1421">
        <v>0</v>
      </c>
      <c r="G30" s="255">
        <f t="shared" si="7"/>
        <v>0</v>
      </c>
      <c r="H30" s="257">
        <f t="shared" si="8"/>
        <v>0</v>
      </c>
      <c r="I30" s="258">
        <f t="shared" si="6"/>
        <v>0</v>
      </c>
    </row>
    <row r="31" spans="1:9" ht="15.75">
      <c r="A31" s="1314" t="s">
        <v>948</v>
      </c>
      <c r="B31" s="237">
        <v>12417</v>
      </c>
      <c r="C31" s="1421">
        <v>0</v>
      </c>
      <c r="D31" s="256">
        <f t="shared" si="5"/>
        <v>0</v>
      </c>
      <c r="E31" s="237">
        <v>0</v>
      </c>
      <c r="F31" s="1421">
        <v>0</v>
      </c>
      <c r="G31" s="255">
        <f t="shared" si="7"/>
        <v>0</v>
      </c>
      <c r="H31" s="257">
        <f t="shared" si="8"/>
        <v>0</v>
      </c>
      <c r="I31" s="258">
        <f t="shared" si="6"/>
        <v>0</v>
      </c>
    </row>
    <row r="32" spans="1:9" ht="15.75">
      <c r="A32" s="1314" t="s">
        <v>949</v>
      </c>
      <c r="B32" s="946">
        <v>12319</v>
      </c>
      <c r="C32" s="1421">
        <v>0</v>
      </c>
      <c r="D32" s="256">
        <f t="shared" si="5"/>
        <v>0</v>
      </c>
      <c r="E32" s="237">
        <v>0</v>
      </c>
      <c r="F32" s="1421">
        <v>0</v>
      </c>
      <c r="G32" s="255">
        <f t="shared" si="7"/>
        <v>0</v>
      </c>
      <c r="H32" s="257">
        <f t="shared" si="8"/>
        <v>0</v>
      </c>
      <c r="I32" s="258">
        <f t="shared" si="6"/>
        <v>0</v>
      </c>
    </row>
    <row r="33" spans="1:9" ht="15.75">
      <c r="A33" s="1314" t="s">
        <v>950</v>
      </c>
      <c r="B33" s="946">
        <v>12209</v>
      </c>
      <c r="C33" s="1422">
        <v>0</v>
      </c>
      <c r="D33" s="256">
        <f t="shared" si="5"/>
        <v>0</v>
      </c>
      <c r="E33" s="1143">
        <v>0</v>
      </c>
      <c r="F33" s="1422">
        <v>0</v>
      </c>
      <c r="G33" s="255">
        <f t="shared" si="7"/>
        <v>0</v>
      </c>
      <c r="H33" s="257">
        <f t="shared" si="8"/>
        <v>0</v>
      </c>
      <c r="I33" s="258">
        <f t="shared" si="6"/>
        <v>0</v>
      </c>
    </row>
    <row r="34" spans="1:9" ht="15.75">
      <c r="A34" s="1314" t="s">
        <v>951</v>
      </c>
      <c r="B34" s="946">
        <v>12195</v>
      </c>
      <c r="C34" s="1422">
        <v>0</v>
      </c>
      <c r="D34" s="256">
        <f t="shared" si="5"/>
        <v>0</v>
      </c>
      <c r="E34" s="1143">
        <v>0</v>
      </c>
      <c r="F34" s="1422">
        <v>0</v>
      </c>
      <c r="G34" s="255">
        <f t="shared" si="7"/>
        <v>0</v>
      </c>
      <c r="H34" s="257">
        <f t="shared" si="8"/>
        <v>0</v>
      </c>
      <c r="I34" s="258">
        <f t="shared" si="6"/>
        <v>0</v>
      </c>
    </row>
    <row r="35" spans="1:9" ht="15.75">
      <c r="A35" s="1314" t="s">
        <v>952</v>
      </c>
      <c r="B35" s="946">
        <v>12114</v>
      </c>
      <c r="C35" s="1422">
        <v>0</v>
      </c>
      <c r="D35" s="256">
        <f t="shared" si="5"/>
        <v>0</v>
      </c>
      <c r="E35" s="1143">
        <v>0</v>
      </c>
      <c r="F35" s="1422">
        <v>0</v>
      </c>
      <c r="G35" s="255">
        <f t="shared" si="7"/>
        <v>0</v>
      </c>
      <c r="H35" s="257">
        <f t="shared" si="8"/>
        <v>0</v>
      </c>
      <c r="I35" s="258">
        <f t="shared" si="6"/>
        <v>0</v>
      </c>
    </row>
    <row r="36" spans="1:9" ht="15.75">
      <c r="A36" s="1314" t="s">
        <v>953</v>
      </c>
      <c r="B36" s="946">
        <v>12230</v>
      </c>
      <c r="C36" s="1422">
        <v>0</v>
      </c>
      <c r="D36" s="256">
        <f t="shared" si="5"/>
        <v>0</v>
      </c>
      <c r="E36" s="1143">
        <v>0</v>
      </c>
      <c r="F36" s="1422">
        <v>0</v>
      </c>
      <c r="G36" s="255">
        <f t="shared" si="7"/>
        <v>0</v>
      </c>
      <c r="H36" s="257">
        <f t="shared" si="8"/>
        <v>0</v>
      </c>
      <c r="I36" s="258">
        <f t="shared" si="6"/>
        <v>0</v>
      </c>
    </row>
    <row r="37" spans="1:9" ht="15.75">
      <c r="A37" s="1314" t="s">
        <v>954</v>
      </c>
      <c r="B37" s="946">
        <v>12288</v>
      </c>
      <c r="C37" s="1422">
        <v>0</v>
      </c>
      <c r="D37" s="256">
        <f t="shared" si="5"/>
        <v>0</v>
      </c>
      <c r="E37" s="1143">
        <v>0</v>
      </c>
      <c r="F37" s="1422">
        <v>0</v>
      </c>
      <c r="G37" s="255">
        <f t="shared" si="7"/>
        <v>0</v>
      </c>
      <c r="H37" s="257">
        <f t="shared" si="8"/>
        <v>0</v>
      </c>
      <c r="I37" s="258">
        <f t="shared" si="6"/>
        <v>0</v>
      </c>
    </row>
    <row r="38" spans="1:9" ht="16.5" thickBot="1">
      <c r="A38" s="259" t="s">
        <v>955</v>
      </c>
      <c r="B38" s="379">
        <v>12248</v>
      </c>
      <c r="C38" s="1423">
        <v>0</v>
      </c>
      <c r="D38" s="256">
        <f t="shared" si="5"/>
        <v>0</v>
      </c>
      <c r="E38" s="260">
        <v>0</v>
      </c>
      <c r="F38" s="1423">
        <v>0</v>
      </c>
      <c r="G38" s="255">
        <f t="shared" si="7"/>
        <v>0</v>
      </c>
      <c r="H38" s="257">
        <f t="shared" si="8"/>
        <v>0</v>
      </c>
      <c r="I38" s="258">
        <f t="shared" si="6"/>
        <v>0</v>
      </c>
    </row>
    <row r="39" spans="1:9" ht="16.5" thickBot="1">
      <c r="A39" s="1385" t="s">
        <v>956</v>
      </c>
      <c r="B39" s="1386">
        <f>B38</f>
        <v>12248</v>
      </c>
      <c r="C39" s="1386">
        <f>SUM(C27:C38)</f>
        <v>0</v>
      </c>
      <c r="D39" s="1387">
        <f t="shared" si="5"/>
        <v>0</v>
      </c>
      <c r="E39" s="1386">
        <f>SUM(E27:E38)</f>
        <v>0</v>
      </c>
      <c r="F39" s="1386">
        <f>SUM(F27:F38)</f>
        <v>0</v>
      </c>
      <c r="G39" s="1386">
        <f>SUM(G27:G38)</f>
        <v>0</v>
      </c>
      <c r="H39" s="1388">
        <v>0</v>
      </c>
      <c r="I39" s="1387">
        <f t="shared" si="6"/>
        <v>0</v>
      </c>
    </row>
    <row r="40" spans="1:9" ht="15.75">
      <c r="A40" s="206"/>
      <c r="B40" s="206"/>
      <c r="C40" s="206"/>
      <c r="D40" s="206"/>
      <c r="E40" s="206"/>
      <c r="F40" s="206"/>
      <c r="G40" s="206"/>
      <c r="H40" s="206"/>
      <c r="I40" s="206"/>
    </row>
    <row r="41" spans="1:9" ht="15.75">
      <c r="A41" s="2122" t="s">
        <v>986</v>
      </c>
      <c r="B41" s="2123"/>
      <c r="C41" s="2123"/>
      <c r="D41" s="2123"/>
      <c r="E41" s="2123"/>
      <c r="F41" s="2123"/>
      <c r="G41" s="2123"/>
      <c r="H41" s="2123"/>
      <c r="I41" s="2117"/>
    </row>
    <row r="42" spans="1:9" ht="15.75">
      <c r="A42" s="2124" t="s">
        <v>987</v>
      </c>
      <c r="B42" s="2125"/>
      <c r="C42" s="2125"/>
      <c r="D42" s="2125"/>
      <c r="E42" s="2125"/>
      <c r="F42" s="2125"/>
      <c r="G42" s="2125"/>
      <c r="H42" s="2125"/>
      <c r="I42" s="2125"/>
    </row>
    <row r="43" spans="1:9" s="73" customFormat="1" ht="48.6" customHeight="1">
      <c r="A43" s="2116" t="s">
        <v>988</v>
      </c>
      <c r="B43" s="2117"/>
      <c r="C43" s="2117"/>
      <c r="D43" s="2117"/>
      <c r="E43" s="2117"/>
      <c r="F43" s="2117"/>
      <c r="G43" s="2117"/>
      <c r="H43" s="2117"/>
      <c r="I43" s="2117"/>
    </row>
  </sheetData>
  <mergeCells count="12">
    <mergeCell ref="A43:I43"/>
    <mergeCell ref="A1:I1"/>
    <mergeCell ref="A2:I2"/>
    <mergeCell ref="A18:I18"/>
    <mergeCell ref="A19:I19"/>
    <mergeCell ref="A20:I20"/>
    <mergeCell ref="A21:H21"/>
    <mergeCell ref="A22:G22"/>
    <mergeCell ref="A23:I23"/>
    <mergeCell ref="A24:I25"/>
    <mergeCell ref="A41:I41"/>
    <mergeCell ref="A42:I42"/>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6767-3395-4863-94CD-1F3339BBA34D}">
  <sheetPr>
    <tabColor rgb="FF00B050"/>
  </sheetPr>
  <dimension ref="A1:Q19"/>
  <sheetViews>
    <sheetView topLeftCell="A2" workbookViewId="0">
      <selection activeCell="G16" sqref="G16"/>
    </sheetView>
  </sheetViews>
  <sheetFormatPr defaultColWidth="9.42578125" defaultRowHeight="12.75"/>
  <cols>
    <col min="1" max="1" width="30.5703125" style="53" customWidth="1"/>
    <col min="2" max="7" width="15.5703125" style="53" customWidth="1"/>
    <col min="8" max="8" width="25.5703125" style="53" bestFit="1" customWidth="1"/>
    <col min="9" max="16384" width="9.42578125" style="53"/>
  </cols>
  <sheetData>
    <row r="1" spans="1:17" ht="21.6" customHeight="1" thickBot="1">
      <c r="A1" s="2133" t="s">
        <v>1203</v>
      </c>
      <c r="B1" s="2134"/>
      <c r="C1" s="2134"/>
      <c r="D1" s="2134"/>
      <c r="E1" s="2134"/>
      <c r="F1" s="2134"/>
      <c r="G1" s="2135"/>
      <c r="H1" s="678"/>
      <c r="I1" s="50"/>
      <c r="J1" s="50"/>
      <c r="K1" s="50"/>
      <c r="L1" s="50"/>
      <c r="M1" s="50"/>
      <c r="N1" s="50"/>
      <c r="O1" s="50"/>
      <c r="P1" s="50"/>
      <c r="Q1" s="50"/>
    </row>
    <row r="2" spans="1:17" ht="19.350000000000001" customHeight="1" thickBot="1">
      <c r="A2" s="2133" t="s">
        <v>1227</v>
      </c>
      <c r="B2" s="2134"/>
      <c r="C2" s="2134"/>
      <c r="D2" s="2134"/>
      <c r="E2" s="2134"/>
      <c r="F2" s="2134"/>
      <c r="G2" s="2135"/>
      <c r="H2" s="50"/>
      <c r="I2" s="50"/>
      <c r="J2" s="50"/>
      <c r="K2" s="50"/>
      <c r="L2" s="50"/>
      <c r="M2" s="50"/>
      <c r="N2" s="50"/>
      <c r="O2" s="50"/>
      <c r="P2" s="50"/>
      <c r="Q2" s="50"/>
    </row>
    <row r="3" spans="1:17" ht="17.25" customHeight="1">
      <c r="A3" s="2303" t="s">
        <v>1228</v>
      </c>
      <c r="B3" s="2137"/>
      <c r="C3" s="2137"/>
      <c r="D3" s="2137"/>
      <c r="E3" s="2137"/>
      <c r="F3" s="2137"/>
      <c r="G3" s="2138"/>
      <c r="H3" s="72"/>
      <c r="I3" s="72"/>
      <c r="J3" s="50"/>
      <c r="K3" s="50"/>
      <c r="L3" s="50"/>
      <c r="M3" s="50"/>
      <c r="N3" s="50"/>
      <c r="O3" s="50"/>
      <c r="P3" s="50"/>
      <c r="Q3" s="50"/>
    </row>
    <row r="4" spans="1:17" ht="31.5">
      <c r="A4" s="945"/>
      <c r="B4" s="945" t="s">
        <v>991</v>
      </c>
      <c r="C4" s="945" t="s">
        <v>992</v>
      </c>
      <c r="D4" s="945" t="s">
        <v>993</v>
      </c>
      <c r="E4" s="945" t="s">
        <v>994</v>
      </c>
      <c r="F4" s="945" t="s">
        <v>995</v>
      </c>
      <c r="G4" s="945" t="s">
        <v>996</v>
      </c>
      <c r="H4" s="51"/>
      <c r="I4" s="51"/>
      <c r="J4" s="51"/>
      <c r="K4" s="51"/>
      <c r="L4" s="51"/>
      <c r="M4" s="51"/>
      <c r="N4" s="51"/>
      <c r="O4" s="51"/>
      <c r="P4" s="51"/>
      <c r="Q4" s="51"/>
    </row>
    <row r="5" spans="1:17" ht="14.1" customHeight="1">
      <c r="A5" s="1144" t="s">
        <v>53</v>
      </c>
      <c r="B5" s="1145">
        <v>7500</v>
      </c>
      <c r="C5" s="1146">
        <v>3414</v>
      </c>
      <c r="D5" s="1146">
        <v>2276</v>
      </c>
      <c r="E5" s="1146">
        <v>491</v>
      </c>
      <c r="F5" s="1147">
        <v>289</v>
      </c>
      <c r="G5" s="1148">
        <v>358</v>
      </c>
      <c r="H5" s="51"/>
      <c r="I5" s="51"/>
      <c r="J5" s="51"/>
    </row>
    <row r="6" spans="1:17" ht="15.75">
      <c r="A6" s="1144" t="s">
        <v>998</v>
      </c>
      <c r="B6" s="1149"/>
      <c r="C6" s="1150">
        <v>1</v>
      </c>
      <c r="D6" s="1150">
        <f>D5/C5</f>
        <v>0.66666666666666663</v>
      </c>
      <c r="E6" s="1150">
        <f>E5/C5</f>
        <v>0.14381956649091973</v>
      </c>
      <c r="F6" s="1150">
        <f>F5/C5</f>
        <v>8.4651435266549502E-2</v>
      </c>
      <c r="G6" s="1150">
        <f>G5/C5</f>
        <v>0.1048623315758641</v>
      </c>
    </row>
    <row r="7" spans="1:17" ht="15.75">
      <c r="A7" s="206"/>
      <c r="B7" s="206"/>
      <c r="C7" s="206"/>
      <c r="D7" s="206"/>
      <c r="E7" s="206"/>
      <c r="F7" s="206"/>
      <c r="G7" s="206"/>
    </row>
    <row r="8" spans="1:17" ht="18.75">
      <c r="A8" s="213" t="s">
        <v>999</v>
      </c>
      <c r="B8" s="206"/>
      <c r="C8" s="206"/>
      <c r="D8" s="206"/>
      <c r="E8" s="206"/>
      <c r="F8" s="206"/>
      <c r="G8" s="206"/>
    </row>
    <row r="9" spans="1:17" ht="15.75">
      <c r="A9" s="1928" t="s">
        <v>1229</v>
      </c>
      <c r="B9" s="1928"/>
      <c r="C9" s="1928"/>
      <c r="D9" s="1928"/>
      <c r="E9" s="1928"/>
      <c r="F9" s="1928"/>
      <c r="G9" s="1928"/>
    </row>
    <row r="10" spans="1:17">
      <c r="A10" s="2139"/>
      <c r="B10" s="2139"/>
      <c r="C10" s="2139"/>
      <c r="D10" s="2139"/>
      <c r="E10" s="2139"/>
      <c r="F10" s="2139"/>
      <c r="G10" s="2139"/>
    </row>
    <row r="12" spans="1:17" ht="13.5" thickBot="1"/>
    <row r="13" spans="1:17" ht="16.5" thickBot="1">
      <c r="A13" s="2133" t="s">
        <v>1230</v>
      </c>
      <c r="B13" s="2134"/>
      <c r="C13" s="2134"/>
      <c r="D13" s="2134"/>
      <c r="E13" s="2134"/>
      <c r="F13" s="2134"/>
      <c r="G13" s="2135"/>
    </row>
    <row r="14" spans="1:17" ht="16.5" thickBot="1">
      <c r="A14" s="2303" t="s">
        <v>1231</v>
      </c>
      <c r="B14" s="2137"/>
      <c r="C14" s="2137"/>
      <c r="D14" s="2137"/>
      <c r="E14" s="2137"/>
      <c r="F14" s="2137"/>
      <c r="G14" s="2138"/>
    </row>
    <row r="15" spans="1:17" ht="31.5">
      <c r="A15" s="945"/>
      <c r="B15" s="945" t="s">
        <v>1232</v>
      </c>
      <c r="C15" s="945" t="s">
        <v>992</v>
      </c>
      <c r="D15" s="945" t="s">
        <v>993</v>
      </c>
      <c r="E15" s="945" t="s">
        <v>1105</v>
      </c>
      <c r="F15" s="945" t="s">
        <v>995</v>
      </c>
      <c r="G15" s="945"/>
    </row>
    <row r="16" spans="1:17" ht="15.75">
      <c r="A16" s="1144" t="s">
        <v>502</v>
      </c>
      <c r="B16" s="1145">
        <v>402</v>
      </c>
      <c r="C16" s="1146">
        <v>308</v>
      </c>
      <c r="D16" s="1146">
        <v>299</v>
      </c>
      <c r="E16" s="1146">
        <v>9</v>
      </c>
      <c r="F16" s="1146">
        <v>94</v>
      </c>
      <c r="G16" s="1148"/>
    </row>
    <row r="17" spans="1:7" ht="15.75">
      <c r="A17" s="1149"/>
      <c r="B17" s="1149"/>
      <c r="C17" s="1149"/>
      <c r="D17" s="1149"/>
      <c r="E17" s="1149"/>
      <c r="F17" s="1149"/>
      <c r="G17" s="1149"/>
    </row>
    <row r="18" spans="1:7" ht="15.75">
      <c r="A18" s="206"/>
      <c r="B18" s="206"/>
      <c r="C18" s="206"/>
      <c r="D18" s="206"/>
      <c r="E18" s="206"/>
      <c r="F18" s="206"/>
      <c r="G18" s="206"/>
    </row>
    <row r="19" spans="1:7" ht="18.75">
      <c r="A19" s="213" t="s">
        <v>999</v>
      </c>
      <c r="B19" s="206"/>
      <c r="C19" s="206"/>
      <c r="D19" s="206"/>
      <c r="E19" s="206"/>
      <c r="F19" s="206"/>
      <c r="G19" s="206"/>
    </row>
  </sheetData>
  <mergeCells count="7">
    <mergeCell ref="A14:G14"/>
    <mergeCell ref="A9:G9"/>
    <mergeCell ref="A1:G1"/>
    <mergeCell ref="A2:G2"/>
    <mergeCell ref="A3:G3"/>
    <mergeCell ref="A10:G10"/>
    <mergeCell ref="A13:G13"/>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51CD-9571-4CDA-A4C6-1C79F0A7FA41}">
  <sheetPr>
    <tabColor rgb="FF00B050"/>
  </sheetPr>
  <dimension ref="A1:M14"/>
  <sheetViews>
    <sheetView workbookViewId="0">
      <selection activeCell="A17" sqref="A17"/>
    </sheetView>
  </sheetViews>
  <sheetFormatPr defaultColWidth="9.42578125" defaultRowHeight="12.75"/>
  <cols>
    <col min="1" max="1" width="27.5703125" style="53" customWidth="1"/>
    <col min="2" max="10" width="10.5703125" style="53" customWidth="1"/>
    <col min="11" max="11" width="25.5703125" style="53" bestFit="1" customWidth="1"/>
    <col min="12" max="16384" width="9.42578125" style="53"/>
  </cols>
  <sheetData>
    <row r="1" spans="1:13" ht="20.85" customHeight="1">
      <c r="A1" s="2140" t="s">
        <v>1203</v>
      </c>
      <c r="B1" s="2141"/>
      <c r="C1" s="2141"/>
      <c r="D1" s="2141"/>
      <c r="E1" s="2141"/>
      <c r="F1" s="2141"/>
      <c r="G1" s="2141"/>
      <c r="H1" s="2141"/>
      <c r="I1" s="2141"/>
      <c r="J1" s="2142"/>
      <c r="K1" s="678"/>
    </row>
    <row r="2" spans="1:13" ht="18.600000000000001" customHeight="1">
      <c r="A2" s="2143" t="s">
        <v>1233</v>
      </c>
      <c r="B2" s="2144"/>
      <c r="C2" s="2144"/>
      <c r="D2" s="2144"/>
      <c r="E2" s="2144"/>
      <c r="F2" s="2144"/>
      <c r="G2" s="2144"/>
      <c r="H2" s="2144"/>
      <c r="I2" s="2144"/>
      <c r="J2" s="2145"/>
    </row>
    <row r="3" spans="1:13" ht="25.35" customHeight="1" thickBot="1">
      <c r="A3" s="2146" t="s">
        <v>1234</v>
      </c>
      <c r="B3" s="2147"/>
      <c r="C3" s="2147"/>
      <c r="D3" s="2147"/>
      <c r="E3" s="2147"/>
      <c r="F3" s="2147"/>
      <c r="G3" s="2147"/>
      <c r="H3" s="2147"/>
      <c r="I3" s="2147"/>
      <c r="J3" s="2148"/>
    </row>
    <row r="4" spans="1:13" ht="20.100000000000001" customHeight="1" thickBot="1">
      <c r="A4" s="241" t="s">
        <v>434</v>
      </c>
      <c r="B4" s="1817" t="s">
        <v>1003</v>
      </c>
      <c r="C4" s="1817"/>
      <c r="D4" s="1818"/>
      <c r="E4" s="1817" t="s">
        <v>1004</v>
      </c>
      <c r="F4" s="1817"/>
      <c r="G4" s="1818"/>
      <c r="H4" s="1816" t="s">
        <v>1005</v>
      </c>
      <c r="I4" s="1817"/>
      <c r="J4" s="1818"/>
    </row>
    <row r="5" spans="1:13" ht="15.75" customHeight="1">
      <c r="A5" s="734"/>
      <c r="B5" s="735" t="s">
        <v>1006</v>
      </c>
      <c r="C5" s="736" t="s">
        <v>1007</v>
      </c>
      <c r="D5" s="737" t="s">
        <v>53</v>
      </c>
      <c r="E5" s="738" t="s">
        <v>1006</v>
      </c>
      <c r="F5" s="736" t="s">
        <v>836</v>
      </c>
      <c r="G5" s="739" t="s">
        <v>53</v>
      </c>
      <c r="H5" s="740" t="s">
        <v>1006</v>
      </c>
      <c r="I5" s="741" t="s">
        <v>836</v>
      </c>
      <c r="J5" s="742" t="s">
        <v>53</v>
      </c>
    </row>
    <row r="6" spans="1:13" ht="15.75" customHeight="1">
      <c r="A6" s="1043" t="s">
        <v>1235</v>
      </c>
      <c r="B6" s="1170">
        <v>2102</v>
      </c>
      <c r="C6" s="1170">
        <v>0</v>
      </c>
      <c r="D6" s="1170">
        <f>SUM(B6:C6)</f>
        <v>2102</v>
      </c>
      <c r="E6" s="1170">
        <v>469</v>
      </c>
      <c r="F6" s="1170">
        <v>0</v>
      </c>
      <c r="G6" s="1170">
        <v>469</v>
      </c>
      <c r="H6" s="1171">
        <f t="shared" ref="H6:H7" si="0">E6/B6</f>
        <v>0.2231208372978116</v>
      </c>
      <c r="I6" s="1171">
        <v>0</v>
      </c>
      <c r="J6" s="1172">
        <f t="shared" ref="J6:J7" si="1">G6/D6</f>
        <v>0.2231208372978116</v>
      </c>
    </row>
    <row r="7" spans="1:13" ht="15.75" customHeight="1">
      <c r="A7" s="1043" t="s">
        <v>1236</v>
      </c>
      <c r="B7" s="1170">
        <v>40415</v>
      </c>
      <c r="C7" s="1170">
        <v>1192</v>
      </c>
      <c r="D7" s="1170">
        <f>SUM(B7:C7)</f>
        <v>41607</v>
      </c>
      <c r="E7" s="1542">
        <v>11483</v>
      </c>
      <c r="F7" s="1170">
        <v>296</v>
      </c>
      <c r="G7" s="1542">
        <v>11779</v>
      </c>
      <c r="H7" s="1171">
        <f t="shared" si="0"/>
        <v>0.28412718050228875</v>
      </c>
      <c r="I7" s="1171">
        <f t="shared" ref="I7" si="2">F7/C7</f>
        <v>0.24832214765100671</v>
      </c>
      <c r="J7" s="1172">
        <f t="shared" si="1"/>
        <v>0.28310140120652777</v>
      </c>
    </row>
    <row r="8" spans="1:13" s="71" customFormat="1" ht="20.85" customHeight="1">
      <c r="A8" s="1173" t="s">
        <v>53</v>
      </c>
      <c r="B8" s="1174">
        <f>SUM(B6:B7)</f>
        <v>42517</v>
      </c>
      <c r="C8" s="1174">
        <f t="shared" ref="C8:D8" si="3">SUM(C6:C7)</f>
        <v>1192</v>
      </c>
      <c r="D8" s="1174">
        <f t="shared" si="3"/>
        <v>43709</v>
      </c>
      <c r="E8" s="1174">
        <f t="shared" ref="E8" si="4">SUM(E6:E7)</f>
        <v>11952</v>
      </c>
      <c r="F8" s="1174">
        <f t="shared" ref="F8" si="5">SUM(F6:F7)</f>
        <v>296</v>
      </c>
      <c r="G8" s="1174">
        <f>SUM(E8:F8)</f>
        <v>12248</v>
      </c>
      <c r="H8" s="1175">
        <f t="shared" ref="H8:J8" si="6">E8/B8</f>
        <v>0.2811110849777736</v>
      </c>
      <c r="I8" s="1175">
        <f t="shared" si="6"/>
        <v>0.24832214765100671</v>
      </c>
      <c r="J8" s="1176">
        <f t="shared" si="6"/>
        <v>0.28021688897023495</v>
      </c>
      <c r="K8" s="69"/>
      <c r="L8" s="69"/>
      <c r="M8" s="70"/>
    </row>
    <row r="9" spans="1:13" ht="15.75">
      <c r="A9" s="206"/>
      <c r="B9" s="206"/>
      <c r="C9" s="206"/>
      <c r="D9" s="206"/>
      <c r="E9" s="206"/>
      <c r="F9" s="206"/>
      <c r="G9" s="206"/>
      <c r="H9" s="206"/>
      <c r="I9" s="206"/>
      <c r="J9" s="206"/>
    </row>
    <row r="10" spans="1:13" ht="15.75">
      <c r="A10" s="206"/>
      <c r="B10" s="205"/>
      <c r="C10" s="206"/>
      <c r="D10" s="206"/>
      <c r="E10" s="205"/>
      <c r="F10" s="206"/>
      <c r="G10" s="206"/>
      <c r="H10" s="206"/>
      <c r="I10" s="206"/>
      <c r="J10" s="206"/>
    </row>
    <row r="11" spans="1:13" ht="33.6" customHeight="1">
      <c r="A11" s="2117" t="s">
        <v>1008</v>
      </c>
      <c r="B11" s="2117"/>
      <c r="C11" s="2117"/>
      <c r="D11" s="2117"/>
      <c r="E11" s="2117"/>
      <c r="F11" s="2117"/>
      <c r="G11" s="2117"/>
      <c r="H11" s="2117"/>
      <c r="I11" s="2117"/>
      <c r="J11" s="2117"/>
    </row>
    <row r="12" spans="1:13" ht="18.75">
      <c r="A12" s="206" t="s">
        <v>1237</v>
      </c>
    </row>
    <row r="13" spans="1:13" ht="36.75" customHeight="1">
      <c r="A13" s="2002" t="s">
        <v>1010</v>
      </c>
      <c r="B13" s="2002"/>
      <c r="C13" s="2002"/>
      <c r="D13" s="2002"/>
      <c r="E13" s="2002"/>
      <c r="F13" s="2002"/>
    </row>
    <row r="14" spans="1:13" ht="18.75">
      <c r="A14" s="206" t="s">
        <v>1011</v>
      </c>
    </row>
  </sheetData>
  <mergeCells count="8">
    <mergeCell ref="A13:F13"/>
    <mergeCell ref="A11:J11"/>
    <mergeCell ref="A1:J1"/>
    <mergeCell ref="A2:J2"/>
    <mergeCell ref="A3:J3"/>
    <mergeCell ref="B4:D4"/>
    <mergeCell ref="E4:G4"/>
    <mergeCell ref="H4:J4"/>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9492-5FE9-4793-8387-BE94ED1156B6}">
  <sheetPr>
    <tabColor rgb="FF00B050"/>
  </sheetPr>
  <dimension ref="A1:J26"/>
  <sheetViews>
    <sheetView workbookViewId="0">
      <selection activeCell="A20" sqref="A20:H20"/>
    </sheetView>
  </sheetViews>
  <sheetFormatPr defaultColWidth="9.42578125" defaultRowHeight="15"/>
  <cols>
    <col min="1" max="1" width="19.42578125" style="1" customWidth="1"/>
    <col min="2" max="3" width="14.5703125" style="4" customWidth="1"/>
    <col min="4" max="4" width="14.5703125" style="5" customWidth="1"/>
    <col min="5" max="6" width="14.5703125" style="4" customWidth="1"/>
    <col min="7" max="8" width="14.5703125" style="5" customWidth="1"/>
    <col min="9" max="9" width="25.5703125" style="5" bestFit="1" customWidth="1"/>
    <col min="10" max="16384" width="9.42578125" style="5"/>
  </cols>
  <sheetData>
    <row r="1" spans="1:9" ht="21" customHeight="1" thickBot="1">
      <c r="A1" s="2149" t="s">
        <v>1203</v>
      </c>
      <c r="B1" s="2150"/>
      <c r="C1" s="2150"/>
      <c r="D1" s="2150"/>
      <c r="E1" s="2150"/>
      <c r="F1" s="2150"/>
      <c r="G1" s="2150"/>
      <c r="H1" s="2151"/>
      <c r="I1" s="692"/>
    </row>
    <row r="2" spans="1:9" s="1" customFormat="1" ht="20.100000000000001" customHeight="1" thickBot="1">
      <c r="A2" s="1985" t="s">
        <v>1238</v>
      </c>
      <c r="B2" s="2152"/>
      <c r="C2" s="2152"/>
      <c r="D2" s="2152"/>
      <c r="E2" s="2152"/>
      <c r="F2" s="2152"/>
      <c r="G2" s="2152"/>
      <c r="H2" s="2153"/>
    </row>
    <row r="3" spans="1:9" s="1" customFormat="1" ht="16.5" thickBot="1">
      <c r="A3" s="1985" t="s">
        <v>1239</v>
      </c>
      <c r="B3" s="2152"/>
      <c r="C3" s="2152"/>
      <c r="D3" s="2152"/>
      <c r="E3" s="2152"/>
      <c r="F3" s="2152"/>
      <c r="G3" s="2152"/>
      <c r="H3" s="2153"/>
    </row>
    <row r="4" spans="1:9" ht="63">
      <c r="A4" s="1315">
        <v>2022</v>
      </c>
      <c r="B4" s="945" t="s">
        <v>1240</v>
      </c>
      <c r="C4" s="945" t="s">
        <v>1015</v>
      </c>
      <c r="D4" s="945" t="s">
        <v>1016</v>
      </c>
      <c r="E4" s="945" t="s">
        <v>1241</v>
      </c>
      <c r="F4" s="945" t="s">
        <v>1018</v>
      </c>
      <c r="G4" s="1151" t="s">
        <v>1019</v>
      </c>
      <c r="H4" s="1227" t="s">
        <v>1020</v>
      </c>
    </row>
    <row r="5" spans="1:9" ht="15.75">
      <c r="A5" s="1316" t="s">
        <v>944</v>
      </c>
      <c r="B5" s="237">
        <v>11800</v>
      </c>
      <c r="C5" s="946">
        <v>134</v>
      </c>
      <c r="D5" s="1152">
        <f t="shared" ref="D5:D16" si="0">C5/B5</f>
        <v>1.135593220338983E-2</v>
      </c>
      <c r="E5" s="1153">
        <v>64</v>
      </c>
      <c r="F5" s="1153">
        <v>58</v>
      </c>
      <c r="G5" s="1154">
        <f>IF(C5=0,0,E5/C5)</f>
        <v>0.47761194029850745</v>
      </c>
      <c r="H5" s="1317">
        <f t="shared" ref="H5:H16" si="1">F5/B5</f>
        <v>4.9152542372881353E-3</v>
      </c>
    </row>
    <row r="6" spans="1:9" ht="15.75">
      <c r="A6" s="1316" t="s">
        <v>945</v>
      </c>
      <c r="B6" s="237">
        <v>11683</v>
      </c>
      <c r="C6" s="946">
        <v>64</v>
      </c>
      <c r="D6" s="1152">
        <f t="shared" si="0"/>
        <v>5.4780450226825303E-3</v>
      </c>
      <c r="E6" s="1153">
        <v>27</v>
      </c>
      <c r="F6" s="1153">
        <v>25</v>
      </c>
      <c r="G6" s="1154">
        <f t="shared" ref="G6:G16" si="2">IF(C6=0,0,E6/C6)</f>
        <v>0.421875</v>
      </c>
      <c r="H6" s="1317">
        <f t="shared" si="1"/>
        <v>2.1398613369853635E-3</v>
      </c>
    </row>
    <row r="7" spans="1:9" ht="15.75">
      <c r="A7" s="1316" t="s">
        <v>946</v>
      </c>
      <c r="B7" s="237">
        <v>11672</v>
      </c>
      <c r="C7" s="946">
        <v>6</v>
      </c>
      <c r="D7" s="1152">
        <f t="shared" si="0"/>
        <v>5.1405071967100752E-4</v>
      </c>
      <c r="E7" s="1153">
        <v>0</v>
      </c>
      <c r="F7" s="1153">
        <v>2</v>
      </c>
      <c r="G7" s="1154">
        <f t="shared" si="2"/>
        <v>0</v>
      </c>
      <c r="H7" s="1317">
        <f t="shared" si="1"/>
        <v>1.7135023989033586E-4</v>
      </c>
    </row>
    <row r="8" spans="1:9" ht="15.75">
      <c r="A8" s="1316" t="s">
        <v>947</v>
      </c>
      <c r="B8" s="237">
        <v>12548</v>
      </c>
      <c r="C8" s="946">
        <v>6</v>
      </c>
      <c r="D8" s="1152">
        <f t="shared" si="0"/>
        <v>4.7816385081287852E-4</v>
      </c>
      <c r="E8" s="1153">
        <v>0</v>
      </c>
      <c r="F8" s="1153">
        <v>1</v>
      </c>
      <c r="G8" s="1154">
        <f t="shared" si="2"/>
        <v>0</v>
      </c>
      <c r="H8" s="1317">
        <f t="shared" si="1"/>
        <v>7.9693975135479753E-5</v>
      </c>
    </row>
    <row r="9" spans="1:9" ht="15.75">
      <c r="A9" s="1316" t="s">
        <v>948</v>
      </c>
      <c r="B9" s="237">
        <v>12417</v>
      </c>
      <c r="C9" s="1155">
        <v>2</v>
      </c>
      <c r="D9" s="1152">
        <f t="shared" si="0"/>
        <v>1.6106950148989289E-4</v>
      </c>
      <c r="E9" s="1153">
        <v>1</v>
      </c>
      <c r="F9" s="1153">
        <v>1</v>
      </c>
      <c r="G9" s="1154">
        <f t="shared" si="2"/>
        <v>0.5</v>
      </c>
      <c r="H9" s="1317">
        <f t="shared" si="1"/>
        <v>8.0534750744946446E-5</v>
      </c>
    </row>
    <row r="10" spans="1:9" ht="15.75">
      <c r="A10" s="1316" t="s">
        <v>949</v>
      </c>
      <c r="B10" s="946">
        <v>12319</v>
      </c>
      <c r="C10" s="946">
        <v>4</v>
      </c>
      <c r="D10" s="1152">
        <f t="shared" si="0"/>
        <v>3.2470168033119572E-4</v>
      </c>
      <c r="E10" s="946">
        <v>0</v>
      </c>
      <c r="F10" s="946">
        <v>4</v>
      </c>
      <c r="G10" s="1154">
        <f t="shared" si="2"/>
        <v>0</v>
      </c>
      <c r="H10" s="1317">
        <f t="shared" si="1"/>
        <v>3.2470168033119572E-4</v>
      </c>
    </row>
    <row r="11" spans="1:9" ht="15.75">
      <c r="A11" s="1316" t="s">
        <v>950</v>
      </c>
      <c r="B11" s="946">
        <v>12209</v>
      </c>
      <c r="C11" s="946">
        <v>5</v>
      </c>
      <c r="D11" s="1152">
        <f t="shared" si="0"/>
        <v>4.095339503644852E-4</v>
      </c>
      <c r="E11" s="946">
        <v>1</v>
      </c>
      <c r="F11" s="946">
        <v>3</v>
      </c>
      <c r="G11" s="1154">
        <f t="shared" si="2"/>
        <v>0.2</v>
      </c>
      <c r="H11" s="1317">
        <f t="shared" si="1"/>
        <v>2.4572037021869115E-4</v>
      </c>
    </row>
    <row r="12" spans="1:9" ht="15.75">
      <c r="A12" s="1316" t="s">
        <v>951</v>
      </c>
      <c r="B12" s="946">
        <v>12195</v>
      </c>
      <c r="C12" s="946">
        <v>78</v>
      </c>
      <c r="D12" s="1152">
        <f t="shared" si="0"/>
        <v>6.3960639606396065E-3</v>
      </c>
      <c r="E12" s="946">
        <v>8</v>
      </c>
      <c r="F12" s="946">
        <v>64</v>
      </c>
      <c r="G12" s="1154">
        <f t="shared" si="2"/>
        <v>0.10256410256410256</v>
      </c>
      <c r="H12" s="1317">
        <f t="shared" si="1"/>
        <v>5.2480524805248053E-3</v>
      </c>
    </row>
    <row r="13" spans="1:9" ht="15.75">
      <c r="A13" s="1316" t="s">
        <v>952</v>
      </c>
      <c r="B13" s="946">
        <v>12114</v>
      </c>
      <c r="C13" s="946">
        <v>160</v>
      </c>
      <c r="D13" s="1152">
        <f t="shared" si="0"/>
        <v>1.3207858675912168E-2</v>
      </c>
      <c r="E13" s="946">
        <v>11</v>
      </c>
      <c r="F13" s="946">
        <v>137</v>
      </c>
      <c r="G13" s="1154">
        <f t="shared" si="2"/>
        <v>6.8750000000000006E-2</v>
      </c>
      <c r="H13" s="1317">
        <f t="shared" si="1"/>
        <v>1.1309228991249793E-2</v>
      </c>
    </row>
    <row r="14" spans="1:9" ht="15.75">
      <c r="A14" s="1316" t="s">
        <v>953</v>
      </c>
      <c r="B14" s="946">
        <v>12230</v>
      </c>
      <c r="C14" s="946">
        <v>169</v>
      </c>
      <c r="D14" s="1152">
        <f t="shared" si="0"/>
        <v>1.3818479149632053E-2</v>
      </c>
      <c r="E14" s="946">
        <v>12</v>
      </c>
      <c r="F14" s="946">
        <v>146</v>
      </c>
      <c r="G14" s="1154">
        <f t="shared" si="2"/>
        <v>7.1005917159763315E-2</v>
      </c>
      <c r="H14" s="1317">
        <f t="shared" si="1"/>
        <v>1.1937857726901063E-2</v>
      </c>
    </row>
    <row r="15" spans="1:9" ht="15.75">
      <c r="A15" s="1316" t="s">
        <v>954</v>
      </c>
      <c r="B15" s="946">
        <v>12288</v>
      </c>
      <c r="C15" s="946">
        <v>231</v>
      </c>
      <c r="D15" s="1152">
        <f t="shared" si="0"/>
        <v>1.8798828125E-2</v>
      </c>
      <c r="E15" s="946">
        <v>24</v>
      </c>
      <c r="F15" s="946">
        <v>91</v>
      </c>
      <c r="G15" s="1154">
        <f t="shared" si="2"/>
        <v>0.1038961038961039</v>
      </c>
      <c r="H15" s="1317">
        <f t="shared" si="1"/>
        <v>7.405598958333333E-3</v>
      </c>
    </row>
    <row r="16" spans="1:9" ht="16.5" thickBot="1">
      <c r="A16" s="319" t="s">
        <v>955</v>
      </c>
      <c r="B16" s="379">
        <v>12248</v>
      </c>
      <c r="C16" s="238">
        <v>239</v>
      </c>
      <c r="D16" s="239">
        <f t="shared" si="0"/>
        <v>1.9513389941214893E-2</v>
      </c>
      <c r="E16" s="238">
        <v>5</v>
      </c>
      <c r="F16" s="238">
        <v>50</v>
      </c>
      <c r="G16" s="1154">
        <f t="shared" si="2"/>
        <v>2.0920502092050208E-2</v>
      </c>
      <c r="H16" s="320">
        <f t="shared" si="1"/>
        <v>4.0822991508817769E-3</v>
      </c>
    </row>
    <row r="17" spans="1:10" ht="16.5" thickBot="1">
      <c r="A17" s="1400" t="s">
        <v>1021</v>
      </c>
      <c r="B17" s="1401">
        <f>B16</f>
        <v>12248</v>
      </c>
      <c r="C17" s="1401">
        <f>SUM(C5:C16)</f>
        <v>1098</v>
      </c>
      <c r="D17" s="1402">
        <f>C17/B17</f>
        <v>8.9647289353363815E-2</v>
      </c>
      <c r="E17" s="1401">
        <f>SUM(E5:E16)</f>
        <v>153</v>
      </c>
      <c r="F17" s="1401">
        <f>SUM(F5:F16)</f>
        <v>582</v>
      </c>
      <c r="G17" s="1403">
        <f>E17/C17</f>
        <v>0.13934426229508196</v>
      </c>
      <c r="H17" s="1402">
        <f>F17/B17</f>
        <v>4.7517962116263877E-2</v>
      </c>
      <c r="I17" s="51"/>
      <c r="J17" s="4"/>
    </row>
    <row r="18" spans="1:10" ht="15.75">
      <c r="A18" s="206"/>
      <c r="B18" s="206"/>
      <c r="C18" s="206"/>
      <c r="D18" s="206"/>
      <c r="E18" s="206"/>
      <c r="F18" s="206"/>
      <c r="G18" s="240"/>
      <c r="H18" s="206"/>
    </row>
    <row r="19" spans="1:10" ht="15.75">
      <c r="A19" s="2154" t="s">
        <v>1022</v>
      </c>
      <c r="B19" s="2117"/>
      <c r="C19" s="2117"/>
      <c r="D19" s="2117"/>
      <c r="E19" s="2117"/>
      <c r="F19" s="2117"/>
      <c r="G19" s="2117"/>
      <c r="H19" s="2117"/>
      <c r="I19" s="4"/>
    </row>
    <row r="20" spans="1:10" ht="41.25" customHeight="1">
      <c r="A20" s="2154" t="s">
        <v>1023</v>
      </c>
      <c r="B20" s="2117"/>
      <c r="C20" s="2117"/>
      <c r="D20" s="2117"/>
      <c r="E20" s="2117"/>
      <c r="F20" s="2117"/>
      <c r="G20" s="2117"/>
      <c r="H20" s="2117"/>
    </row>
    <row r="21" spans="1:10" ht="18.75">
      <c r="A21" s="2155" t="s">
        <v>1024</v>
      </c>
      <c r="B21" s="2038"/>
      <c r="C21" s="2038"/>
      <c r="D21" s="2038"/>
      <c r="E21" s="2038"/>
      <c r="F21" s="2038"/>
      <c r="G21" s="2038"/>
      <c r="H21" s="2038"/>
    </row>
    <row r="22" spans="1:10" ht="18.75">
      <c r="A22" s="2038" t="s">
        <v>1025</v>
      </c>
      <c r="B22" s="2038"/>
      <c r="C22" s="2038"/>
      <c r="D22" s="2038"/>
      <c r="E22" s="2038"/>
      <c r="F22" s="2038"/>
      <c r="G22" s="2038"/>
      <c r="H22" s="2038"/>
    </row>
    <row r="23" spans="1:10" ht="38.1" customHeight="1">
      <c r="A23" s="2002"/>
      <c r="B23" s="2002"/>
      <c r="C23" s="2002"/>
      <c r="D23" s="2002"/>
      <c r="E23" s="2002"/>
      <c r="F23" s="2002"/>
      <c r="G23" s="2002"/>
      <c r="H23" s="2002"/>
    </row>
    <row r="24" spans="1:10" ht="14.25">
      <c r="A24" s="743"/>
      <c r="B24" s="744"/>
      <c r="C24" s="744"/>
      <c r="D24" s="744"/>
      <c r="E24" s="744"/>
      <c r="F24" s="744"/>
      <c r="G24" s="745"/>
      <c r="H24" s="744"/>
    </row>
    <row r="25" spans="1:10" ht="14.25">
      <c r="A25" s="342"/>
      <c r="B25" s="342"/>
      <c r="C25" s="342"/>
      <c r="D25" s="342"/>
      <c r="E25" s="342"/>
      <c r="F25" s="342"/>
      <c r="G25" s="746"/>
      <c r="H25" s="342"/>
    </row>
    <row r="26" spans="1:10" ht="14.25">
      <c r="A26" s="342"/>
      <c r="B26" s="342"/>
      <c r="C26" s="342"/>
      <c r="D26" s="342"/>
      <c r="E26" s="747"/>
      <c r="F26" s="342"/>
      <c r="G26" s="746"/>
      <c r="H26" s="342"/>
    </row>
  </sheetData>
  <mergeCells count="8">
    <mergeCell ref="A22:H22"/>
    <mergeCell ref="A23:H23"/>
    <mergeCell ref="A1:H1"/>
    <mergeCell ref="A2:H2"/>
    <mergeCell ref="A3:H3"/>
    <mergeCell ref="A19:H19"/>
    <mergeCell ref="A20:H20"/>
    <mergeCell ref="A21:H21"/>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5D0A-BE26-4C21-A63C-FD828F3053A6}">
  <sheetPr>
    <tabColor rgb="FF00B050"/>
  </sheetPr>
  <dimension ref="A1:K32"/>
  <sheetViews>
    <sheetView workbookViewId="0">
      <selection activeCell="I6" sqref="I6"/>
    </sheetView>
  </sheetViews>
  <sheetFormatPr defaultColWidth="40.5703125" defaultRowHeight="12.75"/>
  <cols>
    <col min="1" max="1" width="49.42578125" style="58" customWidth="1"/>
    <col min="2" max="2" width="8.5703125" style="58" customWidth="1"/>
    <col min="3" max="3" width="6.5703125" style="58" customWidth="1"/>
    <col min="4" max="4" width="10.5703125" style="58" customWidth="1"/>
    <col min="5" max="5" width="8.42578125" style="58" customWidth="1"/>
    <col min="6" max="7" width="6.5703125" style="64" customWidth="1"/>
    <col min="8" max="8" width="10.42578125" style="64" customWidth="1"/>
    <col min="9" max="9" width="13.42578125" style="58" customWidth="1"/>
    <col min="10" max="10" width="16.5703125" style="338" customWidth="1"/>
    <col min="11" max="11" width="5.42578125" style="58" bestFit="1" customWidth="1"/>
    <col min="12" max="16384" width="40.5703125" style="58"/>
  </cols>
  <sheetData>
    <row r="1" spans="1:11" ht="14.25">
      <c r="A1" s="2304" t="s">
        <v>1203</v>
      </c>
      <c r="B1" s="2304"/>
      <c r="C1" s="2304"/>
      <c r="D1" s="2304"/>
      <c r="E1" s="2304"/>
      <c r="F1" s="2304"/>
      <c r="G1" s="2304"/>
      <c r="H1" s="2304"/>
      <c r="I1" s="2304"/>
    </row>
    <row r="2" spans="1:11" ht="14.25">
      <c r="A2" s="2304" t="s">
        <v>1242</v>
      </c>
      <c r="B2" s="2304"/>
      <c r="C2" s="2304"/>
      <c r="D2" s="2304"/>
      <c r="E2" s="2304"/>
      <c r="F2" s="2304"/>
      <c r="G2" s="2304"/>
      <c r="H2" s="2304"/>
      <c r="I2" s="2304"/>
    </row>
    <row r="3" spans="1:11" ht="18" customHeight="1" thickBot="1">
      <c r="A3" s="2163" t="s">
        <v>1243</v>
      </c>
      <c r="B3" s="2163"/>
      <c r="C3" s="2163"/>
      <c r="D3" s="2163"/>
      <c r="E3" s="2163"/>
      <c r="F3" s="2163"/>
      <c r="G3" s="2163"/>
      <c r="H3" s="2163"/>
      <c r="I3" s="2163"/>
    </row>
    <row r="4" spans="1:11" ht="27" customHeight="1" thickBot="1">
      <c r="A4" s="2165" t="s">
        <v>1028</v>
      </c>
      <c r="B4" s="2166" t="s">
        <v>1029</v>
      </c>
      <c r="C4" s="2166"/>
      <c r="D4" s="2166"/>
      <c r="E4" s="2166"/>
      <c r="F4" s="2167" t="s">
        <v>1030</v>
      </c>
      <c r="G4" s="2167"/>
      <c r="H4" s="2167"/>
      <c r="I4" s="59" t="s">
        <v>598</v>
      </c>
      <c r="J4" s="748"/>
    </row>
    <row r="5" spans="1:11" ht="15" customHeight="1" thickBot="1">
      <c r="A5" s="2165"/>
      <c r="B5" s="380" t="s">
        <v>437</v>
      </c>
      <c r="C5" s="380" t="s">
        <v>438</v>
      </c>
      <c r="D5" s="380" t="s">
        <v>439</v>
      </c>
      <c r="E5" s="380" t="s">
        <v>440</v>
      </c>
      <c r="F5" s="381" t="s">
        <v>836</v>
      </c>
      <c r="G5" s="381" t="s">
        <v>1006</v>
      </c>
      <c r="H5" s="933" t="s">
        <v>53</v>
      </c>
      <c r="I5" s="60"/>
    </row>
    <row r="6" spans="1:11" ht="12.75" customHeight="1">
      <c r="A6" s="934" t="s">
        <v>1031</v>
      </c>
      <c r="B6" s="759"/>
      <c r="C6" s="760" t="s">
        <v>443</v>
      </c>
      <c r="D6" s="761"/>
      <c r="E6" s="761"/>
      <c r="F6" s="61">
        <v>0</v>
      </c>
      <c r="G6" s="62">
        <v>17</v>
      </c>
      <c r="H6" s="63">
        <v>17</v>
      </c>
      <c r="I6" s="854">
        <f>H6*20</f>
        <v>340</v>
      </c>
    </row>
    <row r="7" spans="1:11" ht="12.75" customHeight="1">
      <c r="A7" s="934" t="s">
        <v>1032</v>
      </c>
      <c r="B7" s="760" t="s">
        <v>443</v>
      </c>
      <c r="C7" s="760"/>
      <c r="D7" s="761"/>
      <c r="E7" s="761"/>
      <c r="F7" s="173">
        <v>0</v>
      </c>
      <c r="G7" s="173">
        <v>0</v>
      </c>
      <c r="H7" s="173">
        <v>0</v>
      </c>
      <c r="I7" s="1424" t="s">
        <v>268</v>
      </c>
      <c r="K7" s="340"/>
    </row>
    <row r="8" spans="1:11" ht="12.75" customHeight="1">
      <c r="A8" s="935" t="s">
        <v>1033</v>
      </c>
      <c r="B8" s="1156"/>
      <c r="C8" s="1156" t="s">
        <v>443</v>
      </c>
      <c r="D8" s="762" t="s">
        <v>443</v>
      </c>
      <c r="E8" s="763"/>
      <c r="F8" s="173">
        <v>0</v>
      </c>
      <c r="G8" s="173">
        <v>0</v>
      </c>
      <c r="H8" s="173">
        <v>0</v>
      </c>
      <c r="I8" s="1424" t="s">
        <v>268</v>
      </c>
      <c r="K8" s="340"/>
    </row>
    <row r="9" spans="1:11" ht="12.75" customHeight="1">
      <c r="A9" s="935" t="s">
        <v>1034</v>
      </c>
      <c r="B9" s="1156"/>
      <c r="C9" s="1156" t="s">
        <v>443</v>
      </c>
      <c r="D9" s="762"/>
      <c r="E9" s="763"/>
      <c r="F9" s="173">
        <v>0</v>
      </c>
      <c r="G9" s="173">
        <v>0</v>
      </c>
      <c r="H9" s="173">
        <v>0</v>
      </c>
      <c r="I9" s="1424" t="s">
        <v>268</v>
      </c>
      <c r="K9" s="340"/>
    </row>
    <row r="10" spans="1:11" ht="12.75" customHeight="1">
      <c r="A10" s="935" t="s">
        <v>1035</v>
      </c>
      <c r="B10" s="1156"/>
      <c r="C10" s="1156" t="s">
        <v>443</v>
      </c>
      <c r="D10" s="762"/>
      <c r="E10" s="763"/>
      <c r="F10" s="173">
        <v>0</v>
      </c>
      <c r="G10" s="173">
        <v>0</v>
      </c>
      <c r="H10" s="173">
        <v>0</v>
      </c>
      <c r="I10" s="1424" t="s">
        <v>268</v>
      </c>
      <c r="K10" s="340"/>
    </row>
    <row r="11" spans="1:11" ht="12.75" customHeight="1">
      <c r="A11" s="935" t="s">
        <v>1036</v>
      </c>
      <c r="B11" s="1156"/>
      <c r="C11" s="1156" t="s">
        <v>443</v>
      </c>
      <c r="D11" s="762"/>
      <c r="E11" s="763"/>
      <c r="F11" s="173">
        <v>0</v>
      </c>
      <c r="G11" s="173">
        <v>0</v>
      </c>
      <c r="H11" s="173">
        <v>0</v>
      </c>
      <c r="I11" s="1424" t="s">
        <v>268</v>
      </c>
      <c r="K11" s="340"/>
    </row>
    <row r="12" spans="1:11" ht="12.75" customHeight="1">
      <c r="A12" s="935" t="s">
        <v>1037</v>
      </c>
      <c r="B12" s="1156"/>
      <c r="C12" s="1156" t="s">
        <v>443</v>
      </c>
      <c r="D12" s="762"/>
      <c r="E12" s="763"/>
      <c r="F12" s="173">
        <v>0</v>
      </c>
      <c r="G12" s="173">
        <v>0</v>
      </c>
      <c r="H12" s="173">
        <v>0</v>
      </c>
      <c r="I12" s="1424" t="s">
        <v>268</v>
      </c>
      <c r="K12" s="340"/>
    </row>
    <row r="13" spans="1:11" ht="12.75" customHeight="1">
      <c r="A13" s="935" t="s">
        <v>1038</v>
      </c>
      <c r="B13" s="1156"/>
      <c r="C13" s="1156" t="s">
        <v>443</v>
      </c>
      <c r="D13" s="762"/>
      <c r="E13" s="763"/>
      <c r="F13" s="173">
        <v>0</v>
      </c>
      <c r="G13" s="173">
        <v>0</v>
      </c>
      <c r="H13" s="173">
        <v>0</v>
      </c>
      <c r="I13" s="1424" t="s">
        <v>268</v>
      </c>
      <c r="K13" s="340"/>
    </row>
    <row r="14" spans="1:11" ht="12.75" customHeight="1">
      <c r="A14" s="935" t="s">
        <v>1039</v>
      </c>
      <c r="B14" s="1157"/>
      <c r="C14" s="1158" t="s">
        <v>443</v>
      </c>
      <c r="D14" s="764"/>
      <c r="E14" s="765"/>
      <c r="F14" s="173">
        <v>0</v>
      </c>
      <c r="G14" s="173">
        <v>0</v>
      </c>
      <c r="H14" s="173">
        <v>0</v>
      </c>
      <c r="I14" s="1424" t="s">
        <v>268</v>
      </c>
      <c r="K14" s="340"/>
    </row>
    <row r="15" spans="1:11" ht="12.75" customHeight="1">
      <c r="A15" s="935" t="s">
        <v>1040</v>
      </c>
      <c r="B15" s="1157"/>
      <c r="C15" s="1158" t="s">
        <v>443</v>
      </c>
      <c r="D15" s="764"/>
      <c r="E15" s="765"/>
      <c r="F15" s="173">
        <v>0</v>
      </c>
      <c r="G15" s="173">
        <v>0</v>
      </c>
      <c r="H15" s="173">
        <v>0</v>
      </c>
      <c r="I15" s="1424" t="s">
        <v>268</v>
      </c>
      <c r="K15" s="340"/>
    </row>
    <row r="16" spans="1:11" ht="12.75" customHeight="1">
      <c r="A16" s="935" t="s">
        <v>1041</v>
      </c>
      <c r="B16" s="1157"/>
      <c r="C16" s="1158" t="s">
        <v>443</v>
      </c>
      <c r="D16" s="764"/>
      <c r="E16" s="765"/>
      <c r="F16" s="173">
        <v>0</v>
      </c>
      <c r="G16" s="173">
        <v>0</v>
      </c>
      <c r="H16" s="173">
        <v>0</v>
      </c>
      <c r="I16" s="1424" t="s">
        <v>268</v>
      </c>
      <c r="K16" s="340"/>
    </row>
    <row r="17" spans="1:11" ht="12.75" customHeight="1">
      <c r="A17" s="935" t="s">
        <v>1042</v>
      </c>
      <c r="B17" s="1157"/>
      <c r="C17" s="1158" t="s">
        <v>443</v>
      </c>
      <c r="D17" s="764"/>
      <c r="E17" s="765" t="s">
        <v>443</v>
      </c>
      <c r="F17" s="173">
        <v>0</v>
      </c>
      <c r="G17" s="173">
        <v>0</v>
      </c>
      <c r="H17" s="173">
        <v>0</v>
      </c>
      <c r="I17" s="1424" t="s">
        <v>268</v>
      </c>
      <c r="K17" s="340"/>
    </row>
    <row r="18" spans="1:11" ht="12.75" customHeight="1">
      <c r="A18" s="935" t="s">
        <v>1043</v>
      </c>
      <c r="B18" s="1159"/>
      <c r="C18" s="1156" t="s">
        <v>443</v>
      </c>
      <c r="D18" s="762"/>
      <c r="E18" s="763"/>
      <c r="F18" s="173">
        <v>0</v>
      </c>
      <c r="G18" s="173">
        <v>0</v>
      </c>
      <c r="H18" s="173">
        <v>0</v>
      </c>
      <c r="I18" s="1424" t="s">
        <v>268</v>
      </c>
      <c r="K18" s="340"/>
    </row>
    <row r="19" spans="1:11" ht="12.75" customHeight="1">
      <c r="A19" s="935" t="s">
        <v>1044</v>
      </c>
      <c r="B19" s="1156" t="s">
        <v>443</v>
      </c>
      <c r="C19" s="1156"/>
      <c r="D19" s="762"/>
      <c r="E19" s="763"/>
      <c r="F19" s="173">
        <v>0</v>
      </c>
      <c r="G19" s="173">
        <v>0</v>
      </c>
      <c r="H19" s="173">
        <v>0</v>
      </c>
      <c r="I19" s="1424" t="s">
        <v>268</v>
      </c>
      <c r="K19" s="340"/>
    </row>
    <row r="20" spans="1:11" ht="12.75" customHeight="1">
      <c r="A20" s="936" t="s">
        <v>1045</v>
      </c>
      <c r="B20" s="1156"/>
      <c r="C20" s="1156" t="s">
        <v>443</v>
      </c>
      <c r="D20" s="762"/>
      <c r="E20" s="763"/>
      <c r="F20" s="173">
        <v>0</v>
      </c>
      <c r="G20" s="173">
        <v>0</v>
      </c>
      <c r="H20" s="173">
        <v>0</v>
      </c>
      <c r="I20" s="1424" t="s">
        <v>268</v>
      </c>
      <c r="K20" s="340"/>
    </row>
    <row r="21" spans="1:11" ht="12.75" customHeight="1">
      <c r="A21" s="936" t="s">
        <v>1046</v>
      </c>
      <c r="B21" s="1156"/>
      <c r="C21" s="1156" t="s">
        <v>443</v>
      </c>
      <c r="D21" s="762"/>
      <c r="E21" s="763"/>
      <c r="F21" s="173">
        <v>0</v>
      </c>
      <c r="G21" s="173">
        <v>0</v>
      </c>
      <c r="H21" s="173">
        <v>0</v>
      </c>
      <c r="I21" s="1424" t="s">
        <v>268</v>
      </c>
      <c r="K21" s="340"/>
    </row>
    <row r="22" spans="1:11" ht="12.75" customHeight="1">
      <c r="A22" s="936" t="s">
        <v>1047</v>
      </c>
      <c r="B22" s="1156"/>
      <c r="C22" s="1156" t="s">
        <v>443</v>
      </c>
      <c r="D22" s="762"/>
      <c r="E22" s="765"/>
      <c r="F22" s="173">
        <v>0</v>
      </c>
      <c r="G22" s="173">
        <v>0</v>
      </c>
      <c r="H22" s="173">
        <v>0</v>
      </c>
      <c r="I22" s="1424" t="s">
        <v>268</v>
      </c>
      <c r="K22" s="340"/>
    </row>
    <row r="23" spans="1:11" ht="12.6" customHeight="1">
      <c r="A23" s="936" t="s">
        <v>1048</v>
      </c>
      <c r="B23" s="1156"/>
      <c r="C23" s="1156" t="s">
        <v>443</v>
      </c>
      <c r="D23" s="762"/>
      <c r="E23" s="765"/>
      <c r="F23" s="173">
        <v>0</v>
      </c>
      <c r="G23" s="173">
        <v>0</v>
      </c>
      <c r="H23" s="173">
        <v>0</v>
      </c>
      <c r="I23" s="1424" t="s">
        <v>268</v>
      </c>
      <c r="K23" s="340"/>
    </row>
    <row r="24" spans="1:11" ht="12.6" customHeight="1">
      <c r="A24" s="936" t="s">
        <v>1049</v>
      </c>
      <c r="B24" s="1156"/>
      <c r="C24" s="1156" t="s">
        <v>443</v>
      </c>
      <c r="D24" s="762"/>
      <c r="E24" s="765"/>
      <c r="F24" s="173">
        <v>0</v>
      </c>
      <c r="G24" s="173">
        <v>0</v>
      </c>
      <c r="H24" s="173">
        <v>0</v>
      </c>
      <c r="I24" s="1424" t="s">
        <v>268</v>
      </c>
      <c r="K24" s="340"/>
    </row>
    <row r="25" spans="1:11" ht="12.75" customHeight="1">
      <c r="A25" s="937" t="s">
        <v>1051</v>
      </c>
      <c r="B25" s="1156"/>
      <c r="C25" s="1156" t="s">
        <v>443</v>
      </c>
      <c r="D25" s="762"/>
      <c r="E25" s="763"/>
      <c r="F25" s="173">
        <v>0</v>
      </c>
      <c r="G25" s="173">
        <v>0</v>
      </c>
      <c r="H25" s="173">
        <v>0</v>
      </c>
      <c r="I25" s="1424" t="s">
        <v>268</v>
      </c>
      <c r="K25" s="340"/>
    </row>
    <row r="26" spans="1:11" ht="20.85" customHeight="1" thickBot="1">
      <c r="A26" s="1404" t="s">
        <v>1052</v>
      </c>
      <c r="B26" s="1416"/>
      <c r="C26" s="1416"/>
      <c r="D26" s="1416"/>
      <c r="E26" s="1416"/>
      <c r="F26" s="1454">
        <f>SUM(F6:F25)</f>
        <v>0</v>
      </c>
      <c r="G26" s="1454">
        <f>SUM(G6:G25)</f>
        <v>17</v>
      </c>
      <c r="H26" s="1455">
        <f>SUM(H6:H25)</f>
        <v>17</v>
      </c>
      <c r="I26" s="1405">
        <f>SUM(I6:I25)</f>
        <v>340</v>
      </c>
    </row>
    <row r="27" spans="1:11" ht="12.75" customHeight="1"/>
    <row r="28" spans="1:11" ht="19.5" customHeight="1"/>
    <row r="29" spans="1:11" ht="40.5" customHeight="1">
      <c r="A29" s="2157" t="s">
        <v>1053</v>
      </c>
      <c r="B29" s="2158"/>
      <c r="C29" s="2158"/>
      <c r="D29" s="2158"/>
      <c r="E29" s="2158"/>
      <c r="F29" s="2158"/>
      <c r="G29" s="2158"/>
      <c r="H29" s="2158"/>
      <c r="I29" s="2158"/>
    </row>
    <row r="30" spans="1:11" ht="18">
      <c r="A30" s="2156" t="s">
        <v>1054</v>
      </c>
      <c r="B30" s="2156"/>
      <c r="C30" s="2156"/>
      <c r="D30" s="2156"/>
      <c r="E30" s="2156"/>
      <c r="F30" s="2156"/>
      <c r="G30" s="2156"/>
      <c r="H30" s="2156"/>
      <c r="I30" s="2156"/>
    </row>
    <row r="31" spans="1:11">
      <c r="A31" s="66"/>
    </row>
    <row r="32" spans="1:11" ht="14.25" customHeight="1"/>
  </sheetData>
  <mergeCells count="8">
    <mergeCell ref="A29:I29"/>
    <mergeCell ref="A30:I30"/>
    <mergeCell ref="A1:I1"/>
    <mergeCell ref="A2:I2"/>
    <mergeCell ref="A3:I3"/>
    <mergeCell ref="A4:A5"/>
    <mergeCell ref="B4:E4"/>
    <mergeCell ref="F4:H4"/>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E624-0975-405C-85C0-7BFC101D74E9}">
  <sheetPr>
    <tabColor rgb="FF00B050"/>
  </sheetPr>
  <dimension ref="A1:F22"/>
  <sheetViews>
    <sheetView workbookViewId="0">
      <selection activeCell="C26" sqref="C26"/>
    </sheetView>
  </sheetViews>
  <sheetFormatPr defaultColWidth="9.42578125" defaultRowHeight="15"/>
  <cols>
    <col min="1" max="1" width="16.5703125" style="50" customWidth="1"/>
    <col min="2" max="3" width="16.5703125" style="55" customWidth="1"/>
    <col min="4" max="4" width="16.5703125" style="51" customWidth="1"/>
    <col min="5" max="16384" width="9.42578125" style="51"/>
  </cols>
  <sheetData>
    <row r="1" spans="1:4" ht="15.75">
      <c r="A1" s="2308" t="s">
        <v>1203</v>
      </c>
      <c r="B1" s="2309"/>
      <c r="C1" s="2309"/>
      <c r="D1" s="2310"/>
    </row>
    <row r="2" spans="1:4" s="50" customFormat="1" ht="15.75">
      <c r="A2" s="2311" t="s">
        <v>1244</v>
      </c>
      <c r="B2" s="2312"/>
      <c r="C2" s="2312"/>
      <c r="D2" s="2313"/>
    </row>
    <row r="3" spans="1:4" s="50" customFormat="1" ht="16.5" thickBot="1">
      <c r="A3" s="2314" t="s">
        <v>1245</v>
      </c>
      <c r="B3" s="2315"/>
      <c r="C3" s="2315"/>
      <c r="D3" s="2316"/>
    </row>
    <row r="4" spans="1:4" s="50" customFormat="1" ht="16.5" thickBot="1">
      <c r="A4" s="716"/>
      <c r="B4" s="434"/>
      <c r="C4" s="434"/>
      <c r="D4" s="434"/>
    </row>
    <row r="5" spans="1:4" ht="15.75">
      <c r="A5" s="2183" t="s">
        <v>1246</v>
      </c>
      <c r="B5" s="2184"/>
      <c r="C5" s="2184"/>
      <c r="D5" s="2185"/>
    </row>
    <row r="6" spans="1:4" ht="16.5" thickBot="1">
      <c r="A6" s="2186" t="s">
        <v>1247</v>
      </c>
      <c r="B6" s="2187"/>
      <c r="C6" s="2187"/>
      <c r="D6" s="2188"/>
    </row>
    <row r="7" spans="1:4" ht="15.75">
      <c r="A7" s="2195" t="s">
        <v>402</v>
      </c>
      <c r="B7" s="201" t="s">
        <v>1070</v>
      </c>
      <c r="C7" s="437" t="s">
        <v>1070</v>
      </c>
      <c r="D7" s="2195" t="s">
        <v>53</v>
      </c>
    </row>
    <row r="8" spans="1:4" ht="31.5">
      <c r="A8" s="2196"/>
      <c r="B8" s="939" t="s">
        <v>1067</v>
      </c>
      <c r="C8" s="939" t="s">
        <v>1071</v>
      </c>
      <c r="D8" s="2196" t="s">
        <v>53</v>
      </c>
    </row>
    <row r="9" spans="1:4" ht="15.75">
      <c r="A9" s="195" t="s">
        <v>1248</v>
      </c>
      <c r="B9" s="196">
        <v>270</v>
      </c>
      <c r="C9" s="196">
        <v>107</v>
      </c>
      <c r="D9" s="197">
        <f>SUM(B9:C9)</f>
        <v>377</v>
      </c>
    </row>
    <row r="10" spans="1:4" ht="15.75">
      <c r="A10" s="382" t="s">
        <v>849</v>
      </c>
      <c r="B10" s="749">
        <v>301</v>
      </c>
      <c r="C10" s="749">
        <v>120</v>
      </c>
      <c r="D10" s="860">
        <f>SUM(B10:C10)</f>
        <v>421</v>
      </c>
    </row>
    <row r="11" spans="1:4" ht="15.75">
      <c r="A11" s="204"/>
      <c r="B11" s="205"/>
      <c r="C11" s="205"/>
      <c r="D11" s="206"/>
    </row>
    <row r="12" spans="1:4" ht="16.5" thickBot="1">
      <c r="A12" s="204"/>
      <c r="B12" s="205"/>
      <c r="C12" s="205"/>
      <c r="D12" s="206"/>
    </row>
    <row r="13" spans="1:4" ht="18.600000000000001" customHeight="1">
      <c r="A13" s="2183" t="s">
        <v>1249</v>
      </c>
      <c r="B13" s="2184"/>
      <c r="C13" s="2185"/>
      <c r="D13" s="206"/>
    </row>
    <row r="14" spans="1:4" ht="20.85" customHeight="1">
      <c r="A14" s="2305" t="s">
        <v>1250</v>
      </c>
      <c r="B14" s="2306"/>
      <c r="C14" s="2307"/>
      <c r="D14" s="206"/>
    </row>
    <row r="15" spans="1:4" ht="16.5" thickBot="1">
      <c r="A15" s="2186" t="s">
        <v>1074</v>
      </c>
      <c r="B15" s="2187"/>
      <c r="C15" s="2188"/>
      <c r="D15" s="206"/>
    </row>
    <row r="16" spans="1:4" ht="15.75">
      <c r="A16" s="503" t="s">
        <v>402</v>
      </c>
      <c r="B16" s="504" t="s">
        <v>51</v>
      </c>
      <c r="C16" s="750"/>
      <c r="D16" s="206"/>
    </row>
    <row r="17" spans="1:6" ht="15.75">
      <c r="A17" s="195" t="s">
        <v>1248</v>
      </c>
      <c r="B17" s="1325">
        <v>130.69</v>
      </c>
      <c r="C17" s="751"/>
      <c r="D17" s="206"/>
    </row>
    <row r="18" spans="1:6" ht="15.75">
      <c r="A18" s="382" t="s">
        <v>849</v>
      </c>
      <c r="B18" s="861">
        <v>130.47999999999999</v>
      </c>
      <c r="C18" s="944"/>
      <c r="D18" s="206"/>
      <c r="F18" s="322"/>
    </row>
    <row r="19" spans="1:6">
      <c r="B19" s="57"/>
      <c r="C19" s="57"/>
    </row>
    <row r="20" spans="1:6" ht="15" customHeight="1">
      <c r="A20" s="53"/>
    </row>
    <row r="21" spans="1:6" ht="18">
      <c r="A21" s="192" t="s">
        <v>1075</v>
      </c>
      <c r="E21" s="53"/>
    </row>
    <row r="22" spans="1:6" ht="51.75" customHeight="1">
      <c r="A22" s="2189" t="s">
        <v>1251</v>
      </c>
      <c r="B22" s="2189"/>
      <c r="C22" s="2189"/>
      <c r="D22" s="2189"/>
      <c r="E22" s="53"/>
    </row>
  </sheetData>
  <mergeCells count="11">
    <mergeCell ref="A13:C13"/>
    <mergeCell ref="A14:C14"/>
    <mergeCell ref="A15:C15"/>
    <mergeCell ref="A22:D22"/>
    <mergeCell ref="A1:D1"/>
    <mergeCell ref="A2:D2"/>
    <mergeCell ref="A3:D3"/>
    <mergeCell ref="A5:D5"/>
    <mergeCell ref="A6:D6"/>
    <mergeCell ref="A7:A8"/>
    <mergeCell ref="D7:D8"/>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8763-78C4-4C93-A975-C27CF9823C9B}">
  <sheetPr>
    <tabColor rgb="FF00B050"/>
  </sheetPr>
  <dimension ref="A1:G17"/>
  <sheetViews>
    <sheetView topLeftCell="A2" workbookViewId="0">
      <selection activeCell="U26" sqref="U26"/>
    </sheetView>
  </sheetViews>
  <sheetFormatPr defaultColWidth="9.42578125" defaultRowHeight="15"/>
  <cols>
    <col min="1" max="1" width="20.42578125" style="50" customWidth="1"/>
    <col min="2" max="2" width="18.42578125" style="55" customWidth="1"/>
    <col min="3" max="3" width="17.42578125" style="55" customWidth="1"/>
    <col min="4" max="4" width="16.5703125" style="51" customWidth="1"/>
    <col min="5" max="5" width="18.5703125" style="51" customWidth="1"/>
    <col min="6" max="6" width="19.5703125" style="51" customWidth="1"/>
    <col min="7" max="7" width="25.5703125" style="51" bestFit="1" customWidth="1"/>
    <col min="8" max="16384" width="9.42578125" style="51"/>
  </cols>
  <sheetData>
    <row r="1" spans="1:7" ht="15.75" thickBot="1">
      <c r="A1" s="2202" t="s">
        <v>1203</v>
      </c>
      <c r="B1" s="2203"/>
      <c r="C1" s="2203"/>
      <c r="D1" s="2203"/>
      <c r="E1" s="2203"/>
      <c r="F1" s="2204"/>
      <c r="G1" s="678"/>
    </row>
    <row r="2" spans="1:7" s="50" customFormat="1" ht="22.35" customHeight="1" thickBot="1">
      <c r="A2" s="2202" t="s">
        <v>1252</v>
      </c>
      <c r="B2" s="2203"/>
      <c r="C2" s="2203"/>
      <c r="D2" s="2203"/>
      <c r="E2" s="2203"/>
      <c r="F2" s="2204"/>
    </row>
    <row r="3" spans="1:7" s="50" customFormat="1" ht="26.1" customHeight="1" thickBot="1">
      <c r="A3" s="2211" t="s">
        <v>1253</v>
      </c>
      <c r="B3" s="2212"/>
      <c r="C3" s="2212"/>
      <c r="D3" s="2212"/>
      <c r="E3" s="2212"/>
      <c r="F3" s="2213"/>
    </row>
    <row r="4" spans="1:7" ht="15.75" thickBot="1">
      <c r="A4" s="2205" t="s">
        <v>51</v>
      </c>
      <c r="B4" s="2206"/>
      <c r="C4" s="2206"/>
      <c r="D4" s="2206"/>
      <c r="E4" s="2206"/>
      <c r="F4" s="2207"/>
    </row>
    <row r="5" spans="1:7" ht="14.1" customHeight="1" thickBot="1">
      <c r="A5" s="2205" t="s">
        <v>1254</v>
      </c>
      <c r="B5" s="2206"/>
      <c r="C5" s="2206"/>
      <c r="D5" s="2206"/>
      <c r="E5" s="2206"/>
      <c r="F5" s="2207"/>
    </row>
    <row r="6" spans="1:7" ht="15.75" customHeight="1">
      <c r="A6" s="2318" t="s">
        <v>402</v>
      </c>
      <c r="B6" s="2320" t="s">
        <v>1080</v>
      </c>
      <c r="C6" s="2320"/>
      <c r="D6" s="2322" t="s">
        <v>1255</v>
      </c>
      <c r="E6" s="2322" t="s">
        <v>1256</v>
      </c>
      <c r="F6" s="2323" t="s">
        <v>1257</v>
      </c>
    </row>
    <row r="7" spans="1:7" ht="23.1" customHeight="1">
      <c r="A7" s="2319"/>
      <c r="B7" s="2321"/>
      <c r="C7" s="2321"/>
      <c r="D7" s="2320"/>
      <c r="E7" s="2320"/>
      <c r="F7" s="2324"/>
    </row>
    <row r="8" spans="1:7" ht="14.25" customHeight="1">
      <c r="A8" s="1326" t="s">
        <v>1084</v>
      </c>
      <c r="B8" s="1177" t="s">
        <v>1258</v>
      </c>
      <c r="C8" s="1177" t="s">
        <v>1086</v>
      </c>
      <c r="D8" s="1177" t="s">
        <v>1087</v>
      </c>
      <c r="E8" s="1177" t="s">
        <v>1088</v>
      </c>
      <c r="F8" s="1327" t="s">
        <v>1089</v>
      </c>
    </row>
    <row r="9" spans="1:7" ht="15.75" thickBot="1">
      <c r="A9" s="1328" t="s">
        <v>1090</v>
      </c>
      <c r="B9" s="1500">
        <v>0.12</v>
      </c>
      <c r="C9" s="1500">
        <v>123.77</v>
      </c>
      <c r="D9" s="1503">
        <f>B9/C9</f>
        <v>9.6954027631897873E-4</v>
      </c>
      <c r="E9" s="1178">
        <v>2099717</v>
      </c>
      <c r="F9" s="1329">
        <f>E9/SUM(E$9:E$12)</f>
        <v>0.36301219712490168</v>
      </c>
    </row>
    <row r="10" spans="1:7" ht="15.75" thickBot="1">
      <c r="A10" s="1328" t="s">
        <v>1091</v>
      </c>
      <c r="B10" s="1500">
        <v>0.5</v>
      </c>
      <c r="C10" s="1500">
        <v>457.99</v>
      </c>
      <c r="D10" s="1503">
        <f t="shared" ref="D10:D12" si="0">B10/C10</f>
        <v>1.091726893600297E-3</v>
      </c>
      <c r="E10" s="1178">
        <v>762115</v>
      </c>
      <c r="F10" s="1329">
        <f t="shared" ref="F10:F12" si="1">E10/SUM(E$9:E$12)</f>
        <v>0.13175920403170735</v>
      </c>
    </row>
    <row r="11" spans="1:7" ht="15.75" thickBot="1">
      <c r="A11" s="1330" t="s">
        <v>1092</v>
      </c>
      <c r="B11" s="1500">
        <v>2.58</v>
      </c>
      <c r="C11" s="1501">
        <v>1594.07</v>
      </c>
      <c r="D11" s="1503">
        <f t="shared" si="0"/>
        <v>1.6184985602890715E-3</v>
      </c>
      <c r="E11" s="1178">
        <v>116138</v>
      </c>
      <c r="F11" s="1329">
        <f t="shared" si="1"/>
        <v>2.0078663243518927E-2</v>
      </c>
    </row>
    <row r="12" spans="1:7" ht="15.75" thickBot="1">
      <c r="A12" s="752" t="s">
        <v>1093</v>
      </c>
      <c r="B12" s="1502">
        <v>15.14</v>
      </c>
      <c r="C12" s="753">
        <v>10052.39</v>
      </c>
      <c r="D12" s="1504">
        <f t="shared" si="0"/>
        <v>1.5061094923694764E-3</v>
      </c>
      <c r="E12" s="753">
        <v>2806180</v>
      </c>
      <c r="F12" s="862">
        <f t="shared" si="1"/>
        <v>0.48514993559987207</v>
      </c>
    </row>
    <row r="13" spans="1:7">
      <c r="A13" s="754"/>
      <c r="B13" s="51"/>
      <c r="C13" s="51"/>
      <c r="F13" s="92"/>
    </row>
    <row r="14" spans="1:7">
      <c r="A14" s="754"/>
      <c r="B14" s="51"/>
      <c r="C14" s="51"/>
    </row>
    <row r="15" spans="1:7" ht="14.1" customHeight="1">
      <c r="A15" s="2317" t="s">
        <v>1259</v>
      </c>
      <c r="B15" s="2228"/>
      <c r="C15" s="2228"/>
      <c r="D15" s="2228"/>
      <c r="E15" s="2228"/>
      <c r="F15" s="2228"/>
    </row>
    <row r="16" spans="1:7" ht="16.5" customHeight="1">
      <c r="A16" s="51"/>
      <c r="B16" s="51"/>
      <c r="C16" s="51"/>
      <c r="F16" s="92"/>
    </row>
    <row r="17" spans="1:6" s="53" customFormat="1">
      <c r="A17" s="755"/>
      <c r="B17" s="756"/>
      <c r="C17" s="756"/>
      <c r="D17" s="756"/>
      <c r="E17" s="756"/>
      <c r="F17" s="756"/>
    </row>
  </sheetData>
  <mergeCells count="11">
    <mergeCell ref="A15:F15"/>
    <mergeCell ref="A1:F1"/>
    <mergeCell ref="A2:F2"/>
    <mergeCell ref="A3:F3"/>
    <mergeCell ref="A4:F4"/>
    <mergeCell ref="A5:F5"/>
    <mergeCell ref="A6:A7"/>
    <mergeCell ref="B6:C7"/>
    <mergeCell ref="D6:D7"/>
    <mergeCell ref="E6:E7"/>
    <mergeCell ref="F6:F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M98"/>
  <sheetViews>
    <sheetView zoomScale="50" zoomScaleNormal="50" workbookViewId="0"/>
  </sheetViews>
  <sheetFormatPr defaultColWidth="9.42578125" defaultRowHeight="12.75"/>
  <cols>
    <col min="1" max="1" width="44.42578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2.5703125" customWidth="1"/>
    <col min="9" max="9" width="15" customWidth="1"/>
    <col min="10" max="10" width="18.7109375" customWidth="1"/>
    <col min="11" max="11" width="14.85546875" customWidth="1"/>
    <col min="12" max="12" width="4.5703125" bestFit="1" customWidth="1"/>
    <col min="17" max="17" width="13.7109375" customWidth="1"/>
  </cols>
  <sheetData>
    <row r="1" spans="1:12" ht="15.75">
      <c r="A1" s="1820" t="s">
        <v>46</v>
      </c>
      <c r="B1" s="1820"/>
      <c r="C1" s="1820"/>
      <c r="D1" s="1820"/>
      <c r="E1" s="1820"/>
      <c r="F1" s="1820"/>
      <c r="G1" s="1820"/>
      <c r="H1" s="1820"/>
      <c r="I1" s="1820"/>
      <c r="J1" s="1820"/>
    </row>
    <row r="2" spans="1:12" ht="15.6" customHeight="1">
      <c r="A2" s="1881" t="s">
        <v>144</v>
      </c>
      <c r="B2" s="1881"/>
      <c r="C2" s="1881"/>
      <c r="D2" s="1881"/>
      <c r="E2" s="1881"/>
      <c r="F2" s="1881"/>
      <c r="G2" s="1881"/>
      <c r="H2" s="1881"/>
      <c r="I2" s="1881"/>
      <c r="J2" s="1881"/>
    </row>
    <row r="3" spans="1:12" ht="15.6" customHeight="1">
      <c r="A3" s="1882" t="s">
        <v>145</v>
      </c>
      <c r="B3" s="1882"/>
      <c r="C3" s="1882"/>
      <c r="D3" s="1882"/>
      <c r="E3" s="1882"/>
      <c r="F3" s="1882"/>
      <c r="G3" s="1882"/>
      <c r="H3" s="1882"/>
      <c r="I3" s="1882"/>
      <c r="J3" s="1882"/>
    </row>
    <row r="4" spans="1:12" ht="15.75">
      <c r="A4" s="1885"/>
      <c r="B4" s="1885"/>
      <c r="C4" s="1885"/>
      <c r="D4" s="1885"/>
      <c r="E4" s="1885"/>
      <c r="F4" s="1885"/>
      <c r="G4" s="1885"/>
      <c r="H4" s="1885"/>
      <c r="I4" s="1885"/>
      <c r="J4" s="1885"/>
    </row>
    <row r="5" spans="1:12" ht="15.75">
      <c r="A5" s="1886"/>
      <c r="B5" s="1886"/>
      <c r="C5" s="1886"/>
      <c r="D5" s="1886"/>
      <c r="E5" s="1886"/>
      <c r="F5" s="1886"/>
      <c r="G5" s="1886"/>
      <c r="H5" s="1886"/>
      <c r="I5" s="1886"/>
      <c r="J5" s="1886"/>
    </row>
    <row r="6" spans="1:12" ht="15.75">
      <c r="A6" s="1887"/>
      <c r="B6" s="1887"/>
      <c r="C6" s="1887"/>
      <c r="D6" s="1887"/>
      <c r="E6" s="1887"/>
      <c r="F6" s="1887"/>
      <c r="G6" s="1887"/>
      <c r="H6" s="1887"/>
      <c r="I6" s="1887"/>
      <c r="J6" s="1887"/>
    </row>
    <row r="7" spans="1:12" ht="62.25" customHeight="1" thickBot="1">
      <c r="A7" s="594"/>
      <c r="B7" s="594"/>
      <c r="C7" s="594"/>
      <c r="D7" s="595"/>
      <c r="E7" s="596"/>
      <c r="F7" s="596"/>
      <c r="G7" s="596"/>
      <c r="H7" s="596"/>
      <c r="I7" s="596"/>
      <c r="J7" s="596"/>
    </row>
    <row r="8" spans="1:12" ht="16.5" thickBot="1">
      <c r="A8" s="157"/>
      <c r="B8" s="157"/>
      <c r="C8" s="157"/>
      <c r="D8" s="1888" t="s">
        <v>146</v>
      </c>
      <c r="E8" s="1888"/>
      <c r="F8" s="1888"/>
      <c r="G8" s="1888"/>
      <c r="H8" s="1888"/>
      <c r="I8" s="1888"/>
      <c r="J8" s="1889"/>
    </row>
    <row r="9" spans="1:12" ht="13.5" thickBot="1">
      <c r="A9" s="158"/>
      <c r="B9" s="158"/>
      <c r="C9" s="158"/>
      <c r="D9" s="158"/>
      <c r="E9" s="1883" t="s">
        <v>147</v>
      </c>
      <c r="F9" s="1883"/>
      <c r="G9" s="1883"/>
      <c r="H9" s="1883"/>
      <c r="I9" s="1883"/>
      <c r="J9" s="1884"/>
    </row>
    <row r="10" spans="1:12" ht="27">
      <c r="A10" s="159" t="s">
        <v>148</v>
      </c>
      <c r="B10" s="158" t="s">
        <v>149</v>
      </c>
      <c r="C10" s="158" t="s">
        <v>150</v>
      </c>
      <c r="D10" s="160" t="s">
        <v>151</v>
      </c>
      <c r="E10" s="590" t="s">
        <v>152</v>
      </c>
      <c r="F10" s="591" t="s">
        <v>153</v>
      </c>
      <c r="G10" s="591" t="s">
        <v>154</v>
      </c>
      <c r="H10" s="591" t="s">
        <v>155</v>
      </c>
      <c r="I10" s="592" t="s">
        <v>156</v>
      </c>
      <c r="J10" s="593" t="s">
        <v>157</v>
      </c>
      <c r="L10" s="1506"/>
    </row>
    <row r="11" spans="1:12">
      <c r="A11" s="161" t="s">
        <v>158</v>
      </c>
      <c r="B11" s="161"/>
      <c r="C11" s="161"/>
      <c r="D11" s="167"/>
      <c r="E11" s="597"/>
      <c r="F11" s="597"/>
      <c r="G11" s="597"/>
      <c r="H11" s="597"/>
      <c r="I11" s="598"/>
      <c r="J11" s="162"/>
    </row>
    <row r="12" spans="1:12">
      <c r="A12" s="808" t="s">
        <v>159</v>
      </c>
      <c r="B12" s="808"/>
      <c r="C12" s="808"/>
      <c r="D12" s="808" t="s">
        <v>160</v>
      </c>
      <c r="E12" s="1237">
        <v>152</v>
      </c>
      <c r="F12" s="1237">
        <v>212</v>
      </c>
      <c r="G12" s="1237">
        <v>2.7559999999999987E-2</v>
      </c>
      <c r="H12" s="1237">
        <v>2028</v>
      </c>
      <c r="I12" s="1238">
        <v>150957.28</v>
      </c>
      <c r="J12" s="1239">
        <f>I12/$I$63</f>
        <v>1.4512687220054742E-2</v>
      </c>
    </row>
    <row r="13" spans="1:12">
      <c r="A13" s="808" t="s">
        <v>161</v>
      </c>
      <c r="B13" s="808"/>
      <c r="C13" s="808"/>
      <c r="D13" s="808" t="s">
        <v>160</v>
      </c>
      <c r="E13" s="1237">
        <v>697</v>
      </c>
      <c r="F13" s="1237">
        <v>371317</v>
      </c>
      <c r="G13" s="1237">
        <v>44.558039999999998</v>
      </c>
      <c r="H13" s="1237">
        <v>0</v>
      </c>
      <c r="I13" s="1238">
        <v>821675.38000000012</v>
      </c>
      <c r="J13" s="1239">
        <f>I13/$I$63</f>
        <v>7.8993989467481304E-2</v>
      </c>
    </row>
    <row r="14" spans="1:12">
      <c r="A14" s="808" t="s">
        <v>162</v>
      </c>
      <c r="B14" s="808"/>
      <c r="C14" s="808"/>
      <c r="D14" s="808" t="s">
        <v>160</v>
      </c>
      <c r="E14" s="1237">
        <v>0</v>
      </c>
      <c r="F14" s="1237">
        <v>0</v>
      </c>
      <c r="G14" s="1237">
        <v>0</v>
      </c>
      <c r="H14" s="1237">
        <v>0</v>
      </c>
      <c r="I14" s="1238">
        <v>0</v>
      </c>
      <c r="J14" s="1239">
        <f>I14/$I$63</f>
        <v>0</v>
      </c>
    </row>
    <row r="15" spans="1:12">
      <c r="A15" s="808" t="s">
        <v>163</v>
      </c>
      <c r="B15" s="808"/>
      <c r="C15" s="808"/>
      <c r="D15" s="808" t="s">
        <v>160</v>
      </c>
      <c r="E15" s="879">
        <v>0</v>
      </c>
      <c r="F15" s="879">
        <v>0</v>
      </c>
      <c r="G15" s="879">
        <v>0</v>
      </c>
      <c r="H15" s="879">
        <v>0</v>
      </c>
      <c r="I15" s="880">
        <v>0</v>
      </c>
      <c r="J15" s="1239">
        <f>I15/$I$63</f>
        <v>0</v>
      </c>
    </row>
    <row r="16" spans="1:12">
      <c r="A16" s="809" t="s">
        <v>164</v>
      </c>
      <c r="B16" s="809"/>
      <c r="C16" s="809"/>
      <c r="D16" s="810"/>
      <c r="E16" s="810"/>
      <c r="F16" s="810"/>
      <c r="G16" s="810"/>
      <c r="H16" s="810"/>
      <c r="I16" s="811"/>
      <c r="J16" s="810"/>
    </row>
    <row r="17" spans="1:11" ht="14.25">
      <c r="A17" s="808" t="s">
        <v>165</v>
      </c>
      <c r="B17" s="808"/>
      <c r="C17" s="808"/>
      <c r="D17" s="808" t="s">
        <v>166</v>
      </c>
      <c r="E17" s="1237">
        <v>3737</v>
      </c>
      <c r="F17" s="1237">
        <v>15726</v>
      </c>
      <c r="G17" s="1237">
        <v>2.2016399999999994</v>
      </c>
      <c r="H17" s="1237">
        <v>14938</v>
      </c>
      <c r="I17" s="1238">
        <v>318087.69999999995</v>
      </c>
      <c r="J17" s="1239">
        <f t="shared" ref="J17:J23" si="0">I17/$I$63</f>
        <v>3.0580223084614441E-2</v>
      </c>
    </row>
    <row r="18" spans="1:11">
      <c r="A18" s="808" t="s">
        <v>167</v>
      </c>
      <c r="B18" s="808"/>
      <c r="C18" s="808"/>
      <c r="D18" s="808" t="s">
        <v>166</v>
      </c>
      <c r="E18" s="1237">
        <v>576</v>
      </c>
      <c r="F18" s="1237">
        <v>6728</v>
      </c>
      <c r="G18" s="1237">
        <v>0</v>
      </c>
      <c r="H18" s="1237">
        <v>-1175</v>
      </c>
      <c r="I18" s="1238">
        <v>55096.140000000014</v>
      </c>
      <c r="J18" s="1239">
        <f t="shared" si="0"/>
        <v>5.2968167341935881E-3</v>
      </c>
    </row>
    <row r="19" spans="1:11">
      <c r="A19" s="808" t="s">
        <v>168</v>
      </c>
      <c r="B19" s="808"/>
      <c r="C19" s="808"/>
      <c r="D19" s="808" t="s">
        <v>160</v>
      </c>
      <c r="E19" s="1237">
        <v>771</v>
      </c>
      <c r="F19" s="1237">
        <v>0</v>
      </c>
      <c r="G19" s="1237">
        <v>0</v>
      </c>
      <c r="H19" s="1237">
        <v>1589</v>
      </c>
      <c r="I19" s="1238">
        <v>676639.84</v>
      </c>
      <c r="J19" s="1239">
        <f t="shared" si="0"/>
        <v>6.5050604770752918E-2</v>
      </c>
    </row>
    <row r="20" spans="1:11">
      <c r="A20" s="808" t="s">
        <v>169</v>
      </c>
      <c r="B20" s="808"/>
      <c r="C20" s="808"/>
      <c r="D20" s="808" t="s">
        <v>160</v>
      </c>
      <c r="E20" s="1237">
        <v>45</v>
      </c>
      <c r="F20" s="1237">
        <v>244</v>
      </c>
      <c r="G20" s="1237">
        <v>4.9399999999999999E-2</v>
      </c>
      <c r="H20" s="1237">
        <v>224.03</v>
      </c>
      <c r="I20" s="1238">
        <v>3071.25</v>
      </c>
      <c r="J20" s="1239">
        <f t="shared" si="0"/>
        <v>2.9526294210251489E-4</v>
      </c>
    </row>
    <row r="21" spans="1:11">
      <c r="A21" s="808" t="s">
        <v>170</v>
      </c>
      <c r="B21" s="808"/>
      <c r="C21" s="808"/>
      <c r="D21" s="808" t="s">
        <v>160</v>
      </c>
      <c r="E21" s="1237">
        <v>0</v>
      </c>
      <c r="F21" s="1237">
        <v>0</v>
      </c>
      <c r="G21" s="1237">
        <v>0</v>
      </c>
      <c r="H21" s="1237">
        <v>0</v>
      </c>
      <c r="I21" s="1238">
        <v>0</v>
      </c>
      <c r="J21" s="1239">
        <f t="shared" si="0"/>
        <v>0</v>
      </c>
    </row>
    <row r="22" spans="1:11">
      <c r="A22" s="808" t="s">
        <v>171</v>
      </c>
      <c r="B22" s="808"/>
      <c r="C22" s="808"/>
      <c r="D22" s="808" t="s">
        <v>160</v>
      </c>
      <c r="E22" s="1237">
        <v>1</v>
      </c>
      <c r="F22" s="1237">
        <v>0</v>
      </c>
      <c r="G22" s="1237">
        <v>0</v>
      </c>
      <c r="H22" s="1237">
        <v>9.18</v>
      </c>
      <c r="I22" s="1238">
        <v>112.75</v>
      </c>
      <c r="J22" s="1239">
        <f t="shared" si="0"/>
        <v>1.0839526812229076E-5</v>
      </c>
    </row>
    <row r="23" spans="1:11">
      <c r="A23" s="808" t="s">
        <v>172</v>
      </c>
      <c r="B23" s="808"/>
      <c r="C23" s="808"/>
      <c r="D23" s="808" t="s">
        <v>160</v>
      </c>
      <c r="E23" s="1237">
        <v>0</v>
      </c>
      <c r="F23" s="1237">
        <v>0</v>
      </c>
      <c r="G23" s="1237">
        <v>0</v>
      </c>
      <c r="H23" s="1237">
        <v>0</v>
      </c>
      <c r="I23" s="1238">
        <v>0</v>
      </c>
      <c r="J23" s="1239">
        <f t="shared" si="0"/>
        <v>0</v>
      </c>
    </row>
    <row r="24" spans="1:11">
      <c r="A24" s="809" t="s">
        <v>94</v>
      </c>
      <c r="B24" s="809"/>
      <c r="C24" s="809"/>
      <c r="D24" s="810"/>
      <c r="E24" s="810"/>
      <c r="F24" s="810"/>
      <c r="G24" s="810"/>
      <c r="H24" s="810"/>
      <c r="I24" s="811"/>
      <c r="J24" s="810"/>
      <c r="K24" s="599"/>
    </row>
    <row r="25" spans="1:11" s="599" customFormat="1" ht="14.25">
      <c r="A25" s="808" t="s">
        <v>173</v>
      </c>
      <c r="B25" s="808"/>
      <c r="C25" s="808"/>
      <c r="D25" s="808" t="s">
        <v>166</v>
      </c>
      <c r="E25" s="1237">
        <v>4255</v>
      </c>
      <c r="F25" s="1237">
        <v>-27960</v>
      </c>
      <c r="G25" s="1237">
        <v>-5.8715999999999999</v>
      </c>
      <c r="H25" s="1237">
        <v>-10688</v>
      </c>
      <c r="I25" s="1238">
        <v>2104088.77</v>
      </c>
      <c r="J25" s="1239">
        <f>I25/$I$63</f>
        <v>0.20228227616607627</v>
      </c>
      <c r="K25"/>
    </row>
    <row r="26" spans="1:11">
      <c r="A26" s="808" t="s">
        <v>174</v>
      </c>
      <c r="B26" s="808"/>
      <c r="C26" s="808"/>
      <c r="D26" s="808" t="s">
        <v>166</v>
      </c>
      <c r="E26" s="1237">
        <v>0</v>
      </c>
      <c r="F26" s="1237">
        <v>0</v>
      </c>
      <c r="G26" s="1237">
        <v>0</v>
      </c>
      <c r="H26" s="1237">
        <v>0</v>
      </c>
      <c r="I26" s="1238">
        <v>0</v>
      </c>
      <c r="J26" s="1240">
        <f>I26/$I$63</f>
        <v>0</v>
      </c>
    </row>
    <row r="27" spans="1:11">
      <c r="A27" s="808" t="s">
        <v>175</v>
      </c>
      <c r="B27" s="808"/>
      <c r="C27" s="808"/>
      <c r="D27" s="812" t="s">
        <v>166</v>
      </c>
      <c r="E27" s="1237">
        <v>99</v>
      </c>
      <c r="F27" s="1237">
        <v>5160</v>
      </c>
      <c r="G27" s="1237">
        <v>0.98039999999999994</v>
      </c>
      <c r="H27" s="1237">
        <v>3028</v>
      </c>
      <c r="I27" s="1238">
        <v>147418.35999999999</v>
      </c>
      <c r="J27" s="1239">
        <f>I27/$I$63</f>
        <v>1.4172463555076171E-2</v>
      </c>
    </row>
    <row r="28" spans="1:11">
      <c r="A28" s="809" t="s">
        <v>95</v>
      </c>
      <c r="B28" s="809"/>
      <c r="C28" s="809"/>
      <c r="D28" s="810"/>
      <c r="E28" s="810"/>
      <c r="F28" s="810"/>
      <c r="G28" s="810"/>
      <c r="H28" s="810"/>
      <c r="I28" s="811"/>
      <c r="J28" s="810"/>
    </row>
    <row r="29" spans="1:11">
      <c r="A29" s="808" t="s">
        <v>176</v>
      </c>
      <c r="B29" s="808"/>
      <c r="C29" s="808"/>
      <c r="D29" s="808" t="s">
        <v>160</v>
      </c>
      <c r="E29" s="1237">
        <v>0</v>
      </c>
      <c r="F29" s="1237">
        <v>0</v>
      </c>
      <c r="G29" s="1237">
        <v>0</v>
      </c>
      <c r="H29" s="1237">
        <v>0</v>
      </c>
      <c r="I29" s="1238">
        <v>0</v>
      </c>
      <c r="J29" s="1239">
        <f t="shared" ref="J29:J41" si="1">I29/$I$63</f>
        <v>0</v>
      </c>
    </row>
    <row r="30" spans="1:11">
      <c r="A30" s="808" t="s">
        <v>177</v>
      </c>
      <c r="B30" s="808"/>
      <c r="C30" s="808"/>
      <c r="D30" s="808" t="s">
        <v>160</v>
      </c>
      <c r="E30" s="1237">
        <v>1233</v>
      </c>
      <c r="F30" s="1237">
        <v>0</v>
      </c>
      <c r="G30" s="1237">
        <v>0</v>
      </c>
      <c r="H30" s="1237">
        <v>-6894</v>
      </c>
      <c r="I30" s="1238">
        <v>1328034.3800000001</v>
      </c>
      <c r="J30" s="1239">
        <f t="shared" si="1"/>
        <v>0.12767418420906448</v>
      </c>
    </row>
    <row r="31" spans="1:11">
      <c r="A31" s="808" t="s">
        <v>178</v>
      </c>
      <c r="B31" s="808"/>
      <c r="C31" s="808"/>
      <c r="D31" s="808" t="s">
        <v>160</v>
      </c>
      <c r="E31" s="1237">
        <v>188</v>
      </c>
      <c r="F31" s="1237">
        <v>-58791</v>
      </c>
      <c r="G31" s="1237">
        <v>-7.64283</v>
      </c>
      <c r="H31" s="1237">
        <v>0</v>
      </c>
      <c r="I31" s="1238">
        <v>193776.88999999996</v>
      </c>
      <c r="J31" s="1239">
        <f t="shared" si="1"/>
        <v>1.8629266472242695E-2</v>
      </c>
      <c r="K31" t="s">
        <v>70</v>
      </c>
    </row>
    <row r="32" spans="1:11">
      <c r="A32" s="808" t="s">
        <v>179</v>
      </c>
      <c r="B32" s="808"/>
      <c r="C32" s="808"/>
      <c r="D32" s="808" t="s">
        <v>160</v>
      </c>
      <c r="E32" s="1237">
        <v>0</v>
      </c>
      <c r="F32" s="1237">
        <v>0</v>
      </c>
      <c r="G32" s="1237">
        <v>0</v>
      </c>
      <c r="H32" s="1237">
        <v>0</v>
      </c>
      <c r="I32" s="1238">
        <v>0</v>
      </c>
      <c r="J32" s="1239">
        <f t="shared" si="1"/>
        <v>0</v>
      </c>
    </row>
    <row r="33" spans="1:11">
      <c r="A33" s="808" t="s">
        <v>180</v>
      </c>
      <c r="B33" s="808"/>
      <c r="C33" s="808"/>
      <c r="D33" s="808" t="s">
        <v>160</v>
      </c>
      <c r="E33" s="1237">
        <v>0</v>
      </c>
      <c r="F33" s="1237">
        <v>0</v>
      </c>
      <c r="G33" s="1237">
        <v>0</v>
      </c>
      <c r="H33" s="1237">
        <v>0</v>
      </c>
      <c r="I33" s="1238">
        <v>0</v>
      </c>
      <c r="J33" s="1239">
        <f t="shared" si="1"/>
        <v>0</v>
      </c>
    </row>
    <row r="34" spans="1:11">
      <c r="A34" s="808" t="s">
        <v>181</v>
      </c>
      <c r="B34" s="808"/>
      <c r="C34" s="808"/>
      <c r="D34" s="808" t="s">
        <v>160</v>
      </c>
      <c r="E34" s="1237">
        <v>0</v>
      </c>
      <c r="F34" s="1237">
        <v>0</v>
      </c>
      <c r="G34" s="1237">
        <v>0</v>
      </c>
      <c r="H34" s="1237">
        <v>0</v>
      </c>
      <c r="I34" s="1238">
        <v>0</v>
      </c>
      <c r="J34" s="1239">
        <f t="shared" si="1"/>
        <v>0</v>
      </c>
    </row>
    <row r="35" spans="1:11">
      <c r="A35" s="808" t="s">
        <v>182</v>
      </c>
      <c r="B35" s="808"/>
      <c r="C35" s="808"/>
      <c r="D35" s="808" t="s">
        <v>160</v>
      </c>
      <c r="E35" s="1237">
        <v>0</v>
      </c>
      <c r="F35" s="1237">
        <v>0</v>
      </c>
      <c r="G35" s="1237">
        <v>0</v>
      </c>
      <c r="H35" s="1237">
        <v>0</v>
      </c>
      <c r="I35" s="1238">
        <v>0</v>
      </c>
      <c r="J35" s="1239">
        <f t="shared" si="1"/>
        <v>0</v>
      </c>
    </row>
    <row r="36" spans="1:11">
      <c r="A36" s="808" t="s">
        <v>183</v>
      </c>
      <c r="B36" s="808"/>
      <c r="C36" s="808"/>
      <c r="D36" s="808" t="s">
        <v>166</v>
      </c>
      <c r="E36" s="1237">
        <v>141</v>
      </c>
      <c r="F36" s="1237">
        <v>1215</v>
      </c>
      <c r="G36" s="1237">
        <v>0.25514999999999999</v>
      </c>
      <c r="H36" s="1237">
        <v>576</v>
      </c>
      <c r="I36" s="1238">
        <v>30972.409999999996</v>
      </c>
      <c r="J36" s="1239">
        <f t="shared" si="1"/>
        <v>2.9776165732536756E-3</v>
      </c>
    </row>
    <row r="37" spans="1:11">
      <c r="A37" s="808" t="s">
        <v>184</v>
      </c>
      <c r="B37" s="808"/>
      <c r="C37" s="808"/>
      <c r="D37" s="808" t="s">
        <v>166</v>
      </c>
      <c r="E37" s="1237">
        <v>0</v>
      </c>
      <c r="F37" s="1237">
        <v>0</v>
      </c>
      <c r="G37" s="1237">
        <v>0</v>
      </c>
      <c r="H37" s="1237">
        <v>0</v>
      </c>
      <c r="I37" s="1238">
        <v>0</v>
      </c>
      <c r="J37" s="1239">
        <f t="shared" si="1"/>
        <v>0</v>
      </c>
    </row>
    <row r="38" spans="1:11">
      <c r="A38" s="808" t="s">
        <v>185</v>
      </c>
      <c r="B38" s="808"/>
      <c r="C38" s="808"/>
      <c r="D38" s="808" t="s">
        <v>166</v>
      </c>
      <c r="E38" s="1237">
        <v>0</v>
      </c>
      <c r="F38" s="1237">
        <v>0</v>
      </c>
      <c r="G38" s="1237">
        <v>0</v>
      </c>
      <c r="H38" s="1237">
        <v>0</v>
      </c>
      <c r="I38" s="1238">
        <v>0</v>
      </c>
      <c r="J38" s="1239">
        <f t="shared" si="1"/>
        <v>0</v>
      </c>
    </row>
    <row r="39" spans="1:11">
      <c r="A39" s="808" t="s">
        <v>186</v>
      </c>
      <c r="B39" s="808"/>
      <c r="C39" s="808"/>
      <c r="D39" s="808" t="s">
        <v>166</v>
      </c>
      <c r="E39" s="1237">
        <v>0</v>
      </c>
      <c r="F39" s="1237">
        <v>0</v>
      </c>
      <c r="G39" s="1237">
        <v>0</v>
      </c>
      <c r="H39" s="1237">
        <v>0</v>
      </c>
      <c r="I39" s="1238">
        <v>0</v>
      </c>
      <c r="J39" s="1239">
        <f t="shared" si="1"/>
        <v>0</v>
      </c>
    </row>
    <row r="40" spans="1:11">
      <c r="A40" s="808" t="s">
        <v>187</v>
      </c>
      <c r="B40" s="808"/>
      <c r="C40" s="808"/>
      <c r="D40" s="808" t="s">
        <v>166</v>
      </c>
      <c r="E40" s="1237">
        <v>0</v>
      </c>
      <c r="F40" s="1237">
        <v>0</v>
      </c>
      <c r="G40" s="1237">
        <v>0</v>
      </c>
      <c r="H40" s="1237">
        <v>0</v>
      </c>
      <c r="I40" s="1238">
        <v>0</v>
      </c>
      <c r="J40" s="1239">
        <f t="shared" si="1"/>
        <v>0</v>
      </c>
    </row>
    <row r="41" spans="1:11">
      <c r="A41" s="808" t="s">
        <v>188</v>
      </c>
      <c r="B41" s="808"/>
      <c r="C41" s="808"/>
      <c r="D41" s="808" t="s">
        <v>166</v>
      </c>
      <c r="E41" s="1237">
        <v>143</v>
      </c>
      <c r="F41" s="1237">
        <v>5890.27</v>
      </c>
      <c r="G41" s="1237">
        <v>0</v>
      </c>
      <c r="H41" s="1237">
        <v>395.34000000000003</v>
      </c>
      <c r="I41" s="1238">
        <v>33008</v>
      </c>
      <c r="J41" s="1239">
        <f t="shared" si="1"/>
        <v>3.1733135345282247E-3</v>
      </c>
      <c r="K41" s="531" t="s">
        <v>70</v>
      </c>
    </row>
    <row r="42" spans="1:11">
      <c r="A42" s="809" t="s">
        <v>96</v>
      </c>
      <c r="B42" s="809"/>
      <c r="C42" s="809"/>
      <c r="D42" s="810"/>
      <c r="E42" s="810"/>
      <c r="F42" s="810"/>
      <c r="G42" s="810"/>
      <c r="H42" s="810"/>
      <c r="I42" s="811"/>
      <c r="J42" s="810"/>
    </row>
    <row r="43" spans="1:11">
      <c r="A43" s="808" t="s">
        <v>189</v>
      </c>
      <c r="B43" s="808"/>
      <c r="C43" s="808"/>
      <c r="D43" s="808" t="s">
        <v>166</v>
      </c>
      <c r="E43" s="1237">
        <v>0</v>
      </c>
      <c r="F43" s="1237">
        <v>0</v>
      </c>
      <c r="G43" s="1237">
        <v>0</v>
      </c>
      <c r="H43" s="1237">
        <v>0</v>
      </c>
      <c r="I43" s="1238">
        <v>0</v>
      </c>
      <c r="J43" s="1239">
        <f>I43/$I$63</f>
        <v>0</v>
      </c>
    </row>
    <row r="44" spans="1:11">
      <c r="A44" s="808" t="s">
        <v>190</v>
      </c>
      <c r="B44" s="808"/>
      <c r="C44" s="808"/>
      <c r="D44" s="808" t="s">
        <v>166</v>
      </c>
      <c r="E44" s="1237">
        <v>0</v>
      </c>
      <c r="F44" s="1237">
        <v>0</v>
      </c>
      <c r="G44" s="1237">
        <v>0</v>
      </c>
      <c r="H44" s="1237">
        <v>0</v>
      </c>
      <c r="I44" s="1238">
        <v>0</v>
      </c>
      <c r="J44" s="1239">
        <f>I44/$I$63</f>
        <v>0</v>
      </c>
    </row>
    <row r="45" spans="1:11">
      <c r="A45" s="813" t="s">
        <v>191</v>
      </c>
      <c r="B45" s="813"/>
      <c r="C45" s="813"/>
      <c r="D45" s="810"/>
      <c r="E45" s="810"/>
      <c r="F45" s="810"/>
      <c r="G45" s="810"/>
      <c r="H45" s="810"/>
      <c r="I45" s="811"/>
      <c r="J45" s="810"/>
    </row>
    <row r="46" spans="1:11">
      <c r="A46" s="808" t="s">
        <v>192</v>
      </c>
      <c r="B46" s="808"/>
      <c r="C46" s="808"/>
      <c r="D46" s="808" t="s">
        <v>160</v>
      </c>
      <c r="E46" s="1237">
        <v>1033</v>
      </c>
      <c r="F46" s="1237">
        <v>37444</v>
      </c>
      <c r="G46" s="1237">
        <v>0.575457</v>
      </c>
      <c r="H46" s="1237">
        <v>-439.697</v>
      </c>
      <c r="I46" s="1238">
        <v>89514.239999999991</v>
      </c>
      <c r="J46" s="1239">
        <f t="shared" ref="J46:J52" si="2">I46/$I$63</f>
        <v>8.6056940537144865E-3</v>
      </c>
    </row>
    <row r="47" spans="1:11">
      <c r="A47" s="808" t="s">
        <v>193</v>
      </c>
      <c r="B47" s="808"/>
      <c r="C47" s="808"/>
      <c r="D47" s="808" t="s">
        <v>160</v>
      </c>
      <c r="E47" s="1237">
        <v>329</v>
      </c>
      <c r="F47" s="1237">
        <v>1691.06</v>
      </c>
      <c r="G47" s="1237">
        <v>0.20292720000000003</v>
      </c>
      <c r="H47" s="1237">
        <v>0</v>
      </c>
      <c r="I47" s="1238">
        <v>24673.850000000002</v>
      </c>
      <c r="J47" s="1239">
        <f t="shared" si="2"/>
        <v>2.3720874380125804E-3</v>
      </c>
    </row>
    <row r="48" spans="1:11">
      <c r="A48" s="808" t="s">
        <v>194</v>
      </c>
      <c r="B48" s="808"/>
      <c r="C48" s="808"/>
      <c r="D48" s="808" t="s">
        <v>160</v>
      </c>
      <c r="E48" s="1237">
        <v>1</v>
      </c>
      <c r="F48" s="1237">
        <v>2.12</v>
      </c>
      <c r="G48" s="1237">
        <v>2.544E-4</v>
      </c>
      <c r="H48" s="1237">
        <v>-0.04</v>
      </c>
      <c r="I48" s="1238">
        <v>98</v>
      </c>
      <c r="J48" s="1239">
        <f t="shared" si="2"/>
        <v>9.4214955884563153E-6</v>
      </c>
    </row>
    <row r="49" spans="1:13">
      <c r="A49" s="808" t="s">
        <v>195</v>
      </c>
      <c r="B49" s="808"/>
      <c r="C49" s="808"/>
      <c r="D49" s="808" t="s">
        <v>160</v>
      </c>
      <c r="E49" s="1237">
        <v>0</v>
      </c>
      <c r="F49" s="1237">
        <v>0</v>
      </c>
      <c r="G49" s="1237">
        <v>0</v>
      </c>
      <c r="H49" s="1237">
        <v>0</v>
      </c>
      <c r="I49" s="1238">
        <v>0</v>
      </c>
      <c r="J49" s="1239">
        <f t="shared" si="2"/>
        <v>0</v>
      </c>
    </row>
    <row r="50" spans="1:13">
      <c r="A50" s="808" t="s">
        <v>196</v>
      </c>
      <c r="B50" s="808"/>
      <c r="C50" s="808"/>
      <c r="D50" s="808" t="s">
        <v>160</v>
      </c>
      <c r="E50" s="1237">
        <v>0</v>
      </c>
      <c r="F50" s="1237">
        <v>0</v>
      </c>
      <c r="G50" s="1237">
        <v>0</v>
      </c>
      <c r="H50" s="1237">
        <v>0</v>
      </c>
      <c r="I50" s="1238">
        <v>0</v>
      </c>
      <c r="J50" s="1239">
        <f t="shared" si="2"/>
        <v>0</v>
      </c>
    </row>
    <row r="51" spans="1:13">
      <c r="A51" s="808" t="s">
        <v>197</v>
      </c>
      <c r="B51" s="808"/>
      <c r="C51" s="808"/>
      <c r="D51" s="808" t="s">
        <v>160</v>
      </c>
      <c r="E51" s="1237">
        <v>6460</v>
      </c>
      <c r="F51" s="1237">
        <v>19509.199999999997</v>
      </c>
      <c r="G51" s="1237">
        <v>2.3411039999999996</v>
      </c>
      <c r="H51" s="1237">
        <v>-299.3069999999999</v>
      </c>
      <c r="I51" s="1238">
        <v>104819.88</v>
      </c>
      <c r="J51" s="1239">
        <f t="shared" si="2"/>
        <v>1.0077143234719595E-2</v>
      </c>
    </row>
    <row r="52" spans="1:13">
      <c r="A52" s="808" t="s">
        <v>198</v>
      </c>
      <c r="B52" s="808"/>
      <c r="C52" s="808"/>
      <c r="D52" s="808" t="s">
        <v>160</v>
      </c>
      <c r="E52" s="1237">
        <v>77800</v>
      </c>
      <c r="F52" s="1237">
        <v>164936</v>
      </c>
      <c r="G52" s="1237">
        <v>19.792319999999997</v>
      </c>
      <c r="H52" s="1237">
        <v>-2860.76</v>
      </c>
      <c r="I52" s="1238">
        <v>1149909.0000000002</v>
      </c>
      <c r="J52" s="1239">
        <f t="shared" si="2"/>
        <v>0.11054961806761443</v>
      </c>
    </row>
    <row r="53" spans="1:13">
      <c r="A53" s="813" t="s">
        <v>199</v>
      </c>
      <c r="B53" s="813"/>
      <c r="C53" s="813"/>
      <c r="D53" s="810"/>
      <c r="E53" s="810"/>
      <c r="F53" s="810"/>
      <c r="G53" s="810"/>
      <c r="H53" s="810"/>
      <c r="I53" s="811"/>
      <c r="J53" s="810"/>
    </row>
    <row r="54" spans="1:13">
      <c r="A54" s="808" t="s">
        <v>200</v>
      </c>
      <c r="B54" s="808"/>
      <c r="C54" s="808"/>
      <c r="D54" s="808" t="s">
        <v>160</v>
      </c>
      <c r="E54" s="1237">
        <v>2</v>
      </c>
      <c r="F54" s="1237">
        <v>2074</v>
      </c>
      <c r="G54" s="1237">
        <v>0</v>
      </c>
      <c r="H54" s="1237">
        <v>0</v>
      </c>
      <c r="I54" s="1238">
        <v>4300</v>
      </c>
      <c r="J54" s="1239">
        <f>I54/$I$63</f>
        <v>4.1339215337104238E-4</v>
      </c>
    </row>
    <row r="55" spans="1:13">
      <c r="A55" s="808" t="s">
        <v>201</v>
      </c>
      <c r="B55" s="808"/>
      <c r="C55" s="808"/>
      <c r="D55" s="808" t="s">
        <v>160</v>
      </c>
      <c r="E55" s="1237">
        <v>1184</v>
      </c>
      <c r="F55" s="1237">
        <v>95912</v>
      </c>
      <c r="G55" s="1237">
        <v>13.427679999999999</v>
      </c>
      <c r="H55" s="1237">
        <v>0</v>
      </c>
      <c r="I55" s="1238">
        <v>48076.229999999996</v>
      </c>
      <c r="J55" s="1239">
        <f>I55/$I$63</f>
        <v>4.6219386617817456E-3</v>
      </c>
    </row>
    <row r="56" spans="1:13">
      <c r="A56" s="808" t="s">
        <v>202</v>
      </c>
      <c r="B56" s="808"/>
      <c r="C56" s="808"/>
      <c r="D56" s="808" t="s">
        <v>160</v>
      </c>
      <c r="E56" s="1237">
        <v>3364</v>
      </c>
      <c r="F56" s="1237">
        <v>638736</v>
      </c>
      <c r="G56" s="1237">
        <v>8.3230700000000013</v>
      </c>
      <c r="H56" s="1237">
        <v>-1.2137340000000005</v>
      </c>
      <c r="I56" s="1238">
        <v>237191.72</v>
      </c>
      <c r="J56" s="1239">
        <f>I56/$I$63</f>
        <v>2.2803068812228218E-2</v>
      </c>
    </row>
    <row r="57" spans="1:13">
      <c r="A57" s="813" t="s">
        <v>203</v>
      </c>
      <c r="B57" s="813"/>
      <c r="C57" s="813"/>
      <c r="D57" s="810"/>
      <c r="E57" s="810"/>
      <c r="F57" s="810"/>
      <c r="G57" s="810"/>
      <c r="H57" s="810"/>
      <c r="I57" s="811"/>
      <c r="J57" s="810"/>
    </row>
    <row r="58" spans="1:13">
      <c r="A58" s="808"/>
      <c r="B58" s="808"/>
      <c r="C58" s="808"/>
      <c r="D58" s="808"/>
      <c r="E58" s="1237"/>
      <c r="F58" s="1237"/>
      <c r="G58" s="1237"/>
      <c r="H58" s="1237"/>
      <c r="I58" s="1238"/>
      <c r="J58" s="1241"/>
    </row>
    <row r="59" spans="1:13">
      <c r="A59" s="809" t="s">
        <v>204</v>
      </c>
      <c r="B59" s="809"/>
      <c r="C59" s="809"/>
      <c r="D59" s="810"/>
      <c r="E59" s="810"/>
      <c r="F59" s="810"/>
      <c r="G59" s="810"/>
      <c r="H59" s="810"/>
      <c r="I59" s="811"/>
      <c r="J59" s="810"/>
    </row>
    <row r="60" spans="1:13">
      <c r="A60" s="808" t="s">
        <v>205</v>
      </c>
      <c r="B60" s="808"/>
      <c r="C60" s="808"/>
      <c r="D60" s="808" t="s">
        <v>166</v>
      </c>
      <c r="E60" s="1237">
        <v>12921</v>
      </c>
      <c r="F60" s="1237"/>
      <c r="G60" s="1237"/>
      <c r="H60" s="1237"/>
      <c r="I60" s="1238">
        <v>2483133.7400000002</v>
      </c>
      <c r="J60" s="1239">
        <f>I60/$I$63</f>
        <v>0.23872279160160237</v>
      </c>
    </row>
    <row r="61" spans="1:13">
      <c r="A61" s="808" t="s">
        <v>206</v>
      </c>
      <c r="B61" s="808"/>
      <c r="C61" s="808"/>
      <c r="D61" s="808" t="s">
        <v>166</v>
      </c>
      <c r="E61" s="1237">
        <v>12920</v>
      </c>
      <c r="F61" s="1237"/>
      <c r="G61" s="1237"/>
      <c r="H61" s="1237"/>
      <c r="I61" s="1238">
        <v>397089.76000000007</v>
      </c>
      <c r="J61" s="1239">
        <f>I61/$I$63</f>
        <v>3.8175300225114055E-2</v>
      </c>
    </row>
    <row r="62" spans="1:13">
      <c r="A62" s="810"/>
      <c r="B62" s="810"/>
      <c r="C62" s="810"/>
      <c r="D62" s="810"/>
      <c r="E62" s="1242"/>
      <c r="F62" s="959"/>
      <c r="G62" s="960"/>
      <c r="H62" s="959"/>
      <c r="I62" s="961"/>
      <c r="J62" s="1243"/>
    </row>
    <row r="63" spans="1:13">
      <c r="A63" s="814" t="s">
        <v>207</v>
      </c>
      <c r="B63" s="814"/>
      <c r="C63" s="814"/>
      <c r="D63" s="808"/>
      <c r="E63" s="1244"/>
      <c r="F63" s="1244">
        <f t="shared" ref="F63:H63" si="3">SUM(F12:F61)</f>
        <v>1280045.6499999999</v>
      </c>
      <c r="G63" s="1244">
        <f t="shared" si="3"/>
        <v>79.220572599999997</v>
      </c>
      <c r="H63" s="1244">
        <f t="shared" si="3"/>
        <v>429.5322659999992</v>
      </c>
      <c r="I63" s="1238">
        <f>SUM(I12:I61)</f>
        <v>10401745.569999998</v>
      </c>
      <c r="J63" s="962"/>
      <c r="K63" s="620"/>
      <c r="M63" s="620"/>
    </row>
    <row r="64" spans="1:13">
      <c r="A64" s="167"/>
      <c r="B64" s="167"/>
      <c r="C64" s="167"/>
      <c r="D64" s="167"/>
      <c r="E64" s="163"/>
      <c r="F64" s="167"/>
      <c r="G64" s="167"/>
      <c r="H64" s="167"/>
      <c r="I64" s="167"/>
      <c r="J64" s="167"/>
      <c r="L64" s="620"/>
    </row>
    <row r="65" spans="1:10" ht="15" thickBot="1">
      <c r="A65" s="366" t="s">
        <v>208</v>
      </c>
      <c r="B65" s="366"/>
      <c r="C65" s="366"/>
      <c r="D65" s="366">
        <v>4063</v>
      </c>
      <c r="E65" s="1237"/>
      <c r="F65" s="164"/>
      <c r="G65" s="164"/>
      <c r="H65" s="164"/>
      <c r="I65" s="164"/>
      <c r="J65" s="164"/>
    </row>
    <row r="66" spans="1:10">
      <c r="A66" s="169"/>
      <c r="B66" s="462"/>
      <c r="C66" s="462"/>
      <c r="D66" s="168"/>
      <c r="E66" s="165"/>
      <c r="F66" s="1875"/>
      <c r="G66" s="1875"/>
      <c r="H66" s="1875"/>
      <c r="I66" s="1875"/>
      <c r="J66" s="1875"/>
    </row>
    <row r="67" spans="1:10">
      <c r="A67" s="1245" t="s">
        <v>209</v>
      </c>
      <c r="B67" s="881"/>
      <c r="C67" s="881"/>
      <c r="D67" s="959" t="s">
        <v>53</v>
      </c>
      <c r="E67" s="959"/>
      <c r="F67" s="959"/>
      <c r="G67" s="959"/>
      <c r="H67" s="959"/>
      <c r="I67" s="959"/>
      <c r="J67" s="959"/>
    </row>
    <row r="68" spans="1:10">
      <c r="A68" s="1246" t="s">
        <v>210</v>
      </c>
      <c r="B68" s="882"/>
      <c r="C68" s="882"/>
      <c r="D68" s="963" t="s">
        <v>166</v>
      </c>
      <c r="E68" s="883">
        <v>4998</v>
      </c>
      <c r="F68" s="316"/>
      <c r="G68" s="316"/>
      <c r="H68" s="316"/>
      <c r="I68" s="316"/>
      <c r="J68" s="316"/>
    </row>
    <row r="69" spans="1:10" ht="19.350000000000001" customHeight="1">
      <c r="A69" s="1246" t="s">
        <v>211</v>
      </c>
      <c r="B69" s="882"/>
      <c r="C69" s="882"/>
      <c r="D69" s="963" t="s">
        <v>166</v>
      </c>
      <c r="E69" s="883">
        <v>6750</v>
      </c>
      <c r="F69" s="316"/>
      <c r="G69" s="316"/>
      <c r="H69" s="316"/>
      <c r="I69" s="316"/>
      <c r="J69" s="316"/>
    </row>
    <row r="70" spans="1:10">
      <c r="A70" s="1246" t="s">
        <v>212</v>
      </c>
      <c r="B70" s="882"/>
      <c r="C70" s="882"/>
      <c r="D70" s="963" t="s">
        <v>166</v>
      </c>
      <c r="E70" s="883">
        <v>914</v>
      </c>
      <c r="F70" s="316"/>
      <c r="G70" s="316"/>
      <c r="H70" s="334"/>
      <c r="I70" s="316"/>
      <c r="J70" s="316"/>
    </row>
    <row r="71" spans="1:10">
      <c r="A71" s="1247" t="s">
        <v>213</v>
      </c>
      <c r="B71" s="884"/>
      <c r="C71" s="884"/>
      <c r="D71" s="963" t="s">
        <v>166</v>
      </c>
      <c r="E71" s="883">
        <f>SUM(E68:E70)</f>
        <v>12662</v>
      </c>
      <c r="F71" s="334"/>
      <c r="G71" s="316"/>
      <c r="H71" s="316"/>
      <c r="I71" s="316"/>
      <c r="J71" s="316"/>
    </row>
    <row r="72" spans="1:10" ht="14.25">
      <c r="A72" s="1247" t="s">
        <v>214</v>
      </c>
      <c r="B72" s="884"/>
      <c r="C72" s="884"/>
      <c r="D72" s="963" t="s">
        <v>166</v>
      </c>
      <c r="E72" s="885">
        <v>13760</v>
      </c>
      <c r="F72" s="316"/>
      <c r="G72" s="343"/>
      <c r="H72" s="600"/>
      <c r="I72" s="600"/>
      <c r="J72" s="315"/>
    </row>
    <row r="73" spans="1:10" ht="15.75">
      <c r="A73" s="1247" t="s">
        <v>215</v>
      </c>
      <c r="B73" s="884"/>
      <c r="C73" s="884"/>
      <c r="D73" s="963" t="s">
        <v>10</v>
      </c>
      <c r="E73" s="886">
        <f>E71/E72</f>
        <v>0.92020348837209298</v>
      </c>
      <c r="F73" s="316"/>
      <c r="G73" s="343"/>
      <c r="H73" s="344"/>
      <c r="I73" s="600"/>
      <c r="J73" s="315"/>
    </row>
    <row r="74" spans="1:10" ht="13.5" thickBot="1">
      <c r="A74" s="367" t="s">
        <v>216</v>
      </c>
      <c r="B74" s="887"/>
      <c r="C74" s="887"/>
      <c r="D74" s="368" t="s">
        <v>166</v>
      </c>
      <c r="E74" s="888">
        <v>519</v>
      </c>
      <c r="F74" s="316"/>
      <c r="G74" s="316"/>
      <c r="H74" s="316"/>
      <c r="I74" s="316"/>
      <c r="J74" s="315"/>
    </row>
    <row r="75" spans="1:10" ht="12.6" customHeight="1">
      <c r="A75" s="1876"/>
      <c r="B75" s="1876"/>
      <c r="C75" s="1876"/>
      <c r="D75" s="1876"/>
      <c r="E75" s="1876"/>
      <c r="F75" s="1876"/>
      <c r="G75" s="1876"/>
      <c r="H75" s="1876"/>
      <c r="I75" s="1876"/>
      <c r="J75" s="1876"/>
    </row>
    <row r="76" spans="1:10" ht="12.6" customHeight="1" thickBot="1">
      <c r="A76" s="429"/>
      <c r="B76" s="429"/>
      <c r="C76" s="429"/>
      <c r="D76" s="429"/>
      <c r="E76" s="429"/>
      <c r="F76" s="429"/>
      <c r="G76" s="429"/>
      <c r="H76" s="429"/>
      <c r="I76" s="429"/>
      <c r="J76" s="429"/>
    </row>
    <row r="77" spans="1:10" ht="15" customHeight="1">
      <c r="A77" s="601"/>
      <c r="B77" s="601"/>
      <c r="C77" s="601"/>
      <c r="D77" s="1877" t="s">
        <v>48</v>
      </c>
      <c r="E77" s="1878"/>
      <c r="F77" s="1879"/>
      <c r="G77" s="1506"/>
      <c r="I77" s="602"/>
      <c r="J77" s="603"/>
    </row>
    <row r="78" spans="1:10" ht="13.5" thickBot="1">
      <c r="A78" s="604" t="s">
        <v>217</v>
      </c>
      <c r="B78" s="604"/>
      <c r="C78" s="604"/>
      <c r="D78" s="605" t="s">
        <v>51</v>
      </c>
      <c r="E78" s="606" t="s">
        <v>52</v>
      </c>
      <c r="F78" s="815" t="s">
        <v>53</v>
      </c>
      <c r="J78" s="603"/>
    </row>
    <row r="79" spans="1:10">
      <c r="A79" s="408" t="s">
        <v>218</v>
      </c>
      <c r="B79" s="607"/>
      <c r="C79" s="607"/>
      <c r="D79" s="1509">
        <f>'ESA Table 1'!E30</f>
        <v>2026862.0100000002</v>
      </c>
      <c r="E79" s="609">
        <f>'ESA Table 1'!F30</f>
        <v>2026860.0099999998</v>
      </c>
      <c r="F79" s="610">
        <f>D79+E79</f>
        <v>4053722.02</v>
      </c>
      <c r="H79" s="603"/>
      <c r="I79" s="603"/>
      <c r="J79" s="603"/>
    </row>
    <row r="80" spans="1:10">
      <c r="A80" s="816" t="s">
        <v>219</v>
      </c>
      <c r="B80" s="889"/>
      <c r="C80" s="889"/>
      <c r="D80" s="1248">
        <v>0</v>
      </c>
      <c r="E80" s="1512">
        <v>0</v>
      </c>
      <c r="F80" s="1511">
        <f t="shared" ref="F80:F81" si="4">D80+E80</f>
        <v>0</v>
      </c>
      <c r="H80" s="603"/>
      <c r="I80" s="603"/>
      <c r="J80" s="603"/>
    </row>
    <row r="81" spans="1:10" ht="15" thickBot="1">
      <c r="A81" s="409" t="s">
        <v>220</v>
      </c>
      <c r="B81" s="611"/>
      <c r="C81" s="611"/>
      <c r="D81" s="1248">
        <f>'ESA Table 1'!E18</f>
        <v>5143273.5699999984</v>
      </c>
      <c r="E81" s="964">
        <f>'ESA Table 1'!F18</f>
        <v>5172758.1800000006</v>
      </c>
      <c r="F81" s="1508">
        <f t="shared" si="4"/>
        <v>10316031.75</v>
      </c>
      <c r="G81" s="612" t="s">
        <v>221</v>
      </c>
      <c r="H81" s="603"/>
      <c r="I81" s="603"/>
      <c r="J81" s="531"/>
    </row>
    <row r="82" spans="1:10" ht="15.75" thickBot="1">
      <c r="A82" s="1343"/>
      <c r="B82" s="1343"/>
      <c r="C82" s="1343"/>
      <c r="D82" s="1344"/>
      <c r="E82" s="613"/>
      <c r="F82" s="614"/>
      <c r="H82" s="603"/>
      <c r="I82" s="603"/>
      <c r="J82" s="603"/>
    </row>
    <row r="83" spans="1:10" ht="15.75" thickBot="1">
      <c r="A83" s="1345" t="s">
        <v>222</v>
      </c>
      <c r="B83" s="1429"/>
      <c r="C83" s="1429"/>
      <c r="D83" s="1717">
        <f>SUM(D79:D81)</f>
        <v>7170135.5799999982</v>
      </c>
      <c r="E83" s="1718">
        <f>SUM(E79:E81)</f>
        <v>7199618.1900000004</v>
      </c>
      <c r="F83" s="1719">
        <f>SUM(F79:F81)</f>
        <v>14369753.77</v>
      </c>
      <c r="J83" s="603"/>
    </row>
    <row r="84" spans="1:10" ht="15">
      <c r="A84" s="1585"/>
      <c r="B84" s="1585"/>
      <c r="C84" s="1585"/>
      <c r="D84" s="616"/>
      <c r="E84" s="617"/>
      <c r="F84" s="617"/>
      <c r="J84" s="603"/>
    </row>
    <row r="85" spans="1:10" ht="30" customHeight="1">
      <c r="A85" s="1880" t="s">
        <v>223</v>
      </c>
      <c r="B85" s="1880"/>
      <c r="C85" s="1880"/>
      <c r="D85" s="1880"/>
      <c r="E85" s="1880"/>
      <c r="F85" s="1880"/>
      <c r="G85" s="1880"/>
      <c r="H85" s="1880"/>
      <c r="I85" s="1880"/>
      <c r="J85" s="1880"/>
    </row>
    <row r="86" spans="1:10" ht="15" customHeight="1">
      <c r="A86" s="1876" t="s">
        <v>224</v>
      </c>
      <c r="B86" s="1876"/>
      <c r="C86" s="1876"/>
      <c r="D86" s="1876"/>
      <c r="E86" s="1876"/>
      <c r="F86" s="1876"/>
      <c r="G86" s="1876"/>
      <c r="H86" s="1876"/>
      <c r="I86" s="1876"/>
      <c r="J86" s="1876"/>
    </row>
    <row r="87" spans="1:10" ht="15" customHeight="1">
      <c r="A87" s="1876" t="s">
        <v>225</v>
      </c>
      <c r="B87" s="1876"/>
      <c r="C87" s="1876"/>
      <c r="D87" s="1876"/>
      <c r="E87" s="1876"/>
      <c r="F87" s="1876"/>
      <c r="G87" s="1876"/>
      <c r="H87" s="1876"/>
      <c r="I87" s="1876"/>
      <c r="J87" s="1876"/>
    </row>
    <row r="88" spans="1:10" ht="15" customHeight="1">
      <c r="A88" s="1688" t="s">
        <v>226</v>
      </c>
      <c r="B88" s="429"/>
      <c r="C88" s="429"/>
      <c r="D88" s="429"/>
      <c r="E88" s="429"/>
      <c r="F88" s="429"/>
      <c r="G88" s="429"/>
      <c r="H88" s="429"/>
      <c r="I88" s="429"/>
      <c r="J88" s="429"/>
    </row>
    <row r="89" spans="1:10" ht="15" customHeight="1">
      <c r="A89" s="430" t="s">
        <v>227</v>
      </c>
      <c r="B89" s="430"/>
      <c r="C89" s="430"/>
      <c r="D89" s="495"/>
      <c r="E89" s="495"/>
      <c r="F89" s="495"/>
      <c r="G89" s="495"/>
      <c r="H89" s="495"/>
      <c r="I89" s="495"/>
      <c r="J89" s="51"/>
    </row>
    <row r="90" spans="1:10" ht="15" customHeight="1">
      <c r="A90" s="774" t="s">
        <v>228</v>
      </c>
      <c r="B90" s="51"/>
      <c r="C90" s="51"/>
      <c r="D90" s="53"/>
      <c r="E90" s="53"/>
      <c r="F90" s="53"/>
      <c r="G90" s="53"/>
      <c r="H90" s="53"/>
      <c r="I90" s="53"/>
      <c r="J90" s="53"/>
    </row>
    <row r="91" spans="1:10" ht="15">
      <c r="A91" s="51"/>
      <c r="B91" s="51"/>
      <c r="C91" s="51"/>
      <c r="D91" s="53"/>
      <c r="E91" s="53"/>
      <c r="F91" s="53"/>
      <c r="G91" s="53"/>
      <c r="H91" s="53"/>
      <c r="I91" s="53"/>
      <c r="J91" s="53"/>
    </row>
    <row r="92" spans="1:10" ht="15">
      <c r="A92" s="397"/>
      <c r="B92" s="397"/>
      <c r="C92" s="397"/>
      <c r="D92" s="431"/>
      <c r="E92" s="431"/>
      <c r="F92" s="431"/>
      <c r="G92" s="53"/>
      <c r="H92" s="53"/>
      <c r="I92" s="53"/>
      <c r="J92" s="53"/>
    </row>
    <row r="93" spans="1:10">
      <c r="A93" s="1874"/>
      <c r="B93" s="1874"/>
      <c r="C93" s="1874"/>
      <c r="D93" s="1874"/>
      <c r="E93" s="1874"/>
      <c r="F93" s="1874"/>
      <c r="G93" s="1874"/>
      <c r="H93" s="1874"/>
      <c r="I93" s="1874"/>
      <c r="J93" s="1874"/>
    </row>
    <row r="94" spans="1:10">
      <c r="A94" s="535"/>
      <c r="B94" s="535"/>
      <c r="C94" s="535"/>
    </row>
    <row r="95" spans="1:10">
      <c r="A95" s="535"/>
      <c r="B95" s="535"/>
      <c r="C95" s="535"/>
    </row>
    <row r="96" spans="1:10">
      <c r="A96" s="535"/>
      <c r="B96" s="535"/>
      <c r="C96" s="535"/>
    </row>
    <row r="98" spans="9:9">
      <c r="I98" s="531"/>
    </row>
  </sheetData>
  <customSheetViews>
    <customSheetView guid="{F8F6599B-2A1F-4529-A350-AEBC686D896D}" showPageBreaks="1" fitToPage="1" printArea="1">
      <selection sqref="A1:AF1"/>
      <pageMargins left="0" right="0" top="0" bottom="0" header="0" footer="0"/>
      <printOptions horizontalCentered="1" verticalCentered="1" headings="1" gridLines="1"/>
      <pageSetup paperSize="17" scale="58" orientation="landscape" r:id="rId1"/>
    </customSheetView>
  </customSheetViews>
  <mergeCells count="16">
    <mergeCell ref="A1:J1"/>
    <mergeCell ref="A2:J2"/>
    <mergeCell ref="A3:J3"/>
    <mergeCell ref="E9:J9"/>
    <mergeCell ref="A4:J4"/>
    <mergeCell ref="A5:J5"/>
    <mergeCell ref="A6:J6"/>
    <mergeCell ref="D8:J8"/>
    <mergeCell ref="A93:J93"/>
    <mergeCell ref="F66:H66"/>
    <mergeCell ref="I66:J66"/>
    <mergeCell ref="A87:J87"/>
    <mergeCell ref="A86:J86"/>
    <mergeCell ref="A75:J75"/>
    <mergeCell ref="D77:F77"/>
    <mergeCell ref="A85:J85"/>
  </mergeCells>
  <pageMargins left="0.7" right="0.7" top="0.75" bottom="0.75" header="0.3" footer="0.3"/>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E4F4-16A8-496D-9CE5-F55302044D2A}">
  <sheetPr>
    <tabColor rgb="FF00B050"/>
  </sheetPr>
  <dimension ref="A1:K63"/>
  <sheetViews>
    <sheetView zoomScale="50" zoomScaleNormal="50" workbookViewId="0"/>
  </sheetViews>
  <sheetFormatPr defaultColWidth="8.5703125" defaultRowHeight="12.75"/>
  <cols>
    <col min="1" max="1" width="36.710937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8.7109375" customWidth="1"/>
    <col min="9" max="9" width="12.42578125" customWidth="1"/>
    <col min="10" max="10" width="13.28515625" customWidth="1"/>
    <col min="11" max="11" width="14.85546875" customWidth="1"/>
    <col min="13" max="13" width="28.28515625" customWidth="1"/>
    <col min="17" max="17" width="13.7109375" customWidth="1"/>
  </cols>
  <sheetData>
    <row r="1" spans="1:10" ht="15.75">
      <c r="A1" s="1820" t="s">
        <v>229</v>
      </c>
      <c r="B1" s="1820"/>
      <c r="C1" s="1820"/>
      <c r="D1" s="1820"/>
      <c r="E1" s="1820"/>
      <c r="F1" s="1820"/>
      <c r="G1" s="1820"/>
      <c r="H1" s="204"/>
    </row>
    <row r="2" spans="1:10" ht="15.75">
      <c r="A2" s="1881" t="s">
        <v>230</v>
      </c>
      <c r="B2" s="1881"/>
      <c r="C2" s="1881"/>
      <c r="D2" s="1881"/>
      <c r="E2" s="1881"/>
      <c r="F2" s="1881"/>
      <c r="G2" s="1881"/>
      <c r="H2" s="401"/>
    </row>
    <row r="3" spans="1:10" ht="15.75">
      <c r="A3" s="1882" t="s">
        <v>231</v>
      </c>
      <c r="B3" s="1882"/>
      <c r="C3" s="1882"/>
      <c r="D3" s="1882"/>
      <c r="E3" s="1882"/>
      <c r="F3" s="1882"/>
      <c r="G3" s="1882"/>
      <c r="H3" s="402"/>
    </row>
    <row r="4" spans="1:10" ht="21" thickBot="1">
      <c r="A4" s="530"/>
    </row>
    <row r="5" spans="1:10" ht="24.6" customHeight="1">
      <c r="A5" s="1892" t="s">
        <v>232</v>
      </c>
      <c r="B5" s="1893"/>
      <c r="C5" s="1893"/>
      <c r="D5" s="1893"/>
      <c r="E5" s="1893"/>
      <c r="F5" s="1893"/>
      <c r="G5" s="1893"/>
      <c r="H5" s="1893"/>
      <c r="I5" s="1894"/>
    </row>
    <row r="6" spans="1:10" ht="12.6" customHeight="1" thickBot="1">
      <c r="A6" s="641"/>
      <c r="B6" s="642"/>
      <c r="C6" s="642"/>
      <c r="D6" s="642"/>
      <c r="E6" s="642"/>
      <c r="F6" s="642"/>
      <c r="G6" s="642"/>
      <c r="H6" s="643"/>
      <c r="I6" s="644"/>
    </row>
    <row r="7" spans="1:10" ht="73.5" customHeight="1">
      <c r="A7" s="626" t="s">
        <v>233</v>
      </c>
      <c r="B7" s="627" t="s">
        <v>234</v>
      </c>
      <c r="C7" s="627" t="s">
        <v>152</v>
      </c>
      <c r="D7" s="627" t="s">
        <v>235</v>
      </c>
      <c r="E7" s="627" t="s">
        <v>236</v>
      </c>
      <c r="F7" s="627" t="s">
        <v>237</v>
      </c>
      <c r="G7" s="627" t="s">
        <v>238</v>
      </c>
      <c r="H7" s="627" t="s">
        <v>156</v>
      </c>
      <c r="I7" s="628" t="s">
        <v>239</v>
      </c>
    </row>
    <row r="8" spans="1:10">
      <c r="A8" s="1249" t="s">
        <v>240</v>
      </c>
      <c r="B8" s="965"/>
      <c r="C8" s="965"/>
      <c r="D8" s="965"/>
      <c r="E8" s="965"/>
      <c r="F8" s="965"/>
      <c r="G8" s="965"/>
      <c r="H8" s="965"/>
      <c r="I8" s="1250"/>
    </row>
    <row r="9" spans="1:10">
      <c r="A9" s="1251"/>
      <c r="B9" s="966"/>
      <c r="C9" s="967"/>
      <c r="D9" s="967"/>
      <c r="E9" s="967"/>
      <c r="F9" s="967"/>
      <c r="G9" s="967"/>
      <c r="H9" s="968"/>
      <c r="I9" s="1252"/>
    </row>
    <row r="10" spans="1:10">
      <c r="A10" s="1251"/>
      <c r="B10" s="966"/>
      <c r="C10" s="967"/>
      <c r="D10" s="967"/>
      <c r="E10" s="967"/>
      <c r="F10" s="967"/>
      <c r="G10" s="967"/>
      <c r="H10" s="968"/>
      <c r="I10" s="1252"/>
    </row>
    <row r="11" spans="1:10" ht="12.75" customHeight="1">
      <c r="A11" s="1249" t="s">
        <v>164</v>
      </c>
      <c r="B11" s="965"/>
      <c r="C11" s="969"/>
      <c r="D11" s="969"/>
      <c r="E11" s="969"/>
      <c r="F11" s="969"/>
      <c r="G11" s="969"/>
      <c r="H11" s="969"/>
      <c r="I11" s="1250"/>
    </row>
    <row r="12" spans="1:10" s="599" customFormat="1" ht="15">
      <c r="A12" s="1251" t="s">
        <v>241</v>
      </c>
      <c r="B12" s="970" t="s">
        <v>242</v>
      </c>
      <c r="C12" s="971" t="s">
        <v>243</v>
      </c>
      <c r="D12" s="971">
        <v>0</v>
      </c>
      <c r="E12" s="971">
        <v>0</v>
      </c>
      <c r="F12" s="971">
        <v>0</v>
      </c>
      <c r="G12" s="971">
        <v>2217.96</v>
      </c>
      <c r="H12" s="972">
        <v>119097.60000000001</v>
      </c>
      <c r="I12" s="1567">
        <f>H12/H$39</f>
        <v>0.15614639912756065</v>
      </c>
      <c r="J12" s="620"/>
    </row>
    <row r="13" spans="1:10" ht="15">
      <c r="A13" s="1254" t="s">
        <v>244</v>
      </c>
      <c r="B13" s="973" t="s">
        <v>160</v>
      </c>
      <c r="C13" s="971">
        <v>0</v>
      </c>
      <c r="D13" s="971">
        <v>0</v>
      </c>
      <c r="E13" s="971">
        <v>0</v>
      </c>
      <c r="F13" s="971">
        <v>0</v>
      </c>
      <c r="G13" s="971">
        <v>0</v>
      </c>
      <c r="H13" s="972">
        <v>0</v>
      </c>
      <c r="I13" s="1567">
        <f>H13/H$39</f>
        <v>0</v>
      </c>
    </row>
    <row r="14" spans="1:10" ht="12.75" customHeight="1">
      <c r="A14" s="890" t="s">
        <v>245</v>
      </c>
      <c r="B14" s="973" t="s">
        <v>166</v>
      </c>
      <c r="C14" s="971">
        <v>0</v>
      </c>
      <c r="D14" s="971">
        <v>0</v>
      </c>
      <c r="E14" s="971">
        <v>0</v>
      </c>
      <c r="F14" s="971">
        <v>0</v>
      </c>
      <c r="G14" s="971">
        <v>0</v>
      </c>
      <c r="H14" s="972">
        <v>0</v>
      </c>
      <c r="I14" s="1567">
        <f>H14/H$39</f>
        <v>0</v>
      </c>
    </row>
    <row r="15" spans="1:10" ht="12.75" customHeight="1">
      <c r="A15" s="1249" t="s">
        <v>246</v>
      </c>
      <c r="B15" s="965"/>
      <c r="C15" s="969"/>
      <c r="D15" s="969"/>
      <c r="E15" s="969"/>
      <c r="F15" s="969"/>
      <c r="G15" s="969"/>
      <c r="H15" s="969"/>
      <c r="I15" s="969"/>
    </row>
    <row r="16" spans="1:10" ht="12.75" customHeight="1">
      <c r="A16" s="891"/>
      <c r="B16" s="973"/>
      <c r="C16" s="971"/>
      <c r="D16" s="971"/>
      <c r="E16" s="971"/>
      <c r="F16" s="971"/>
      <c r="G16" s="971"/>
      <c r="H16" s="972"/>
      <c r="I16" s="1567">
        <f>H16/H$39</f>
        <v>0</v>
      </c>
    </row>
    <row r="17" spans="1:11" ht="15">
      <c r="A17" s="891"/>
      <c r="B17" s="973"/>
      <c r="C17" s="971"/>
      <c r="D17" s="971"/>
      <c r="E17" s="971"/>
      <c r="F17" s="971"/>
      <c r="G17" s="971"/>
      <c r="H17" s="972"/>
      <c r="I17" s="1567">
        <f>H17/H$39</f>
        <v>0</v>
      </c>
    </row>
    <row r="18" spans="1:11" ht="12.75" customHeight="1">
      <c r="A18" s="1249" t="s">
        <v>95</v>
      </c>
      <c r="B18" s="965"/>
      <c r="C18" s="969"/>
      <c r="D18" s="969"/>
      <c r="E18" s="969"/>
      <c r="F18" s="969"/>
      <c r="G18" s="969"/>
      <c r="H18" s="969"/>
      <c r="I18" s="969"/>
    </row>
    <row r="19" spans="1:11" ht="15">
      <c r="A19" s="890" t="s">
        <v>247</v>
      </c>
      <c r="B19" s="973" t="s">
        <v>248</v>
      </c>
      <c r="C19" s="971">
        <v>0</v>
      </c>
      <c r="D19" s="971">
        <v>0</v>
      </c>
      <c r="E19" s="971">
        <v>0</v>
      </c>
      <c r="F19" s="971">
        <v>0</v>
      </c>
      <c r="G19" s="971">
        <v>0</v>
      </c>
      <c r="H19" s="972">
        <v>0</v>
      </c>
      <c r="I19" s="1567">
        <f>H19/H$39</f>
        <v>0</v>
      </c>
    </row>
    <row r="20" spans="1:11" ht="15">
      <c r="A20" s="890" t="s">
        <v>249</v>
      </c>
      <c r="B20" s="973" t="s">
        <v>242</v>
      </c>
      <c r="C20" s="971">
        <v>0</v>
      </c>
      <c r="D20" s="971">
        <v>0</v>
      </c>
      <c r="E20" s="971">
        <v>0</v>
      </c>
      <c r="F20" s="971">
        <v>0</v>
      </c>
      <c r="G20" s="971">
        <v>0</v>
      </c>
      <c r="H20" s="972">
        <v>0</v>
      </c>
      <c r="I20" s="1567">
        <f>H20/H$39</f>
        <v>0</v>
      </c>
    </row>
    <row r="21" spans="1:11" ht="15">
      <c r="A21" s="1254" t="s">
        <v>250</v>
      </c>
      <c r="B21" s="973" t="s">
        <v>248</v>
      </c>
      <c r="C21" s="971">
        <v>0</v>
      </c>
      <c r="D21" s="971">
        <v>0</v>
      </c>
      <c r="E21" s="971">
        <v>0</v>
      </c>
      <c r="F21" s="971">
        <v>0</v>
      </c>
      <c r="G21" s="971">
        <v>0</v>
      </c>
      <c r="H21" s="972">
        <v>0</v>
      </c>
      <c r="I21" s="1567">
        <f>H21/H$39</f>
        <v>0</v>
      </c>
      <c r="K21" s="535"/>
    </row>
    <row r="22" spans="1:11" ht="15">
      <c r="A22" s="890" t="s">
        <v>251</v>
      </c>
      <c r="B22" s="973" t="s">
        <v>160</v>
      </c>
      <c r="C22" s="971">
        <v>8</v>
      </c>
      <c r="D22" s="971">
        <v>0</v>
      </c>
      <c r="E22" s="971">
        <v>284.39999999999998</v>
      </c>
      <c r="F22" s="971">
        <v>0.2016</v>
      </c>
      <c r="G22" s="971">
        <v>0</v>
      </c>
      <c r="H22" s="972">
        <v>90720.15</v>
      </c>
      <c r="I22" s="1567">
        <f>H22/H$39</f>
        <v>0.11894131158656571</v>
      </c>
    </row>
    <row r="23" spans="1:11" ht="15">
      <c r="A23" s="890" t="s">
        <v>252</v>
      </c>
      <c r="B23" s="973" t="s">
        <v>160</v>
      </c>
      <c r="C23" s="971">
        <v>2</v>
      </c>
      <c r="D23" s="971">
        <v>0</v>
      </c>
      <c r="E23" s="971">
        <v>1.7</v>
      </c>
      <c r="F23" s="971">
        <v>0</v>
      </c>
      <c r="G23" s="971">
        <v>0</v>
      </c>
      <c r="H23" s="972">
        <v>726.62</v>
      </c>
      <c r="I23" s="1567">
        <f>H23/H$39</f>
        <v>9.5265644760321032E-4</v>
      </c>
    </row>
    <row r="24" spans="1:11">
      <c r="A24" s="1249" t="s">
        <v>191</v>
      </c>
      <c r="B24" s="965"/>
      <c r="C24" s="969"/>
      <c r="D24" s="969"/>
      <c r="E24" s="969"/>
      <c r="F24" s="969"/>
      <c r="G24" s="969"/>
      <c r="H24" s="969"/>
      <c r="I24" s="969"/>
    </row>
    <row r="25" spans="1:11" ht="15">
      <c r="A25" s="890" t="s">
        <v>253</v>
      </c>
      <c r="B25" s="973" t="s">
        <v>254</v>
      </c>
      <c r="C25" s="971">
        <v>809</v>
      </c>
      <c r="D25" s="971">
        <v>0</v>
      </c>
      <c r="E25" s="971">
        <v>106546.5</v>
      </c>
      <c r="F25" s="971">
        <v>0.18079000000000001</v>
      </c>
      <c r="G25" s="971">
        <v>0</v>
      </c>
      <c r="H25" s="972">
        <v>198507.46</v>
      </c>
      <c r="I25" s="1567">
        <f t="shared" ref="I25:I32" si="0">H25/H$39</f>
        <v>0.26025902351481706</v>
      </c>
    </row>
    <row r="26" spans="1:11" ht="15">
      <c r="A26" s="890" t="s">
        <v>255</v>
      </c>
      <c r="B26" s="973" t="s">
        <v>256</v>
      </c>
      <c r="C26" s="971">
        <v>0</v>
      </c>
      <c r="D26" s="971">
        <v>0</v>
      </c>
      <c r="E26" s="971">
        <v>0</v>
      </c>
      <c r="F26" s="971">
        <v>0</v>
      </c>
      <c r="G26" s="971">
        <v>0</v>
      </c>
      <c r="H26" s="972">
        <v>0</v>
      </c>
      <c r="I26" s="1567">
        <f t="shared" si="0"/>
        <v>0</v>
      </c>
    </row>
    <row r="27" spans="1:11" ht="15">
      <c r="A27" s="890" t="s">
        <v>257</v>
      </c>
      <c r="B27" s="973" t="s">
        <v>254</v>
      </c>
      <c r="C27" s="971">
        <v>34</v>
      </c>
      <c r="D27" s="971">
        <v>0</v>
      </c>
      <c r="E27" s="971">
        <v>329.8</v>
      </c>
      <c r="F27" s="971">
        <v>4.4540000000000003E-2</v>
      </c>
      <c r="G27" s="971">
        <v>-1.0132000000000001</v>
      </c>
      <c r="H27" s="972">
        <v>5555.26</v>
      </c>
      <c r="I27" s="1567">
        <f t="shared" si="0"/>
        <v>7.2833864428617579E-3</v>
      </c>
    </row>
    <row r="28" spans="1:11" ht="15">
      <c r="A28" s="890" t="s">
        <v>258</v>
      </c>
      <c r="B28" s="973" t="s">
        <v>254</v>
      </c>
      <c r="C28" s="971">
        <v>1257</v>
      </c>
      <c r="D28" s="971">
        <v>0</v>
      </c>
      <c r="E28" s="971">
        <v>224651.75</v>
      </c>
      <c r="F28" s="971">
        <v>51.487233000000003</v>
      </c>
      <c r="G28" s="971">
        <v>-616.96050000000002</v>
      </c>
      <c r="H28" s="972">
        <v>217305</v>
      </c>
      <c r="I28" s="1567">
        <f t="shared" si="0"/>
        <v>0.28490408927144262</v>
      </c>
    </row>
    <row r="29" spans="1:11" ht="15">
      <c r="A29" s="890" t="s">
        <v>259</v>
      </c>
      <c r="B29" s="973" t="s">
        <v>260</v>
      </c>
      <c r="C29" s="971">
        <v>280.7</v>
      </c>
      <c r="D29" s="971">
        <v>0</v>
      </c>
      <c r="E29" s="971">
        <v>3222.71</v>
      </c>
      <c r="F29" s="971">
        <v>0.1259064</v>
      </c>
      <c r="G29" s="971">
        <v>-9.7632600000000007</v>
      </c>
      <c r="H29" s="972">
        <v>47089.42</v>
      </c>
      <c r="I29" s="1567">
        <f t="shared" si="0"/>
        <v>6.1737964241137824E-2</v>
      </c>
    </row>
    <row r="30" spans="1:11" ht="15">
      <c r="A30" s="890" t="s">
        <v>261</v>
      </c>
      <c r="B30" s="973" t="s">
        <v>256</v>
      </c>
      <c r="C30" s="971">
        <v>92</v>
      </c>
      <c r="D30" s="971">
        <v>0</v>
      </c>
      <c r="E30" s="971">
        <v>3858.8</v>
      </c>
      <c r="F30" s="971">
        <v>0.96520000000000006</v>
      </c>
      <c r="G30" s="971">
        <v>-8.3740000000000006</v>
      </c>
      <c r="H30" s="972">
        <v>1195.74</v>
      </c>
      <c r="I30" s="1567">
        <f t="shared" si="0"/>
        <v>1.5677099731043224E-3</v>
      </c>
    </row>
    <row r="31" spans="1:11" ht="15">
      <c r="A31" s="890" t="s">
        <v>262</v>
      </c>
      <c r="B31" s="973" t="s">
        <v>256</v>
      </c>
      <c r="C31" s="971">
        <v>4</v>
      </c>
      <c r="D31" s="971">
        <v>0</v>
      </c>
      <c r="E31" s="971">
        <v>26.72</v>
      </c>
      <c r="F31" s="971">
        <v>3.7239999999999999E-3</v>
      </c>
      <c r="G31" s="971">
        <v>-0.3196</v>
      </c>
      <c r="H31" s="972">
        <v>78</v>
      </c>
      <c r="I31" s="1567">
        <f t="shared" si="0"/>
        <v>1.0226418611248027E-4</v>
      </c>
    </row>
    <row r="32" spans="1:11" ht="15">
      <c r="A32" s="890" t="s">
        <v>263</v>
      </c>
      <c r="B32" s="973" t="s">
        <v>256</v>
      </c>
      <c r="C32" s="971">
        <v>618</v>
      </c>
      <c r="D32" s="971">
        <v>0</v>
      </c>
      <c r="E32" s="971">
        <v>11243</v>
      </c>
      <c r="F32" s="971">
        <v>0.17576199999999997</v>
      </c>
      <c r="G32" s="971">
        <v>-93.383999999999986</v>
      </c>
      <c r="H32" s="972">
        <v>24427.040000000001</v>
      </c>
      <c r="I32" s="1567">
        <f t="shared" si="0"/>
        <v>3.2025786727397434E-2</v>
      </c>
    </row>
    <row r="33" spans="1:9">
      <c r="A33" s="1249" t="s">
        <v>199</v>
      </c>
      <c r="B33" s="965"/>
      <c r="C33" s="969"/>
      <c r="D33" s="969"/>
      <c r="E33" s="969"/>
      <c r="F33" s="969"/>
      <c r="G33" s="969"/>
      <c r="H33" s="969"/>
      <c r="I33" s="969"/>
    </row>
    <row r="34" spans="1:9" ht="15">
      <c r="A34" s="890" t="s">
        <v>264</v>
      </c>
      <c r="B34" s="973" t="s">
        <v>160</v>
      </c>
      <c r="C34" s="971">
        <v>0</v>
      </c>
      <c r="D34" s="971">
        <v>0</v>
      </c>
      <c r="E34" s="971">
        <v>0</v>
      </c>
      <c r="F34" s="971">
        <v>0</v>
      </c>
      <c r="G34" s="971">
        <v>0</v>
      </c>
      <c r="H34" s="972">
        <v>0</v>
      </c>
      <c r="I34" s="1567">
        <f>H34/H$39</f>
        <v>0</v>
      </c>
    </row>
    <row r="35" spans="1:9" ht="15">
      <c r="A35" s="890" t="s">
        <v>265</v>
      </c>
      <c r="B35" s="973" t="s">
        <v>160</v>
      </c>
      <c r="C35" s="971">
        <v>1</v>
      </c>
      <c r="D35" s="971">
        <v>0</v>
      </c>
      <c r="E35" s="971">
        <v>8100</v>
      </c>
      <c r="F35" s="971">
        <v>0.77600000000000002</v>
      </c>
      <c r="G35" s="971">
        <v>0</v>
      </c>
      <c r="H35" s="972">
        <v>4332</v>
      </c>
      <c r="I35" s="1567">
        <f>H35/H$39</f>
        <v>5.6795955671700574E-3</v>
      </c>
    </row>
    <row r="36" spans="1:9" ht="14.25">
      <c r="A36" s="1249" t="s">
        <v>266</v>
      </c>
      <c r="B36" s="965"/>
      <c r="C36" s="969"/>
      <c r="D36" s="969"/>
      <c r="E36" s="969"/>
      <c r="F36" s="969"/>
      <c r="G36" s="969"/>
      <c r="H36" s="969"/>
      <c r="I36" s="969"/>
    </row>
    <row r="37" spans="1:9" ht="15">
      <c r="A37" s="1254" t="s">
        <v>267</v>
      </c>
      <c r="B37" s="973"/>
      <c r="C37" s="971">
        <v>31</v>
      </c>
      <c r="D37" s="971">
        <v>0</v>
      </c>
      <c r="E37" s="971">
        <v>0</v>
      </c>
      <c r="F37" s="971">
        <v>0</v>
      </c>
      <c r="G37" s="971">
        <v>0</v>
      </c>
      <c r="H37" s="974">
        <v>53696.074999999997</v>
      </c>
      <c r="I37" s="1567">
        <f>H37/H$39</f>
        <v>7.0399812914226895E-2</v>
      </c>
    </row>
    <row r="38" spans="1:9" ht="13.5" thickBot="1">
      <c r="A38" s="341"/>
      <c r="B38" s="618"/>
      <c r="C38" s="618"/>
      <c r="D38" s="618"/>
      <c r="E38" s="629"/>
      <c r="F38" s="619"/>
      <c r="G38" s="629"/>
      <c r="H38" s="630"/>
      <c r="I38" s="631"/>
    </row>
    <row r="39" spans="1:9" ht="15.75" thickBot="1">
      <c r="A39" s="1348" t="s">
        <v>53</v>
      </c>
      <c r="B39" s="1349" t="s">
        <v>268</v>
      </c>
      <c r="C39" s="1431">
        <f>SUM(C12:C37)</f>
        <v>3136.7</v>
      </c>
      <c r="D39" s="1431">
        <f t="shared" ref="D39" si="1">SUM(D12:D35)</f>
        <v>0</v>
      </c>
      <c r="E39" s="1431">
        <f>SUM(E12:E35)</f>
        <v>358265.38</v>
      </c>
      <c r="F39" s="1431">
        <f t="shared" ref="F39:G39" si="2">SUM(F12:F35)</f>
        <v>53.960755400000004</v>
      </c>
      <c r="G39" s="1431">
        <f t="shared" si="2"/>
        <v>1488.14544</v>
      </c>
      <c r="H39" s="1432">
        <f>SUM(H12:H37)</f>
        <v>762730.36499999999</v>
      </c>
      <c r="I39" s="1350"/>
    </row>
    <row r="40" spans="1:9" ht="13.5" thickBot="1">
      <c r="A40" s="632"/>
      <c r="B40" s="599"/>
      <c r="C40" s="633"/>
      <c r="D40" s="633"/>
      <c r="E40" s="633"/>
      <c r="F40" s="633"/>
      <c r="G40" s="633"/>
      <c r="H40" s="599"/>
    </row>
    <row r="41" spans="1:9" ht="13.5" thickBot="1">
      <c r="A41" s="1351" t="s">
        <v>269</v>
      </c>
      <c r="B41" s="1352" t="s">
        <v>270</v>
      </c>
      <c r="H41" s="599"/>
    </row>
    <row r="42" spans="1:9" ht="27.75">
      <c r="A42" s="634" t="s">
        <v>271</v>
      </c>
      <c r="B42" s="635">
        <v>29</v>
      </c>
      <c r="E42" s="1687"/>
      <c r="G42" s="636"/>
    </row>
    <row r="43" spans="1:9" ht="26.25">
      <c r="A43" s="637" t="s">
        <v>272</v>
      </c>
      <c r="B43" s="635">
        <v>14</v>
      </c>
      <c r="F43" s="620" t="s">
        <v>70</v>
      </c>
    </row>
    <row r="44" spans="1:9" ht="27.75">
      <c r="A44" s="975" t="s">
        <v>273</v>
      </c>
      <c r="B44" s="638">
        <v>1080</v>
      </c>
    </row>
    <row r="45" spans="1:9" ht="26.25">
      <c r="A45" s="975" t="s">
        <v>274</v>
      </c>
      <c r="B45" s="638">
        <v>192</v>
      </c>
    </row>
    <row r="46" spans="1:9" ht="15">
      <c r="A46" s="639"/>
      <c r="B46" s="640"/>
    </row>
    <row r="47" spans="1:9" ht="13.5" thickBot="1"/>
    <row r="48" spans="1:9" ht="15" customHeight="1">
      <c r="A48" s="601"/>
      <c r="B48" s="1877" t="s">
        <v>48</v>
      </c>
      <c r="C48" s="1878"/>
      <c r="D48" s="1879"/>
      <c r="G48" s="602"/>
      <c r="H48" s="603"/>
    </row>
    <row r="49" spans="1:8" ht="13.5" thickBot="1">
      <c r="A49" s="604" t="s">
        <v>275</v>
      </c>
      <c r="B49" s="605" t="s">
        <v>51</v>
      </c>
      <c r="C49" s="606" t="s">
        <v>52</v>
      </c>
      <c r="D49" s="815" t="s">
        <v>53</v>
      </c>
      <c r="F49" s="531"/>
      <c r="H49" s="603"/>
    </row>
    <row r="50" spans="1:8">
      <c r="A50" s="408" t="s">
        <v>218</v>
      </c>
      <c r="B50" s="608">
        <v>44946.25</v>
      </c>
      <c r="C50" s="609">
        <v>44946.1</v>
      </c>
      <c r="D50" s="1513">
        <f>B50+C50</f>
        <v>89892.35</v>
      </c>
      <c r="F50" s="7"/>
      <c r="G50" s="603"/>
      <c r="H50" s="603"/>
    </row>
    <row r="51" spans="1:8">
      <c r="A51" s="816" t="s">
        <v>219</v>
      </c>
      <c r="B51" s="1248">
        <v>327286.18999999994</v>
      </c>
      <c r="C51" s="1510">
        <v>327286.15000000002</v>
      </c>
      <c r="D51" s="1515">
        <f t="shared" ref="D51:D52" si="3">B51+C51</f>
        <v>654572.34</v>
      </c>
      <c r="F51" s="603"/>
      <c r="G51" s="603"/>
      <c r="H51" s="603"/>
    </row>
    <row r="52" spans="1:8" ht="13.5" thickBot="1">
      <c r="A52" s="409" t="s">
        <v>276</v>
      </c>
      <c r="B52" s="1248">
        <v>680672.91</v>
      </c>
      <c r="C52" s="1510">
        <v>28361.379999999997</v>
      </c>
      <c r="D52" s="1514">
        <f t="shared" si="3"/>
        <v>709034.29</v>
      </c>
      <c r="E52" s="612" t="s">
        <v>277</v>
      </c>
      <c r="F52" s="603"/>
      <c r="G52" s="603"/>
      <c r="H52" s="531"/>
    </row>
    <row r="53" spans="1:8" ht="15.75" thickBot="1">
      <c r="A53" s="621"/>
      <c r="B53" s="410"/>
      <c r="C53" s="411"/>
      <c r="D53" s="412"/>
      <c r="F53" s="603"/>
      <c r="G53" s="603"/>
      <c r="H53" s="603"/>
    </row>
    <row r="54" spans="1:8" ht="15.75" thickBot="1">
      <c r="A54" s="413" t="s">
        <v>278</v>
      </c>
      <c r="B54" s="414">
        <f>SUM(B50:B52)</f>
        <v>1052905.3500000001</v>
      </c>
      <c r="C54" s="415">
        <f>SUM(C50:C52)</f>
        <v>400593.63</v>
      </c>
      <c r="D54" s="416">
        <f>SUM(D50:D52)</f>
        <v>1453498.98</v>
      </c>
      <c r="H54" s="603"/>
    </row>
    <row r="55" spans="1:8" ht="15">
      <c r="A55" s="615"/>
      <c r="B55" s="616"/>
      <c r="C55" s="617"/>
      <c r="D55" s="617"/>
      <c r="H55" s="603"/>
    </row>
    <row r="56" spans="1:8" ht="15">
      <c r="A56" s="71"/>
      <c r="B56" s="616"/>
      <c r="C56" s="617"/>
      <c r="D56" s="617"/>
      <c r="H56" s="603"/>
    </row>
    <row r="57" spans="1:8" ht="28.5" customHeight="1">
      <c r="A57" s="1890"/>
      <c r="B57" s="1890"/>
      <c r="C57" s="1890"/>
      <c r="D57" s="1890"/>
      <c r="E57" s="1890"/>
      <c r="F57" s="1890"/>
      <c r="G57" s="1890"/>
      <c r="H57" s="1890"/>
    </row>
    <row r="58" spans="1:8" ht="14.25">
      <c r="A58" t="s">
        <v>279</v>
      </c>
    </row>
    <row r="59" spans="1:8" ht="14.25">
      <c r="A59" t="s">
        <v>280</v>
      </c>
    </row>
    <row r="60" spans="1:8" ht="12.6" customHeight="1"/>
    <row r="61" spans="1:8" ht="28.5" customHeight="1">
      <c r="A61" s="1891" t="s">
        <v>281</v>
      </c>
      <c r="B61" s="1891"/>
      <c r="C61" s="1891"/>
      <c r="D61" s="1891"/>
      <c r="E61" s="1891"/>
      <c r="F61" s="1891"/>
      <c r="G61" s="1891"/>
      <c r="H61" s="1891"/>
    </row>
    <row r="62" spans="1:8" ht="12.75" customHeight="1">
      <c r="A62" s="1891" t="s">
        <v>282</v>
      </c>
      <c r="B62" s="1891"/>
      <c r="C62" s="1891"/>
      <c r="D62" s="1891"/>
      <c r="E62" s="1891"/>
      <c r="F62" s="1891"/>
      <c r="G62" s="1891"/>
      <c r="H62" s="1891"/>
    </row>
    <row r="63" spans="1:8" ht="27.75" customHeight="1"/>
  </sheetData>
  <mergeCells count="8">
    <mergeCell ref="A57:H57"/>
    <mergeCell ref="A61:H61"/>
    <mergeCell ref="A62:H62"/>
    <mergeCell ref="A1:G1"/>
    <mergeCell ref="A2:G2"/>
    <mergeCell ref="A3:G3"/>
    <mergeCell ref="A5:I5"/>
    <mergeCell ref="B48:D48"/>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7F42-B47D-492C-90B9-1D5590BC933B}">
  <sheetPr>
    <tabColor rgb="FF00B050"/>
  </sheetPr>
  <dimension ref="A1:K88"/>
  <sheetViews>
    <sheetView zoomScale="50" zoomScaleNormal="50" workbookViewId="0"/>
  </sheetViews>
  <sheetFormatPr defaultColWidth="8.5703125" defaultRowHeight="12.75"/>
  <cols>
    <col min="1" max="1" width="42.5703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6" customWidth="1"/>
    <col min="9" max="9" width="23.42578125" customWidth="1"/>
    <col min="10" max="10" width="17.5703125" customWidth="1"/>
    <col min="11" max="11" width="14.85546875" customWidth="1"/>
    <col min="17" max="17" width="13.7109375" customWidth="1"/>
  </cols>
  <sheetData>
    <row r="1" spans="1:11" ht="15.75">
      <c r="A1" s="1820" t="s">
        <v>283</v>
      </c>
      <c r="B1" s="1820"/>
      <c r="C1" s="1820"/>
      <c r="D1" s="1820"/>
      <c r="E1" s="1820"/>
      <c r="F1" s="1820"/>
      <c r="G1" s="1820"/>
      <c r="H1" s="204"/>
    </row>
    <row r="2" spans="1:11" ht="15.75">
      <c r="A2" s="1881" t="s">
        <v>284</v>
      </c>
      <c r="B2" s="1881"/>
      <c r="C2" s="1881"/>
      <c r="D2" s="1881"/>
      <c r="E2" s="1881"/>
      <c r="F2" s="1881"/>
      <c r="G2" s="1881"/>
      <c r="H2" s="401"/>
    </row>
    <row r="3" spans="1:11" ht="15.75">
      <c r="A3" s="1882" t="s">
        <v>285</v>
      </c>
      <c r="B3" s="1882"/>
      <c r="C3" s="1882"/>
      <c r="D3" s="1882"/>
      <c r="E3" s="1882"/>
      <c r="F3" s="1882"/>
      <c r="G3" s="1882"/>
      <c r="H3" s="402"/>
    </row>
    <row r="4" spans="1:11" ht="14.25" customHeight="1" thickBot="1">
      <c r="A4" s="1895"/>
      <c r="B4" s="1895"/>
      <c r="C4" s="1895"/>
      <c r="D4" s="1895"/>
      <c r="E4" s="1895"/>
      <c r="F4" s="1895"/>
      <c r="G4" s="1895"/>
      <c r="H4" s="1895"/>
      <c r="I4" s="500"/>
      <c r="J4" s="500"/>
      <c r="K4" s="500"/>
    </row>
    <row r="5" spans="1:11" ht="54" customHeight="1" thickBot="1">
      <c r="A5" s="1353"/>
      <c r="B5" s="1896" t="s">
        <v>286</v>
      </c>
      <c r="C5" s="1896"/>
      <c r="D5" s="1896"/>
      <c r="E5" s="1896"/>
      <c r="F5" s="1896"/>
      <c r="G5" s="1896"/>
      <c r="H5" s="1896"/>
      <c r="I5" s="1354"/>
    </row>
    <row r="6" spans="1:11" ht="20.25" customHeight="1" thickBot="1">
      <c r="A6" s="623"/>
      <c r="B6" s="624"/>
      <c r="C6" s="1897" t="s">
        <v>287</v>
      </c>
      <c r="D6" s="1897"/>
      <c r="E6" s="1897"/>
      <c r="F6" s="1897"/>
      <c r="G6" s="1897"/>
      <c r="H6" s="1897"/>
      <c r="I6" s="625"/>
    </row>
    <row r="7" spans="1:11" ht="73.5" customHeight="1">
      <c r="A7" s="626" t="s">
        <v>288</v>
      </c>
      <c r="B7" s="627" t="s">
        <v>234</v>
      </c>
      <c r="C7" s="627" t="s">
        <v>152</v>
      </c>
      <c r="D7" s="627" t="s">
        <v>235</v>
      </c>
      <c r="E7" s="627" t="s">
        <v>236</v>
      </c>
      <c r="F7" s="627" t="s">
        <v>237</v>
      </c>
      <c r="G7" s="627" t="s">
        <v>238</v>
      </c>
      <c r="H7" s="627" t="s">
        <v>156</v>
      </c>
      <c r="I7" s="628" t="s">
        <v>239</v>
      </c>
    </row>
    <row r="8" spans="1:11">
      <c r="A8" s="1249" t="s">
        <v>240</v>
      </c>
      <c r="B8" s="965"/>
      <c r="C8" s="965"/>
      <c r="D8" s="965"/>
      <c r="E8" s="965"/>
      <c r="F8" s="965"/>
      <c r="G8" s="965"/>
      <c r="H8" s="965"/>
      <c r="I8" s="1250"/>
    </row>
    <row r="9" spans="1:11">
      <c r="A9" s="1251"/>
      <c r="B9" s="966"/>
      <c r="C9" s="967"/>
      <c r="D9" s="967"/>
      <c r="E9" s="967"/>
      <c r="F9" s="967"/>
      <c r="G9" s="967"/>
      <c r="H9" s="968"/>
      <c r="I9" s="1252"/>
    </row>
    <row r="10" spans="1:11">
      <c r="A10" s="1251"/>
      <c r="B10" s="966"/>
      <c r="C10" s="967"/>
      <c r="D10" s="967"/>
      <c r="E10" s="967"/>
      <c r="F10" s="967"/>
      <c r="G10" s="967"/>
      <c r="H10" s="968"/>
      <c r="I10" s="1252"/>
    </row>
    <row r="11" spans="1:11" ht="12.75" customHeight="1">
      <c r="A11" s="1249" t="s">
        <v>164</v>
      </c>
      <c r="B11" s="965"/>
      <c r="C11" s="969"/>
      <c r="D11" s="969"/>
      <c r="E11" s="969"/>
      <c r="F11" s="969"/>
      <c r="G11" s="969"/>
      <c r="H11" s="969"/>
      <c r="I11" s="1250"/>
    </row>
    <row r="12" spans="1:11" s="599" customFormat="1" ht="12.75" customHeight="1">
      <c r="A12" s="1251" t="s">
        <v>241</v>
      </c>
      <c r="B12" s="970" t="s">
        <v>242</v>
      </c>
      <c r="C12" s="971">
        <v>0</v>
      </c>
      <c r="D12" s="971">
        <v>0</v>
      </c>
      <c r="E12" s="971">
        <v>0</v>
      </c>
      <c r="F12" s="971">
        <v>0</v>
      </c>
      <c r="G12" s="971">
        <v>0</v>
      </c>
      <c r="H12" s="972">
        <v>0</v>
      </c>
      <c r="I12" s="1253"/>
      <c r="J12" s="620"/>
    </row>
    <row r="13" spans="1:11" ht="15">
      <c r="A13" s="1254" t="s">
        <v>244</v>
      </c>
      <c r="B13" s="973" t="s">
        <v>160</v>
      </c>
      <c r="C13" s="971">
        <v>0</v>
      </c>
      <c r="D13" s="971">
        <v>0</v>
      </c>
      <c r="E13" s="971">
        <v>0</v>
      </c>
      <c r="F13" s="971">
        <v>0</v>
      </c>
      <c r="G13" s="971">
        <v>0</v>
      </c>
      <c r="H13" s="972">
        <v>0</v>
      </c>
      <c r="I13" s="1252"/>
    </row>
    <row r="14" spans="1:11" ht="12.75" customHeight="1">
      <c r="A14" s="890" t="s">
        <v>245</v>
      </c>
      <c r="B14" s="973" t="s">
        <v>166</v>
      </c>
      <c r="C14" s="971">
        <v>0</v>
      </c>
      <c r="D14" s="971">
        <v>0</v>
      </c>
      <c r="E14" s="971">
        <v>0</v>
      </c>
      <c r="F14" s="971">
        <v>0</v>
      </c>
      <c r="G14" s="971">
        <v>0</v>
      </c>
      <c r="H14" s="972">
        <v>0</v>
      </c>
      <c r="I14" s="1252"/>
    </row>
    <row r="15" spans="1:11" ht="12.75" customHeight="1">
      <c r="A15" s="1249" t="s">
        <v>246</v>
      </c>
      <c r="B15" s="965"/>
      <c r="C15" s="969"/>
      <c r="D15" s="969"/>
      <c r="E15" s="969"/>
      <c r="F15" s="969"/>
      <c r="G15" s="969"/>
      <c r="H15" s="969"/>
      <c r="I15" s="1250"/>
    </row>
    <row r="16" spans="1:11" ht="12.75" customHeight="1">
      <c r="A16" s="891"/>
      <c r="B16" s="973"/>
      <c r="C16" s="971"/>
      <c r="D16" s="971"/>
      <c r="E16" s="971"/>
      <c r="F16" s="971"/>
      <c r="G16" s="971"/>
      <c r="H16" s="972"/>
      <c r="I16" s="1252"/>
    </row>
    <row r="17" spans="1:11" ht="15">
      <c r="A17" s="891"/>
      <c r="B17" s="973"/>
      <c r="C17" s="971"/>
      <c r="D17" s="971"/>
      <c r="E17" s="971"/>
      <c r="F17" s="971"/>
      <c r="G17" s="971"/>
      <c r="H17" s="972"/>
      <c r="I17" s="1252"/>
    </row>
    <row r="18" spans="1:11" ht="12.75" customHeight="1">
      <c r="A18" s="1249" t="s">
        <v>95</v>
      </c>
      <c r="B18" s="965"/>
      <c r="C18" s="969"/>
      <c r="D18" s="969"/>
      <c r="E18" s="969"/>
      <c r="F18" s="969"/>
      <c r="G18" s="969"/>
      <c r="H18" s="969"/>
      <c r="I18" s="1250"/>
    </row>
    <row r="19" spans="1:11" ht="15">
      <c r="A19" s="890" t="s">
        <v>247</v>
      </c>
      <c r="B19" s="973" t="s">
        <v>248</v>
      </c>
      <c r="C19" s="971">
        <v>0</v>
      </c>
      <c r="D19" s="971">
        <v>0</v>
      </c>
      <c r="E19" s="971">
        <v>0</v>
      </c>
      <c r="F19" s="971">
        <v>0</v>
      </c>
      <c r="G19" s="971">
        <v>0</v>
      </c>
      <c r="H19" s="972">
        <v>0</v>
      </c>
      <c r="I19" s="1252"/>
    </row>
    <row r="20" spans="1:11" ht="12.75" customHeight="1">
      <c r="A20" s="890" t="s">
        <v>249</v>
      </c>
      <c r="B20" s="973" t="s">
        <v>242</v>
      </c>
      <c r="C20" s="971">
        <v>0</v>
      </c>
      <c r="D20" s="971">
        <v>0</v>
      </c>
      <c r="E20" s="971">
        <v>0</v>
      </c>
      <c r="F20" s="971">
        <v>0</v>
      </c>
      <c r="G20" s="971">
        <v>0</v>
      </c>
      <c r="H20" s="972">
        <v>0</v>
      </c>
      <c r="I20" s="1252"/>
    </row>
    <row r="21" spans="1:11" ht="15">
      <c r="A21" s="1254" t="s">
        <v>250</v>
      </c>
      <c r="B21" s="973" t="s">
        <v>248</v>
      </c>
      <c r="C21" s="971">
        <v>0</v>
      </c>
      <c r="D21" s="971">
        <v>0</v>
      </c>
      <c r="E21" s="971">
        <v>0</v>
      </c>
      <c r="F21" s="971">
        <v>0</v>
      </c>
      <c r="G21" s="971">
        <v>0</v>
      </c>
      <c r="H21" s="972">
        <v>0</v>
      </c>
      <c r="I21" s="1252"/>
      <c r="K21" s="535"/>
    </row>
    <row r="22" spans="1:11" ht="15">
      <c r="A22" s="890" t="s">
        <v>251</v>
      </c>
      <c r="B22" s="973" t="s">
        <v>160</v>
      </c>
      <c r="C22" s="971">
        <v>0</v>
      </c>
      <c r="D22" s="971">
        <v>0</v>
      </c>
      <c r="E22" s="971">
        <v>0</v>
      </c>
      <c r="F22" s="971">
        <v>0</v>
      </c>
      <c r="G22" s="971">
        <v>0</v>
      </c>
      <c r="H22" s="972">
        <v>0</v>
      </c>
      <c r="I22" s="1252"/>
    </row>
    <row r="23" spans="1:11" ht="15">
      <c r="A23" s="890" t="s">
        <v>252</v>
      </c>
      <c r="B23" s="973" t="s">
        <v>160</v>
      </c>
      <c r="C23" s="971">
        <v>0</v>
      </c>
      <c r="D23" s="971">
        <v>0</v>
      </c>
      <c r="E23" s="971">
        <v>0</v>
      </c>
      <c r="F23" s="971">
        <v>0</v>
      </c>
      <c r="G23" s="971">
        <v>0</v>
      </c>
      <c r="H23" s="972">
        <v>0</v>
      </c>
      <c r="I23" s="1252"/>
    </row>
    <row r="24" spans="1:11">
      <c r="A24" s="1249" t="s">
        <v>191</v>
      </c>
      <c r="B24" s="965"/>
      <c r="C24" s="969"/>
      <c r="D24" s="969"/>
      <c r="E24" s="969"/>
      <c r="F24" s="969"/>
      <c r="G24" s="969"/>
      <c r="H24" s="969"/>
      <c r="I24" s="1250"/>
    </row>
    <row r="25" spans="1:11" ht="15">
      <c r="A25" s="890" t="s">
        <v>253</v>
      </c>
      <c r="B25" s="973" t="s">
        <v>254</v>
      </c>
      <c r="C25" s="971">
        <v>0</v>
      </c>
      <c r="D25" s="971">
        <v>0</v>
      </c>
      <c r="E25" s="971">
        <v>0</v>
      </c>
      <c r="F25" s="971">
        <v>0</v>
      </c>
      <c r="G25" s="971">
        <v>0</v>
      </c>
      <c r="H25" s="972">
        <v>0</v>
      </c>
      <c r="I25" s="1252"/>
    </row>
    <row r="26" spans="1:11" ht="15">
      <c r="A26" s="890" t="s">
        <v>255</v>
      </c>
      <c r="B26" s="973" t="s">
        <v>256</v>
      </c>
      <c r="C26" s="971">
        <v>0</v>
      </c>
      <c r="D26" s="971">
        <v>0</v>
      </c>
      <c r="E26" s="971">
        <v>0</v>
      </c>
      <c r="F26" s="971">
        <v>0</v>
      </c>
      <c r="G26" s="971">
        <v>0</v>
      </c>
      <c r="H26" s="972">
        <v>0</v>
      </c>
      <c r="I26" s="1252"/>
    </row>
    <row r="27" spans="1:11" ht="15">
      <c r="A27" s="890" t="s">
        <v>257</v>
      </c>
      <c r="B27" s="973" t="s">
        <v>254</v>
      </c>
      <c r="C27" s="971">
        <v>0</v>
      </c>
      <c r="D27" s="971">
        <v>0</v>
      </c>
      <c r="E27" s="971">
        <v>0</v>
      </c>
      <c r="F27" s="971">
        <v>0</v>
      </c>
      <c r="G27" s="971">
        <v>0</v>
      </c>
      <c r="H27" s="972">
        <v>0</v>
      </c>
      <c r="I27" s="1252"/>
    </row>
    <row r="28" spans="1:11" ht="15">
      <c r="A28" s="890" t="s">
        <v>258</v>
      </c>
      <c r="B28" s="973" t="s">
        <v>254</v>
      </c>
      <c r="C28" s="971">
        <v>0</v>
      </c>
      <c r="D28" s="971">
        <v>0</v>
      </c>
      <c r="E28" s="971">
        <v>0</v>
      </c>
      <c r="F28" s="971">
        <v>0</v>
      </c>
      <c r="G28" s="971">
        <v>0</v>
      </c>
      <c r="H28" s="972">
        <v>0</v>
      </c>
      <c r="I28" s="1252"/>
    </row>
    <row r="29" spans="1:11" ht="15">
      <c r="A29" s="890" t="s">
        <v>259</v>
      </c>
      <c r="B29" s="973" t="s">
        <v>260</v>
      </c>
      <c r="C29" s="971">
        <v>0</v>
      </c>
      <c r="D29" s="971">
        <v>0</v>
      </c>
      <c r="E29" s="971">
        <v>0</v>
      </c>
      <c r="F29" s="971">
        <v>0</v>
      </c>
      <c r="G29" s="971">
        <v>0</v>
      </c>
      <c r="H29" s="972">
        <v>0</v>
      </c>
      <c r="I29" s="1252"/>
    </row>
    <row r="30" spans="1:11" ht="15">
      <c r="A30" s="890" t="s">
        <v>261</v>
      </c>
      <c r="B30" s="973" t="s">
        <v>256</v>
      </c>
      <c r="C30" s="971">
        <v>0</v>
      </c>
      <c r="D30" s="971">
        <v>0</v>
      </c>
      <c r="E30" s="971">
        <v>0</v>
      </c>
      <c r="F30" s="971">
        <v>0</v>
      </c>
      <c r="G30" s="971">
        <v>0</v>
      </c>
      <c r="H30" s="972">
        <v>0</v>
      </c>
      <c r="I30" s="1252"/>
    </row>
    <row r="31" spans="1:11" ht="15">
      <c r="A31" s="890" t="s">
        <v>262</v>
      </c>
      <c r="B31" s="973" t="s">
        <v>256</v>
      </c>
      <c r="C31" s="971">
        <v>0</v>
      </c>
      <c r="D31" s="971">
        <v>0</v>
      </c>
      <c r="E31" s="971">
        <v>0</v>
      </c>
      <c r="F31" s="971">
        <v>0</v>
      </c>
      <c r="G31" s="971">
        <v>0</v>
      </c>
      <c r="H31" s="972">
        <v>0</v>
      </c>
      <c r="I31" s="1252"/>
    </row>
    <row r="32" spans="1:11" ht="15">
      <c r="A32" s="890" t="s">
        <v>263</v>
      </c>
      <c r="B32" s="973" t="s">
        <v>256</v>
      </c>
      <c r="C32" s="971">
        <v>0</v>
      </c>
      <c r="D32" s="971">
        <v>0</v>
      </c>
      <c r="E32" s="971">
        <v>0</v>
      </c>
      <c r="F32" s="971">
        <v>0</v>
      </c>
      <c r="G32" s="971">
        <v>0</v>
      </c>
      <c r="H32" s="972">
        <v>0</v>
      </c>
      <c r="I32" s="1252"/>
    </row>
    <row r="33" spans="1:9">
      <c r="A33" s="1249" t="s">
        <v>199</v>
      </c>
      <c r="B33" s="965"/>
      <c r="C33" s="969"/>
      <c r="D33" s="969"/>
      <c r="E33" s="969"/>
      <c r="F33" s="969"/>
      <c r="G33" s="969"/>
      <c r="H33" s="969"/>
      <c r="I33" s="1250"/>
    </row>
    <row r="34" spans="1:9" ht="15">
      <c r="A34" s="890" t="s">
        <v>264</v>
      </c>
      <c r="B34" s="973" t="s">
        <v>160</v>
      </c>
      <c r="C34" s="971">
        <v>0</v>
      </c>
      <c r="D34" s="971">
        <v>0</v>
      </c>
      <c r="E34" s="971">
        <v>0</v>
      </c>
      <c r="F34" s="971">
        <v>0</v>
      </c>
      <c r="G34" s="971">
        <v>0</v>
      </c>
      <c r="H34" s="972">
        <v>0</v>
      </c>
      <c r="I34" s="1252"/>
    </row>
    <row r="35" spans="1:9" ht="15">
      <c r="A35" s="890" t="s">
        <v>265</v>
      </c>
      <c r="B35" s="973" t="s">
        <v>160</v>
      </c>
      <c r="C35" s="971">
        <v>0</v>
      </c>
      <c r="D35" s="971">
        <v>0</v>
      </c>
      <c r="E35" s="971">
        <v>0</v>
      </c>
      <c r="F35" s="971">
        <v>0</v>
      </c>
      <c r="G35" s="971">
        <v>0</v>
      </c>
      <c r="H35" s="972">
        <v>0</v>
      </c>
      <c r="I35" s="1252"/>
    </row>
    <row r="36" spans="1:9" ht="14.25">
      <c r="A36" s="1249" t="s">
        <v>266</v>
      </c>
      <c r="B36" s="965"/>
      <c r="C36" s="969"/>
      <c r="D36" s="969"/>
      <c r="E36" s="969"/>
      <c r="F36" s="969"/>
      <c r="G36" s="969"/>
      <c r="H36" s="969"/>
      <c r="I36" s="1255"/>
    </row>
    <row r="37" spans="1:9" ht="15">
      <c r="A37" s="1254" t="s">
        <v>267</v>
      </c>
      <c r="B37" s="973"/>
      <c r="C37" s="971">
        <v>0</v>
      </c>
      <c r="D37" s="971">
        <v>0</v>
      </c>
      <c r="E37" s="971">
        <v>0</v>
      </c>
      <c r="F37" s="971">
        <v>0</v>
      </c>
      <c r="G37" s="971">
        <v>0</v>
      </c>
      <c r="H37" s="974">
        <v>0</v>
      </c>
      <c r="I37" s="1252"/>
    </row>
    <row r="38" spans="1:9" ht="13.5" thickBot="1">
      <c r="A38" s="341"/>
      <c r="B38" s="618"/>
      <c r="C38" s="618"/>
      <c r="D38" s="618"/>
      <c r="E38" s="629"/>
      <c r="F38" s="619"/>
      <c r="G38" s="629"/>
      <c r="H38" s="630"/>
      <c r="I38" s="631"/>
    </row>
    <row r="39" spans="1:9" ht="15.75" thickBot="1">
      <c r="A39" s="1348" t="s">
        <v>53</v>
      </c>
      <c r="B39" s="1349" t="s">
        <v>268</v>
      </c>
      <c r="C39" s="1431">
        <f t="shared" ref="C39:D39" si="0">SUM(C12:C35)</f>
        <v>0</v>
      </c>
      <c r="D39" s="1431">
        <f t="shared" si="0"/>
        <v>0</v>
      </c>
      <c r="E39" s="1431">
        <f>SUM(E12:E35)</f>
        <v>0</v>
      </c>
      <c r="F39" s="1431">
        <f t="shared" ref="F39:G39" si="1">SUM(F12:F35)</f>
        <v>0</v>
      </c>
      <c r="G39" s="1431">
        <f t="shared" si="1"/>
        <v>0</v>
      </c>
      <c r="H39" s="1432">
        <f>SUM(H12:H35)</f>
        <v>0</v>
      </c>
      <c r="I39" s="1350"/>
    </row>
    <row r="40" spans="1:9" ht="13.5" thickBot="1">
      <c r="A40" s="632"/>
      <c r="B40" s="599"/>
      <c r="C40" s="633"/>
      <c r="D40" s="633"/>
      <c r="E40" s="633"/>
      <c r="F40" s="633"/>
      <c r="G40" s="633"/>
      <c r="H40" s="599"/>
    </row>
    <row r="41" spans="1:9" ht="13.5" thickBot="1">
      <c r="A41" s="1351" t="s">
        <v>269</v>
      </c>
      <c r="B41" s="1352" t="s">
        <v>270</v>
      </c>
      <c r="H41" s="599"/>
    </row>
    <row r="42" spans="1:9" ht="27.75">
      <c r="A42" s="634" t="s">
        <v>271</v>
      </c>
      <c r="B42" s="635">
        <v>0</v>
      </c>
      <c r="G42" s="636"/>
    </row>
    <row r="43" spans="1:9" ht="26.25">
      <c r="A43" s="637" t="s">
        <v>272</v>
      </c>
      <c r="B43" s="635">
        <v>0</v>
      </c>
    </row>
    <row r="44" spans="1:9" ht="27.75">
      <c r="A44" s="975" t="s">
        <v>273</v>
      </c>
      <c r="B44" s="638">
        <v>0</v>
      </c>
    </row>
    <row r="45" spans="1:9" ht="26.25">
      <c r="A45" s="975" t="s">
        <v>274</v>
      </c>
      <c r="B45" s="638">
        <v>0</v>
      </c>
    </row>
    <row r="46" spans="1:9" ht="15">
      <c r="A46" s="639"/>
      <c r="B46" s="640"/>
    </row>
    <row r="47" spans="1:9" ht="13.5" thickBot="1"/>
    <row r="48" spans="1:9" ht="15" customHeight="1">
      <c r="A48" s="601"/>
      <c r="B48" s="1877" t="s">
        <v>48</v>
      </c>
      <c r="C48" s="1878"/>
      <c r="D48" s="1879"/>
      <c r="G48" s="602"/>
      <c r="H48" s="603"/>
    </row>
    <row r="49" spans="1:8" ht="13.5" thickBot="1">
      <c r="A49" s="604" t="s">
        <v>289</v>
      </c>
      <c r="B49" s="605" t="s">
        <v>51</v>
      </c>
      <c r="C49" s="606" t="s">
        <v>52</v>
      </c>
      <c r="D49" s="815" t="s">
        <v>53</v>
      </c>
      <c r="H49" s="603"/>
    </row>
    <row r="50" spans="1:8">
      <c r="A50" s="408" t="s">
        <v>218</v>
      </c>
      <c r="B50" s="608"/>
      <c r="C50" s="609"/>
      <c r="D50" s="1672">
        <f>B50+C50</f>
        <v>0</v>
      </c>
      <c r="F50" s="603"/>
      <c r="G50" s="603"/>
      <c r="H50" s="603"/>
    </row>
    <row r="51" spans="1:8">
      <c r="A51" s="816" t="s">
        <v>219</v>
      </c>
      <c r="B51" s="1248"/>
      <c r="C51" s="1510"/>
      <c r="D51" s="1673">
        <f t="shared" ref="D51:D52" si="2">B51+C51</f>
        <v>0</v>
      </c>
      <c r="F51" s="603"/>
      <c r="G51" s="603"/>
      <c r="H51" s="603"/>
    </row>
    <row r="52" spans="1:8" ht="13.5" thickBot="1">
      <c r="A52" s="409" t="s">
        <v>276</v>
      </c>
      <c r="B52" s="1248"/>
      <c r="C52" s="1510"/>
      <c r="D52" s="1674">
        <f t="shared" si="2"/>
        <v>0</v>
      </c>
      <c r="E52" s="612" t="s">
        <v>221</v>
      </c>
      <c r="F52" s="603"/>
      <c r="G52" s="603"/>
      <c r="H52" s="531"/>
    </row>
    <row r="53" spans="1:8" ht="15.75" thickBot="1">
      <c r="A53" s="621"/>
      <c r="B53" s="410"/>
      <c r="C53" s="411"/>
      <c r="D53" s="412"/>
      <c r="F53" s="603"/>
      <c r="G53" s="603"/>
      <c r="H53" s="603"/>
    </row>
    <row r="54" spans="1:8" ht="15.75" thickBot="1">
      <c r="A54" s="413" t="s">
        <v>290</v>
      </c>
      <c r="B54" s="414">
        <f>SUM(B50:B52)</f>
        <v>0</v>
      </c>
      <c r="C54" s="415">
        <f>SUM(C50:C52)</f>
        <v>0</v>
      </c>
      <c r="D54" s="416">
        <f>SUM(D50:D52)</f>
        <v>0</v>
      </c>
      <c r="H54" s="603"/>
    </row>
    <row r="55" spans="1:8" ht="15">
      <c r="A55" s="615"/>
      <c r="B55" s="616"/>
      <c r="C55" s="617"/>
      <c r="D55" s="617"/>
      <c r="H55" s="603"/>
    </row>
    <row r="56" spans="1:8" ht="15">
      <c r="A56" s="71" t="s">
        <v>291</v>
      </c>
      <c r="B56" s="616"/>
      <c r="C56" s="617"/>
      <c r="D56" s="617"/>
      <c r="H56" s="603"/>
    </row>
    <row r="57" spans="1:8" ht="28.5" customHeight="1"/>
    <row r="58" spans="1:8" ht="14.25">
      <c r="A58" t="s">
        <v>279</v>
      </c>
    </row>
    <row r="59" spans="1:8" ht="14.25">
      <c r="A59" t="s">
        <v>280</v>
      </c>
    </row>
    <row r="60" spans="1:8" ht="12.6" customHeight="1"/>
    <row r="61" spans="1:8">
      <c r="A61" s="1891" t="s">
        <v>281</v>
      </c>
      <c r="B61" s="1891"/>
      <c r="C61" s="1891"/>
      <c r="D61" s="1891"/>
      <c r="E61" s="1891"/>
      <c r="F61" s="1891"/>
      <c r="G61" s="1891"/>
      <c r="H61" s="1891"/>
    </row>
    <row r="62" spans="1:8" ht="12.75" customHeight="1">
      <c r="A62" s="1891" t="s">
        <v>282</v>
      </c>
      <c r="B62" s="1891"/>
      <c r="C62" s="1891"/>
      <c r="D62" s="1891"/>
      <c r="E62" s="1891"/>
      <c r="F62" s="1891"/>
      <c r="G62" s="1891"/>
      <c r="H62" s="1891"/>
    </row>
    <row r="63" spans="1:8" ht="12.75" customHeight="1"/>
    <row r="67" spans="1:1">
      <c r="A67" s="71"/>
    </row>
    <row r="80" spans="1:1" ht="12.75" customHeight="1"/>
    <row r="81" ht="18.75" customHeight="1"/>
    <row r="82" ht="28.5" customHeight="1"/>
    <row r="83" ht="18.75" customHeight="1"/>
    <row r="84" ht="18.75" customHeight="1"/>
    <row r="85" ht="18.75" customHeight="1"/>
    <row r="86" ht="27.75" customHeight="1"/>
    <row r="87" ht="18.75" customHeight="1"/>
    <row r="88" ht="18" customHeight="1"/>
  </sheetData>
  <mergeCells count="9">
    <mergeCell ref="A62:H62"/>
    <mergeCell ref="A61:H61"/>
    <mergeCell ref="A1:G1"/>
    <mergeCell ref="A2:G2"/>
    <mergeCell ref="A3:G3"/>
    <mergeCell ref="B48:D48"/>
    <mergeCell ref="A4:H4"/>
    <mergeCell ref="B5:H5"/>
    <mergeCell ref="C6:H6"/>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E459-B844-4D32-BD2D-BE5705499875}">
  <sheetPr>
    <tabColor rgb="FF00B050"/>
  </sheetPr>
  <dimension ref="A1:P95"/>
  <sheetViews>
    <sheetView topLeftCell="A20" zoomScale="50" zoomScaleNormal="50" workbookViewId="0">
      <selection sqref="A1:H1"/>
    </sheetView>
  </sheetViews>
  <sheetFormatPr defaultColWidth="8.5703125" defaultRowHeight="12.75"/>
  <cols>
    <col min="1" max="1" width="55.42578125" customWidth="1"/>
    <col min="2" max="2" width="16.140625" customWidth="1"/>
    <col min="3" max="3" width="14.85546875" customWidth="1"/>
    <col min="4" max="4" width="18.85546875" customWidth="1"/>
    <col min="5" max="5" width="47.140625" customWidth="1"/>
    <col min="6" max="6" width="15.42578125" customWidth="1"/>
    <col min="7" max="7" width="16.28515625" customWidth="1"/>
    <col min="8" max="8" width="14.28515625" customWidth="1"/>
    <col min="9" max="9" width="3.5703125" customWidth="1"/>
    <col min="11" max="11" width="14.85546875" customWidth="1"/>
    <col min="12" max="12" width="12.42578125" customWidth="1"/>
    <col min="13" max="13" width="9.5703125" customWidth="1"/>
    <col min="14" max="14" width="13.5703125" customWidth="1"/>
    <col min="15" max="15" width="14.5703125" customWidth="1"/>
    <col min="16" max="16" width="13.42578125" customWidth="1"/>
    <col min="17" max="17" width="13.7109375" customWidth="1"/>
  </cols>
  <sheetData>
    <row r="1" spans="1:16" ht="15.75">
      <c r="A1" s="1820" t="s">
        <v>46</v>
      </c>
      <c r="B1" s="1820"/>
      <c r="C1" s="1820"/>
      <c r="D1" s="1820"/>
      <c r="E1" s="1820"/>
      <c r="F1" s="1820"/>
      <c r="G1" s="1820"/>
      <c r="H1" s="1820"/>
    </row>
    <row r="2" spans="1:16" ht="15.75">
      <c r="A2" s="1881" t="s">
        <v>292</v>
      </c>
      <c r="B2" s="1881"/>
      <c r="C2" s="1881"/>
      <c r="D2" s="1881"/>
      <c r="E2" s="1881"/>
      <c r="F2" s="1881"/>
      <c r="G2" s="1881"/>
      <c r="H2" s="1881"/>
      <c r="K2" s="1506"/>
    </row>
    <row r="3" spans="1:16" ht="15.75">
      <c r="A3" s="1882" t="s">
        <v>293</v>
      </c>
      <c r="B3" s="1882"/>
      <c r="C3" s="1882"/>
      <c r="D3" s="1882"/>
      <c r="E3" s="1882"/>
      <c r="F3" s="1882"/>
      <c r="G3" s="1882"/>
      <c r="H3" s="1882"/>
    </row>
    <row r="6" spans="1:16" ht="25.35" customHeight="1" thickBot="1">
      <c r="A6" s="594"/>
      <c r="B6" s="595"/>
      <c r="C6" s="596"/>
      <c r="D6" s="596"/>
      <c r="E6" s="596"/>
      <c r="F6" s="596"/>
      <c r="G6" s="596"/>
      <c r="H6" s="596"/>
    </row>
    <row r="7" spans="1:16" ht="29.85" customHeight="1" thickBot="1">
      <c r="A7" s="157"/>
      <c r="B7" s="1888" t="s">
        <v>294</v>
      </c>
      <c r="C7" s="1888"/>
      <c r="D7" s="1888"/>
      <c r="E7" s="1888"/>
      <c r="F7" s="1888"/>
      <c r="G7" s="1888"/>
      <c r="H7" s="1889"/>
      <c r="J7" s="1888" t="s">
        <v>295</v>
      </c>
      <c r="K7" s="1888"/>
      <c r="L7" s="1888"/>
      <c r="M7" s="1888"/>
      <c r="N7" s="1888"/>
      <c r="O7" s="1888"/>
      <c r="P7" s="1889"/>
    </row>
    <row r="8" spans="1:16">
      <c r="A8" s="158"/>
      <c r="B8" s="158"/>
      <c r="C8" s="1898" t="s">
        <v>147</v>
      </c>
      <c r="D8" s="1898"/>
      <c r="E8" s="1898"/>
      <c r="F8" s="1898"/>
      <c r="G8" s="1898"/>
      <c r="H8" s="1898"/>
      <c r="J8" s="158"/>
      <c r="K8" s="1898" t="s">
        <v>147</v>
      </c>
      <c r="L8" s="1898"/>
      <c r="M8" s="1898"/>
      <c r="N8" s="1898"/>
      <c r="O8" s="1898"/>
      <c r="P8" s="1898"/>
    </row>
    <row r="9" spans="1:16" ht="38.25">
      <c r="A9" s="645" t="s">
        <v>148</v>
      </c>
      <c r="B9" s="160" t="s">
        <v>296</v>
      </c>
      <c r="C9" s="1256" t="s">
        <v>152</v>
      </c>
      <c r="D9" s="976" t="s">
        <v>153</v>
      </c>
      <c r="E9" s="976" t="s">
        <v>154</v>
      </c>
      <c r="F9" s="976" t="s">
        <v>155</v>
      </c>
      <c r="G9" s="977" t="s">
        <v>156</v>
      </c>
      <c r="H9" s="1257" t="s">
        <v>157</v>
      </c>
      <c r="J9" s="160" t="s">
        <v>296</v>
      </c>
      <c r="K9" s="1256" t="s">
        <v>152</v>
      </c>
      <c r="L9" s="976" t="s">
        <v>153</v>
      </c>
      <c r="M9" s="976" t="s">
        <v>154</v>
      </c>
      <c r="N9" s="976" t="s">
        <v>155</v>
      </c>
      <c r="O9" s="977" t="s">
        <v>156</v>
      </c>
      <c r="P9" s="1257" t="s">
        <v>157</v>
      </c>
    </row>
    <row r="10" spans="1:16">
      <c r="A10" s="161" t="s">
        <v>158</v>
      </c>
      <c r="B10" s="167"/>
      <c r="C10" s="162"/>
      <c r="D10" s="162"/>
      <c r="E10" s="162"/>
      <c r="F10" s="162"/>
      <c r="G10" s="646"/>
      <c r="H10" s="162"/>
      <c r="J10" s="167"/>
      <c r="K10" s="162"/>
      <c r="L10" s="162"/>
      <c r="M10" s="162"/>
      <c r="N10" s="162"/>
      <c r="O10" s="646"/>
      <c r="P10" s="162"/>
    </row>
    <row r="11" spans="1:16">
      <c r="A11" s="808" t="s">
        <v>159</v>
      </c>
      <c r="B11" s="808" t="s">
        <v>160</v>
      </c>
      <c r="C11" s="647"/>
      <c r="D11" s="647"/>
      <c r="E11" s="647"/>
      <c r="F11" s="647"/>
      <c r="G11" s="648"/>
      <c r="H11" s="1239" t="e">
        <f t="shared" ref="H11:H19" si="0">G11/$G$62</f>
        <v>#DIV/0!</v>
      </c>
      <c r="J11" s="808" t="s">
        <v>160</v>
      </c>
      <c r="K11" s="647"/>
      <c r="L11" s="647"/>
      <c r="M11" s="647"/>
      <c r="N11" s="647"/>
      <c r="O11" s="648"/>
      <c r="P11" s="1239" t="e">
        <f t="shared" ref="P11:P14" si="1">O11/$G$62</f>
        <v>#DIV/0!</v>
      </c>
    </row>
    <row r="12" spans="1:16">
      <c r="A12" s="808" t="s">
        <v>161</v>
      </c>
      <c r="B12" s="808" t="s">
        <v>160</v>
      </c>
      <c r="C12" s="647"/>
      <c r="D12" s="647"/>
      <c r="E12" s="647"/>
      <c r="F12" s="647"/>
      <c r="G12" s="648"/>
      <c r="H12" s="1239" t="e">
        <f t="shared" si="0"/>
        <v>#DIV/0!</v>
      </c>
      <c r="J12" s="808" t="s">
        <v>160</v>
      </c>
      <c r="K12" s="647"/>
      <c r="L12" s="647"/>
      <c r="M12" s="647"/>
      <c r="N12" s="647"/>
      <c r="O12" s="648"/>
      <c r="P12" s="1239" t="e">
        <f t="shared" si="1"/>
        <v>#DIV/0!</v>
      </c>
    </row>
    <row r="13" spans="1:16">
      <c r="A13" s="808" t="s">
        <v>162</v>
      </c>
      <c r="B13" s="808" t="s">
        <v>160</v>
      </c>
      <c r="C13" s="647"/>
      <c r="D13" s="647"/>
      <c r="E13" s="647"/>
      <c r="F13" s="647"/>
      <c r="G13" s="648"/>
      <c r="H13" s="1239" t="e">
        <f t="shared" si="0"/>
        <v>#DIV/0!</v>
      </c>
      <c r="J13" s="808" t="s">
        <v>160</v>
      </c>
      <c r="K13" s="647"/>
      <c r="L13" s="647"/>
      <c r="M13" s="647"/>
      <c r="N13" s="647"/>
      <c r="O13" s="648"/>
      <c r="P13" s="1239" t="e">
        <f t="shared" si="1"/>
        <v>#DIV/0!</v>
      </c>
    </row>
    <row r="14" spans="1:16">
      <c r="A14" s="808" t="s">
        <v>163</v>
      </c>
      <c r="B14" s="808" t="s">
        <v>160</v>
      </c>
      <c r="C14" s="647"/>
      <c r="D14" s="647"/>
      <c r="E14" s="647"/>
      <c r="F14" s="647"/>
      <c r="G14" s="648"/>
      <c r="H14" s="1239" t="e">
        <f t="shared" si="0"/>
        <v>#DIV/0!</v>
      </c>
      <c r="J14" s="808" t="s">
        <v>160</v>
      </c>
      <c r="K14" s="647"/>
      <c r="L14" s="647"/>
      <c r="M14" s="647"/>
      <c r="N14" s="647"/>
      <c r="O14" s="648"/>
      <c r="P14" s="1239" t="e">
        <f t="shared" si="1"/>
        <v>#DIV/0!</v>
      </c>
    </row>
    <row r="15" spans="1:16">
      <c r="A15" s="809" t="s">
        <v>164</v>
      </c>
      <c r="B15" s="810"/>
      <c r="C15" s="810"/>
      <c r="D15" s="810"/>
      <c r="E15" s="810"/>
      <c r="F15" s="810"/>
      <c r="G15" s="810"/>
      <c r="H15" s="810"/>
      <c r="J15" s="810"/>
      <c r="K15" s="810"/>
      <c r="L15" s="810"/>
      <c r="M15" s="810"/>
      <c r="N15" s="810"/>
      <c r="O15" s="810"/>
      <c r="P15" s="810"/>
    </row>
    <row r="16" spans="1:16" ht="14.25">
      <c r="A16" s="808" t="s">
        <v>165</v>
      </c>
      <c r="B16" s="808" t="s">
        <v>166</v>
      </c>
      <c r="C16" s="647"/>
      <c r="D16" s="647"/>
      <c r="E16" s="647"/>
      <c r="F16" s="647"/>
      <c r="G16" s="648"/>
      <c r="H16" s="1239" t="e">
        <f t="shared" si="0"/>
        <v>#DIV/0!</v>
      </c>
      <c r="J16" s="808" t="s">
        <v>160</v>
      </c>
      <c r="K16" s="647"/>
      <c r="L16" s="647"/>
      <c r="M16" s="647"/>
      <c r="N16" s="647"/>
      <c r="O16" s="648"/>
      <c r="P16" s="1239" t="e">
        <f t="shared" ref="P16:P19" si="2">O16/$G$62</f>
        <v>#DIV/0!</v>
      </c>
    </row>
    <row r="17" spans="1:16">
      <c r="A17" s="808" t="s">
        <v>167</v>
      </c>
      <c r="B17" s="808" t="s">
        <v>166</v>
      </c>
      <c r="C17" s="647"/>
      <c r="D17" s="647"/>
      <c r="E17" s="647"/>
      <c r="F17" s="647"/>
      <c r="G17" s="648"/>
      <c r="H17" s="1239" t="e">
        <f t="shared" si="0"/>
        <v>#DIV/0!</v>
      </c>
      <c r="J17" s="808" t="s">
        <v>160</v>
      </c>
      <c r="K17" s="647"/>
      <c r="L17" s="647"/>
      <c r="M17" s="647"/>
      <c r="N17" s="647"/>
      <c r="O17" s="648"/>
      <c r="P17" s="1239" t="e">
        <f t="shared" si="2"/>
        <v>#DIV/0!</v>
      </c>
    </row>
    <row r="18" spans="1:16">
      <c r="A18" s="808" t="s">
        <v>168</v>
      </c>
      <c r="B18" s="808" t="s">
        <v>160</v>
      </c>
      <c r="C18" s="647"/>
      <c r="D18" s="647"/>
      <c r="E18" s="647"/>
      <c r="F18" s="647"/>
      <c r="G18" s="648"/>
      <c r="H18" s="1239" t="e">
        <f t="shared" si="0"/>
        <v>#DIV/0!</v>
      </c>
      <c r="J18" s="808" t="s">
        <v>160</v>
      </c>
      <c r="K18" s="647"/>
      <c r="L18" s="647"/>
      <c r="M18" s="647"/>
      <c r="N18" s="647"/>
      <c r="O18" s="648"/>
      <c r="P18" s="1239" t="e">
        <f t="shared" si="2"/>
        <v>#DIV/0!</v>
      </c>
    </row>
    <row r="19" spans="1:16">
      <c r="A19" s="808" t="s">
        <v>169</v>
      </c>
      <c r="B19" s="808" t="s">
        <v>160</v>
      </c>
      <c r="C19" s="647"/>
      <c r="D19" s="647"/>
      <c r="E19" s="647"/>
      <c r="F19" s="647"/>
      <c r="G19" s="648"/>
      <c r="H19" s="1239" t="e">
        <f t="shared" si="0"/>
        <v>#DIV/0!</v>
      </c>
      <c r="J19" s="808" t="s">
        <v>160</v>
      </c>
      <c r="K19" s="647"/>
      <c r="L19" s="647"/>
      <c r="M19" s="647"/>
      <c r="N19" s="647"/>
      <c r="O19" s="648"/>
      <c r="P19" s="1239" t="e">
        <f t="shared" si="2"/>
        <v>#DIV/0!</v>
      </c>
    </row>
    <row r="20" spans="1:16">
      <c r="A20" s="808" t="s">
        <v>170</v>
      </c>
      <c r="B20" s="808" t="s">
        <v>160</v>
      </c>
      <c r="C20" s="1237"/>
      <c r="D20" s="1237">
        <f t="shared" ref="D20:G47" si="3">K20+S20</f>
        <v>0</v>
      </c>
      <c r="E20" s="1237">
        <f t="shared" si="3"/>
        <v>0</v>
      </c>
      <c r="F20" s="1237">
        <f t="shared" si="3"/>
        <v>0</v>
      </c>
      <c r="G20" s="1238">
        <f t="shared" si="3"/>
        <v>0</v>
      </c>
      <c r="H20" s="1239" t="e">
        <f>G20/$G$62</f>
        <v>#DIV/0!</v>
      </c>
      <c r="J20" s="808" t="s">
        <v>160</v>
      </c>
      <c r="K20" s="1237">
        <f>R20+Z20</f>
        <v>0</v>
      </c>
      <c r="L20" s="1237">
        <f t="shared" ref="L20:L22" si="4">S20+AA20</f>
        <v>0</v>
      </c>
      <c r="M20" s="1237">
        <f t="shared" ref="M20:M22" si="5">T20+AB20</f>
        <v>0</v>
      </c>
      <c r="N20" s="1237">
        <f t="shared" ref="N20:N22" si="6">U20+AC20</f>
        <v>0</v>
      </c>
      <c r="O20" s="1238">
        <f t="shared" ref="O20:O22" si="7">V20+AD20</f>
        <v>0</v>
      </c>
      <c r="P20" s="1239" t="e">
        <f>O20/$G$62</f>
        <v>#DIV/0!</v>
      </c>
    </row>
    <row r="21" spans="1:16">
      <c r="A21" s="808" t="s">
        <v>171</v>
      </c>
      <c r="B21" s="808" t="s">
        <v>160</v>
      </c>
      <c r="C21" s="1237"/>
      <c r="D21" s="1237">
        <f t="shared" si="3"/>
        <v>0</v>
      </c>
      <c r="E21" s="1237">
        <f t="shared" si="3"/>
        <v>0</v>
      </c>
      <c r="F21" s="1237">
        <f t="shared" si="3"/>
        <v>0</v>
      </c>
      <c r="G21" s="1238">
        <f t="shared" si="3"/>
        <v>0</v>
      </c>
      <c r="H21" s="1239" t="e">
        <f t="shared" ref="H21:H24" si="8">G21/$G$62</f>
        <v>#DIV/0!</v>
      </c>
      <c r="J21" s="808" t="s">
        <v>160</v>
      </c>
      <c r="K21" s="1237">
        <f t="shared" ref="K21:K22" si="9">R21+Z21</f>
        <v>0</v>
      </c>
      <c r="L21" s="1237">
        <f t="shared" si="4"/>
        <v>0</v>
      </c>
      <c r="M21" s="1237">
        <f t="shared" si="5"/>
        <v>0</v>
      </c>
      <c r="N21" s="1237">
        <f t="shared" si="6"/>
        <v>0</v>
      </c>
      <c r="O21" s="1238">
        <f t="shared" si="7"/>
        <v>0</v>
      </c>
      <c r="P21" s="1239" t="e">
        <f t="shared" ref="P21:P22" si="10">O21/$G$62</f>
        <v>#DIV/0!</v>
      </c>
    </row>
    <row r="22" spans="1:16">
      <c r="A22" s="808" t="s">
        <v>172</v>
      </c>
      <c r="B22" s="808" t="s">
        <v>160</v>
      </c>
      <c r="C22" s="1237"/>
      <c r="D22" s="1237">
        <f t="shared" si="3"/>
        <v>0</v>
      </c>
      <c r="E22" s="1237">
        <f t="shared" si="3"/>
        <v>0</v>
      </c>
      <c r="F22" s="1237">
        <f t="shared" si="3"/>
        <v>0</v>
      </c>
      <c r="G22" s="1238">
        <f t="shared" si="3"/>
        <v>0</v>
      </c>
      <c r="H22" s="1239" t="e">
        <f t="shared" si="8"/>
        <v>#DIV/0!</v>
      </c>
      <c r="J22" s="808" t="s">
        <v>160</v>
      </c>
      <c r="K22" s="1237">
        <f t="shared" si="9"/>
        <v>0</v>
      </c>
      <c r="L22" s="1237">
        <f t="shared" si="4"/>
        <v>0</v>
      </c>
      <c r="M22" s="1237">
        <f t="shared" si="5"/>
        <v>0</v>
      </c>
      <c r="N22" s="1237">
        <f t="shared" si="6"/>
        <v>0</v>
      </c>
      <c r="O22" s="1238">
        <f t="shared" si="7"/>
        <v>0</v>
      </c>
      <c r="P22" s="1239" t="e">
        <f t="shared" si="10"/>
        <v>#DIV/0!</v>
      </c>
    </row>
    <row r="23" spans="1:16">
      <c r="A23" s="809" t="s">
        <v>94</v>
      </c>
      <c r="B23" s="810"/>
      <c r="C23" s="810"/>
      <c r="D23" s="810"/>
      <c r="E23" s="810"/>
      <c r="F23" s="810"/>
      <c r="G23" s="810"/>
      <c r="H23" s="810"/>
      <c r="J23" s="810"/>
      <c r="K23" s="810"/>
      <c r="L23" s="810"/>
      <c r="M23" s="810"/>
      <c r="N23" s="810"/>
      <c r="O23" s="810"/>
      <c r="P23" s="810"/>
    </row>
    <row r="24" spans="1:16" ht="14.25">
      <c r="A24" s="808" t="s">
        <v>173</v>
      </c>
      <c r="B24" s="808" t="s">
        <v>166</v>
      </c>
      <c r="C24" s="879"/>
      <c r="D24" s="879"/>
      <c r="E24" s="879"/>
      <c r="F24" s="879"/>
      <c r="G24" s="879"/>
      <c r="H24" s="1239" t="e">
        <f t="shared" si="8"/>
        <v>#DIV/0!</v>
      </c>
      <c r="I24" s="879"/>
      <c r="J24" s="808" t="s">
        <v>160</v>
      </c>
      <c r="K24" s="1237"/>
      <c r="L24" s="1237"/>
      <c r="M24" s="1237"/>
      <c r="N24" s="1237"/>
      <c r="O24" s="1237"/>
      <c r="P24" s="1239" t="e">
        <f t="shared" ref="P24:P26" si="11">O24/$G$62</f>
        <v>#DIV/0!</v>
      </c>
    </row>
    <row r="25" spans="1:16">
      <c r="A25" s="808" t="s">
        <v>174</v>
      </c>
      <c r="B25" s="808" t="s">
        <v>166</v>
      </c>
      <c r="C25" s="1237"/>
      <c r="D25" s="1237">
        <f t="shared" si="3"/>
        <v>0</v>
      </c>
      <c r="E25" s="1237">
        <f t="shared" si="3"/>
        <v>0</v>
      </c>
      <c r="F25" s="1237">
        <f t="shared" si="3"/>
        <v>0</v>
      </c>
      <c r="G25" s="1238">
        <f t="shared" si="3"/>
        <v>0</v>
      </c>
      <c r="H25" s="1239" t="e">
        <f t="shared" ref="H25:H37" si="12">G25/$G$62</f>
        <v>#DIV/0!</v>
      </c>
      <c r="J25" s="808" t="s">
        <v>160</v>
      </c>
      <c r="K25" s="1237">
        <f t="shared" ref="K25:K36" si="13">R25+Z25</f>
        <v>0</v>
      </c>
      <c r="L25" s="1237">
        <f t="shared" ref="L25:L36" si="14">S25+AA25</f>
        <v>0</v>
      </c>
      <c r="M25" s="1237">
        <f t="shared" ref="M25:M36" si="15">T25+AB25</f>
        <v>0</v>
      </c>
      <c r="N25" s="1237">
        <f t="shared" ref="N25:N36" si="16">U25+AC25</f>
        <v>0</v>
      </c>
      <c r="O25" s="1238">
        <f t="shared" ref="O25:O36" si="17">V25+AD25</f>
        <v>0</v>
      </c>
      <c r="P25" s="1239" t="e">
        <f t="shared" si="11"/>
        <v>#DIV/0!</v>
      </c>
    </row>
    <row r="26" spans="1:16">
      <c r="A26" s="808" t="s">
        <v>175</v>
      </c>
      <c r="B26" s="812" t="s">
        <v>166</v>
      </c>
      <c r="C26" s="1237"/>
      <c r="D26" s="1237"/>
      <c r="E26" s="1237"/>
      <c r="F26" s="1237"/>
      <c r="G26" s="1238"/>
      <c r="H26" s="1239" t="e">
        <f t="shared" si="12"/>
        <v>#DIV/0!</v>
      </c>
      <c r="J26" s="808" t="s">
        <v>160</v>
      </c>
      <c r="K26" s="1237"/>
      <c r="L26" s="1237"/>
      <c r="M26" s="1237"/>
      <c r="N26" s="1237"/>
      <c r="O26" s="1238"/>
      <c r="P26" s="1239" t="e">
        <f t="shared" si="11"/>
        <v>#DIV/0!</v>
      </c>
    </row>
    <row r="27" spans="1:16">
      <c r="A27" s="809" t="s">
        <v>95</v>
      </c>
      <c r="B27" s="810"/>
      <c r="C27" s="810"/>
      <c r="D27" s="810"/>
      <c r="E27" s="810"/>
      <c r="F27" s="810"/>
      <c r="G27" s="810"/>
      <c r="H27" s="810"/>
      <c r="J27" s="810"/>
      <c r="K27" s="810"/>
      <c r="L27" s="810"/>
      <c r="M27" s="810"/>
      <c r="N27" s="810"/>
      <c r="O27" s="810"/>
      <c r="P27" s="810"/>
    </row>
    <row r="28" spans="1:16">
      <c r="A28" s="808" t="s">
        <v>176</v>
      </c>
      <c r="B28" s="808" t="s">
        <v>160</v>
      </c>
      <c r="C28" s="1237"/>
      <c r="D28" s="1237"/>
      <c r="E28" s="1237"/>
      <c r="F28" s="1237"/>
      <c r="G28" s="1238"/>
      <c r="H28" s="1239" t="e">
        <f t="shared" si="12"/>
        <v>#DIV/0!</v>
      </c>
      <c r="J28" s="808" t="s">
        <v>160</v>
      </c>
      <c r="K28" s="1237"/>
      <c r="L28" s="1237"/>
      <c r="M28" s="1237"/>
      <c r="N28" s="1237"/>
      <c r="O28" s="1238"/>
      <c r="P28" s="1239" t="e">
        <f t="shared" ref="P28:P40" si="18">O28/$G$62</f>
        <v>#DIV/0!</v>
      </c>
    </row>
    <row r="29" spans="1:16">
      <c r="A29" s="808" t="s">
        <v>177</v>
      </c>
      <c r="B29" s="808" t="s">
        <v>160</v>
      </c>
      <c r="C29" s="1237"/>
      <c r="D29" s="1237"/>
      <c r="E29" s="1237"/>
      <c r="F29" s="1237"/>
      <c r="G29" s="1238"/>
      <c r="H29" s="1239" t="e">
        <f t="shared" si="12"/>
        <v>#DIV/0!</v>
      </c>
      <c r="J29" s="808" t="s">
        <v>160</v>
      </c>
      <c r="K29" s="1237"/>
      <c r="L29" s="1237"/>
      <c r="M29" s="1237"/>
      <c r="N29" s="1237"/>
      <c r="O29" s="1238"/>
      <c r="P29" s="1239" t="e">
        <f t="shared" si="18"/>
        <v>#DIV/0!</v>
      </c>
    </row>
    <row r="30" spans="1:16">
      <c r="A30" s="808" t="s">
        <v>178</v>
      </c>
      <c r="B30" s="808" t="s">
        <v>160</v>
      </c>
      <c r="C30" s="1237"/>
      <c r="D30" s="1237"/>
      <c r="E30" s="1237"/>
      <c r="F30" s="1237"/>
      <c r="G30" s="1238"/>
      <c r="H30" s="1239" t="e">
        <f t="shared" si="12"/>
        <v>#DIV/0!</v>
      </c>
      <c r="J30" s="808" t="s">
        <v>160</v>
      </c>
      <c r="K30" s="1237"/>
      <c r="L30" s="1237"/>
      <c r="M30" s="1237"/>
      <c r="N30" s="1237"/>
      <c r="O30" s="1238"/>
      <c r="P30" s="1239" t="e">
        <f t="shared" si="18"/>
        <v>#DIV/0!</v>
      </c>
    </row>
    <row r="31" spans="1:16">
      <c r="A31" s="808" t="s">
        <v>179</v>
      </c>
      <c r="B31" s="808" t="s">
        <v>160</v>
      </c>
      <c r="C31" s="1237"/>
      <c r="D31" s="1237">
        <f t="shared" si="3"/>
        <v>0</v>
      </c>
      <c r="E31" s="1237">
        <f t="shared" si="3"/>
        <v>0</v>
      </c>
      <c r="F31" s="1237">
        <f t="shared" si="3"/>
        <v>0</v>
      </c>
      <c r="G31" s="1238">
        <f t="shared" si="3"/>
        <v>0</v>
      </c>
      <c r="H31" s="1239" t="e">
        <f t="shared" si="12"/>
        <v>#DIV/0!</v>
      </c>
      <c r="J31" s="808" t="s">
        <v>160</v>
      </c>
      <c r="K31" s="1237">
        <f t="shared" si="13"/>
        <v>0</v>
      </c>
      <c r="L31" s="1237">
        <f t="shared" si="14"/>
        <v>0</v>
      </c>
      <c r="M31" s="1237">
        <f t="shared" si="15"/>
        <v>0</v>
      </c>
      <c r="N31" s="1237">
        <f t="shared" si="16"/>
        <v>0</v>
      </c>
      <c r="O31" s="1238">
        <f t="shared" si="17"/>
        <v>0</v>
      </c>
      <c r="P31" s="1239" t="e">
        <f t="shared" si="18"/>
        <v>#DIV/0!</v>
      </c>
    </row>
    <row r="32" spans="1:16">
      <c r="A32" s="808" t="s">
        <v>180</v>
      </c>
      <c r="B32" s="808" t="s">
        <v>160</v>
      </c>
      <c r="C32" s="1237"/>
      <c r="D32" s="1237">
        <f t="shared" si="3"/>
        <v>0</v>
      </c>
      <c r="E32" s="1237">
        <f t="shared" si="3"/>
        <v>0</v>
      </c>
      <c r="F32" s="1237">
        <f t="shared" si="3"/>
        <v>0</v>
      </c>
      <c r="G32" s="1238">
        <f t="shared" si="3"/>
        <v>0</v>
      </c>
      <c r="H32" s="1239" t="e">
        <f t="shared" si="12"/>
        <v>#DIV/0!</v>
      </c>
      <c r="J32" s="808" t="s">
        <v>160</v>
      </c>
      <c r="K32" s="1237">
        <f t="shared" si="13"/>
        <v>0</v>
      </c>
      <c r="L32" s="1237">
        <f t="shared" si="14"/>
        <v>0</v>
      </c>
      <c r="M32" s="1237">
        <f t="shared" si="15"/>
        <v>0</v>
      </c>
      <c r="N32" s="1237">
        <f t="shared" si="16"/>
        <v>0</v>
      </c>
      <c r="O32" s="1238">
        <f t="shared" si="17"/>
        <v>0</v>
      </c>
      <c r="P32" s="1239" t="e">
        <f t="shared" si="18"/>
        <v>#DIV/0!</v>
      </c>
    </row>
    <row r="33" spans="1:16">
      <c r="A33" s="808" t="s">
        <v>181</v>
      </c>
      <c r="B33" s="808" t="s">
        <v>160</v>
      </c>
      <c r="C33" s="1237"/>
      <c r="D33" s="1237">
        <f t="shared" si="3"/>
        <v>0</v>
      </c>
      <c r="E33" s="1237">
        <f t="shared" si="3"/>
        <v>0</v>
      </c>
      <c r="F33" s="1237">
        <f t="shared" si="3"/>
        <v>0</v>
      </c>
      <c r="G33" s="1238">
        <f t="shared" si="3"/>
        <v>0</v>
      </c>
      <c r="H33" s="1239" t="e">
        <f t="shared" si="12"/>
        <v>#DIV/0!</v>
      </c>
      <c r="J33" s="808" t="s">
        <v>160</v>
      </c>
      <c r="K33" s="1237">
        <f t="shared" si="13"/>
        <v>0</v>
      </c>
      <c r="L33" s="1237">
        <f t="shared" si="14"/>
        <v>0</v>
      </c>
      <c r="M33" s="1237">
        <f t="shared" si="15"/>
        <v>0</v>
      </c>
      <c r="N33" s="1237">
        <f t="shared" si="16"/>
        <v>0</v>
      </c>
      <c r="O33" s="1238">
        <f t="shared" si="17"/>
        <v>0</v>
      </c>
      <c r="P33" s="1239" t="e">
        <f t="shared" si="18"/>
        <v>#DIV/0!</v>
      </c>
    </row>
    <row r="34" spans="1:16">
      <c r="A34" s="808" t="s">
        <v>182</v>
      </c>
      <c r="B34" s="808" t="s">
        <v>160</v>
      </c>
      <c r="C34" s="1237"/>
      <c r="D34" s="1237">
        <f t="shared" si="3"/>
        <v>0</v>
      </c>
      <c r="E34" s="1237">
        <f t="shared" si="3"/>
        <v>0</v>
      </c>
      <c r="F34" s="1237">
        <f t="shared" si="3"/>
        <v>0</v>
      </c>
      <c r="G34" s="1238">
        <f t="shared" si="3"/>
        <v>0</v>
      </c>
      <c r="H34" s="1239" t="e">
        <f t="shared" si="12"/>
        <v>#DIV/0!</v>
      </c>
      <c r="J34" s="808" t="s">
        <v>160</v>
      </c>
      <c r="K34" s="1237">
        <f t="shared" si="13"/>
        <v>0</v>
      </c>
      <c r="L34" s="1237">
        <f t="shared" si="14"/>
        <v>0</v>
      </c>
      <c r="M34" s="1237">
        <f t="shared" si="15"/>
        <v>0</v>
      </c>
      <c r="N34" s="1237">
        <f t="shared" si="16"/>
        <v>0</v>
      </c>
      <c r="O34" s="1238">
        <f t="shared" si="17"/>
        <v>0</v>
      </c>
      <c r="P34" s="1239" t="e">
        <f t="shared" si="18"/>
        <v>#DIV/0!</v>
      </c>
    </row>
    <row r="35" spans="1:16">
      <c r="A35" s="808" t="s">
        <v>183</v>
      </c>
      <c r="B35" s="808" t="s">
        <v>166</v>
      </c>
      <c r="C35" s="1237"/>
      <c r="D35" s="1237">
        <f t="shared" si="3"/>
        <v>0</v>
      </c>
      <c r="E35" s="1237">
        <f t="shared" si="3"/>
        <v>0</v>
      </c>
      <c r="F35" s="1237">
        <f t="shared" si="3"/>
        <v>0</v>
      </c>
      <c r="G35" s="1238">
        <f t="shared" si="3"/>
        <v>0</v>
      </c>
      <c r="H35" s="1239" t="e">
        <f t="shared" si="12"/>
        <v>#DIV/0!</v>
      </c>
      <c r="J35" s="808" t="s">
        <v>160</v>
      </c>
      <c r="K35" s="1237">
        <f t="shared" si="13"/>
        <v>0</v>
      </c>
      <c r="L35" s="1237">
        <f t="shared" si="14"/>
        <v>0</v>
      </c>
      <c r="M35" s="1237">
        <f t="shared" si="15"/>
        <v>0</v>
      </c>
      <c r="N35" s="1237">
        <f t="shared" si="16"/>
        <v>0</v>
      </c>
      <c r="O35" s="1238">
        <f t="shared" si="17"/>
        <v>0</v>
      </c>
      <c r="P35" s="1239" t="e">
        <f t="shared" si="18"/>
        <v>#DIV/0!</v>
      </c>
    </row>
    <row r="36" spans="1:16">
      <c r="A36" s="808" t="s">
        <v>297</v>
      </c>
      <c r="B36" s="808" t="s">
        <v>166</v>
      </c>
      <c r="C36" s="1237"/>
      <c r="D36" s="1237">
        <f t="shared" si="3"/>
        <v>0</v>
      </c>
      <c r="E36" s="1237">
        <f t="shared" si="3"/>
        <v>0</v>
      </c>
      <c r="F36" s="1237">
        <f t="shared" si="3"/>
        <v>0</v>
      </c>
      <c r="G36" s="1238">
        <f t="shared" si="3"/>
        <v>0</v>
      </c>
      <c r="H36" s="1239" t="e">
        <f t="shared" si="12"/>
        <v>#DIV/0!</v>
      </c>
      <c r="J36" s="808" t="s">
        <v>160</v>
      </c>
      <c r="K36" s="1237">
        <f t="shared" si="13"/>
        <v>0</v>
      </c>
      <c r="L36" s="1237">
        <f t="shared" si="14"/>
        <v>0</v>
      </c>
      <c r="M36" s="1237">
        <f t="shared" si="15"/>
        <v>0</v>
      </c>
      <c r="N36" s="1237">
        <f t="shared" si="16"/>
        <v>0</v>
      </c>
      <c r="O36" s="1238">
        <f t="shared" si="17"/>
        <v>0</v>
      </c>
      <c r="P36" s="1239" t="e">
        <f t="shared" si="18"/>
        <v>#DIV/0!</v>
      </c>
    </row>
    <row r="37" spans="1:16">
      <c r="A37" s="808" t="s">
        <v>298</v>
      </c>
      <c r="B37" s="808" t="s">
        <v>166</v>
      </c>
      <c r="C37" s="1237"/>
      <c r="D37" s="1237"/>
      <c r="E37" s="1237"/>
      <c r="F37" s="1237"/>
      <c r="G37" s="1237"/>
      <c r="H37" s="1239" t="e">
        <f t="shared" si="12"/>
        <v>#DIV/0!</v>
      </c>
      <c r="J37" s="1237"/>
      <c r="K37" s="1237"/>
      <c r="L37" s="1237"/>
      <c r="M37" s="1237"/>
      <c r="N37" s="1237"/>
      <c r="O37" s="1237"/>
      <c r="P37" s="1239" t="e">
        <f t="shared" si="18"/>
        <v>#DIV/0!</v>
      </c>
    </row>
    <row r="38" spans="1:16">
      <c r="A38" s="808" t="s">
        <v>299</v>
      </c>
      <c r="B38" s="808" t="s">
        <v>166</v>
      </c>
      <c r="C38" s="892"/>
      <c r="D38" s="892"/>
      <c r="E38" s="892"/>
      <c r="F38" s="892"/>
      <c r="G38" s="893"/>
      <c r="H38" s="1239" t="e">
        <f t="shared" ref="H38:H40" si="19">G38/$G$62</f>
        <v>#DIV/0!</v>
      </c>
      <c r="J38" s="808" t="s">
        <v>160</v>
      </c>
      <c r="K38" s="892"/>
      <c r="L38" s="892"/>
      <c r="M38" s="892"/>
      <c r="N38" s="892"/>
      <c r="O38" s="893"/>
      <c r="P38" s="1239" t="e">
        <f t="shared" si="18"/>
        <v>#DIV/0!</v>
      </c>
    </row>
    <row r="39" spans="1:16">
      <c r="A39" s="808" t="s">
        <v>300</v>
      </c>
      <c r="B39" s="808" t="s">
        <v>166</v>
      </c>
      <c r="C39" s="892"/>
      <c r="D39" s="892"/>
      <c r="E39" s="892"/>
      <c r="F39" s="892"/>
      <c r="G39" s="893"/>
      <c r="H39" s="1239" t="e">
        <f t="shared" si="19"/>
        <v>#DIV/0!</v>
      </c>
      <c r="J39" s="808" t="s">
        <v>160</v>
      </c>
      <c r="K39" s="892"/>
      <c r="L39" s="892"/>
      <c r="M39" s="892"/>
      <c r="N39" s="892"/>
      <c r="O39" s="893"/>
      <c r="P39" s="1239" t="e">
        <f t="shared" si="18"/>
        <v>#DIV/0!</v>
      </c>
    </row>
    <row r="40" spans="1:16">
      <c r="A40" s="808" t="s">
        <v>301</v>
      </c>
      <c r="B40" s="808" t="s">
        <v>166</v>
      </c>
      <c r="C40" s="892"/>
      <c r="D40" s="892"/>
      <c r="E40" s="892"/>
      <c r="F40" s="892"/>
      <c r="G40" s="893"/>
      <c r="H40" s="1239" t="e">
        <f t="shared" si="19"/>
        <v>#DIV/0!</v>
      </c>
      <c r="J40" s="808" t="s">
        <v>160</v>
      </c>
      <c r="K40" s="892"/>
      <c r="L40" s="892"/>
      <c r="M40" s="892"/>
      <c r="N40" s="892"/>
      <c r="O40" s="893"/>
      <c r="P40" s="1239" t="e">
        <f t="shared" si="18"/>
        <v>#DIV/0!</v>
      </c>
    </row>
    <row r="41" spans="1:16">
      <c r="A41" s="809" t="s">
        <v>96</v>
      </c>
      <c r="B41" s="810"/>
      <c r="C41" s="810"/>
      <c r="D41" s="810"/>
      <c r="E41" s="810"/>
      <c r="F41" s="810"/>
      <c r="G41" s="810"/>
      <c r="H41" s="810"/>
      <c r="J41" s="810"/>
      <c r="K41" s="810"/>
      <c r="L41" s="810"/>
      <c r="M41" s="810"/>
      <c r="N41" s="810"/>
      <c r="O41" s="810"/>
      <c r="P41" s="810"/>
    </row>
    <row r="42" spans="1:16">
      <c r="A42" s="808" t="s">
        <v>189</v>
      </c>
      <c r="B42" s="808" t="s">
        <v>166</v>
      </c>
      <c r="C42" s="892"/>
      <c r="D42" s="892"/>
      <c r="E42" s="892"/>
      <c r="F42" s="892"/>
      <c r="G42" s="893"/>
      <c r="H42" s="1239" t="e">
        <f t="shared" ref="H42:H43" si="20">G42/$G$62</f>
        <v>#DIV/0!</v>
      </c>
      <c r="J42" s="808" t="s">
        <v>160</v>
      </c>
      <c r="K42" s="892"/>
      <c r="L42" s="892"/>
      <c r="M42" s="892"/>
      <c r="N42" s="892"/>
      <c r="O42" s="893"/>
      <c r="P42" s="1239" t="e">
        <f t="shared" ref="P42:P43" si="21">O42/$G$62</f>
        <v>#DIV/0!</v>
      </c>
    </row>
    <row r="43" spans="1:16">
      <c r="A43" s="808" t="s">
        <v>190</v>
      </c>
      <c r="B43" s="808" t="s">
        <v>166</v>
      </c>
      <c r="C43" s="892"/>
      <c r="D43" s="892"/>
      <c r="E43" s="892"/>
      <c r="F43" s="892"/>
      <c r="G43" s="893"/>
      <c r="H43" s="1239" t="e">
        <f t="shared" si="20"/>
        <v>#DIV/0!</v>
      </c>
      <c r="J43" s="808" t="s">
        <v>160</v>
      </c>
      <c r="K43" s="892"/>
      <c r="L43" s="892"/>
      <c r="M43" s="892"/>
      <c r="N43" s="892"/>
      <c r="O43" s="893"/>
      <c r="P43" s="1239" t="e">
        <f t="shared" si="21"/>
        <v>#DIV/0!</v>
      </c>
    </row>
    <row r="44" spans="1:16">
      <c r="A44" s="813" t="s">
        <v>191</v>
      </c>
      <c r="B44" s="810"/>
      <c r="C44" s="810"/>
      <c r="D44" s="810"/>
      <c r="E44" s="810"/>
      <c r="F44" s="810"/>
      <c r="G44" s="810"/>
      <c r="H44" s="810"/>
      <c r="J44" s="810"/>
      <c r="K44" s="810"/>
      <c r="L44" s="810"/>
      <c r="M44" s="810"/>
      <c r="N44" s="810"/>
      <c r="O44" s="810"/>
      <c r="P44" s="810"/>
    </row>
    <row r="45" spans="1:16">
      <c r="A45" s="808" t="s">
        <v>192</v>
      </c>
      <c r="B45" s="808" t="s">
        <v>160</v>
      </c>
      <c r="C45" s="1237"/>
      <c r="D45" s="1237">
        <f t="shared" si="3"/>
        <v>0</v>
      </c>
      <c r="E45" s="1237">
        <f t="shared" si="3"/>
        <v>0</v>
      </c>
      <c r="F45" s="1237">
        <f t="shared" si="3"/>
        <v>0</v>
      </c>
      <c r="G45" s="1238">
        <f t="shared" si="3"/>
        <v>0</v>
      </c>
      <c r="H45" s="1239" t="e">
        <f t="shared" ref="H45:H51" si="22">G45/$G$62</f>
        <v>#DIV/0!</v>
      </c>
      <c r="J45" s="808" t="s">
        <v>160</v>
      </c>
      <c r="K45" s="1237">
        <f t="shared" ref="K45:K47" si="23">R45+Z45</f>
        <v>0</v>
      </c>
      <c r="L45" s="1237">
        <f t="shared" ref="L45:L47" si="24">S45+AA45</f>
        <v>0</v>
      </c>
      <c r="M45" s="1237">
        <f t="shared" ref="M45:M47" si="25">T45+AB45</f>
        <v>0</v>
      </c>
      <c r="N45" s="1237">
        <f t="shared" ref="N45:N47" si="26">U45+AC45</f>
        <v>0</v>
      </c>
      <c r="O45" s="1238">
        <f t="shared" ref="O45:O47" si="27">V45+AD45</f>
        <v>0</v>
      </c>
      <c r="P45" s="1239" t="e">
        <f t="shared" ref="P45:P51" si="28">O45/$G$62</f>
        <v>#DIV/0!</v>
      </c>
    </row>
    <row r="46" spans="1:16">
      <c r="A46" s="808" t="s">
        <v>193</v>
      </c>
      <c r="B46" s="808" t="s">
        <v>160</v>
      </c>
      <c r="C46" s="1237"/>
      <c r="D46" s="1237">
        <f t="shared" si="3"/>
        <v>0</v>
      </c>
      <c r="E46" s="1237">
        <f t="shared" si="3"/>
        <v>0</v>
      </c>
      <c r="F46" s="1237">
        <f t="shared" si="3"/>
        <v>0</v>
      </c>
      <c r="G46" s="1238">
        <f t="shared" si="3"/>
        <v>0</v>
      </c>
      <c r="H46" s="1239" t="e">
        <f t="shared" si="22"/>
        <v>#DIV/0!</v>
      </c>
      <c r="J46" s="808" t="s">
        <v>160</v>
      </c>
      <c r="K46" s="1237">
        <f t="shared" si="23"/>
        <v>0</v>
      </c>
      <c r="L46" s="1237">
        <f t="shared" si="24"/>
        <v>0</v>
      </c>
      <c r="M46" s="1237">
        <f t="shared" si="25"/>
        <v>0</v>
      </c>
      <c r="N46" s="1237">
        <f t="shared" si="26"/>
        <v>0</v>
      </c>
      <c r="O46" s="1238">
        <f t="shared" si="27"/>
        <v>0</v>
      </c>
      <c r="P46" s="1239" t="e">
        <f t="shared" si="28"/>
        <v>#DIV/0!</v>
      </c>
    </row>
    <row r="47" spans="1:16">
      <c r="A47" s="808" t="s">
        <v>194</v>
      </c>
      <c r="B47" s="808" t="s">
        <v>160</v>
      </c>
      <c r="C47" s="1237"/>
      <c r="D47" s="1237">
        <f t="shared" si="3"/>
        <v>0</v>
      </c>
      <c r="E47" s="1237">
        <f t="shared" si="3"/>
        <v>0</v>
      </c>
      <c r="F47" s="1237">
        <f t="shared" si="3"/>
        <v>0</v>
      </c>
      <c r="G47" s="1238">
        <f t="shared" si="3"/>
        <v>0</v>
      </c>
      <c r="H47" s="1239" t="e">
        <f t="shared" si="22"/>
        <v>#DIV/0!</v>
      </c>
      <c r="J47" s="808" t="s">
        <v>160</v>
      </c>
      <c r="K47" s="1237">
        <f t="shared" si="23"/>
        <v>0</v>
      </c>
      <c r="L47" s="1237">
        <f t="shared" si="24"/>
        <v>0</v>
      </c>
      <c r="M47" s="1237">
        <f t="shared" si="25"/>
        <v>0</v>
      </c>
      <c r="N47" s="1237">
        <f t="shared" si="26"/>
        <v>0</v>
      </c>
      <c r="O47" s="1238">
        <f t="shared" si="27"/>
        <v>0</v>
      </c>
      <c r="P47" s="1239" t="e">
        <f t="shared" si="28"/>
        <v>#DIV/0!</v>
      </c>
    </row>
    <row r="48" spans="1:16">
      <c r="A48" s="808" t="s">
        <v>195</v>
      </c>
      <c r="B48" s="808" t="s">
        <v>160</v>
      </c>
      <c r="C48" s="892"/>
      <c r="D48" s="892"/>
      <c r="E48" s="892"/>
      <c r="F48" s="892"/>
      <c r="G48" s="892"/>
      <c r="H48" s="1239" t="e">
        <f t="shared" si="22"/>
        <v>#DIV/0!</v>
      </c>
      <c r="J48" s="808"/>
      <c r="K48" s="808"/>
      <c r="L48" s="808"/>
      <c r="M48" s="808"/>
      <c r="N48" s="808"/>
      <c r="O48" s="808"/>
      <c r="P48" s="1239" t="e">
        <f t="shared" si="28"/>
        <v>#DIV/0!</v>
      </c>
    </row>
    <row r="49" spans="1:16">
      <c r="A49" s="808" t="s">
        <v>196</v>
      </c>
      <c r="B49" s="808" t="s">
        <v>160</v>
      </c>
      <c r="C49" s="892"/>
      <c r="D49" s="892"/>
      <c r="E49" s="892"/>
      <c r="F49" s="892"/>
      <c r="G49" s="893"/>
      <c r="H49" s="1239" t="e">
        <f t="shared" si="22"/>
        <v>#DIV/0!</v>
      </c>
      <c r="J49" s="808"/>
      <c r="K49" s="892"/>
      <c r="L49" s="892"/>
      <c r="M49" s="892"/>
      <c r="N49" s="892"/>
      <c r="O49" s="893"/>
      <c r="P49" s="1239" t="e">
        <f t="shared" si="28"/>
        <v>#DIV/0!</v>
      </c>
    </row>
    <row r="50" spans="1:16">
      <c r="A50" s="808" t="s">
        <v>197</v>
      </c>
      <c r="B50" s="808" t="s">
        <v>160</v>
      </c>
      <c r="C50" s="892"/>
      <c r="D50" s="892"/>
      <c r="E50" s="892"/>
      <c r="F50" s="892"/>
      <c r="G50" s="893"/>
      <c r="H50" s="1239" t="e">
        <f t="shared" si="22"/>
        <v>#DIV/0!</v>
      </c>
      <c r="J50" s="808"/>
      <c r="K50" s="892"/>
      <c r="L50" s="892"/>
      <c r="M50" s="892"/>
      <c r="N50" s="892"/>
      <c r="O50" s="893"/>
      <c r="P50" s="1239" t="e">
        <f t="shared" si="28"/>
        <v>#DIV/0!</v>
      </c>
    </row>
    <row r="51" spans="1:16">
      <c r="A51" s="808" t="s">
        <v>198</v>
      </c>
      <c r="B51" s="808" t="s">
        <v>160</v>
      </c>
      <c r="C51" s="892"/>
      <c r="D51" s="892"/>
      <c r="E51" s="892"/>
      <c r="F51" s="892"/>
      <c r="G51" s="893"/>
      <c r="H51" s="1239" t="e">
        <f t="shared" si="22"/>
        <v>#DIV/0!</v>
      </c>
      <c r="J51" s="808"/>
      <c r="K51" s="892"/>
      <c r="L51" s="892"/>
      <c r="M51" s="892"/>
      <c r="N51" s="892"/>
      <c r="O51" s="893"/>
      <c r="P51" s="1239" t="e">
        <f t="shared" si="28"/>
        <v>#DIV/0!</v>
      </c>
    </row>
    <row r="52" spans="1:16">
      <c r="A52" s="813" t="s">
        <v>199</v>
      </c>
      <c r="B52" s="810"/>
      <c r="C52" s="810"/>
      <c r="D52" s="810"/>
      <c r="E52" s="810"/>
      <c r="F52" s="810"/>
      <c r="G52" s="810"/>
      <c r="H52" s="810"/>
      <c r="J52" s="810"/>
      <c r="K52" s="810"/>
      <c r="L52" s="810"/>
      <c r="M52" s="810"/>
      <c r="N52" s="810"/>
      <c r="O52" s="810"/>
      <c r="P52" s="810"/>
    </row>
    <row r="53" spans="1:16">
      <c r="A53" s="808" t="s">
        <v>200</v>
      </c>
      <c r="B53" s="808" t="s">
        <v>160</v>
      </c>
      <c r="C53" s="892"/>
      <c r="D53" s="892"/>
      <c r="E53" s="892"/>
      <c r="F53" s="892"/>
      <c r="G53" s="893"/>
      <c r="H53" s="1239" t="e">
        <f t="shared" ref="H53:H55" si="29">G53/$G$62</f>
        <v>#DIV/0!</v>
      </c>
      <c r="J53" s="808"/>
      <c r="K53" s="892"/>
      <c r="L53" s="892"/>
      <c r="M53" s="892"/>
      <c r="N53" s="892"/>
      <c r="O53" s="893"/>
      <c r="P53" s="1239" t="e">
        <f t="shared" ref="P53:P55" si="30">O53/$G$62</f>
        <v>#DIV/0!</v>
      </c>
    </row>
    <row r="54" spans="1:16">
      <c r="A54" s="808" t="s">
        <v>201</v>
      </c>
      <c r="B54" s="808" t="s">
        <v>160</v>
      </c>
      <c r="C54" s="892"/>
      <c r="D54" s="892"/>
      <c r="E54" s="892"/>
      <c r="F54" s="892"/>
      <c r="G54" s="893"/>
      <c r="H54" s="1239" t="e">
        <f t="shared" si="29"/>
        <v>#DIV/0!</v>
      </c>
      <c r="J54" s="808"/>
      <c r="K54" s="892"/>
      <c r="L54" s="892"/>
      <c r="M54" s="892"/>
      <c r="N54" s="892"/>
      <c r="O54" s="893"/>
      <c r="P54" s="1239" t="e">
        <f t="shared" si="30"/>
        <v>#DIV/0!</v>
      </c>
    </row>
    <row r="55" spans="1:16">
      <c r="A55" s="808" t="s">
        <v>202</v>
      </c>
      <c r="B55" s="808" t="s">
        <v>160</v>
      </c>
      <c r="C55" s="892"/>
      <c r="D55" s="892"/>
      <c r="E55" s="892"/>
      <c r="F55" s="892"/>
      <c r="G55" s="893"/>
      <c r="H55" s="1239" t="e">
        <f t="shared" si="29"/>
        <v>#DIV/0!</v>
      </c>
      <c r="J55" s="808"/>
      <c r="K55" s="892"/>
      <c r="L55" s="892"/>
      <c r="M55" s="892"/>
      <c r="N55" s="892"/>
      <c r="O55" s="893"/>
      <c r="P55" s="1239" t="e">
        <f t="shared" si="30"/>
        <v>#DIV/0!</v>
      </c>
    </row>
    <row r="56" spans="1:16" ht="18.600000000000001" customHeight="1">
      <c r="A56" s="813" t="s">
        <v>203</v>
      </c>
      <c r="B56" s="810"/>
      <c r="C56" s="810"/>
      <c r="D56" s="810"/>
      <c r="E56" s="810"/>
      <c r="F56" s="810"/>
      <c r="G56" s="810"/>
      <c r="H56" s="810"/>
      <c r="J56" s="810"/>
      <c r="K56" s="810"/>
      <c r="L56" s="810"/>
      <c r="M56" s="810"/>
      <c r="N56" s="810"/>
      <c r="O56" s="810"/>
      <c r="P56" s="810"/>
    </row>
    <row r="57" spans="1:16">
      <c r="A57" s="808"/>
      <c r="B57" s="808"/>
      <c r="C57" s="1237"/>
      <c r="D57" s="1237"/>
      <c r="E57" s="1237"/>
      <c r="F57" s="1237"/>
      <c r="G57" s="1238"/>
      <c r="H57" s="1241"/>
      <c r="J57" s="808"/>
      <c r="K57" s="1237"/>
      <c r="L57" s="1237"/>
      <c r="M57" s="1237"/>
      <c r="N57" s="1237"/>
      <c r="O57" s="1238"/>
      <c r="P57" s="1241"/>
    </row>
    <row r="58" spans="1:16">
      <c r="A58" s="809" t="s">
        <v>99</v>
      </c>
      <c r="B58" s="810"/>
      <c r="C58" s="810"/>
      <c r="D58" s="810"/>
      <c r="E58" s="810"/>
      <c r="F58" s="810"/>
      <c r="G58" s="811"/>
      <c r="H58" s="810"/>
      <c r="J58" s="810"/>
      <c r="K58" s="810"/>
      <c r="L58" s="810"/>
      <c r="M58" s="810"/>
      <c r="N58" s="810"/>
      <c r="O58" s="811"/>
      <c r="P58" s="810"/>
    </row>
    <row r="59" spans="1:16">
      <c r="A59" s="808" t="s">
        <v>205</v>
      </c>
      <c r="B59" s="808" t="s">
        <v>166</v>
      </c>
      <c r="C59" s="1237"/>
      <c r="D59" s="1237">
        <f t="shared" ref="D59:G60" si="31">K59+S59</f>
        <v>0</v>
      </c>
      <c r="E59" s="1237">
        <f t="shared" si="31"/>
        <v>0</v>
      </c>
      <c r="F59" s="1237">
        <f t="shared" si="31"/>
        <v>0</v>
      </c>
      <c r="G59" s="1238">
        <f t="shared" si="31"/>
        <v>0</v>
      </c>
      <c r="H59" s="1239" t="e">
        <f t="shared" ref="H59:H60" si="32">G59/$G$62</f>
        <v>#DIV/0!</v>
      </c>
      <c r="J59" s="808" t="s">
        <v>166</v>
      </c>
      <c r="K59" s="1237">
        <f t="shared" ref="K59:K60" si="33">R59+Z59</f>
        <v>0</v>
      </c>
      <c r="L59" s="1237">
        <f t="shared" ref="L59:L60" si="34">S59+AA59</f>
        <v>0</v>
      </c>
      <c r="M59" s="1237">
        <f t="shared" ref="M59:M60" si="35">T59+AB59</f>
        <v>0</v>
      </c>
      <c r="N59" s="1237">
        <f t="shared" ref="N59:N60" si="36">U59+AC59</f>
        <v>0</v>
      </c>
      <c r="O59" s="1238">
        <f t="shared" ref="O59:O60" si="37">V59+AD59</f>
        <v>0</v>
      </c>
      <c r="P59" s="1239" t="e">
        <f t="shared" ref="P59:P60" si="38">O59/$G$62</f>
        <v>#DIV/0!</v>
      </c>
    </row>
    <row r="60" spans="1:16">
      <c r="A60" s="808" t="s">
        <v>206</v>
      </c>
      <c r="B60" s="808" t="s">
        <v>166</v>
      </c>
      <c r="C60" s="1237"/>
      <c r="D60" s="1237">
        <f t="shared" si="31"/>
        <v>0</v>
      </c>
      <c r="E60" s="1237">
        <f t="shared" si="31"/>
        <v>0</v>
      </c>
      <c r="F60" s="1237">
        <f t="shared" si="31"/>
        <v>0</v>
      </c>
      <c r="G60" s="1238">
        <f t="shared" si="31"/>
        <v>0</v>
      </c>
      <c r="H60" s="1239" t="e">
        <f t="shared" si="32"/>
        <v>#DIV/0!</v>
      </c>
      <c r="J60" s="808" t="s">
        <v>166</v>
      </c>
      <c r="K60" s="1237">
        <f t="shared" si="33"/>
        <v>0</v>
      </c>
      <c r="L60" s="1237">
        <f t="shared" si="34"/>
        <v>0</v>
      </c>
      <c r="M60" s="1237">
        <f t="shared" si="35"/>
        <v>0</v>
      </c>
      <c r="N60" s="1237">
        <f t="shared" si="36"/>
        <v>0</v>
      </c>
      <c r="O60" s="1238">
        <f t="shared" si="37"/>
        <v>0</v>
      </c>
      <c r="P60" s="1239" t="e">
        <f t="shared" si="38"/>
        <v>#DIV/0!</v>
      </c>
    </row>
    <row r="61" spans="1:16">
      <c r="A61" s="810"/>
      <c r="B61" s="810"/>
      <c r="C61" s="1242"/>
      <c r="D61" s="959"/>
      <c r="E61" s="960"/>
      <c r="F61" s="959"/>
      <c r="G61" s="961"/>
      <c r="H61" s="1243"/>
      <c r="J61" s="810"/>
      <c r="K61" s="1242"/>
      <c r="L61" s="959"/>
      <c r="M61" s="960"/>
      <c r="N61" s="959"/>
      <c r="O61" s="961"/>
      <c r="P61" s="1243"/>
    </row>
    <row r="62" spans="1:16">
      <c r="A62" s="814" t="s">
        <v>207</v>
      </c>
      <c r="B62" s="808"/>
      <c r="C62" s="1246"/>
      <c r="D62" s="962">
        <f t="shared" ref="D62:F62" si="39">SUM(D20:D60)</f>
        <v>0</v>
      </c>
      <c r="E62" s="962">
        <f t="shared" si="39"/>
        <v>0</v>
      </c>
      <c r="F62" s="962">
        <f t="shared" si="39"/>
        <v>0</v>
      </c>
      <c r="G62" s="978">
        <f>SUM(G20:G60)</f>
        <v>0</v>
      </c>
      <c r="H62" s="1239" t="e">
        <f t="shared" ref="H62" si="40">G62/$G$62</f>
        <v>#DIV/0!</v>
      </c>
      <c r="J62" s="808"/>
      <c r="K62" s="1246"/>
      <c r="L62" s="962">
        <f>SUM(L20:L60)</f>
        <v>0</v>
      </c>
      <c r="M62" s="962">
        <f>SUM(M20:M60)</f>
        <v>0</v>
      </c>
      <c r="N62" s="962">
        <f>SUM(N20:N60)</f>
        <v>0</v>
      </c>
      <c r="O62" s="978">
        <f>SUM(O20:O60)</f>
        <v>0</v>
      </c>
      <c r="P62" s="1239" t="e">
        <f>O62/$G$62</f>
        <v>#DIV/0!</v>
      </c>
    </row>
    <row r="63" spans="1:16">
      <c r="A63" s="167"/>
      <c r="B63" s="167"/>
      <c r="C63" s="163"/>
      <c r="D63" s="167"/>
      <c r="E63" s="167"/>
      <c r="F63" s="167"/>
      <c r="G63" s="167"/>
      <c r="H63" s="167"/>
      <c r="J63" s="167"/>
      <c r="K63" s="163"/>
      <c r="L63" s="167"/>
      <c r="M63" s="167"/>
      <c r="N63" s="167"/>
      <c r="O63" s="167"/>
      <c r="P63" s="167"/>
    </row>
    <row r="64" spans="1:16" ht="15" thickBot="1">
      <c r="A64" s="366" t="s">
        <v>208</v>
      </c>
      <c r="B64" s="366"/>
      <c r="C64" s="1237">
        <f>J64+R64</f>
        <v>0</v>
      </c>
      <c r="D64" s="164"/>
      <c r="E64" s="164"/>
      <c r="F64" s="164"/>
      <c r="G64" s="164"/>
      <c r="H64" s="164"/>
      <c r="J64" s="366"/>
      <c r="K64" s="1237">
        <f>R64+Z64</f>
        <v>0</v>
      </c>
      <c r="L64" s="164"/>
      <c r="M64" s="164"/>
      <c r="N64" s="164"/>
      <c r="O64" s="164"/>
      <c r="P64" s="164"/>
    </row>
    <row r="65" spans="1:16">
      <c r="A65" s="169"/>
      <c r="B65" s="168"/>
      <c r="C65" s="165"/>
      <c r="D65" s="1875"/>
      <c r="E65" s="1875"/>
      <c r="F65" s="1875"/>
      <c r="G65" s="1875"/>
      <c r="H65" s="1875"/>
      <c r="J65" s="168"/>
      <c r="K65" s="165"/>
      <c r="L65" s="1875"/>
      <c r="M65" s="1875"/>
      <c r="N65" s="1875"/>
      <c r="O65" s="1875"/>
      <c r="P65" s="1875"/>
    </row>
    <row r="66" spans="1:16">
      <c r="A66" s="1245" t="s">
        <v>209</v>
      </c>
      <c r="B66" s="959" t="s">
        <v>53</v>
      </c>
      <c r="C66" s="959"/>
      <c r="D66" s="959"/>
      <c r="E66" s="959"/>
      <c r="F66" s="959"/>
      <c r="G66" s="959"/>
      <c r="H66" s="959"/>
      <c r="J66" s="959" t="s">
        <v>53</v>
      </c>
      <c r="K66" s="959"/>
      <c r="L66" s="959"/>
      <c r="M66" s="959"/>
      <c r="N66" s="959"/>
      <c r="O66" s="959"/>
      <c r="P66" s="959"/>
    </row>
    <row r="67" spans="1:16">
      <c r="A67" s="1246" t="s">
        <v>210</v>
      </c>
      <c r="B67" s="963" t="s">
        <v>166</v>
      </c>
      <c r="C67" s="883"/>
      <c r="D67" s="316"/>
      <c r="E67" s="316"/>
      <c r="F67" s="316"/>
      <c r="G67" s="316"/>
      <c r="H67" s="316"/>
      <c r="J67" s="963" t="s">
        <v>166</v>
      </c>
      <c r="K67" s="883"/>
      <c r="L67" s="316"/>
      <c r="M67" s="316"/>
      <c r="N67" s="316"/>
      <c r="O67" s="316"/>
      <c r="P67" s="316"/>
    </row>
    <row r="68" spans="1:16">
      <c r="A68" s="1246" t="s">
        <v>211</v>
      </c>
      <c r="B68" s="963" t="s">
        <v>166</v>
      </c>
      <c r="C68" s="883"/>
      <c r="D68" s="316"/>
      <c r="E68" s="316"/>
      <c r="F68" s="316"/>
      <c r="G68" s="316"/>
      <c r="H68" s="316"/>
      <c r="J68" s="963" t="s">
        <v>166</v>
      </c>
      <c r="K68" s="883"/>
      <c r="L68" s="316"/>
      <c r="M68" s="316"/>
      <c r="N68" s="316"/>
      <c r="O68" s="316"/>
      <c r="P68" s="316"/>
    </row>
    <row r="69" spans="1:16">
      <c r="A69" s="1246" t="s">
        <v>212</v>
      </c>
      <c r="B69" s="963" t="s">
        <v>166</v>
      </c>
      <c r="C69" s="883"/>
      <c r="D69" s="316"/>
      <c r="E69" s="316"/>
      <c r="F69" s="334"/>
      <c r="G69" s="316"/>
      <c r="H69" s="316"/>
      <c r="J69" s="963" t="s">
        <v>166</v>
      </c>
      <c r="K69" s="883"/>
      <c r="L69" s="316"/>
      <c r="M69" s="316"/>
      <c r="N69" s="334"/>
      <c r="O69" s="316"/>
      <c r="P69" s="316"/>
    </row>
    <row r="70" spans="1:16">
      <c r="A70" s="1247" t="s">
        <v>213</v>
      </c>
      <c r="B70" s="963" t="s">
        <v>166</v>
      </c>
      <c r="C70" s="883"/>
      <c r="D70" s="334"/>
      <c r="E70" s="316"/>
      <c r="F70" s="316"/>
      <c r="G70" s="316"/>
      <c r="H70" s="316"/>
      <c r="J70" s="963" t="s">
        <v>166</v>
      </c>
      <c r="K70" s="883"/>
      <c r="L70" s="334"/>
      <c r="M70" s="316"/>
      <c r="N70" s="316"/>
      <c r="O70" s="316"/>
      <c r="P70" s="316"/>
    </row>
    <row r="71" spans="1:16" ht="14.25">
      <c r="A71" s="1247" t="s">
        <v>214</v>
      </c>
      <c r="B71" s="963" t="s">
        <v>166</v>
      </c>
      <c r="C71" s="885"/>
      <c r="D71" s="316"/>
      <c r="E71" s="343"/>
      <c r="F71" s="600"/>
      <c r="G71" s="600"/>
      <c r="H71" s="315"/>
      <c r="J71" s="963" t="s">
        <v>166</v>
      </c>
      <c r="K71" s="885"/>
      <c r="L71" s="316"/>
      <c r="M71" s="343"/>
      <c r="N71" s="600"/>
      <c r="O71" s="600"/>
      <c r="P71" s="315"/>
    </row>
    <row r="72" spans="1:16" ht="15.75">
      <c r="A72" s="1247" t="s">
        <v>215</v>
      </c>
      <c r="B72" s="963" t="s">
        <v>10</v>
      </c>
      <c r="C72" s="886" t="e">
        <f>C70/C71</f>
        <v>#DIV/0!</v>
      </c>
      <c r="D72" s="316"/>
      <c r="E72" s="343"/>
      <c r="F72" s="344"/>
      <c r="G72" s="600"/>
      <c r="H72" s="315"/>
      <c r="J72" s="963" t="s">
        <v>10</v>
      </c>
      <c r="K72" s="886" t="e">
        <f>K70/K71</f>
        <v>#DIV/0!</v>
      </c>
      <c r="L72" s="316"/>
      <c r="M72" s="343"/>
      <c r="N72" s="344"/>
      <c r="O72" s="600"/>
      <c r="P72" s="315"/>
    </row>
    <row r="73" spans="1:16" ht="13.5" thickBot="1">
      <c r="A73" s="367" t="s">
        <v>216</v>
      </c>
      <c r="B73" s="368" t="s">
        <v>166</v>
      </c>
      <c r="C73" s="888"/>
      <c r="D73" s="316"/>
      <c r="E73" s="316"/>
      <c r="F73" s="316"/>
      <c r="G73" s="316"/>
      <c r="H73" s="315"/>
      <c r="J73" s="368" t="s">
        <v>166</v>
      </c>
      <c r="K73" s="888"/>
      <c r="L73" s="316"/>
      <c r="M73" s="316"/>
      <c r="N73" s="316"/>
      <c r="O73" s="316"/>
      <c r="P73" s="315"/>
    </row>
    <row r="74" spans="1:16" ht="15">
      <c r="A74" s="1876"/>
      <c r="B74" s="1876"/>
      <c r="C74" s="1876"/>
      <c r="D74" s="1876"/>
      <c r="E74" s="1876"/>
      <c r="F74" s="1876"/>
      <c r="G74" s="1876"/>
      <c r="H74" s="1876"/>
    </row>
    <row r="75" spans="1:16" ht="15.75" thickBot="1">
      <c r="A75" s="429"/>
      <c r="B75" s="429"/>
      <c r="C75" s="429"/>
      <c r="D75" s="429"/>
      <c r="E75" s="429"/>
      <c r="F75" s="429"/>
      <c r="H75" s="429"/>
    </row>
    <row r="76" spans="1:16" ht="18.75" customHeight="1">
      <c r="A76" s="601"/>
      <c r="B76" s="1877" t="s">
        <v>48</v>
      </c>
      <c r="C76" s="1878"/>
      <c r="D76" s="1879"/>
    </row>
    <row r="77" spans="1:16" ht="13.5" thickBot="1">
      <c r="A77" s="604" t="s">
        <v>302</v>
      </c>
      <c r="B77" s="605" t="s">
        <v>51</v>
      </c>
      <c r="C77" s="606" t="s">
        <v>52</v>
      </c>
      <c r="D77" s="815" t="s">
        <v>53</v>
      </c>
    </row>
    <row r="78" spans="1:16">
      <c r="A78" s="408" t="s">
        <v>218</v>
      </c>
      <c r="B78" s="608">
        <f>'ESA Table 1A'!E20</f>
        <v>63839.97</v>
      </c>
      <c r="C78" s="609">
        <f>'ESA Table 1A'!F20</f>
        <v>63839.94</v>
      </c>
      <c r="D78" s="1672">
        <f>B78+C78</f>
        <v>127679.91</v>
      </c>
      <c r="F78" s="603"/>
    </row>
    <row r="79" spans="1:16">
      <c r="A79" s="816" t="s">
        <v>219</v>
      </c>
      <c r="B79" s="1248"/>
      <c r="C79" s="1510"/>
      <c r="D79" s="1673">
        <f t="shared" ref="D79:D80" si="41">B79+C79</f>
        <v>0</v>
      </c>
      <c r="F79" s="603"/>
    </row>
    <row r="80" spans="1:16" ht="13.5" thickBot="1">
      <c r="A80" s="409" t="s">
        <v>276</v>
      </c>
      <c r="B80" s="1248"/>
      <c r="C80" s="1510"/>
      <c r="D80" s="1674">
        <f t="shared" si="41"/>
        <v>0</v>
      </c>
      <c r="E80" s="612" t="s">
        <v>221</v>
      </c>
      <c r="F80" s="603"/>
    </row>
    <row r="81" spans="1:10" ht="15.75" thickBot="1">
      <c r="A81" s="621"/>
      <c r="B81" s="410"/>
      <c r="C81" s="411"/>
      <c r="D81" s="412"/>
      <c r="F81" s="603"/>
    </row>
    <row r="82" spans="1:10" ht="15.75" thickBot="1">
      <c r="A82" s="413" t="s">
        <v>303</v>
      </c>
      <c r="B82" s="1720">
        <f>SUM(B78:B80)</f>
        <v>63839.97</v>
      </c>
      <c r="C82" s="1721">
        <f>SUM(C78:C80)</f>
        <v>63839.94</v>
      </c>
      <c r="D82" s="1722">
        <f>SUM(D78:D80)</f>
        <v>127679.91</v>
      </c>
    </row>
    <row r="83" spans="1:10" ht="15">
      <c r="A83" s="429"/>
      <c r="B83" s="1585"/>
      <c r="C83" s="1684"/>
      <c r="D83" s="1684"/>
      <c r="E83" s="429"/>
      <c r="F83" s="429"/>
      <c r="G83" s="429"/>
      <c r="H83" s="429"/>
    </row>
    <row r="84" spans="1:10" ht="15" customHeight="1">
      <c r="A84" s="1880" t="s">
        <v>223</v>
      </c>
      <c r="B84" s="1880"/>
      <c r="C84" s="1880"/>
      <c r="D84" s="1880"/>
      <c r="E84" s="1880"/>
      <c r="F84" s="1880"/>
      <c r="G84" s="1880"/>
      <c r="H84" s="1880"/>
      <c r="I84" s="1880"/>
      <c r="J84" s="1880"/>
    </row>
    <row r="85" spans="1:10" ht="18">
      <c r="A85" s="1876" t="s">
        <v>224</v>
      </c>
      <c r="B85" s="1876"/>
      <c r="C85" s="1876"/>
      <c r="D85" s="1876"/>
      <c r="E85" s="1876"/>
      <c r="F85" s="1876"/>
      <c r="G85" s="1876"/>
      <c r="H85" s="1876"/>
      <c r="I85" s="1876"/>
      <c r="J85" s="1876"/>
    </row>
    <row r="86" spans="1:10" ht="18">
      <c r="A86" s="1876" t="s">
        <v>225</v>
      </c>
      <c r="B86" s="1876"/>
      <c r="C86" s="1876"/>
      <c r="D86" s="1876"/>
      <c r="E86" s="1876"/>
      <c r="F86" s="1876"/>
      <c r="G86" s="1876"/>
      <c r="H86" s="1876"/>
      <c r="I86" s="1876"/>
      <c r="J86" s="1876"/>
    </row>
    <row r="87" spans="1:10" ht="18">
      <c r="A87" s="429" t="s">
        <v>304</v>
      </c>
      <c r="B87" s="429"/>
      <c r="C87" s="429"/>
      <c r="D87" s="429"/>
      <c r="E87" s="429"/>
      <c r="F87" s="429"/>
      <c r="G87" s="429"/>
      <c r="H87" s="429"/>
      <c r="I87" s="429"/>
      <c r="J87" s="429"/>
    </row>
    <row r="88" spans="1:10" ht="18">
      <c r="A88" s="430" t="s">
        <v>227</v>
      </c>
      <c r="B88" s="430"/>
      <c r="C88" s="430"/>
      <c r="D88" s="495"/>
      <c r="E88" s="495"/>
      <c r="F88" s="495"/>
      <c r="G88" s="495"/>
      <c r="H88" s="495"/>
      <c r="I88" s="495"/>
      <c r="J88" s="51"/>
    </row>
    <row r="89" spans="1:10" ht="15">
      <c r="A89" s="430"/>
      <c r="B89" s="495"/>
      <c r="C89" s="495"/>
      <c r="D89" s="495"/>
      <c r="E89" s="495"/>
      <c r="F89" s="495"/>
      <c r="G89" s="495"/>
      <c r="H89" s="51"/>
    </row>
    <row r="95" spans="1:10">
      <c r="A95" s="1506"/>
    </row>
  </sheetData>
  <mergeCells count="16">
    <mergeCell ref="A84:J84"/>
    <mergeCell ref="B76:D76"/>
    <mergeCell ref="A85:J85"/>
    <mergeCell ref="A86:J86"/>
    <mergeCell ref="A1:H1"/>
    <mergeCell ref="A2:H2"/>
    <mergeCell ref="A3:H3"/>
    <mergeCell ref="B7:H7"/>
    <mergeCell ref="C8:H8"/>
    <mergeCell ref="A74:H74"/>
    <mergeCell ref="J7:P7"/>
    <mergeCell ref="K8:P8"/>
    <mergeCell ref="L65:N65"/>
    <mergeCell ref="O65:P65"/>
    <mergeCell ref="D65:F65"/>
    <mergeCell ref="G65:H65"/>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D12F91F3B1E54384D717647B243C76" ma:contentTypeVersion="15" ma:contentTypeDescription="Create a new document." ma:contentTypeScope="" ma:versionID="8e0ee57a516f50ddbac8a6f65d383ef7">
  <xsd:schema xmlns:xsd="http://www.w3.org/2001/XMLSchema" xmlns:xs="http://www.w3.org/2001/XMLSchema" xmlns:p="http://schemas.microsoft.com/office/2006/metadata/properties" xmlns:ns2="66e8ffee-413a-4321-934f-9d2588dbcb17" xmlns:ns3="f7d0d543-5bbc-4586-ab0e-1c8391228024" targetNamespace="http://schemas.microsoft.com/office/2006/metadata/properties" ma:root="true" ma:fieldsID="9075016879508c06d03706451693bd73" ns2:_="" ns3:_="">
    <xsd:import namespace="66e8ffee-413a-4321-934f-9d2588dbcb17"/>
    <xsd:import namespace="f7d0d543-5bbc-4586-ab0e-1c83912280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ProposedSchedule" minOccurs="0"/>
                <xsd:element ref="ns2:_Flow_SignoffStatus" minOccurs="0"/>
                <xsd:element ref="ns2:MediaServiceDateTaken" minOccurs="0"/>
                <xsd:element ref="ns2:MediaLengthInSeconds" minOccurs="0"/>
                <xsd:element ref="ns2:ReadyforSup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e8ffee-413a-4321-934f-9d2588dbcb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ProposedSchedule" ma:index="18" nillable="true" ma:displayName="Proposed Schedule" ma:format="Thumbnail" ma:internalName="ProposedSchedule">
      <xsd:simpleType>
        <xsd:restriction base="dms:Unknown"/>
      </xsd:simpleType>
    </xsd:element>
    <xsd:element name="_Flow_SignoffStatus" ma:index="19" nillable="true" ma:displayName="Sign-off status" ma:internalName="Sign_x002d_off_x0020_status">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ReadyforSupReview" ma:index="22" nillable="true" ma:displayName="Document Status" ma:format="Dropdown" ma:internalName="ReadyforSupReview">
      <xsd:simpleType>
        <xsd:restriction base="dms:Choice">
          <xsd:enumeration value="PA Editing"/>
          <xsd:enumeration value="At Supervisor &amp; Policy Review"/>
          <xsd:enumeration value="At Manager Review"/>
          <xsd:enumeration value="At Regulatory &amp; Legal Review"/>
          <xsd:enumeration value="Final 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7d0d543-5bbc-4586-ab0e-1c8391228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bf74ecd-d7b6-43a6-a643-8ae2ae5f4afa}" ma:internalName="TaxCatchAll" ma:showField="CatchAllData" ma:web="f7d0d543-5bbc-4586-ab0e-1c83912280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6e8ffee-413a-4321-934f-9d2588dbcb17">
      <Terms xmlns="http://schemas.microsoft.com/office/infopath/2007/PartnerControls"/>
    </lcf76f155ced4ddcb4097134ff3c332f>
    <TaxCatchAll xmlns="f7d0d543-5bbc-4586-ab0e-1c8391228024" xsi:nil="true"/>
    <ProposedSchedule xmlns="66e8ffee-413a-4321-934f-9d2588dbcb17" xsi:nil="true"/>
    <_Flow_SignoffStatus xmlns="66e8ffee-413a-4321-934f-9d2588dbcb17" xsi:nil="true"/>
    <ReadyforSupReview xmlns="66e8ffee-413a-4321-934f-9d2588dbcb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6B1030-DEE5-477D-8B3D-DE39F44D0E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e8ffee-413a-4321-934f-9d2588dbcb17"/>
    <ds:schemaRef ds:uri="f7d0d543-5bbc-4586-ab0e-1c839122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89B244-8B8D-4874-8487-7C297B540192}">
  <ds:schemaRefs>
    <ds:schemaRef ds:uri="http://schemas.microsoft.com/office/2006/metadata/properties"/>
    <ds:schemaRef ds:uri="http://schemas.microsoft.com/office/infopath/2007/PartnerControls"/>
    <ds:schemaRef ds:uri="66e8ffee-413a-4321-934f-9d2588dbcb17"/>
    <ds:schemaRef ds:uri="f7d0d543-5bbc-4586-ab0e-1c8391228024"/>
  </ds:schemaRefs>
</ds:datastoreItem>
</file>

<file path=customXml/itemProps3.xml><?xml version="1.0" encoding="utf-8"?>
<ds:datastoreItem xmlns:ds="http://schemas.openxmlformats.org/officeDocument/2006/customXml" ds:itemID="{0E690712-F3EF-41EE-AA5C-CD7C4BD9B0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54</vt:i4>
      </vt:variant>
    </vt:vector>
  </HeadingPairs>
  <TitlesOfParts>
    <vt:vector size="110" baseType="lpstr">
      <vt:lpstr>SUMMARY - Highlights </vt:lpstr>
      <vt:lpstr>Sheet2</vt:lpstr>
      <vt:lpstr>ESA Table Summary.1</vt:lpstr>
      <vt:lpstr>ESA Table 1</vt:lpstr>
      <vt:lpstr>ESA Table 1A</vt:lpstr>
      <vt:lpstr>ESA Table 2 Main</vt:lpstr>
      <vt:lpstr>ESA Table 2A MF CAM</vt:lpstr>
      <vt:lpstr>ESA Table 2B MFWB</vt:lpstr>
      <vt:lpstr>ESA Table 2C PP PD</vt:lpstr>
      <vt:lpstr>ESA Table 2D BE</vt:lpstr>
      <vt:lpstr>ESA Table 2E CE</vt:lpstr>
      <vt:lpstr>ESA Table 2F CSD</vt:lpstr>
      <vt:lpstr>ESA Table 3</vt:lpstr>
      <vt:lpstr>ESA Table 4</vt:lpstr>
      <vt:lpstr>ESA Table 5</vt:lpstr>
      <vt:lpstr>ESA Table 6</vt:lpstr>
      <vt:lpstr>ESA Table 7</vt:lpstr>
      <vt:lpstr>ESA Table 8</vt:lpstr>
      <vt:lpstr>ESA Table 9</vt:lpstr>
      <vt:lpstr>ESA Table 9A CAM</vt:lpstr>
      <vt:lpstr>ESA Table 9B PP PD</vt:lpstr>
      <vt:lpstr>ESA Table 9C BE</vt:lpstr>
      <vt:lpstr>ESA Table 10</vt:lpstr>
      <vt:lpstr>ESA Table 11</vt:lpstr>
      <vt:lpstr>ESA Table 12 </vt:lpstr>
      <vt:lpstr>ESA Table 13</vt:lpstr>
      <vt:lpstr>ESA Table 14</vt:lpstr>
      <vt:lpstr>ESA Table 14A</vt:lpstr>
      <vt:lpstr>ESA Table 15</vt:lpstr>
      <vt:lpstr>ESA Table 16</vt:lpstr>
      <vt:lpstr>ESA Table 17</vt:lpstr>
      <vt:lpstr>CARE- Table 1</vt:lpstr>
      <vt:lpstr>CARE-Table 2</vt:lpstr>
      <vt:lpstr>CARE -Table 3</vt:lpstr>
      <vt:lpstr>CARE-Table 4</vt:lpstr>
      <vt:lpstr>CARE-Table 5</vt:lpstr>
      <vt:lpstr>CARE-Table 6</vt:lpstr>
      <vt:lpstr>CARE-Table 7</vt:lpstr>
      <vt:lpstr>CARE-Table 8 </vt:lpstr>
      <vt:lpstr>CARE-Table 9</vt:lpstr>
      <vt:lpstr>CARE-Table 10</vt:lpstr>
      <vt:lpstr>CARE-Table 11</vt:lpstr>
      <vt:lpstr>CARE-Table 12 </vt:lpstr>
      <vt:lpstr>CARE-Table 13</vt:lpstr>
      <vt:lpstr>CARE-Table 13A</vt:lpstr>
      <vt:lpstr>CARE-Table 14</vt:lpstr>
      <vt:lpstr>CARE-Table 15</vt:lpstr>
      <vt:lpstr>FERA-Table 1</vt:lpstr>
      <vt:lpstr>FERA-Table 2</vt:lpstr>
      <vt:lpstr>FERA-Table 3</vt:lpstr>
      <vt:lpstr>FERA - Table 4</vt:lpstr>
      <vt:lpstr>FERA-Table 5</vt:lpstr>
      <vt:lpstr>FERA-Table 6</vt:lpstr>
      <vt:lpstr>FERA-Table 7</vt:lpstr>
      <vt:lpstr>FERA-Table 8</vt:lpstr>
      <vt:lpstr>FERA-Table 9</vt:lpstr>
      <vt:lpstr>'CARE- Table 1'!Print_Area</vt:lpstr>
      <vt:lpstr>'CARE -Table 3'!Print_Area</vt:lpstr>
      <vt:lpstr>'CARE-Table 10'!Print_Area</vt:lpstr>
      <vt:lpstr>'CARE-Table 11'!Print_Area</vt:lpstr>
      <vt:lpstr>'CARE-Table 12 '!Print_Area</vt:lpstr>
      <vt:lpstr>'CARE-Table 13'!Print_Area</vt:lpstr>
      <vt:lpstr>'CARE-Table 13A'!Print_Area</vt:lpstr>
      <vt:lpstr>'CARE-Table 14'!Print_Area</vt:lpstr>
      <vt:lpstr>'CARE-Table 15'!Print_Area</vt:lpstr>
      <vt:lpstr>'CARE-Table 2'!Print_Area</vt:lpstr>
      <vt:lpstr>'CARE-Table 4'!Print_Area</vt:lpstr>
      <vt:lpstr>'CARE-Table 5'!Print_Area</vt:lpstr>
      <vt:lpstr>'CARE-Table 6'!Print_Area</vt:lpstr>
      <vt:lpstr>'CARE-Table 7'!Print_Area</vt:lpstr>
      <vt:lpstr>'CARE-Table 8 '!Print_Area</vt:lpstr>
      <vt:lpstr>'CARE-Table 9'!Print_Area</vt:lpstr>
      <vt:lpstr>'ESA Table 1'!Print_Area</vt:lpstr>
      <vt:lpstr>'ESA Table 10'!Print_Area</vt:lpstr>
      <vt:lpstr>'ESA Table 11'!Print_Area</vt:lpstr>
      <vt:lpstr>'ESA Table 12 '!Print_Area</vt:lpstr>
      <vt:lpstr>'ESA Table 13'!Print_Area</vt:lpstr>
      <vt:lpstr>'ESA Table 14'!Print_Area</vt:lpstr>
      <vt:lpstr>'ESA Table 14A'!Print_Area</vt:lpstr>
      <vt:lpstr>'ESA Table 15'!Print_Area</vt:lpstr>
      <vt:lpstr>'ESA Table 16'!Print_Area</vt:lpstr>
      <vt:lpstr>'ESA Table 17'!Print_Area</vt:lpstr>
      <vt:lpstr>'ESA Table 1A'!Print_Area</vt:lpstr>
      <vt:lpstr>'ESA Table 2 Main'!Print_Area</vt:lpstr>
      <vt:lpstr>'ESA Table 2A MF CAM'!Print_Area</vt:lpstr>
      <vt:lpstr>'ESA Table 2B MFWB'!Print_Area</vt:lpstr>
      <vt:lpstr>'ESA Table 2C PP PD'!Print_Area</vt:lpstr>
      <vt:lpstr>'ESA Table 2D BE'!Print_Area</vt:lpstr>
      <vt:lpstr>'ESA Table 2E CE'!Print_Area</vt:lpstr>
      <vt:lpstr>'ESA Table 2F CSD'!Print_Area</vt:lpstr>
      <vt:lpstr>'ESA Table 3'!Print_Area</vt:lpstr>
      <vt:lpstr>'ESA Table 4'!Print_Area</vt:lpstr>
      <vt:lpstr>'ESA Table 5'!Print_Area</vt:lpstr>
      <vt:lpstr>'ESA Table 6'!Print_Area</vt:lpstr>
      <vt:lpstr>'ESA Table 7'!Print_Area</vt:lpstr>
      <vt:lpstr>'ESA Table 8'!Print_Area</vt:lpstr>
      <vt:lpstr>'ESA Table 9'!Print_Area</vt:lpstr>
      <vt:lpstr>'ESA Table 9B PP PD'!Print_Area</vt:lpstr>
      <vt:lpstr>'ESA Table 9C BE'!Print_Area</vt:lpstr>
      <vt:lpstr>'ESA Table Summary.1'!Print_Area</vt:lpstr>
      <vt:lpstr>'FERA - Table 4'!Print_Area</vt:lpstr>
      <vt:lpstr>'FERA-Table 1'!Print_Area</vt:lpstr>
      <vt:lpstr>'FERA-Table 2'!Print_Area</vt:lpstr>
      <vt:lpstr>'FERA-Table 3'!Print_Area</vt:lpstr>
      <vt:lpstr>'FERA-Table 5'!Print_Area</vt:lpstr>
      <vt:lpstr>'FERA-Table 6'!Print_Area</vt:lpstr>
      <vt:lpstr>'FERA-Table 7'!Print_Area</vt:lpstr>
      <vt:lpstr>'FERA-Table 8'!Print_Area</vt:lpstr>
      <vt:lpstr>'FERA-Table 9'!Print_Area</vt:lpstr>
      <vt:lpstr>'SUMMARY - Highlights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Ramos, Ronnie</dc:creator>
  <cp:keywords/>
  <dc:description/>
  <cp:lastModifiedBy>Alvarez, Eneida G</cp:lastModifiedBy>
  <cp:revision/>
  <dcterms:created xsi:type="dcterms:W3CDTF">2020-06-30T23:43:06Z</dcterms:created>
  <dcterms:modified xsi:type="dcterms:W3CDTF">2023-05-01T19:02:11Z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0x01010029D12F91F3B1E54384D717647B243C76</vt:lpwstr>
  </property>
  <property fmtid="{D5CDD505-2E9C-101B-9397-08002B2CF9AE}" pid="3" name="_dlc_DocIdItemGuid">
    <vt:lpwstr>ad533284-1e95-4edf-9185-02821611f263</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